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ml.chartshapes+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6.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0" documentId="8_{3980626D-E76E-436F-8547-25C4CCF7CAD7}" xr6:coauthVersionLast="47" xr6:coauthVersionMax="47" xr10:uidLastSave="{00000000-0000-0000-0000-000000000000}"/>
  <workbookProtection workbookAlgorithmName="SHA-512" workbookHashValue="CJfjSCMJ1KqvKS1yrcM+m1unAjxepY0C4DWkKlzvc7GRaus2WVOoQvLQ5m2IwhbC5PwHxkI6Ty46x0fcNv5EEQ==" workbookSaltValue="ijmh9duPgh4KDeudx48cUA==" workbookSpinCount="100000" lockStructure="1"/>
  <bookViews>
    <workbookView xWindow="-120" yWindow="-120" windowWidth="29040" windowHeight="15720" tabRatio="857" firstSheet="1" activeTab="1" xr2:uid="{00000000-000D-0000-FFFF-FFFF00000000}"/>
  </bookViews>
  <sheets>
    <sheet name="作成時の注意事項" sheetId="24" state="hidden" r:id="rId1"/>
    <sheet name="なんばんBOOK" sheetId="49" r:id="rId2"/>
    <sheet name="計算用シート（当年）" sheetId="52" state="hidden" r:id="rId3"/>
    <sheet name="貼_前年計算用シート" sheetId="88" state="hidden" r:id="rId4"/>
    <sheet name="前年順位整理（自動更新）" sheetId="89" state="hidden" r:id="rId5"/>
    <sheet name="グラフ表示用_データ連動" sheetId="86" state="hidden" r:id="rId6"/>
    <sheet name="グラフ表示用_データ連動（振興局）" sheetId="90" state="hidden" r:id="rId7"/>
    <sheet name="グラフ表示用_データ連動（市町村）" sheetId="91" state="hidden" r:id="rId8"/>
    <sheet name="ドロップダウンリスト" sheetId="51" state="hidden" r:id="rId9"/>
    <sheet name="貼_部門別・億円単・全国（e-Stat）" sheetId="80" state="hidden" r:id="rId10"/>
    <sheet name="貼_詳細品目・億円単・全国（e-Stat）" sheetId="83" state="hidden" r:id="rId11"/>
    <sheet name="(要確認)詳細品目・全国データ計算用シート" sheetId="84" state="hidden" r:id="rId12"/>
    <sheet name="貼_主要農産物の産出額と構成比（なたね含）" sheetId="87" state="hidden" r:id="rId13"/>
    <sheet name="貼_産出額整理表" sheetId="85" state="hidden" r:id="rId14"/>
    <sheet name="市町村振興局拠点対応版" sheetId="46" state="hidden" r:id="rId15"/>
  </sheets>
  <definedNames>
    <definedName name="_xlnm._FilterDatabase" localSheetId="11" hidden="1">'(要確認)詳細品目・全国データ計算用シート'!$B$9:$R$59</definedName>
    <definedName name="_xlnm._FilterDatabase" localSheetId="1" hidden="1">なんばんBOOK!$C$45:$D$224</definedName>
    <definedName name="_xlnm._FilterDatabase" localSheetId="14" hidden="1">市町村振興局拠点対応版!$A$1:$F$184</definedName>
    <definedName name="_xlnm._FilterDatabase" localSheetId="9" hidden="1">'貼_部門別・億円単・全国（e-Stat）'!$A$14:$BA$62</definedName>
    <definedName name="_xlnm.Print_Area" localSheetId="1">なんばんBOOK!$A$1:$K$224</definedName>
    <definedName name="グラフ_そば">グラフ表示用_データ連動!$E$18</definedName>
    <definedName name="グラフ_てんさい">グラフ表示用_データ連動!$E$33</definedName>
    <definedName name="グラフ_なたね">グラフ表示用_データ連動!$I$33</definedName>
    <definedName name="グラフ_ばれいしょ">グラフ表示用_データ連動!$A$33</definedName>
    <definedName name="グラフ_果実">グラフ表示用_データ連動!$E$48</definedName>
    <definedName name="グラフ_花き">グラフ表示用_データ連動!$I$48</definedName>
    <definedName name="グラフ_耕種">グラフ表示用_データ連動!$E$3</definedName>
    <definedName name="グラフ_小麦">グラフ表示用_データ連動!$A$18</definedName>
    <definedName name="グラフ_生乳">グラフ表示用_データ連動!$I$63</definedName>
    <definedName name="グラフ_大豆">グラフ表示用_データ連動!$I$18</definedName>
    <definedName name="グラフ_畜産">グラフ表示用_データ連動!$A$63</definedName>
    <definedName name="グラフ_肉用牛">グラフ表示用_データ連動!$A$78</definedName>
    <definedName name="グラフ_乳用牛">グラフ表示用_データ連動!$E$63</definedName>
    <definedName name="グラフ_農業産出額計">グラフ表示用_データ連動!$A$3</definedName>
    <definedName name="グラフ_米">グラフ表示用_データ連動!$I$3</definedName>
    <definedName name="グラフ_野菜">グラフ表示用_データ連動!$A$48</definedName>
    <definedName name="グラフ表示">INDIRECT('計算用シート（当年）'!$C$2)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21" i="85" l="1"/>
  <c r="V21" i="85"/>
  <c r="W21" i="85"/>
  <c r="X21" i="85"/>
  <c r="Y21" i="85"/>
  <c r="Z21" i="85"/>
  <c r="U22" i="85"/>
  <c r="V22" i="85"/>
  <c r="W22" i="85"/>
  <c r="X22" i="85"/>
  <c r="Y22" i="85"/>
  <c r="Z22" i="85"/>
  <c r="U23" i="85"/>
  <c r="V23" i="85"/>
  <c r="W23" i="85"/>
  <c r="X23" i="85"/>
  <c r="Y23" i="85"/>
  <c r="Z23" i="85"/>
  <c r="U24" i="85"/>
  <c r="V24" i="85"/>
  <c r="W24" i="85"/>
  <c r="X24" i="85"/>
  <c r="Y24" i="85"/>
  <c r="Z24" i="85"/>
  <c r="U25" i="85"/>
  <c r="V25" i="85"/>
  <c r="W25" i="85"/>
  <c r="X25" i="85"/>
  <c r="Y25" i="85"/>
  <c r="Z25" i="85"/>
  <c r="U26" i="85"/>
  <c r="V26" i="85"/>
  <c r="W26" i="85"/>
  <c r="X26" i="85"/>
  <c r="Y26" i="85"/>
  <c r="Z26" i="85"/>
  <c r="U27" i="85"/>
  <c r="V27" i="85"/>
  <c r="W27" i="85"/>
  <c r="X27" i="85"/>
  <c r="Y27" i="85"/>
  <c r="Z27" i="85"/>
  <c r="U28" i="85"/>
  <c r="V28" i="85"/>
  <c r="W28" i="85"/>
  <c r="X28" i="85"/>
  <c r="Y28" i="85"/>
  <c r="Z28" i="85"/>
  <c r="U29" i="85"/>
  <c r="V29" i="85"/>
  <c r="W29" i="85"/>
  <c r="X29" i="85"/>
  <c r="Y29" i="85"/>
  <c r="Z29" i="85"/>
  <c r="U30" i="85"/>
  <c r="V30" i="85"/>
  <c r="W30" i="85"/>
  <c r="X30" i="85"/>
  <c r="Y30" i="85"/>
  <c r="Z30" i="85"/>
  <c r="U31" i="85"/>
  <c r="V31" i="85"/>
  <c r="W31" i="85"/>
  <c r="X31" i="85"/>
  <c r="Y31" i="85"/>
  <c r="Z31" i="85"/>
  <c r="U32" i="85"/>
  <c r="V32" i="85"/>
  <c r="W32" i="85"/>
  <c r="X32" i="85"/>
  <c r="Y32" i="85"/>
  <c r="Z32" i="85"/>
  <c r="U33" i="85"/>
  <c r="V33" i="85"/>
  <c r="W33" i="85"/>
  <c r="X33" i="85"/>
  <c r="Y33" i="85"/>
  <c r="Z33" i="85"/>
  <c r="U34" i="85"/>
  <c r="V34" i="85"/>
  <c r="W34" i="85"/>
  <c r="X34" i="85"/>
  <c r="Y34" i="85"/>
  <c r="Z34" i="85"/>
  <c r="AE21" i="85"/>
  <c r="AF21" i="85"/>
  <c r="AG21" i="85"/>
  <c r="AH21" i="85"/>
  <c r="AI21" i="85"/>
  <c r="AJ21" i="85"/>
  <c r="AE22" i="85"/>
  <c r="AF22" i="85"/>
  <c r="AG22" i="85"/>
  <c r="AH22" i="85"/>
  <c r="AI22" i="85"/>
  <c r="AJ22" i="85"/>
  <c r="AE23" i="85"/>
  <c r="AF23" i="85"/>
  <c r="AG23" i="85"/>
  <c r="AH23" i="85"/>
  <c r="AI23" i="85"/>
  <c r="AJ23" i="85"/>
  <c r="AE24" i="85"/>
  <c r="AF24" i="85"/>
  <c r="AG24" i="85"/>
  <c r="AH24" i="85"/>
  <c r="AI24" i="85"/>
  <c r="AJ24" i="85"/>
  <c r="AE25" i="85"/>
  <c r="AF25" i="85"/>
  <c r="AG25" i="85"/>
  <c r="AH25" i="85"/>
  <c r="AI25" i="85"/>
  <c r="AJ25" i="85"/>
  <c r="AE26" i="85"/>
  <c r="AF26" i="85"/>
  <c r="AG26" i="85"/>
  <c r="AH26" i="85"/>
  <c r="AI26" i="85"/>
  <c r="AJ26" i="85"/>
  <c r="AE27" i="85"/>
  <c r="AF27" i="85"/>
  <c r="AG27" i="85"/>
  <c r="AH27" i="85"/>
  <c r="AI27" i="85"/>
  <c r="AJ27" i="85"/>
  <c r="AE28" i="85"/>
  <c r="AF28" i="85"/>
  <c r="AG28" i="85"/>
  <c r="AH28" i="85"/>
  <c r="AI28" i="85"/>
  <c r="AJ28" i="85"/>
  <c r="AE29" i="85"/>
  <c r="AF29" i="85"/>
  <c r="AG29" i="85"/>
  <c r="AH29" i="85"/>
  <c r="AI29" i="85"/>
  <c r="AJ29" i="85"/>
  <c r="AE30" i="85"/>
  <c r="AF30" i="85"/>
  <c r="AG30" i="85"/>
  <c r="AH30" i="85"/>
  <c r="AI30" i="85"/>
  <c r="AJ30" i="85"/>
  <c r="AE31" i="85"/>
  <c r="AF31" i="85"/>
  <c r="AG31" i="85"/>
  <c r="AH31" i="85"/>
  <c r="AI31" i="85"/>
  <c r="AJ31" i="85"/>
  <c r="AE32" i="85"/>
  <c r="AF32" i="85"/>
  <c r="AG32" i="85"/>
  <c r="AH32" i="85"/>
  <c r="AI32" i="85"/>
  <c r="AJ32" i="85"/>
  <c r="AE33" i="85"/>
  <c r="AF33" i="85"/>
  <c r="AG33" i="85"/>
  <c r="AH33" i="85"/>
  <c r="AI33" i="85"/>
  <c r="AJ33" i="85"/>
  <c r="AE34" i="85"/>
  <c r="AF34" i="85"/>
  <c r="AG34" i="85"/>
  <c r="AH34" i="85"/>
  <c r="AI34" i="85"/>
  <c r="AJ34" i="85"/>
  <c r="AA21" i="85"/>
  <c r="AB21" i="85"/>
  <c r="AC21" i="85"/>
  <c r="AD21" i="85"/>
  <c r="AA22" i="85"/>
  <c r="AB22" i="85"/>
  <c r="AC22" i="85"/>
  <c r="AD22" i="85"/>
  <c r="AA23" i="85"/>
  <c r="AB23" i="85"/>
  <c r="AC23" i="85"/>
  <c r="AD23" i="85"/>
  <c r="AA24" i="85"/>
  <c r="AB24" i="85"/>
  <c r="AC24" i="85"/>
  <c r="AD24" i="85"/>
  <c r="AA25" i="85"/>
  <c r="AB25" i="85"/>
  <c r="AC25" i="85"/>
  <c r="AD25" i="85"/>
  <c r="AA26" i="85"/>
  <c r="AB26" i="85"/>
  <c r="AC26" i="85"/>
  <c r="AD26" i="85"/>
  <c r="AA27" i="85"/>
  <c r="AB27" i="85"/>
  <c r="AC27" i="85"/>
  <c r="AD27" i="85"/>
  <c r="AA28" i="85"/>
  <c r="AB28" i="85"/>
  <c r="AC28" i="85"/>
  <c r="AD28" i="85"/>
  <c r="AA29" i="85"/>
  <c r="AB29" i="85"/>
  <c r="AC29" i="85"/>
  <c r="AD29" i="85"/>
  <c r="AA30" i="85"/>
  <c r="AB30" i="85"/>
  <c r="AC30" i="85"/>
  <c r="AD30" i="85"/>
  <c r="AA31" i="85"/>
  <c r="AB31" i="85"/>
  <c r="AC31" i="85"/>
  <c r="AD31" i="85"/>
  <c r="AA32" i="85"/>
  <c r="AB32" i="85"/>
  <c r="AC32" i="85"/>
  <c r="AD32" i="85"/>
  <c r="AA33" i="85"/>
  <c r="AB33" i="85"/>
  <c r="AC33" i="85"/>
  <c r="AD33" i="85"/>
  <c r="AA34" i="85"/>
  <c r="AB34" i="85"/>
  <c r="AC34" i="85"/>
  <c r="AD34" i="85"/>
  <c r="D1" i="91"/>
  <c r="D1" i="90"/>
  <c r="N57" i="52" l="1"/>
  <c r="O57" i="52"/>
  <c r="N58" i="52"/>
  <c r="O58" i="52"/>
  <c r="N59" i="52"/>
  <c r="O59" i="52"/>
  <c r="N60" i="52"/>
  <c r="O60" i="52"/>
  <c r="N61" i="52"/>
  <c r="O61" i="52"/>
  <c r="N10" i="52"/>
  <c r="O10" i="52"/>
  <c r="N11" i="52"/>
  <c r="O11" i="52"/>
  <c r="N12" i="52"/>
  <c r="O12" i="52"/>
  <c r="N13" i="52"/>
  <c r="O13" i="52"/>
  <c r="D320" i="52" l="1"/>
  <c r="E320" i="52"/>
  <c r="F320" i="52"/>
  <c r="G320" i="52"/>
  <c r="H320" i="52"/>
  <c r="I320" i="52"/>
  <c r="J320" i="52"/>
  <c r="K320" i="52"/>
  <c r="L320" i="52"/>
  <c r="M320" i="52"/>
  <c r="N320" i="52"/>
  <c r="O320" i="52"/>
  <c r="P320" i="52"/>
  <c r="Q320" i="52"/>
  <c r="R320" i="52"/>
  <c r="S320" i="52"/>
  <c r="D321" i="52"/>
  <c r="E321" i="52"/>
  <c r="F321" i="52"/>
  <c r="G321" i="52"/>
  <c r="H321" i="52"/>
  <c r="I321" i="52"/>
  <c r="J321" i="52"/>
  <c r="K321" i="52"/>
  <c r="L321" i="52"/>
  <c r="M321" i="52"/>
  <c r="N321" i="52"/>
  <c r="O321" i="52"/>
  <c r="P321" i="52"/>
  <c r="Q321" i="52"/>
  <c r="R321" i="52"/>
  <c r="S321" i="52"/>
  <c r="D322" i="52"/>
  <c r="E322" i="52"/>
  <c r="F322" i="52"/>
  <c r="G322" i="52"/>
  <c r="H322" i="52"/>
  <c r="I322" i="52"/>
  <c r="J322" i="52"/>
  <c r="K322" i="52"/>
  <c r="L322" i="52"/>
  <c r="M322" i="52"/>
  <c r="N322" i="52"/>
  <c r="O322" i="52"/>
  <c r="P322" i="52"/>
  <c r="Q322" i="52"/>
  <c r="R322" i="52"/>
  <c r="S322" i="52"/>
  <c r="D323" i="52"/>
  <c r="E323" i="52"/>
  <c r="F323" i="52"/>
  <c r="G323" i="52"/>
  <c r="H323" i="52"/>
  <c r="I323" i="52"/>
  <c r="J323" i="52"/>
  <c r="K323" i="52"/>
  <c r="L323" i="52"/>
  <c r="M323" i="52"/>
  <c r="N323" i="52"/>
  <c r="O323" i="52"/>
  <c r="P323" i="52"/>
  <c r="Q323" i="52"/>
  <c r="R323" i="52"/>
  <c r="S323" i="52"/>
  <c r="D324" i="52"/>
  <c r="E324" i="52"/>
  <c r="F324" i="52"/>
  <c r="G324" i="52"/>
  <c r="H324" i="52"/>
  <c r="I324" i="52"/>
  <c r="J324" i="52"/>
  <c r="K324" i="52"/>
  <c r="L324" i="52"/>
  <c r="M324" i="52"/>
  <c r="N324" i="52"/>
  <c r="O324" i="52"/>
  <c r="P324" i="52"/>
  <c r="Q324" i="52"/>
  <c r="R324" i="52"/>
  <c r="S324" i="52"/>
  <c r="D325" i="52"/>
  <c r="E325" i="52"/>
  <c r="F325" i="52"/>
  <c r="G325" i="52"/>
  <c r="H325" i="52"/>
  <c r="I325" i="52"/>
  <c r="J325" i="52"/>
  <c r="K325" i="52"/>
  <c r="L325" i="52"/>
  <c r="M325" i="52"/>
  <c r="N325" i="52"/>
  <c r="O325" i="52"/>
  <c r="P325" i="52"/>
  <c r="Q325" i="52"/>
  <c r="R325" i="52"/>
  <c r="S325" i="52"/>
  <c r="D326" i="52"/>
  <c r="E326" i="52"/>
  <c r="F326" i="52"/>
  <c r="G326" i="52"/>
  <c r="H326" i="52"/>
  <c r="I326" i="52"/>
  <c r="J326" i="52"/>
  <c r="K326" i="52"/>
  <c r="L326" i="52"/>
  <c r="M326" i="52"/>
  <c r="N326" i="52"/>
  <c r="O326" i="52"/>
  <c r="P326" i="52"/>
  <c r="Q326" i="52"/>
  <c r="R326" i="52"/>
  <c r="S326" i="52"/>
  <c r="D327" i="52"/>
  <c r="E327" i="52"/>
  <c r="F327" i="52"/>
  <c r="G327" i="52"/>
  <c r="H327" i="52"/>
  <c r="I327" i="52"/>
  <c r="J327" i="52"/>
  <c r="K327" i="52"/>
  <c r="L327" i="52"/>
  <c r="M327" i="52"/>
  <c r="N327" i="52"/>
  <c r="O327" i="52"/>
  <c r="P327" i="52"/>
  <c r="Q327" i="52"/>
  <c r="R327" i="52"/>
  <c r="S327" i="52"/>
  <c r="D328" i="52"/>
  <c r="E328" i="52"/>
  <c r="F328" i="52"/>
  <c r="G328" i="52"/>
  <c r="H328" i="52"/>
  <c r="I328" i="52"/>
  <c r="J328" i="52"/>
  <c r="K328" i="52"/>
  <c r="L328" i="52"/>
  <c r="M328" i="52"/>
  <c r="N328" i="52"/>
  <c r="O328" i="52"/>
  <c r="P328" i="52"/>
  <c r="Q328" i="52"/>
  <c r="R328" i="52"/>
  <c r="S328" i="52"/>
  <c r="D329" i="52"/>
  <c r="E329" i="52"/>
  <c r="F329" i="52"/>
  <c r="G329" i="52"/>
  <c r="H329" i="52"/>
  <c r="I329" i="52"/>
  <c r="J329" i="52"/>
  <c r="K329" i="52"/>
  <c r="L329" i="52"/>
  <c r="M329" i="52"/>
  <c r="N329" i="52"/>
  <c r="O329" i="52"/>
  <c r="P329" i="52"/>
  <c r="Q329" i="52"/>
  <c r="R329" i="52"/>
  <c r="S329" i="52"/>
  <c r="D330" i="52"/>
  <c r="E330" i="52"/>
  <c r="F330" i="52"/>
  <c r="G330" i="52"/>
  <c r="H330" i="52"/>
  <c r="I330" i="52"/>
  <c r="J330" i="52"/>
  <c r="K330" i="52"/>
  <c r="L330" i="52"/>
  <c r="M330" i="52"/>
  <c r="N330" i="52"/>
  <c r="O330" i="52"/>
  <c r="P330" i="52"/>
  <c r="Q330" i="52"/>
  <c r="R330" i="52"/>
  <c r="S330" i="52"/>
  <c r="D331" i="52"/>
  <c r="E331" i="52"/>
  <c r="F331" i="52"/>
  <c r="G331" i="52"/>
  <c r="H331" i="52"/>
  <c r="I331" i="52"/>
  <c r="J331" i="52"/>
  <c r="K331" i="52"/>
  <c r="L331" i="52"/>
  <c r="M331" i="52"/>
  <c r="N331" i="52"/>
  <c r="O331" i="52"/>
  <c r="P331" i="52"/>
  <c r="Q331" i="52"/>
  <c r="R331" i="52"/>
  <c r="S331" i="52"/>
  <c r="D332" i="52"/>
  <c r="E332" i="52"/>
  <c r="F332" i="52"/>
  <c r="G332" i="52"/>
  <c r="H332" i="52"/>
  <c r="I332" i="52"/>
  <c r="J332" i="52"/>
  <c r="K332" i="52"/>
  <c r="L332" i="52"/>
  <c r="M332" i="52"/>
  <c r="N332" i="52"/>
  <c r="O332" i="52"/>
  <c r="P332" i="52"/>
  <c r="Q332" i="52"/>
  <c r="R332" i="52"/>
  <c r="S332" i="52"/>
  <c r="D333" i="52"/>
  <c r="E333" i="52"/>
  <c r="F333" i="52"/>
  <c r="G333" i="52"/>
  <c r="H333" i="52"/>
  <c r="I333" i="52"/>
  <c r="J333" i="52"/>
  <c r="K333" i="52"/>
  <c r="L333" i="52"/>
  <c r="M333" i="52"/>
  <c r="N333" i="52"/>
  <c r="O333" i="52"/>
  <c r="P333" i="52"/>
  <c r="Q333" i="52"/>
  <c r="R333" i="52"/>
  <c r="S333" i="52"/>
  <c r="D334" i="52"/>
  <c r="E334" i="52"/>
  <c r="F334" i="52"/>
  <c r="G334" i="52"/>
  <c r="H334" i="52"/>
  <c r="I334" i="52"/>
  <c r="J334" i="52"/>
  <c r="K334" i="52"/>
  <c r="L334" i="52"/>
  <c r="M334" i="52"/>
  <c r="N334" i="52"/>
  <c r="O334" i="52"/>
  <c r="P334" i="52"/>
  <c r="Q334" i="52"/>
  <c r="R334" i="52"/>
  <c r="S334" i="52"/>
  <c r="D335" i="52"/>
  <c r="E335" i="52"/>
  <c r="F335" i="52"/>
  <c r="G335" i="52"/>
  <c r="H335" i="52"/>
  <c r="I335" i="52"/>
  <c r="J335" i="52"/>
  <c r="K335" i="52"/>
  <c r="L335" i="52"/>
  <c r="M335" i="52"/>
  <c r="N335" i="52"/>
  <c r="O335" i="52"/>
  <c r="P335" i="52"/>
  <c r="Q335" i="52"/>
  <c r="R335" i="52"/>
  <c r="S335" i="52"/>
  <c r="D336" i="52"/>
  <c r="E336" i="52"/>
  <c r="F336" i="52"/>
  <c r="G336" i="52"/>
  <c r="H336" i="52"/>
  <c r="I336" i="52"/>
  <c r="J336" i="52"/>
  <c r="K336" i="52"/>
  <c r="L336" i="52"/>
  <c r="M336" i="52"/>
  <c r="N336" i="52"/>
  <c r="O336" i="52"/>
  <c r="P336" i="52"/>
  <c r="Q336" i="52"/>
  <c r="R336" i="52"/>
  <c r="S336" i="52"/>
  <c r="D337" i="52"/>
  <c r="E337" i="52"/>
  <c r="F337" i="52"/>
  <c r="G337" i="52"/>
  <c r="H337" i="52"/>
  <c r="I337" i="52"/>
  <c r="J337" i="52"/>
  <c r="K337" i="52"/>
  <c r="L337" i="52"/>
  <c r="M337" i="52"/>
  <c r="N337" i="52"/>
  <c r="O337" i="52"/>
  <c r="P337" i="52"/>
  <c r="Q337" i="52"/>
  <c r="R337" i="52"/>
  <c r="S337" i="52"/>
  <c r="D338" i="52"/>
  <c r="E338" i="52"/>
  <c r="F338" i="52"/>
  <c r="G338" i="52"/>
  <c r="H338" i="52"/>
  <c r="I338" i="52"/>
  <c r="J338" i="52"/>
  <c r="K338" i="52"/>
  <c r="L338" i="52"/>
  <c r="M338" i="52"/>
  <c r="N338" i="52"/>
  <c r="O338" i="52"/>
  <c r="P338" i="52"/>
  <c r="Q338" i="52"/>
  <c r="R338" i="52"/>
  <c r="S338" i="52"/>
  <c r="D339" i="52"/>
  <c r="E339" i="52"/>
  <c r="F339" i="52"/>
  <c r="G339" i="52"/>
  <c r="H339" i="52"/>
  <c r="I339" i="52"/>
  <c r="J339" i="52"/>
  <c r="K339" i="52"/>
  <c r="L339" i="52"/>
  <c r="M339" i="52"/>
  <c r="N339" i="52"/>
  <c r="O339" i="52"/>
  <c r="P339" i="52"/>
  <c r="Q339" i="52"/>
  <c r="R339" i="52"/>
  <c r="S339" i="52"/>
  <c r="D340" i="52"/>
  <c r="E340" i="52"/>
  <c r="F340" i="52"/>
  <c r="G340" i="52"/>
  <c r="H340" i="52"/>
  <c r="I340" i="52"/>
  <c r="J340" i="52"/>
  <c r="K340" i="52"/>
  <c r="L340" i="52"/>
  <c r="M340" i="52"/>
  <c r="N340" i="52"/>
  <c r="O340" i="52"/>
  <c r="P340" i="52"/>
  <c r="Q340" i="52"/>
  <c r="R340" i="52"/>
  <c r="S340" i="52"/>
  <c r="D341" i="52"/>
  <c r="E341" i="52"/>
  <c r="F341" i="52"/>
  <c r="G341" i="52"/>
  <c r="H341" i="52"/>
  <c r="I341" i="52"/>
  <c r="J341" i="52"/>
  <c r="K341" i="52"/>
  <c r="L341" i="52"/>
  <c r="M341" i="52"/>
  <c r="N341" i="52"/>
  <c r="O341" i="52"/>
  <c r="P341" i="52"/>
  <c r="Q341" i="52"/>
  <c r="R341" i="52"/>
  <c r="S341" i="52"/>
  <c r="D342" i="52"/>
  <c r="E342" i="52"/>
  <c r="F342" i="52"/>
  <c r="G342" i="52"/>
  <c r="H342" i="52"/>
  <c r="I342" i="52"/>
  <c r="J342" i="52"/>
  <c r="K342" i="52"/>
  <c r="L342" i="52"/>
  <c r="M342" i="52"/>
  <c r="N342" i="52"/>
  <c r="O342" i="52"/>
  <c r="P342" i="52"/>
  <c r="Q342" i="52"/>
  <c r="R342" i="52"/>
  <c r="S342" i="52"/>
  <c r="D343" i="52"/>
  <c r="E343" i="52"/>
  <c r="F343" i="52"/>
  <c r="G343" i="52"/>
  <c r="H343" i="52"/>
  <c r="I343" i="52"/>
  <c r="J343" i="52"/>
  <c r="K343" i="52"/>
  <c r="L343" i="52"/>
  <c r="M343" i="52"/>
  <c r="N343" i="52"/>
  <c r="O343" i="52"/>
  <c r="P343" i="52"/>
  <c r="Q343" i="52"/>
  <c r="R343" i="52"/>
  <c r="S343" i="52"/>
  <c r="D344" i="52"/>
  <c r="E344" i="52"/>
  <c r="F344" i="52"/>
  <c r="G344" i="52"/>
  <c r="H344" i="52"/>
  <c r="I344" i="52"/>
  <c r="J344" i="52"/>
  <c r="K344" i="52"/>
  <c r="L344" i="52"/>
  <c r="M344" i="52"/>
  <c r="N344" i="52"/>
  <c r="O344" i="52"/>
  <c r="P344" i="52"/>
  <c r="Q344" i="52"/>
  <c r="R344" i="52"/>
  <c r="S344" i="52"/>
  <c r="D345" i="52"/>
  <c r="E345" i="52"/>
  <c r="F345" i="52"/>
  <c r="G345" i="52"/>
  <c r="H345" i="52"/>
  <c r="I345" i="52"/>
  <c r="J345" i="52"/>
  <c r="K345" i="52"/>
  <c r="L345" i="52"/>
  <c r="M345" i="52"/>
  <c r="N345" i="52"/>
  <c r="O345" i="52"/>
  <c r="P345" i="52"/>
  <c r="Q345" i="52"/>
  <c r="R345" i="52"/>
  <c r="S345" i="52"/>
  <c r="D346" i="52"/>
  <c r="E346" i="52"/>
  <c r="F346" i="52"/>
  <c r="G346" i="52"/>
  <c r="H346" i="52"/>
  <c r="I346" i="52"/>
  <c r="J346" i="52"/>
  <c r="K346" i="52"/>
  <c r="L346" i="52"/>
  <c r="M346" i="52"/>
  <c r="N346" i="52"/>
  <c r="O346" i="52"/>
  <c r="P346" i="52"/>
  <c r="Q346" i="52"/>
  <c r="R346" i="52"/>
  <c r="S346" i="52"/>
  <c r="D347" i="52"/>
  <c r="E347" i="52"/>
  <c r="F347" i="52"/>
  <c r="G347" i="52"/>
  <c r="H347" i="52"/>
  <c r="I347" i="52"/>
  <c r="J347" i="52"/>
  <c r="K347" i="52"/>
  <c r="L347" i="52"/>
  <c r="M347" i="52"/>
  <c r="N347" i="52"/>
  <c r="O347" i="52"/>
  <c r="P347" i="52"/>
  <c r="Q347" i="52"/>
  <c r="R347" i="52"/>
  <c r="S347" i="52"/>
  <c r="D348" i="52"/>
  <c r="E348" i="52"/>
  <c r="F348" i="52"/>
  <c r="G348" i="52"/>
  <c r="H348" i="52"/>
  <c r="I348" i="52"/>
  <c r="J348" i="52"/>
  <c r="K348" i="52"/>
  <c r="L348" i="52"/>
  <c r="M348" i="52"/>
  <c r="N348" i="52"/>
  <c r="O348" i="52"/>
  <c r="P348" i="52"/>
  <c r="Q348" i="52"/>
  <c r="R348" i="52"/>
  <c r="S348" i="52"/>
  <c r="D349" i="52"/>
  <c r="E349" i="52"/>
  <c r="F349" i="52"/>
  <c r="G349" i="52"/>
  <c r="H349" i="52"/>
  <c r="I349" i="52"/>
  <c r="J349" i="52"/>
  <c r="K349" i="52"/>
  <c r="L349" i="52"/>
  <c r="M349" i="52"/>
  <c r="N349" i="52"/>
  <c r="O349" i="52"/>
  <c r="P349" i="52"/>
  <c r="Q349" i="52"/>
  <c r="R349" i="52"/>
  <c r="S349" i="52"/>
  <c r="D350" i="52"/>
  <c r="E350" i="52"/>
  <c r="F350" i="52"/>
  <c r="G350" i="52"/>
  <c r="H350" i="52"/>
  <c r="I350" i="52"/>
  <c r="J350" i="52"/>
  <c r="K350" i="52"/>
  <c r="L350" i="52"/>
  <c r="M350" i="52"/>
  <c r="N350" i="52"/>
  <c r="O350" i="52"/>
  <c r="P350" i="52"/>
  <c r="Q350" i="52"/>
  <c r="R350" i="52"/>
  <c r="S350" i="52"/>
  <c r="D351" i="52"/>
  <c r="E351" i="52"/>
  <c r="F351" i="52"/>
  <c r="G351" i="52"/>
  <c r="H351" i="52"/>
  <c r="I351" i="52"/>
  <c r="J351" i="52"/>
  <c r="K351" i="52"/>
  <c r="L351" i="52"/>
  <c r="M351" i="52"/>
  <c r="N351" i="52"/>
  <c r="O351" i="52"/>
  <c r="P351" i="52"/>
  <c r="Q351" i="52"/>
  <c r="R351" i="52"/>
  <c r="S351" i="52"/>
  <c r="D352" i="52"/>
  <c r="E352" i="52"/>
  <c r="F352" i="52"/>
  <c r="G352" i="52"/>
  <c r="H352" i="52"/>
  <c r="I352" i="52"/>
  <c r="J352" i="52"/>
  <c r="K352" i="52"/>
  <c r="L352" i="52"/>
  <c r="M352" i="52"/>
  <c r="N352" i="52"/>
  <c r="O352" i="52"/>
  <c r="P352" i="52"/>
  <c r="Q352" i="52"/>
  <c r="R352" i="52"/>
  <c r="S352" i="52"/>
  <c r="D353" i="52"/>
  <c r="E353" i="52"/>
  <c r="F353" i="52"/>
  <c r="G353" i="52"/>
  <c r="H353" i="52"/>
  <c r="I353" i="52"/>
  <c r="J353" i="52"/>
  <c r="K353" i="52"/>
  <c r="L353" i="52"/>
  <c r="M353" i="52"/>
  <c r="N353" i="52"/>
  <c r="O353" i="52"/>
  <c r="P353" i="52"/>
  <c r="Q353" i="52"/>
  <c r="R353" i="52"/>
  <c r="S353" i="52"/>
  <c r="D354" i="52"/>
  <c r="E354" i="52"/>
  <c r="F354" i="52"/>
  <c r="G354" i="52"/>
  <c r="H354" i="52"/>
  <c r="I354" i="52"/>
  <c r="J354" i="52"/>
  <c r="K354" i="52"/>
  <c r="L354" i="52"/>
  <c r="M354" i="52"/>
  <c r="N354" i="52"/>
  <c r="O354" i="52"/>
  <c r="P354" i="52"/>
  <c r="Q354" i="52"/>
  <c r="R354" i="52"/>
  <c r="S354" i="52"/>
  <c r="D355" i="52"/>
  <c r="E355" i="52"/>
  <c r="F355" i="52"/>
  <c r="G355" i="52"/>
  <c r="H355" i="52"/>
  <c r="I355" i="52"/>
  <c r="J355" i="52"/>
  <c r="K355" i="52"/>
  <c r="L355" i="52"/>
  <c r="M355" i="52"/>
  <c r="N355" i="52"/>
  <c r="O355" i="52"/>
  <c r="P355" i="52"/>
  <c r="Q355" i="52"/>
  <c r="R355" i="52"/>
  <c r="S355" i="52"/>
  <c r="D356" i="52"/>
  <c r="E356" i="52"/>
  <c r="F356" i="52"/>
  <c r="G356" i="52"/>
  <c r="H356" i="52"/>
  <c r="I356" i="52"/>
  <c r="J356" i="52"/>
  <c r="K356" i="52"/>
  <c r="L356" i="52"/>
  <c r="M356" i="52"/>
  <c r="N356" i="52"/>
  <c r="O356" i="52"/>
  <c r="P356" i="52"/>
  <c r="Q356" i="52"/>
  <c r="R356" i="52"/>
  <c r="S356" i="52"/>
  <c r="D357" i="52"/>
  <c r="E357" i="52"/>
  <c r="F357" i="52"/>
  <c r="G357" i="52"/>
  <c r="H357" i="52"/>
  <c r="I357" i="52"/>
  <c r="J357" i="52"/>
  <c r="K357" i="52"/>
  <c r="L357" i="52"/>
  <c r="M357" i="52"/>
  <c r="N357" i="52"/>
  <c r="O357" i="52"/>
  <c r="P357" i="52"/>
  <c r="Q357" i="52"/>
  <c r="R357" i="52"/>
  <c r="S357" i="52"/>
  <c r="D358" i="52"/>
  <c r="E358" i="52"/>
  <c r="F358" i="52"/>
  <c r="G358" i="52"/>
  <c r="H358" i="52"/>
  <c r="I358" i="52"/>
  <c r="J358" i="52"/>
  <c r="K358" i="52"/>
  <c r="L358" i="52"/>
  <c r="M358" i="52"/>
  <c r="N358" i="52"/>
  <c r="O358" i="52"/>
  <c r="P358" i="52"/>
  <c r="Q358" i="52"/>
  <c r="R358" i="52"/>
  <c r="S358" i="52"/>
  <c r="D359" i="52"/>
  <c r="E359" i="52"/>
  <c r="F359" i="52"/>
  <c r="G359" i="52"/>
  <c r="H359" i="52"/>
  <c r="I359" i="52"/>
  <c r="J359" i="52"/>
  <c r="K359" i="52"/>
  <c r="L359" i="52"/>
  <c r="M359" i="52"/>
  <c r="N359" i="52"/>
  <c r="O359" i="52"/>
  <c r="P359" i="52"/>
  <c r="Q359" i="52"/>
  <c r="R359" i="52"/>
  <c r="S359" i="52"/>
  <c r="D360" i="52"/>
  <c r="E360" i="52"/>
  <c r="F360" i="52"/>
  <c r="G360" i="52"/>
  <c r="H360" i="52"/>
  <c r="I360" i="52"/>
  <c r="J360" i="52"/>
  <c r="K360" i="52"/>
  <c r="L360" i="52"/>
  <c r="M360" i="52"/>
  <c r="N360" i="52"/>
  <c r="O360" i="52"/>
  <c r="P360" i="52"/>
  <c r="Q360" i="52"/>
  <c r="R360" i="52"/>
  <c r="S360" i="52"/>
  <c r="D361" i="52"/>
  <c r="E361" i="52"/>
  <c r="F361" i="52"/>
  <c r="G361" i="52"/>
  <c r="H361" i="52"/>
  <c r="I361" i="52"/>
  <c r="J361" i="52"/>
  <c r="K361" i="52"/>
  <c r="L361" i="52"/>
  <c r="M361" i="52"/>
  <c r="N361" i="52"/>
  <c r="O361" i="52"/>
  <c r="P361" i="52"/>
  <c r="Q361" i="52"/>
  <c r="R361" i="52"/>
  <c r="S361" i="52"/>
  <c r="D362" i="52"/>
  <c r="E362" i="52"/>
  <c r="F362" i="52"/>
  <c r="G362" i="52"/>
  <c r="H362" i="52"/>
  <c r="I362" i="52"/>
  <c r="J362" i="52"/>
  <c r="K362" i="52"/>
  <c r="L362" i="52"/>
  <c r="M362" i="52"/>
  <c r="N362" i="52"/>
  <c r="O362" i="52"/>
  <c r="P362" i="52"/>
  <c r="Q362" i="52"/>
  <c r="R362" i="52"/>
  <c r="S362" i="52"/>
  <c r="D363" i="52"/>
  <c r="E363" i="52"/>
  <c r="F363" i="52"/>
  <c r="G363" i="52"/>
  <c r="H363" i="52"/>
  <c r="I363" i="52"/>
  <c r="J363" i="52"/>
  <c r="K363" i="52"/>
  <c r="L363" i="52"/>
  <c r="M363" i="52"/>
  <c r="N363" i="52"/>
  <c r="O363" i="52"/>
  <c r="P363" i="52"/>
  <c r="Q363" i="52"/>
  <c r="R363" i="52"/>
  <c r="S363" i="52"/>
  <c r="D364" i="52"/>
  <c r="E364" i="52"/>
  <c r="F364" i="52"/>
  <c r="G364" i="52"/>
  <c r="H364" i="52"/>
  <c r="I364" i="52"/>
  <c r="J364" i="52"/>
  <c r="K364" i="52"/>
  <c r="L364" i="52"/>
  <c r="M364" i="52"/>
  <c r="N364" i="52"/>
  <c r="O364" i="52"/>
  <c r="P364" i="52"/>
  <c r="Q364" i="52"/>
  <c r="R364" i="52"/>
  <c r="S364" i="52"/>
  <c r="D365" i="52"/>
  <c r="E365" i="52"/>
  <c r="F365" i="52"/>
  <c r="G365" i="52"/>
  <c r="H365" i="52"/>
  <c r="I365" i="52"/>
  <c r="J365" i="52"/>
  <c r="K365" i="52"/>
  <c r="L365" i="52"/>
  <c r="M365" i="52"/>
  <c r="N365" i="52"/>
  <c r="O365" i="52"/>
  <c r="P365" i="52"/>
  <c r="Q365" i="52"/>
  <c r="R365" i="52"/>
  <c r="S365" i="52"/>
  <c r="D366" i="52"/>
  <c r="E366" i="52"/>
  <c r="F366" i="52"/>
  <c r="G366" i="52"/>
  <c r="H366" i="52"/>
  <c r="I366" i="52"/>
  <c r="J366" i="52"/>
  <c r="K366" i="52"/>
  <c r="L366" i="52"/>
  <c r="M366" i="52"/>
  <c r="N366" i="52"/>
  <c r="O366" i="52"/>
  <c r="P366" i="52"/>
  <c r="Q366" i="52"/>
  <c r="R366" i="52"/>
  <c r="S366" i="52"/>
  <c r="D367" i="52"/>
  <c r="E367" i="52"/>
  <c r="F367" i="52"/>
  <c r="G367" i="52"/>
  <c r="H367" i="52"/>
  <c r="I367" i="52"/>
  <c r="J367" i="52"/>
  <c r="K367" i="52"/>
  <c r="L367" i="52"/>
  <c r="M367" i="52"/>
  <c r="N367" i="52"/>
  <c r="O367" i="52"/>
  <c r="P367" i="52"/>
  <c r="Q367" i="52"/>
  <c r="R367" i="52"/>
  <c r="S367" i="52"/>
  <c r="D368" i="52"/>
  <c r="E368" i="52"/>
  <c r="F368" i="52"/>
  <c r="G368" i="52"/>
  <c r="H368" i="52"/>
  <c r="I368" i="52"/>
  <c r="J368" i="52"/>
  <c r="K368" i="52"/>
  <c r="L368" i="52"/>
  <c r="M368" i="52"/>
  <c r="N368" i="52"/>
  <c r="O368" i="52"/>
  <c r="P368" i="52"/>
  <c r="Q368" i="52"/>
  <c r="R368" i="52"/>
  <c r="S368" i="52"/>
  <c r="D369" i="52"/>
  <c r="E369" i="52"/>
  <c r="F369" i="52"/>
  <c r="G369" i="52"/>
  <c r="H369" i="52"/>
  <c r="I369" i="52"/>
  <c r="J369" i="52"/>
  <c r="K369" i="52"/>
  <c r="L369" i="52"/>
  <c r="M369" i="52"/>
  <c r="N369" i="52"/>
  <c r="O369" i="52"/>
  <c r="P369" i="52"/>
  <c r="Q369" i="52"/>
  <c r="R369" i="52"/>
  <c r="S369" i="52"/>
  <c r="D370" i="52"/>
  <c r="E370" i="52"/>
  <c r="F370" i="52"/>
  <c r="G370" i="52"/>
  <c r="H370" i="52"/>
  <c r="I370" i="52"/>
  <c r="J370" i="52"/>
  <c r="K370" i="52"/>
  <c r="L370" i="52"/>
  <c r="M370" i="52"/>
  <c r="N370" i="52"/>
  <c r="O370" i="52"/>
  <c r="P370" i="52"/>
  <c r="Q370" i="52"/>
  <c r="R370" i="52"/>
  <c r="S370" i="52"/>
  <c r="D371" i="52"/>
  <c r="E371" i="52"/>
  <c r="F371" i="52"/>
  <c r="G371" i="52"/>
  <c r="H371" i="52"/>
  <c r="I371" i="52"/>
  <c r="J371" i="52"/>
  <c r="K371" i="52"/>
  <c r="L371" i="52"/>
  <c r="M371" i="52"/>
  <c r="N371" i="52"/>
  <c r="O371" i="52"/>
  <c r="P371" i="52"/>
  <c r="Q371" i="52"/>
  <c r="R371" i="52"/>
  <c r="S371" i="52"/>
  <c r="D372" i="52"/>
  <c r="E372" i="52"/>
  <c r="F372" i="52"/>
  <c r="G372" i="52"/>
  <c r="H372" i="52"/>
  <c r="I372" i="52"/>
  <c r="J372" i="52"/>
  <c r="K372" i="52"/>
  <c r="L372" i="52"/>
  <c r="M372" i="52"/>
  <c r="N372" i="52"/>
  <c r="O372" i="52"/>
  <c r="P372" i="52"/>
  <c r="Q372" i="52"/>
  <c r="R372" i="52"/>
  <c r="S372" i="52"/>
  <c r="D373" i="52"/>
  <c r="E373" i="52"/>
  <c r="F373" i="52"/>
  <c r="G373" i="52"/>
  <c r="H373" i="52"/>
  <c r="I373" i="52"/>
  <c r="J373" i="52"/>
  <c r="K373" i="52"/>
  <c r="L373" i="52"/>
  <c r="M373" i="52"/>
  <c r="N373" i="52"/>
  <c r="O373" i="52"/>
  <c r="P373" i="52"/>
  <c r="Q373" i="52"/>
  <c r="R373" i="52"/>
  <c r="S373" i="52"/>
  <c r="D374" i="52"/>
  <c r="E374" i="52"/>
  <c r="F374" i="52"/>
  <c r="G374" i="52"/>
  <c r="H374" i="52"/>
  <c r="I374" i="52"/>
  <c r="J374" i="52"/>
  <c r="K374" i="52"/>
  <c r="L374" i="52"/>
  <c r="M374" i="52"/>
  <c r="N374" i="52"/>
  <c r="O374" i="52"/>
  <c r="P374" i="52"/>
  <c r="Q374" i="52"/>
  <c r="R374" i="52"/>
  <c r="S374" i="52"/>
  <c r="D375" i="52"/>
  <c r="E375" i="52"/>
  <c r="F375" i="52"/>
  <c r="G375" i="52"/>
  <c r="H375" i="52"/>
  <c r="I375" i="52"/>
  <c r="J375" i="52"/>
  <c r="K375" i="52"/>
  <c r="L375" i="52"/>
  <c r="M375" i="52"/>
  <c r="N375" i="52"/>
  <c r="O375" i="52"/>
  <c r="P375" i="52"/>
  <c r="Q375" i="52"/>
  <c r="R375" i="52"/>
  <c r="S375" i="52"/>
  <c r="D376" i="52"/>
  <c r="E376" i="52"/>
  <c r="F376" i="52"/>
  <c r="G376" i="52"/>
  <c r="H376" i="52"/>
  <c r="I376" i="52"/>
  <c r="J376" i="52"/>
  <c r="K376" i="52"/>
  <c r="L376" i="52"/>
  <c r="M376" i="52"/>
  <c r="N376" i="52"/>
  <c r="O376" i="52"/>
  <c r="P376" i="52"/>
  <c r="Q376" i="52"/>
  <c r="R376" i="52"/>
  <c r="S376" i="52"/>
  <c r="D377" i="52"/>
  <c r="E377" i="52"/>
  <c r="F377" i="52"/>
  <c r="G377" i="52"/>
  <c r="H377" i="52"/>
  <c r="I377" i="52"/>
  <c r="J377" i="52"/>
  <c r="K377" i="52"/>
  <c r="L377" i="52"/>
  <c r="M377" i="52"/>
  <c r="N377" i="52"/>
  <c r="O377" i="52"/>
  <c r="P377" i="52"/>
  <c r="Q377" i="52"/>
  <c r="R377" i="52"/>
  <c r="S377" i="52"/>
  <c r="D378" i="52"/>
  <c r="E378" i="52"/>
  <c r="F378" i="52"/>
  <c r="G378" i="52"/>
  <c r="H378" i="52"/>
  <c r="I378" i="52"/>
  <c r="J378" i="52"/>
  <c r="K378" i="52"/>
  <c r="L378" i="52"/>
  <c r="M378" i="52"/>
  <c r="N378" i="52"/>
  <c r="O378" i="52"/>
  <c r="P378" i="52"/>
  <c r="Q378" i="52"/>
  <c r="R378" i="52"/>
  <c r="S378" i="52"/>
  <c r="D379" i="52"/>
  <c r="E379" i="52"/>
  <c r="F379" i="52"/>
  <c r="G379" i="52"/>
  <c r="H379" i="52"/>
  <c r="I379" i="52"/>
  <c r="J379" i="52"/>
  <c r="K379" i="52"/>
  <c r="L379" i="52"/>
  <c r="M379" i="52"/>
  <c r="N379" i="52"/>
  <c r="O379" i="52"/>
  <c r="P379" i="52"/>
  <c r="Q379" i="52"/>
  <c r="R379" i="52"/>
  <c r="S379" i="52"/>
  <c r="D380" i="52"/>
  <c r="E380" i="52"/>
  <c r="F380" i="52"/>
  <c r="G380" i="52"/>
  <c r="H380" i="52"/>
  <c r="I380" i="52"/>
  <c r="J380" i="52"/>
  <c r="K380" i="52"/>
  <c r="L380" i="52"/>
  <c r="M380" i="52"/>
  <c r="N380" i="52"/>
  <c r="O380" i="52"/>
  <c r="P380" i="52"/>
  <c r="Q380" i="52"/>
  <c r="R380" i="52"/>
  <c r="S380" i="52"/>
  <c r="D381" i="52"/>
  <c r="E381" i="52"/>
  <c r="F381" i="52"/>
  <c r="G381" i="52"/>
  <c r="H381" i="52"/>
  <c r="I381" i="52"/>
  <c r="J381" i="52"/>
  <c r="K381" i="52"/>
  <c r="L381" i="52"/>
  <c r="M381" i="52"/>
  <c r="N381" i="52"/>
  <c r="O381" i="52"/>
  <c r="P381" i="52"/>
  <c r="Q381" i="52"/>
  <c r="R381" i="52"/>
  <c r="S381" i="52"/>
  <c r="D382" i="52"/>
  <c r="E382" i="52"/>
  <c r="F382" i="52"/>
  <c r="G382" i="52"/>
  <c r="H382" i="52"/>
  <c r="I382" i="52"/>
  <c r="J382" i="52"/>
  <c r="K382" i="52"/>
  <c r="L382" i="52"/>
  <c r="M382" i="52"/>
  <c r="N382" i="52"/>
  <c r="O382" i="52"/>
  <c r="P382" i="52"/>
  <c r="Q382" i="52"/>
  <c r="R382" i="52"/>
  <c r="S382" i="52"/>
  <c r="D383" i="52"/>
  <c r="E383" i="52"/>
  <c r="F383" i="52"/>
  <c r="G383" i="52"/>
  <c r="H383" i="52"/>
  <c r="I383" i="52"/>
  <c r="J383" i="52"/>
  <c r="K383" i="52"/>
  <c r="L383" i="52"/>
  <c r="M383" i="52"/>
  <c r="N383" i="52"/>
  <c r="O383" i="52"/>
  <c r="P383" i="52"/>
  <c r="Q383" i="52"/>
  <c r="R383" i="52"/>
  <c r="S383" i="52"/>
  <c r="D384" i="52"/>
  <c r="E384" i="52"/>
  <c r="F384" i="52"/>
  <c r="G384" i="52"/>
  <c r="H384" i="52"/>
  <c r="I384" i="52"/>
  <c r="J384" i="52"/>
  <c r="K384" i="52"/>
  <c r="L384" i="52"/>
  <c r="M384" i="52"/>
  <c r="N384" i="52"/>
  <c r="O384" i="52"/>
  <c r="P384" i="52"/>
  <c r="Q384" i="52"/>
  <c r="R384" i="52"/>
  <c r="S384" i="52"/>
  <c r="D385" i="52"/>
  <c r="E385" i="52"/>
  <c r="F385" i="52"/>
  <c r="G385" i="52"/>
  <c r="H385" i="52"/>
  <c r="I385" i="52"/>
  <c r="J385" i="52"/>
  <c r="K385" i="52"/>
  <c r="L385" i="52"/>
  <c r="M385" i="52"/>
  <c r="N385" i="52"/>
  <c r="O385" i="52"/>
  <c r="P385" i="52"/>
  <c r="Q385" i="52"/>
  <c r="R385" i="52"/>
  <c r="S385" i="52"/>
  <c r="D386" i="52"/>
  <c r="E386" i="52"/>
  <c r="F386" i="52"/>
  <c r="G386" i="52"/>
  <c r="H386" i="52"/>
  <c r="I386" i="52"/>
  <c r="J386" i="52"/>
  <c r="K386" i="52"/>
  <c r="L386" i="52"/>
  <c r="M386" i="52"/>
  <c r="N386" i="52"/>
  <c r="O386" i="52"/>
  <c r="P386" i="52"/>
  <c r="Q386" i="52"/>
  <c r="R386" i="52"/>
  <c r="S386" i="52"/>
  <c r="D387" i="52"/>
  <c r="E387" i="52"/>
  <c r="F387" i="52"/>
  <c r="G387" i="52"/>
  <c r="H387" i="52"/>
  <c r="I387" i="52"/>
  <c r="J387" i="52"/>
  <c r="K387" i="52"/>
  <c r="L387" i="52"/>
  <c r="M387" i="52"/>
  <c r="N387" i="52"/>
  <c r="O387" i="52"/>
  <c r="P387" i="52"/>
  <c r="Q387" i="52"/>
  <c r="R387" i="52"/>
  <c r="S387" i="52"/>
  <c r="D388" i="52"/>
  <c r="E388" i="52"/>
  <c r="F388" i="52"/>
  <c r="G388" i="52"/>
  <c r="H388" i="52"/>
  <c r="I388" i="52"/>
  <c r="J388" i="52"/>
  <c r="K388" i="52"/>
  <c r="L388" i="52"/>
  <c r="M388" i="52"/>
  <c r="N388" i="52"/>
  <c r="O388" i="52"/>
  <c r="P388" i="52"/>
  <c r="Q388" i="52"/>
  <c r="R388" i="52"/>
  <c r="S388" i="52"/>
  <c r="D389" i="52"/>
  <c r="E389" i="52"/>
  <c r="F389" i="52"/>
  <c r="G389" i="52"/>
  <c r="H389" i="52"/>
  <c r="I389" i="52"/>
  <c r="J389" i="52"/>
  <c r="K389" i="52"/>
  <c r="L389" i="52"/>
  <c r="M389" i="52"/>
  <c r="N389" i="52"/>
  <c r="O389" i="52"/>
  <c r="P389" i="52"/>
  <c r="Q389" i="52"/>
  <c r="R389" i="52"/>
  <c r="S389" i="52"/>
  <c r="D390" i="52"/>
  <c r="E390" i="52"/>
  <c r="F390" i="52"/>
  <c r="G390" i="52"/>
  <c r="H390" i="52"/>
  <c r="I390" i="52"/>
  <c r="J390" i="52"/>
  <c r="K390" i="52"/>
  <c r="L390" i="52"/>
  <c r="M390" i="52"/>
  <c r="N390" i="52"/>
  <c r="O390" i="52"/>
  <c r="P390" i="52"/>
  <c r="Q390" i="52"/>
  <c r="R390" i="52"/>
  <c r="S390" i="52"/>
  <c r="D391" i="52"/>
  <c r="E391" i="52"/>
  <c r="F391" i="52"/>
  <c r="G391" i="52"/>
  <c r="H391" i="52"/>
  <c r="I391" i="52"/>
  <c r="J391" i="52"/>
  <c r="K391" i="52"/>
  <c r="L391" i="52"/>
  <c r="M391" i="52"/>
  <c r="N391" i="52"/>
  <c r="O391" i="52"/>
  <c r="P391" i="52"/>
  <c r="Q391" i="52"/>
  <c r="R391" i="52"/>
  <c r="S391" i="52"/>
  <c r="D392" i="52"/>
  <c r="E392" i="52"/>
  <c r="F392" i="52"/>
  <c r="G392" i="52"/>
  <c r="H392" i="52"/>
  <c r="I392" i="52"/>
  <c r="J392" i="52"/>
  <c r="K392" i="52"/>
  <c r="L392" i="52"/>
  <c r="M392" i="52"/>
  <c r="N392" i="52"/>
  <c r="O392" i="52"/>
  <c r="P392" i="52"/>
  <c r="Q392" i="52"/>
  <c r="R392" i="52"/>
  <c r="S392" i="52"/>
  <c r="D393" i="52"/>
  <c r="E393" i="52"/>
  <c r="F393" i="52"/>
  <c r="G393" i="52"/>
  <c r="H393" i="52"/>
  <c r="I393" i="52"/>
  <c r="J393" i="52"/>
  <c r="K393" i="52"/>
  <c r="L393" i="52"/>
  <c r="M393" i="52"/>
  <c r="N393" i="52"/>
  <c r="O393" i="52"/>
  <c r="P393" i="52"/>
  <c r="Q393" i="52"/>
  <c r="R393" i="52"/>
  <c r="S393" i="52"/>
  <c r="D394" i="52"/>
  <c r="E394" i="52"/>
  <c r="F394" i="52"/>
  <c r="G394" i="52"/>
  <c r="H394" i="52"/>
  <c r="I394" i="52"/>
  <c r="J394" i="52"/>
  <c r="K394" i="52"/>
  <c r="L394" i="52"/>
  <c r="M394" i="52"/>
  <c r="N394" i="52"/>
  <c r="O394" i="52"/>
  <c r="P394" i="52"/>
  <c r="Q394" i="52"/>
  <c r="R394" i="52"/>
  <c r="S394" i="52"/>
  <c r="D395" i="52"/>
  <c r="E395" i="52"/>
  <c r="F395" i="52"/>
  <c r="G395" i="52"/>
  <c r="H395" i="52"/>
  <c r="I395" i="52"/>
  <c r="J395" i="52"/>
  <c r="K395" i="52"/>
  <c r="L395" i="52"/>
  <c r="M395" i="52"/>
  <c r="N395" i="52"/>
  <c r="O395" i="52"/>
  <c r="P395" i="52"/>
  <c r="Q395" i="52"/>
  <c r="R395" i="52"/>
  <c r="S395" i="52"/>
  <c r="D396" i="52"/>
  <c r="E396" i="52"/>
  <c r="F396" i="52"/>
  <c r="G396" i="52"/>
  <c r="H396" i="52"/>
  <c r="I396" i="52"/>
  <c r="J396" i="52"/>
  <c r="K396" i="52"/>
  <c r="L396" i="52"/>
  <c r="M396" i="52"/>
  <c r="N396" i="52"/>
  <c r="O396" i="52"/>
  <c r="P396" i="52"/>
  <c r="Q396" i="52"/>
  <c r="R396" i="52"/>
  <c r="S396" i="52"/>
  <c r="D397" i="52"/>
  <c r="E397" i="52"/>
  <c r="F397" i="52"/>
  <c r="G397" i="52"/>
  <c r="H397" i="52"/>
  <c r="I397" i="52"/>
  <c r="J397" i="52"/>
  <c r="K397" i="52"/>
  <c r="L397" i="52"/>
  <c r="M397" i="52"/>
  <c r="N397" i="52"/>
  <c r="O397" i="52"/>
  <c r="P397" i="52"/>
  <c r="Q397" i="52"/>
  <c r="R397" i="52"/>
  <c r="S397" i="52"/>
  <c r="D398" i="52"/>
  <c r="E398" i="52"/>
  <c r="F398" i="52"/>
  <c r="G398" i="52"/>
  <c r="H398" i="52"/>
  <c r="I398" i="52"/>
  <c r="J398" i="52"/>
  <c r="K398" i="52"/>
  <c r="L398" i="52"/>
  <c r="M398" i="52"/>
  <c r="N398" i="52"/>
  <c r="O398" i="52"/>
  <c r="P398" i="52"/>
  <c r="Q398" i="52"/>
  <c r="R398" i="52"/>
  <c r="S398" i="52"/>
  <c r="D399" i="52"/>
  <c r="E399" i="52"/>
  <c r="F399" i="52"/>
  <c r="G399" i="52"/>
  <c r="H399" i="52"/>
  <c r="I399" i="52"/>
  <c r="J399" i="52"/>
  <c r="K399" i="52"/>
  <c r="L399" i="52"/>
  <c r="M399" i="52"/>
  <c r="N399" i="52"/>
  <c r="O399" i="52"/>
  <c r="P399" i="52"/>
  <c r="Q399" i="52"/>
  <c r="R399" i="52"/>
  <c r="S399" i="52"/>
  <c r="D400" i="52"/>
  <c r="E400" i="52"/>
  <c r="F400" i="52"/>
  <c r="G400" i="52"/>
  <c r="H400" i="52"/>
  <c r="I400" i="52"/>
  <c r="J400" i="52"/>
  <c r="K400" i="52"/>
  <c r="L400" i="52"/>
  <c r="M400" i="52"/>
  <c r="N400" i="52"/>
  <c r="O400" i="52"/>
  <c r="P400" i="52"/>
  <c r="Q400" i="52"/>
  <c r="R400" i="52"/>
  <c r="S400" i="52"/>
  <c r="D401" i="52"/>
  <c r="E401" i="52"/>
  <c r="F401" i="52"/>
  <c r="G401" i="52"/>
  <c r="H401" i="52"/>
  <c r="I401" i="52"/>
  <c r="J401" i="52"/>
  <c r="K401" i="52"/>
  <c r="L401" i="52"/>
  <c r="M401" i="52"/>
  <c r="N401" i="52"/>
  <c r="O401" i="52"/>
  <c r="P401" i="52"/>
  <c r="Q401" i="52"/>
  <c r="R401" i="52"/>
  <c r="S401" i="52"/>
  <c r="D402" i="52"/>
  <c r="E402" i="52"/>
  <c r="F402" i="52"/>
  <c r="G402" i="52"/>
  <c r="H402" i="52"/>
  <c r="I402" i="52"/>
  <c r="J402" i="52"/>
  <c r="K402" i="52"/>
  <c r="L402" i="52"/>
  <c r="M402" i="52"/>
  <c r="N402" i="52"/>
  <c r="O402" i="52"/>
  <c r="P402" i="52"/>
  <c r="Q402" i="52"/>
  <c r="R402" i="52"/>
  <c r="S402" i="52"/>
  <c r="D403" i="52"/>
  <c r="E403" i="52"/>
  <c r="F403" i="52"/>
  <c r="G403" i="52"/>
  <c r="H403" i="52"/>
  <c r="I403" i="52"/>
  <c r="J403" i="52"/>
  <c r="K403" i="52"/>
  <c r="L403" i="52"/>
  <c r="M403" i="52"/>
  <c r="N403" i="52"/>
  <c r="O403" i="52"/>
  <c r="P403" i="52"/>
  <c r="Q403" i="52"/>
  <c r="R403" i="52"/>
  <c r="S403" i="52"/>
  <c r="D404" i="52"/>
  <c r="E404" i="52"/>
  <c r="F404" i="52"/>
  <c r="G404" i="52"/>
  <c r="H404" i="52"/>
  <c r="I404" i="52"/>
  <c r="J404" i="52"/>
  <c r="K404" i="52"/>
  <c r="L404" i="52"/>
  <c r="M404" i="52"/>
  <c r="N404" i="52"/>
  <c r="O404" i="52"/>
  <c r="P404" i="52"/>
  <c r="Q404" i="52"/>
  <c r="R404" i="52"/>
  <c r="S404" i="52"/>
  <c r="D405" i="52"/>
  <c r="E405" i="52"/>
  <c r="F405" i="52"/>
  <c r="G405" i="52"/>
  <c r="H405" i="52"/>
  <c r="I405" i="52"/>
  <c r="J405" i="52"/>
  <c r="K405" i="52"/>
  <c r="L405" i="52"/>
  <c r="M405" i="52"/>
  <c r="N405" i="52"/>
  <c r="O405" i="52"/>
  <c r="P405" i="52"/>
  <c r="Q405" i="52"/>
  <c r="R405" i="52"/>
  <c r="S405" i="52"/>
  <c r="D406" i="52"/>
  <c r="E406" i="52"/>
  <c r="F406" i="52"/>
  <c r="G406" i="52"/>
  <c r="H406" i="52"/>
  <c r="I406" i="52"/>
  <c r="J406" i="52"/>
  <c r="K406" i="52"/>
  <c r="L406" i="52"/>
  <c r="M406" i="52"/>
  <c r="N406" i="52"/>
  <c r="O406" i="52"/>
  <c r="P406" i="52"/>
  <c r="Q406" i="52"/>
  <c r="R406" i="52"/>
  <c r="S406" i="52"/>
  <c r="D407" i="52"/>
  <c r="E407" i="52"/>
  <c r="F407" i="52"/>
  <c r="G407" i="52"/>
  <c r="H407" i="52"/>
  <c r="I407" i="52"/>
  <c r="J407" i="52"/>
  <c r="K407" i="52"/>
  <c r="L407" i="52"/>
  <c r="M407" i="52"/>
  <c r="N407" i="52"/>
  <c r="O407" i="52"/>
  <c r="P407" i="52"/>
  <c r="Q407" i="52"/>
  <c r="R407" i="52"/>
  <c r="S407" i="52"/>
  <c r="D408" i="52"/>
  <c r="E408" i="52"/>
  <c r="F408" i="52"/>
  <c r="G408" i="52"/>
  <c r="H408" i="52"/>
  <c r="I408" i="52"/>
  <c r="J408" i="52"/>
  <c r="K408" i="52"/>
  <c r="L408" i="52"/>
  <c r="M408" i="52"/>
  <c r="N408" i="52"/>
  <c r="O408" i="52"/>
  <c r="P408" i="52"/>
  <c r="Q408" i="52"/>
  <c r="R408" i="52"/>
  <c r="S408" i="52"/>
  <c r="D409" i="52"/>
  <c r="E409" i="52"/>
  <c r="F409" i="52"/>
  <c r="G409" i="52"/>
  <c r="H409" i="52"/>
  <c r="I409" i="52"/>
  <c r="J409" i="52"/>
  <c r="K409" i="52"/>
  <c r="L409" i="52"/>
  <c r="M409" i="52"/>
  <c r="N409" i="52"/>
  <c r="O409" i="52"/>
  <c r="P409" i="52"/>
  <c r="Q409" i="52"/>
  <c r="R409" i="52"/>
  <c r="S409" i="52"/>
  <c r="D410" i="52"/>
  <c r="E410" i="52"/>
  <c r="F410" i="52"/>
  <c r="G410" i="52"/>
  <c r="H410" i="52"/>
  <c r="I410" i="52"/>
  <c r="J410" i="52"/>
  <c r="K410" i="52"/>
  <c r="L410" i="52"/>
  <c r="M410" i="52"/>
  <c r="N410" i="52"/>
  <c r="O410" i="52"/>
  <c r="P410" i="52"/>
  <c r="Q410" i="52"/>
  <c r="R410" i="52"/>
  <c r="S410" i="52"/>
  <c r="D411" i="52"/>
  <c r="E411" i="52"/>
  <c r="F411" i="52"/>
  <c r="G411" i="52"/>
  <c r="H411" i="52"/>
  <c r="I411" i="52"/>
  <c r="J411" i="52"/>
  <c r="K411" i="52"/>
  <c r="L411" i="52"/>
  <c r="M411" i="52"/>
  <c r="N411" i="52"/>
  <c r="O411" i="52"/>
  <c r="P411" i="52"/>
  <c r="Q411" i="52"/>
  <c r="R411" i="52"/>
  <c r="S411" i="52"/>
  <c r="D412" i="52"/>
  <c r="E412" i="52"/>
  <c r="F412" i="52"/>
  <c r="G412" i="52"/>
  <c r="H412" i="52"/>
  <c r="I412" i="52"/>
  <c r="J412" i="52"/>
  <c r="K412" i="52"/>
  <c r="L412" i="52"/>
  <c r="M412" i="52"/>
  <c r="N412" i="52"/>
  <c r="O412" i="52"/>
  <c r="P412" i="52"/>
  <c r="Q412" i="52"/>
  <c r="R412" i="52"/>
  <c r="S412" i="52"/>
  <c r="D413" i="52"/>
  <c r="E413" i="52"/>
  <c r="F413" i="52"/>
  <c r="G413" i="52"/>
  <c r="H413" i="52"/>
  <c r="I413" i="52"/>
  <c r="J413" i="52"/>
  <c r="K413" i="52"/>
  <c r="L413" i="52"/>
  <c r="M413" i="52"/>
  <c r="N413" i="52"/>
  <c r="O413" i="52"/>
  <c r="P413" i="52"/>
  <c r="Q413" i="52"/>
  <c r="R413" i="52"/>
  <c r="S413" i="52"/>
  <c r="D414" i="52"/>
  <c r="E414" i="52"/>
  <c r="F414" i="52"/>
  <c r="G414" i="52"/>
  <c r="H414" i="52"/>
  <c r="I414" i="52"/>
  <c r="J414" i="52"/>
  <c r="K414" i="52"/>
  <c r="L414" i="52"/>
  <c r="M414" i="52"/>
  <c r="N414" i="52"/>
  <c r="O414" i="52"/>
  <c r="P414" i="52"/>
  <c r="Q414" i="52"/>
  <c r="R414" i="52"/>
  <c r="S414" i="52"/>
  <c r="D415" i="52"/>
  <c r="E415" i="52"/>
  <c r="F415" i="52"/>
  <c r="G415" i="52"/>
  <c r="H415" i="52"/>
  <c r="I415" i="52"/>
  <c r="J415" i="52"/>
  <c r="K415" i="52"/>
  <c r="L415" i="52"/>
  <c r="M415" i="52"/>
  <c r="N415" i="52"/>
  <c r="O415" i="52"/>
  <c r="P415" i="52"/>
  <c r="Q415" i="52"/>
  <c r="R415" i="52"/>
  <c r="S415" i="52"/>
  <c r="D416" i="52"/>
  <c r="E416" i="52"/>
  <c r="F416" i="52"/>
  <c r="G416" i="52"/>
  <c r="H416" i="52"/>
  <c r="I416" i="52"/>
  <c r="J416" i="52"/>
  <c r="K416" i="52"/>
  <c r="L416" i="52"/>
  <c r="M416" i="52"/>
  <c r="N416" i="52"/>
  <c r="O416" i="52"/>
  <c r="P416" i="52"/>
  <c r="Q416" i="52"/>
  <c r="R416" i="52"/>
  <c r="S416" i="52"/>
  <c r="D417" i="52"/>
  <c r="E417" i="52"/>
  <c r="F417" i="52"/>
  <c r="G417" i="52"/>
  <c r="H417" i="52"/>
  <c r="I417" i="52"/>
  <c r="J417" i="52"/>
  <c r="K417" i="52"/>
  <c r="L417" i="52"/>
  <c r="M417" i="52"/>
  <c r="N417" i="52"/>
  <c r="O417" i="52"/>
  <c r="P417" i="52"/>
  <c r="Q417" i="52"/>
  <c r="R417" i="52"/>
  <c r="S417" i="52"/>
  <c r="D418" i="52"/>
  <c r="E418" i="52"/>
  <c r="F418" i="52"/>
  <c r="G418" i="52"/>
  <c r="H418" i="52"/>
  <c r="I418" i="52"/>
  <c r="J418" i="52"/>
  <c r="K418" i="52"/>
  <c r="L418" i="52"/>
  <c r="M418" i="52"/>
  <c r="N418" i="52"/>
  <c r="O418" i="52"/>
  <c r="P418" i="52"/>
  <c r="Q418" i="52"/>
  <c r="R418" i="52"/>
  <c r="S418" i="52"/>
  <c r="D419" i="52"/>
  <c r="E419" i="52"/>
  <c r="F419" i="52"/>
  <c r="G419" i="52"/>
  <c r="H419" i="52"/>
  <c r="I419" i="52"/>
  <c r="J419" i="52"/>
  <c r="K419" i="52"/>
  <c r="L419" i="52"/>
  <c r="M419" i="52"/>
  <c r="N419" i="52"/>
  <c r="O419" i="52"/>
  <c r="P419" i="52"/>
  <c r="Q419" i="52"/>
  <c r="R419" i="52"/>
  <c r="S419" i="52"/>
  <c r="D420" i="52"/>
  <c r="E420" i="52"/>
  <c r="F420" i="52"/>
  <c r="G420" i="52"/>
  <c r="H420" i="52"/>
  <c r="I420" i="52"/>
  <c r="J420" i="52"/>
  <c r="K420" i="52"/>
  <c r="L420" i="52"/>
  <c r="M420" i="52"/>
  <c r="N420" i="52"/>
  <c r="O420" i="52"/>
  <c r="P420" i="52"/>
  <c r="Q420" i="52"/>
  <c r="R420" i="52"/>
  <c r="S420" i="52"/>
  <c r="D421" i="52"/>
  <c r="E421" i="52"/>
  <c r="F421" i="52"/>
  <c r="G421" i="52"/>
  <c r="H421" i="52"/>
  <c r="I421" i="52"/>
  <c r="J421" i="52"/>
  <c r="K421" i="52"/>
  <c r="L421" i="52"/>
  <c r="M421" i="52"/>
  <c r="N421" i="52"/>
  <c r="O421" i="52"/>
  <c r="P421" i="52"/>
  <c r="Q421" i="52"/>
  <c r="R421" i="52"/>
  <c r="S421" i="52"/>
  <c r="D422" i="52"/>
  <c r="E422" i="52"/>
  <c r="F422" i="52"/>
  <c r="G422" i="52"/>
  <c r="H422" i="52"/>
  <c r="I422" i="52"/>
  <c r="J422" i="52"/>
  <c r="K422" i="52"/>
  <c r="L422" i="52"/>
  <c r="M422" i="52"/>
  <c r="N422" i="52"/>
  <c r="O422" i="52"/>
  <c r="P422" i="52"/>
  <c r="Q422" i="52"/>
  <c r="R422" i="52"/>
  <c r="S422" i="52"/>
  <c r="D423" i="52"/>
  <c r="E423" i="52"/>
  <c r="F423" i="52"/>
  <c r="G423" i="52"/>
  <c r="H423" i="52"/>
  <c r="I423" i="52"/>
  <c r="J423" i="52"/>
  <c r="K423" i="52"/>
  <c r="L423" i="52"/>
  <c r="M423" i="52"/>
  <c r="N423" i="52"/>
  <c r="O423" i="52"/>
  <c r="P423" i="52"/>
  <c r="Q423" i="52"/>
  <c r="R423" i="52"/>
  <c r="S423" i="52"/>
  <c r="D424" i="52"/>
  <c r="E424" i="52"/>
  <c r="F424" i="52"/>
  <c r="G424" i="52"/>
  <c r="H424" i="52"/>
  <c r="I424" i="52"/>
  <c r="J424" i="52"/>
  <c r="K424" i="52"/>
  <c r="L424" i="52"/>
  <c r="M424" i="52"/>
  <c r="N424" i="52"/>
  <c r="O424" i="52"/>
  <c r="P424" i="52"/>
  <c r="Q424" i="52"/>
  <c r="R424" i="52"/>
  <c r="S424" i="52"/>
  <c r="D425" i="52"/>
  <c r="E425" i="52"/>
  <c r="F425" i="52"/>
  <c r="G425" i="52"/>
  <c r="H425" i="52"/>
  <c r="I425" i="52"/>
  <c r="J425" i="52"/>
  <c r="K425" i="52"/>
  <c r="L425" i="52"/>
  <c r="M425" i="52"/>
  <c r="N425" i="52"/>
  <c r="O425" i="52"/>
  <c r="P425" i="52"/>
  <c r="Q425" i="52"/>
  <c r="R425" i="52"/>
  <c r="S425" i="52"/>
  <c r="D426" i="52"/>
  <c r="E426" i="52"/>
  <c r="F426" i="52"/>
  <c r="G426" i="52"/>
  <c r="H426" i="52"/>
  <c r="I426" i="52"/>
  <c r="J426" i="52"/>
  <c r="K426" i="52"/>
  <c r="L426" i="52"/>
  <c r="M426" i="52"/>
  <c r="N426" i="52"/>
  <c r="O426" i="52"/>
  <c r="P426" i="52"/>
  <c r="Q426" i="52"/>
  <c r="R426" i="52"/>
  <c r="S426" i="52"/>
  <c r="D427" i="52"/>
  <c r="E427" i="52"/>
  <c r="F427" i="52"/>
  <c r="G427" i="52"/>
  <c r="H427" i="52"/>
  <c r="I427" i="52"/>
  <c r="J427" i="52"/>
  <c r="K427" i="52"/>
  <c r="L427" i="52"/>
  <c r="M427" i="52"/>
  <c r="N427" i="52"/>
  <c r="O427" i="52"/>
  <c r="P427" i="52"/>
  <c r="Q427" i="52"/>
  <c r="R427" i="52"/>
  <c r="S427" i="52"/>
  <c r="D428" i="52"/>
  <c r="E428" i="52"/>
  <c r="F428" i="52"/>
  <c r="G428" i="52"/>
  <c r="H428" i="52"/>
  <c r="I428" i="52"/>
  <c r="J428" i="52"/>
  <c r="K428" i="52"/>
  <c r="L428" i="52"/>
  <c r="M428" i="52"/>
  <c r="N428" i="52"/>
  <c r="O428" i="52"/>
  <c r="P428" i="52"/>
  <c r="Q428" i="52"/>
  <c r="R428" i="52"/>
  <c r="S428" i="52"/>
  <c r="D429" i="52"/>
  <c r="E429" i="52"/>
  <c r="F429" i="52"/>
  <c r="G429" i="52"/>
  <c r="H429" i="52"/>
  <c r="I429" i="52"/>
  <c r="J429" i="52"/>
  <c r="K429" i="52"/>
  <c r="L429" i="52"/>
  <c r="M429" i="52"/>
  <c r="N429" i="52"/>
  <c r="O429" i="52"/>
  <c r="P429" i="52"/>
  <c r="Q429" i="52"/>
  <c r="R429" i="52"/>
  <c r="S429" i="52"/>
  <c r="D430" i="52"/>
  <c r="E430" i="52"/>
  <c r="F430" i="52"/>
  <c r="G430" i="52"/>
  <c r="H430" i="52"/>
  <c r="I430" i="52"/>
  <c r="J430" i="52"/>
  <c r="K430" i="52"/>
  <c r="L430" i="52"/>
  <c r="M430" i="52"/>
  <c r="N430" i="52"/>
  <c r="O430" i="52"/>
  <c r="P430" i="52"/>
  <c r="Q430" i="52"/>
  <c r="R430" i="52"/>
  <c r="S430" i="52"/>
  <c r="D431" i="52"/>
  <c r="E431" i="52"/>
  <c r="F431" i="52"/>
  <c r="G431" i="52"/>
  <c r="H431" i="52"/>
  <c r="I431" i="52"/>
  <c r="J431" i="52"/>
  <c r="K431" i="52"/>
  <c r="L431" i="52"/>
  <c r="M431" i="52"/>
  <c r="N431" i="52"/>
  <c r="O431" i="52"/>
  <c r="P431" i="52"/>
  <c r="Q431" i="52"/>
  <c r="R431" i="52"/>
  <c r="S431" i="52"/>
  <c r="D432" i="52"/>
  <c r="E432" i="52"/>
  <c r="F432" i="52"/>
  <c r="G432" i="52"/>
  <c r="H432" i="52"/>
  <c r="I432" i="52"/>
  <c r="J432" i="52"/>
  <c r="K432" i="52"/>
  <c r="L432" i="52"/>
  <c r="M432" i="52"/>
  <c r="N432" i="52"/>
  <c r="O432" i="52"/>
  <c r="P432" i="52"/>
  <c r="Q432" i="52"/>
  <c r="R432" i="52"/>
  <c r="S432" i="52"/>
  <c r="D433" i="52"/>
  <c r="E433" i="52"/>
  <c r="F433" i="52"/>
  <c r="G433" i="52"/>
  <c r="H433" i="52"/>
  <c r="I433" i="52"/>
  <c r="J433" i="52"/>
  <c r="K433" i="52"/>
  <c r="L433" i="52"/>
  <c r="M433" i="52"/>
  <c r="N433" i="52"/>
  <c r="O433" i="52"/>
  <c r="P433" i="52"/>
  <c r="Q433" i="52"/>
  <c r="R433" i="52"/>
  <c r="S433" i="52"/>
  <c r="D434" i="52"/>
  <c r="E434" i="52"/>
  <c r="F434" i="52"/>
  <c r="G434" i="52"/>
  <c r="H434" i="52"/>
  <c r="I434" i="52"/>
  <c r="J434" i="52"/>
  <c r="K434" i="52"/>
  <c r="L434" i="52"/>
  <c r="M434" i="52"/>
  <c r="N434" i="52"/>
  <c r="O434" i="52"/>
  <c r="P434" i="52"/>
  <c r="Q434" i="52"/>
  <c r="R434" i="52"/>
  <c r="S434" i="52"/>
  <c r="D435" i="52"/>
  <c r="E435" i="52"/>
  <c r="F435" i="52"/>
  <c r="G435" i="52"/>
  <c r="H435" i="52"/>
  <c r="I435" i="52"/>
  <c r="J435" i="52"/>
  <c r="K435" i="52"/>
  <c r="L435" i="52"/>
  <c r="M435" i="52"/>
  <c r="N435" i="52"/>
  <c r="O435" i="52"/>
  <c r="P435" i="52"/>
  <c r="Q435" i="52"/>
  <c r="R435" i="52"/>
  <c r="S435" i="52"/>
  <c r="D436" i="52"/>
  <c r="E436" i="52"/>
  <c r="F436" i="52"/>
  <c r="G436" i="52"/>
  <c r="H436" i="52"/>
  <c r="I436" i="52"/>
  <c r="J436" i="52"/>
  <c r="K436" i="52"/>
  <c r="L436" i="52"/>
  <c r="M436" i="52"/>
  <c r="N436" i="52"/>
  <c r="O436" i="52"/>
  <c r="P436" i="52"/>
  <c r="Q436" i="52"/>
  <c r="R436" i="52"/>
  <c r="S436" i="52"/>
  <c r="D437" i="52"/>
  <c r="E437" i="52"/>
  <c r="F437" i="52"/>
  <c r="G437" i="52"/>
  <c r="H437" i="52"/>
  <c r="I437" i="52"/>
  <c r="J437" i="52"/>
  <c r="K437" i="52"/>
  <c r="L437" i="52"/>
  <c r="M437" i="52"/>
  <c r="N437" i="52"/>
  <c r="O437" i="52"/>
  <c r="P437" i="52"/>
  <c r="Q437" i="52"/>
  <c r="R437" i="52"/>
  <c r="S437" i="52"/>
  <c r="D438" i="52"/>
  <c r="E438" i="52"/>
  <c r="F438" i="52"/>
  <c r="G438" i="52"/>
  <c r="H438" i="52"/>
  <c r="I438" i="52"/>
  <c r="J438" i="52"/>
  <c r="K438" i="52"/>
  <c r="L438" i="52"/>
  <c r="M438" i="52"/>
  <c r="N438" i="52"/>
  <c r="O438" i="52"/>
  <c r="P438" i="52"/>
  <c r="Q438" i="52"/>
  <c r="R438" i="52"/>
  <c r="S438" i="52"/>
  <c r="D439" i="52"/>
  <c r="E439" i="52"/>
  <c r="F439" i="52"/>
  <c r="G439" i="52"/>
  <c r="H439" i="52"/>
  <c r="I439" i="52"/>
  <c r="J439" i="52"/>
  <c r="K439" i="52"/>
  <c r="L439" i="52"/>
  <c r="M439" i="52"/>
  <c r="N439" i="52"/>
  <c r="O439" i="52"/>
  <c r="P439" i="52"/>
  <c r="Q439" i="52"/>
  <c r="R439" i="52"/>
  <c r="S439" i="52"/>
  <c r="D440" i="52"/>
  <c r="E440" i="52"/>
  <c r="F440" i="52"/>
  <c r="G440" i="52"/>
  <c r="H440" i="52"/>
  <c r="I440" i="52"/>
  <c r="J440" i="52"/>
  <c r="K440" i="52"/>
  <c r="L440" i="52"/>
  <c r="M440" i="52"/>
  <c r="N440" i="52"/>
  <c r="O440" i="52"/>
  <c r="P440" i="52"/>
  <c r="Q440" i="52"/>
  <c r="R440" i="52"/>
  <c r="S440" i="52"/>
  <c r="D441" i="52"/>
  <c r="E441" i="52"/>
  <c r="F441" i="52"/>
  <c r="G441" i="52"/>
  <c r="H441" i="52"/>
  <c r="I441" i="52"/>
  <c r="J441" i="52"/>
  <c r="K441" i="52"/>
  <c r="L441" i="52"/>
  <c r="M441" i="52"/>
  <c r="N441" i="52"/>
  <c r="O441" i="52"/>
  <c r="P441" i="52"/>
  <c r="Q441" i="52"/>
  <c r="R441" i="52"/>
  <c r="S441" i="52"/>
  <c r="D442" i="52"/>
  <c r="E442" i="52"/>
  <c r="F442" i="52"/>
  <c r="G442" i="52"/>
  <c r="H442" i="52"/>
  <c r="I442" i="52"/>
  <c r="J442" i="52"/>
  <c r="K442" i="52"/>
  <c r="L442" i="52"/>
  <c r="M442" i="52"/>
  <c r="N442" i="52"/>
  <c r="O442" i="52"/>
  <c r="P442" i="52"/>
  <c r="Q442" i="52"/>
  <c r="R442" i="52"/>
  <c r="S442" i="52"/>
  <c r="D443" i="52"/>
  <c r="E443" i="52"/>
  <c r="F443" i="52"/>
  <c r="G443" i="52"/>
  <c r="H443" i="52"/>
  <c r="I443" i="52"/>
  <c r="J443" i="52"/>
  <c r="K443" i="52"/>
  <c r="L443" i="52"/>
  <c r="M443" i="52"/>
  <c r="N443" i="52"/>
  <c r="O443" i="52"/>
  <c r="P443" i="52"/>
  <c r="Q443" i="52"/>
  <c r="R443" i="52"/>
  <c r="S443" i="52"/>
  <c r="D444" i="52"/>
  <c r="E444" i="52"/>
  <c r="F444" i="52"/>
  <c r="G444" i="52"/>
  <c r="H444" i="52"/>
  <c r="I444" i="52"/>
  <c r="J444" i="52"/>
  <c r="K444" i="52"/>
  <c r="L444" i="52"/>
  <c r="M444" i="52"/>
  <c r="N444" i="52"/>
  <c r="O444" i="52"/>
  <c r="P444" i="52"/>
  <c r="Q444" i="52"/>
  <c r="R444" i="52"/>
  <c r="S444" i="52"/>
  <c r="D445" i="52"/>
  <c r="E445" i="52"/>
  <c r="F445" i="52"/>
  <c r="G445" i="52"/>
  <c r="H445" i="52"/>
  <c r="I445" i="52"/>
  <c r="J445" i="52"/>
  <c r="K445" i="52"/>
  <c r="L445" i="52"/>
  <c r="M445" i="52"/>
  <c r="N445" i="52"/>
  <c r="O445" i="52"/>
  <c r="P445" i="52"/>
  <c r="Q445" i="52"/>
  <c r="R445" i="52"/>
  <c r="S445" i="52"/>
  <c r="D446" i="52"/>
  <c r="E446" i="52"/>
  <c r="F446" i="52"/>
  <c r="G446" i="52"/>
  <c r="H446" i="52"/>
  <c r="I446" i="52"/>
  <c r="J446" i="52"/>
  <c r="K446" i="52"/>
  <c r="L446" i="52"/>
  <c r="M446" i="52"/>
  <c r="N446" i="52"/>
  <c r="O446" i="52"/>
  <c r="P446" i="52"/>
  <c r="Q446" i="52"/>
  <c r="R446" i="52"/>
  <c r="S446" i="52"/>
  <c r="D447" i="52"/>
  <c r="E447" i="52"/>
  <c r="F447" i="52"/>
  <c r="G447" i="52"/>
  <c r="H447" i="52"/>
  <c r="I447" i="52"/>
  <c r="J447" i="52"/>
  <c r="K447" i="52"/>
  <c r="L447" i="52"/>
  <c r="M447" i="52"/>
  <c r="N447" i="52"/>
  <c r="O447" i="52"/>
  <c r="P447" i="52"/>
  <c r="Q447" i="52"/>
  <c r="R447" i="52"/>
  <c r="S447" i="52"/>
  <c r="D448" i="52"/>
  <c r="E448" i="52"/>
  <c r="F448" i="52"/>
  <c r="G448" i="52"/>
  <c r="H448" i="52"/>
  <c r="I448" i="52"/>
  <c r="J448" i="52"/>
  <c r="K448" i="52"/>
  <c r="L448" i="52"/>
  <c r="M448" i="52"/>
  <c r="N448" i="52"/>
  <c r="O448" i="52"/>
  <c r="P448" i="52"/>
  <c r="Q448" i="52"/>
  <c r="R448" i="52"/>
  <c r="S448" i="52"/>
  <c r="D449" i="52"/>
  <c r="E449" i="52"/>
  <c r="F449" i="52"/>
  <c r="G449" i="52"/>
  <c r="H449" i="52"/>
  <c r="I449" i="52"/>
  <c r="J449" i="52"/>
  <c r="K449" i="52"/>
  <c r="L449" i="52"/>
  <c r="M449" i="52"/>
  <c r="N449" i="52"/>
  <c r="O449" i="52"/>
  <c r="P449" i="52"/>
  <c r="Q449" i="52"/>
  <c r="R449" i="52"/>
  <c r="S449" i="52"/>
  <c r="D450" i="52"/>
  <c r="E450" i="52"/>
  <c r="F450" i="52"/>
  <c r="G450" i="52"/>
  <c r="H450" i="52"/>
  <c r="I450" i="52"/>
  <c r="J450" i="52"/>
  <c r="K450" i="52"/>
  <c r="L450" i="52"/>
  <c r="M450" i="52"/>
  <c r="N450" i="52"/>
  <c r="O450" i="52"/>
  <c r="P450" i="52"/>
  <c r="Q450" i="52"/>
  <c r="R450" i="52"/>
  <c r="S450" i="52"/>
  <c r="D451" i="52"/>
  <c r="E451" i="52"/>
  <c r="F451" i="52"/>
  <c r="G451" i="52"/>
  <c r="H451" i="52"/>
  <c r="I451" i="52"/>
  <c r="J451" i="52"/>
  <c r="K451" i="52"/>
  <c r="L451" i="52"/>
  <c r="M451" i="52"/>
  <c r="N451" i="52"/>
  <c r="O451" i="52"/>
  <c r="P451" i="52"/>
  <c r="Q451" i="52"/>
  <c r="R451" i="52"/>
  <c r="S451" i="52"/>
  <c r="D452" i="52"/>
  <c r="E452" i="52"/>
  <c r="F452" i="52"/>
  <c r="G452" i="52"/>
  <c r="H452" i="52"/>
  <c r="I452" i="52"/>
  <c r="J452" i="52"/>
  <c r="K452" i="52"/>
  <c r="L452" i="52"/>
  <c r="M452" i="52"/>
  <c r="N452" i="52"/>
  <c r="O452" i="52"/>
  <c r="P452" i="52"/>
  <c r="Q452" i="52"/>
  <c r="R452" i="52"/>
  <c r="S452" i="52"/>
  <c r="D453" i="52"/>
  <c r="E453" i="52"/>
  <c r="F453" i="52"/>
  <c r="G453" i="52"/>
  <c r="H453" i="52"/>
  <c r="I453" i="52"/>
  <c r="J453" i="52"/>
  <c r="K453" i="52"/>
  <c r="L453" i="52"/>
  <c r="M453" i="52"/>
  <c r="N453" i="52"/>
  <c r="O453" i="52"/>
  <c r="P453" i="52"/>
  <c r="Q453" i="52"/>
  <c r="R453" i="52"/>
  <c r="S453" i="52"/>
  <c r="D454" i="52"/>
  <c r="E454" i="52"/>
  <c r="F454" i="52"/>
  <c r="G454" i="52"/>
  <c r="H454" i="52"/>
  <c r="I454" i="52"/>
  <c r="J454" i="52"/>
  <c r="K454" i="52"/>
  <c r="L454" i="52"/>
  <c r="M454" i="52"/>
  <c r="N454" i="52"/>
  <c r="O454" i="52"/>
  <c r="P454" i="52"/>
  <c r="Q454" i="52"/>
  <c r="R454" i="52"/>
  <c r="S454" i="52"/>
  <c r="D455" i="52"/>
  <c r="E455" i="52"/>
  <c r="F455" i="52"/>
  <c r="G455" i="52"/>
  <c r="H455" i="52"/>
  <c r="I455" i="52"/>
  <c r="J455" i="52"/>
  <c r="K455" i="52"/>
  <c r="L455" i="52"/>
  <c r="M455" i="52"/>
  <c r="N455" i="52"/>
  <c r="O455" i="52"/>
  <c r="P455" i="52"/>
  <c r="Q455" i="52"/>
  <c r="R455" i="52"/>
  <c r="S455" i="52"/>
  <c r="D456" i="52"/>
  <c r="E456" i="52"/>
  <c r="F456" i="52"/>
  <c r="G456" i="52"/>
  <c r="H456" i="52"/>
  <c r="I456" i="52"/>
  <c r="J456" i="52"/>
  <c r="K456" i="52"/>
  <c r="L456" i="52"/>
  <c r="M456" i="52"/>
  <c r="N456" i="52"/>
  <c r="O456" i="52"/>
  <c r="P456" i="52"/>
  <c r="Q456" i="52"/>
  <c r="R456" i="52"/>
  <c r="S456" i="52"/>
  <c r="D457" i="52"/>
  <c r="E457" i="52"/>
  <c r="F457" i="52"/>
  <c r="G457" i="52"/>
  <c r="H457" i="52"/>
  <c r="I457" i="52"/>
  <c r="J457" i="52"/>
  <c r="K457" i="52"/>
  <c r="L457" i="52"/>
  <c r="M457" i="52"/>
  <c r="N457" i="52"/>
  <c r="O457" i="52"/>
  <c r="P457" i="52"/>
  <c r="Q457" i="52"/>
  <c r="R457" i="52"/>
  <c r="S457" i="52"/>
  <c r="D458" i="52"/>
  <c r="E458" i="52"/>
  <c r="F458" i="52"/>
  <c r="G458" i="52"/>
  <c r="H458" i="52"/>
  <c r="I458" i="52"/>
  <c r="J458" i="52"/>
  <c r="K458" i="52"/>
  <c r="L458" i="52"/>
  <c r="M458" i="52"/>
  <c r="N458" i="52"/>
  <c r="O458" i="52"/>
  <c r="P458" i="52"/>
  <c r="Q458" i="52"/>
  <c r="R458" i="52"/>
  <c r="S458" i="52"/>
  <c r="D459" i="52"/>
  <c r="E459" i="52"/>
  <c r="F459" i="52"/>
  <c r="G459" i="52"/>
  <c r="H459" i="52"/>
  <c r="I459" i="52"/>
  <c r="J459" i="52"/>
  <c r="K459" i="52"/>
  <c r="L459" i="52"/>
  <c r="M459" i="52"/>
  <c r="N459" i="52"/>
  <c r="O459" i="52"/>
  <c r="P459" i="52"/>
  <c r="Q459" i="52"/>
  <c r="R459" i="52"/>
  <c r="S459" i="52"/>
  <c r="D460" i="52"/>
  <c r="E460" i="52"/>
  <c r="F460" i="52"/>
  <c r="G460" i="52"/>
  <c r="H460" i="52"/>
  <c r="I460" i="52"/>
  <c r="J460" i="52"/>
  <c r="K460" i="52"/>
  <c r="L460" i="52"/>
  <c r="M460" i="52"/>
  <c r="N460" i="52"/>
  <c r="O460" i="52"/>
  <c r="P460" i="52"/>
  <c r="Q460" i="52"/>
  <c r="R460" i="52"/>
  <c r="S460" i="52"/>
  <c r="D461" i="52"/>
  <c r="E461" i="52"/>
  <c r="F461" i="52"/>
  <c r="G461" i="52"/>
  <c r="H461" i="52"/>
  <c r="I461" i="52"/>
  <c r="J461" i="52"/>
  <c r="K461" i="52"/>
  <c r="L461" i="52"/>
  <c r="M461" i="52"/>
  <c r="N461" i="52"/>
  <c r="O461" i="52"/>
  <c r="P461" i="52"/>
  <c r="Q461" i="52"/>
  <c r="R461" i="52"/>
  <c r="S461" i="52"/>
  <c r="D462" i="52"/>
  <c r="E462" i="52"/>
  <c r="F462" i="52"/>
  <c r="G462" i="52"/>
  <c r="H462" i="52"/>
  <c r="I462" i="52"/>
  <c r="J462" i="52"/>
  <c r="K462" i="52"/>
  <c r="L462" i="52"/>
  <c r="M462" i="52"/>
  <c r="N462" i="52"/>
  <c r="O462" i="52"/>
  <c r="P462" i="52"/>
  <c r="Q462" i="52"/>
  <c r="R462" i="52"/>
  <c r="S462" i="52"/>
  <c r="D463" i="52"/>
  <c r="E463" i="52"/>
  <c r="F463" i="52"/>
  <c r="G463" i="52"/>
  <c r="H463" i="52"/>
  <c r="I463" i="52"/>
  <c r="J463" i="52"/>
  <c r="K463" i="52"/>
  <c r="L463" i="52"/>
  <c r="M463" i="52"/>
  <c r="N463" i="52"/>
  <c r="O463" i="52"/>
  <c r="P463" i="52"/>
  <c r="Q463" i="52"/>
  <c r="R463" i="52"/>
  <c r="S463" i="52"/>
  <c r="D464" i="52"/>
  <c r="E464" i="52"/>
  <c r="F464" i="52"/>
  <c r="G464" i="52"/>
  <c r="H464" i="52"/>
  <c r="I464" i="52"/>
  <c r="J464" i="52"/>
  <c r="K464" i="52"/>
  <c r="L464" i="52"/>
  <c r="M464" i="52"/>
  <c r="N464" i="52"/>
  <c r="O464" i="52"/>
  <c r="P464" i="52"/>
  <c r="Q464" i="52"/>
  <c r="R464" i="52"/>
  <c r="S464" i="52"/>
  <c r="D465" i="52"/>
  <c r="E465" i="52"/>
  <c r="F465" i="52"/>
  <c r="G465" i="52"/>
  <c r="H465" i="52"/>
  <c r="I465" i="52"/>
  <c r="J465" i="52"/>
  <c r="K465" i="52"/>
  <c r="L465" i="52"/>
  <c r="M465" i="52"/>
  <c r="N465" i="52"/>
  <c r="O465" i="52"/>
  <c r="P465" i="52"/>
  <c r="Q465" i="52"/>
  <c r="R465" i="52"/>
  <c r="S465" i="52"/>
  <c r="D466" i="52"/>
  <c r="E466" i="52"/>
  <c r="F466" i="52"/>
  <c r="G466" i="52"/>
  <c r="H466" i="52"/>
  <c r="I466" i="52"/>
  <c r="J466" i="52"/>
  <c r="K466" i="52"/>
  <c r="L466" i="52"/>
  <c r="M466" i="52"/>
  <c r="N466" i="52"/>
  <c r="O466" i="52"/>
  <c r="P466" i="52"/>
  <c r="Q466" i="52"/>
  <c r="R466" i="52"/>
  <c r="S466" i="52"/>
  <c r="D467" i="52"/>
  <c r="E467" i="52"/>
  <c r="F467" i="52"/>
  <c r="G467" i="52"/>
  <c r="H467" i="52"/>
  <c r="I467" i="52"/>
  <c r="J467" i="52"/>
  <c r="K467" i="52"/>
  <c r="L467" i="52"/>
  <c r="M467" i="52"/>
  <c r="N467" i="52"/>
  <c r="O467" i="52"/>
  <c r="P467" i="52"/>
  <c r="Q467" i="52"/>
  <c r="R467" i="52"/>
  <c r="S467" i="52"/>
  <c r="D468" i="52"/>
  <c r="E468" i="52"/>
  <c r="F468" i="52"/>
  <c r="G468" i="52"/>
  <c r="H468" i="52"/>
  <c r="I468" i="52"/>
  <c r="J468" i="52"/>
  <c r="K468" i="52"/>
  <c r="L468" i="52"/>
  <c r="M468" i="52"/>
  <c r="N468" i="52"/>
  <c r="O468" i="52"/>
  <c r="P468" i="52"/>
  <c r="Q468" i="52"/>
  <c r="R468" i="52"/>
  <c r="S468" i="52"/>
  <c r="D469" i="52"/>
  <c r="E469" i="52"/>
  <c r="F469" i="52"/>
  <c r="G469" i="52"/>
  <c r="H469" i="52"/>
  <c r="I469" i="52"/>
  <c r="J469" i="52"/>
  <c r="K469" i="52"/>
  <c r="L469" i="52"/>
  <c r="M469" i="52"/>
  <c r="N469" i="52"/>
  <c r="O469" i="52"/>
  <c r="P469" i="52"/>
  <c r="Q469" i="52"/>
  <c r="R469" i="52"/>
  <c r="S469" i="52"/>
  <c r="D470" i="52"/>
  <c r="E470" i="52"/>
  <c r="F470" i="52"/>
  <c r="G470" i="52"/>
  <c r="H470" i="52"/>
  <c r="I470" i="52"/>
  <c r="J470" i="52"/>
  <c r="K470" i="52"/>
  <c r="L470" i="52"/>
  <c r="M470" i="52"/>
  <c r="N470" i="52"/>
  <c r="O470" i="52"/>
  <c r="P470" i="52"/>
  <c r="Q470" i="52"/>
  <c r="R470" i="52"/>
  <c r="S470" i="52"/>
  <c r="D471" i="52"/>
  <c r="E471" i="52"/>
  <c r="F471" i="52"/>
  <c r="G471" i="52"/>
  <c r="H471" i="52"/>
  <c r="I471" i="52"/>
  <c r="J471" i="52"/>
  <c r="K471" i="52"/>
  <c r="L471" i="52"/>
  <c r="M471" i="52"/>
  <c r="N471" i="52"/>
  <c r="O471" i="52"/>
  <c r="P471" i="52"/>
  <c r="Q471" i="52"/>
  <c r="R471" i="52"/>
  <c r="S471" i="52"/>
  <c r="D472" i="52"/>
  <c r="E472" i="52"/>
  <c r="F472" i="52"/>
  <c r="G472" i="52"/>
  <c r="H472" i="52"/>
  <c r="I472" i="52"/>
  <c r="J472" i="52"/>
  <c r="K472" i="52"/>
  <c r="L472" i="52"/>
  <c r="M472" i="52"/>
  <c r="N472" i="52"/>
  <c r="O472" i="52"/>
  <c r="P472" i="52"/>
  <c r="Q472" i="52"/>
  <c r="R472" i="52"/>
  <c r="S472" i="52"/>
  <c r="D473" i="52"/>
  <c r="E473" i="52"/>
  <c r="F473" i="52"/>
  <c r="G473" i="52"/>
  <c r="H473" i="52"/>
  <c r="I473" i="52"/>
  <c r="J473" i="52"/>
  <c r="K473" i="52"/>
  <c r="L473" i="52"/>
  <c r="M473" i="52"/>
  <c r="N473" i="52"/>
  <c r="O473" i="52"/>
  <c r="P473" i="52"/>
  <c r="Q473" i="52"/>
  <c r="R473" i="52"/>
  <c r="S473" i="52"/>
  <c r="D474" i="52"/>
  <c r="E474" i="52"/>
  <c r="F474" i="52"/>
  <c r="G474" i="52"/>
  <c r="H474" i="52"/>
  <c r="I474" i="52"/>
  <c r="J474" i="52"/>
  <c r="K474" i="52"/>
  <c r="L474" i="52"/>
  <c r="M474" i="52"/>
  <c r="N474" i="52"/>
  <c r="O474" i="52"/>
  <c r="P474" i="52"/>
  <c r="Q474" i="52"/>
  <c r="R474" i="52"/>
  <c r="S474" i="52"/>
  <c r="D475" i="52"/>
  <c r="E475" i="52"/>
  <c r="F475" i="52"/>
  <c r="G475" i="52"/>
  <c r="H475" i="52"/>
  <c r="I475" i="52"/>
  <c r="J475" i="52"/>
  <c r="K475" i="52"/>
  <c r="L475" i="52"/>
  <c r="M475" i="52"/>
  <c r="N475" i="52"/>
  <c r="O475" i="52"/>
  <c r="P475" i="52"/>
  <c r="Q475" i="52"/>
  <c r="R475" i="52"/>
  <c r="S475" i="52"/>
  <c r="D476" i="52"/>
  <c r="E476" i="52"/>
  <c r="F476" i="52"/>
  <c r="G476" i="52"/>
  <c r="H476" i="52"/>
  <c r="I476" i="52"/>
  <c r="J476" i="52"/>
  <c r="K476" i="52"/>
  <c r="L476" i="52"/>
  <c r="M476" i="52"/>
  <c r="N476" i="52"/>
  <c r="O476" i="52"/>
  <c r="P476" i="52"/>
  <c r="Q476" i="52"/>
  <c r="R476" i="52"/>
  <c r="S476" i="52"/>
  <c r="D477" i="52"/>
  <c r="E477" i="52"/>
  <c r="F477" i="52"/>
  <c r="G477" i="52"/>
  <c r="H477" i="52"/>
  <c r="I477" i="52"/>
  <c r="J477" i="52"/>
  <c r="K477" i="52"/>
  <c r="L477" i="52"/>
  <c r="M477" i="52"/>
  <c r="N477" i="52"/>
  <c r="O477" i="52"/>
  <c r="P477" i="52"/>
  <c r="Q477" i="52"/>
  <c r="R477" i="52"/>
  <c r="S477" i="52"/>
  <c r="D478" i="52"/>
  <c r="E478" i="52"/>
  <c r="F478" i="52"/>
  <c r="G478" i="52"/>
  <c r="H478" i="52"/>
  <c r="I478" i="52"/>
  <c r="J478" i="52"/>
  <c r="K478" i="52"/>
  <c r="L478" i="52"/>
  <c r="M478" i="52"/>
  <c r="N478" i="52"/>
  <c r="O478" i="52"/>
  <c r="P478" i="52"/>
  <c r="Q478" i="52"/>
  <c r="R478" i="52"/>
  <c r="S478" i="52"/>
  <c r="D479" i="52"/>
  <c r="E479" i="52"/>
  <c r="F479" i="52"/>
  <c r="G479" i="52"/>
  <c r="H479" i="52"/>
  <c r="I479" i="52"/>
  <c r="J479" i="52"/>
  <c r="K479" i="52"/>
  <c r="L479" i="52"/>
  <c r="M479" i="52"/>
  <c r="N479" i="52"/>
  <c r="O479" i="52"/>
  <c r="P479" i="52"/>
  <c r="Q479" i="52"/>
  <c r="R479" i="52"/>
  <c r="S479" i="52"/>
  <c r="D480" i="52"/>
  <c r="E480" i="52"/>
  <c r="F480" i="52"/>
  <c r="G480" i="52"/>
  <c r="H480" i="52"/>
  <c r="I480" i="52"/>
  <c r="J480" i="52"/>
  <c r="K480" i="52"/>
  <c r="L480" i="52"/>
  <c r="M480" i="52"/>
  <c r="N480" i="52"/>
  <c r="O480" i="52"/>
  <c r="P480" i="52"/>
  <c r="Q480" i="52"/>
  <c r="R480" i="52"/>
  <c r="S480" i="52"/>
  <c r="D481" i="52"/>
  <c r="E481" i="52"/>
  <c r="F481" i="52"/>
  <c r="G481" i="52"/>
  <c r="H481" i="52"/>
  <c r="I481" i="52"/>
  <c r="J481" i="52"/>
  <c r="K481" i="52"/>
  <c r="L481" i="52"/>
  <c r="M481" i="52"/>
  <c r="N481" i="52"/>
  <c r="O481" i="52"/>
  <c r="P481" i="52"/>
  <c r="Q481" i="52"/>
  <c r="R481" i="52"/>
  <c r="S481" i="52"/>
  <c r="D482" i="52"/>
  <c r="E482" i="52"/>
  <c r="F482" i="52"/>
  <c r="G482" i="52"/>
  <c r="H482" i="52"/>
  <c r="I482" i="52"/>
  <c r="J482" i="52"/>
  <c r="K482" i="52"/>
  <c r="L482" i="52"/>
  <c r="M482" i="52"/>
  <c r="N482" i="52"/>
  <c r="O482" i="52"/>
  <c r="P482" i="52"/>
  <c r="Q482" i="52"/>
  <c r="R482" i="52"/>
  <c r="S482" i="52"/>
  <c r="D483" i="52"/>
  <c r="E483" i="52"/>
  <c r="F483" i="52"/>
  <c r="G483" i="52"/>
  <c r="H483" i="52"/>
  <c r="I483" i="52"/>
  <c r="J483" i="52"/>
  <c r="K483" i="52"/>
  <c r="L483" i="52"/>
  <c r="M483" i="52"/>
  <c r="N483" i="52"/>
  <c r="O483" i="52"/>
  <c r="P483" i="52"/>
  <c r="Q483" i="52"/>
  <c r="R483" i="52"/>
  <c r="S483" i="52"/>
  <c r="D484" i="52"/>
  <c r="E484" i="52"/>
  <c r="F484" i="52"/>
  <c r="G484" i="52"/>
  <c r="H484" i="52"/>
  <c r="I484" i="52"/>
  <c r="J484" i="52"/>
  <c r="K484" i="52"/>
  <c r="L484" i="52"/>
  <c r="M484" i="52"/>
  <c r="N484" i="52"/>
  <c r="O484" i="52"/>
  <c r="P484" i="52"/>
  <c r="Q484" i="52"/>
  <c r="R484" i="52"/>
  <c r="S484" i="52"/>
  <c r="D485" i="52"/>
  <c r="E485" i="52"/>
  <c r="F485" i="52"/>
  <c r="G485" i="52"/>
  <c r="H485" i="52"/>
  <c r="I485" i="52"/>
  <c r="J485" i="52"/>
  <c r="K485" i="52"/>
  <c r="L485" i="52"/>
  <c r="M485" i="52"/>
  <c r="N485" i="52"/>
  <c r="O485" i="52"/>
  <c r="P485" i="52"/>
  <c r="Q485" i="52"/>
  <c r="R485" i="52"/>
  <c r="S485" i="52"/>
  <c r="D486" i="52"/>
  <c r="E486" i="52"/>
  <c r="F486" i="52"/>
  <c r="G486" i="52"/>
  <c r="H486" i="52"/>
  <c r="I486" i="52"/>
  <c r="J486" i="52"/>
  <c r="K486" i="52"/>
  <c r="L486" i="52"/>
  <c r="M486" i="52"/>
  <c r="N486" i="52"/>
  <c r="O486" i="52"/>
  <c r="P486" i="52"/>
  <c r="Q486" i="52"/>
  <c r="R486" i="52"/>
  <c r="S486" i="52"/>
  <c r="D487" i="52"/>
  <c r="E487" i="52"/>
  <c r="F487" i="52"/>
  <c r="G487" i="52"/>
  <c r="H487" i="52"/>
  <c r="I487" i="52"/>
  <c r="J487" i="52"/>
  <c r="K487" i="52"/>
  <c r="L487" i="52"/>
  <c r="M487" i="52"/>
  <c r="N487" i="52"/>
  <c r="O487" i="52"/>
  <c r="P487" i="52"/>
  <c r="Q487" i="52"/>
  <c r="R487" i="52"/>
  <c r="S487" i="52"/>
  <c r="D488" i="52"/>
  <c r="E488" i="52"/>
  <c r="F488" i="52"/>
  <c r="G488" i="52"/>
  <c r="H488" i="52"/>
  <c r="I488" i="52"/>
  <c r="J488" i="52"/>
  <c r="K488" i="52"/>
  <c r="L488" i="52"/>
  <c r="M488" i="52"/>
  <c r="N488" i="52"/>
  <c r="O488" i="52"/>
  <c r="P488" i="52"/>
  <c r="Q488" i="52"/>
  <c r="R488" i="52"/>
  <c r="S488" i="52"/>
  <c r="D489" i="52"/>
  <c r="E489" i="52"/>
  <c r="F489" i="52"/>
  <c r="G489" i="52"/>
  <c r="H489" i="52"/>
  <c r="I489" i="52"/>
  <c r="J489" i="52"/>
  <c r="K489" i="52"/>
  <c r="L489" i="52"/>
  <c r="M489" i="52"/>
  <c r="N489" i="52"/>
  <c r="O489" i="52"/>
  <c r="P489" i="52"/>
  <c r="Q489" i="52"/>
  <c r="R489" i="52"/>
  <c r="S489" i="52"/>
  <c r="D490" i="52"/>
  <c r="E490" i="52"/>
  <c r="F490" i="52"/>
  <c r="G490" i="52"/>
  <c r="H490" i="52"/>
  <c r="I490" i="52"/>
  <c r="J490" i="52"/>
  <c r="K490" i="52"/>
  <c r="L490" i="52"/>
  <c r="M490" i="52"/>
  <c r="N490" i="52"/>
  <c r="O490" i="52"/>
  <c r="P490" i="52"/>
  <c r="Q490" i="52"/>
  <c r="R490" i="52"/>
  <c r="S490" i="52"/>
  <c r="D491" i="52"/>
  <c r="E491" i="52"/>
  <c r="F491" i="52"/>
  <c r="G491" i="52"/>
  <c r="H491" i="52"/>
  <c r="I491" i="52"/>
  <c r="J491" i="52"/>
  <c r="K491" i="52"/>
  <c r="L491" i="52"/>
  <c r="M491" i="52"/>
  <c r="N491" i="52"/>
  <c r="O491" i="52"/>
  <c r="P491" i="52"/>
  <c r="Q491" i="52"/>
  <c r="R491" i="52"/>
  <c r="S491" i="52"/>
  <c r="D492" i="52"/>
  <c r="E492" i="52"/>
  <c r="F492" i="52"/>
  <c r="G492" i="52"/>
  <c r="H492" i="52"/>
  <c r="I492" i="52"/>
  <c r="J492" i="52"/>
  <c r="K492" i="52"/>
  <c r="L492" i="52"/>
  <c r="M492" i="52"/>
  <c r="N492" i="52"/>
  <c r="O492" i="52"/>
  <c r="P492" i="52"/>
  <c r="Q492" i="52"/>
  <c r="R492" i="52"/>
  <c r="S492" i="52"/>
  <c r="D493" i="52"/>
  <c r="E493" i="52"/>
  <c r="F493" i="52"/>
  <c r="G493" i="52"/>
  <c r="H493" i="52"/>
  <c r="I493" i="52"/>
  <c r="J493" i="52"/>
  <c r="K493" i="52"/>
  <c r="L493" i="52"/>
  <c r="M493" i="52"/>
  <c r="N493" i="52"/>
  <c r="O493" i="52"/>
  <c r="P493" i="52"/>
  <c r="Q493" i="52"/>
  <c r="R493" i="52"/>
  <c r="S493" i="52"/>
  <c r="D494" i="52"/>
  <c r="E494" i="52"/>
  <c r="F494" i="52"/>
  <c r="G494" i="52"/>
  <c r="H494" i="52"/>
  <c r="I494" i="52"/>
  <c r="J494" i="52"/>
  <c r="K494" i="52"/>
  <c r="L494" i="52"/>
  <c r="M494" i="52"/>
  <c r="N494" i="52"/>
  <c r="O494" i="52"/>
  <c r="P494" i="52"/>
  <c r="Q494" i="52"/>
  <c r="R494" i="52"/>
  <c r="S494" i="52"/>
  <c r="D495" i="52"/>
  <c r="E495" i="52"/>
  <c r="F495" i="52"/>
  <c r="G495" i="52"/>
  <c r="H495" i="52"/>
  <c r="I495" i="52"/>
  <c r="J495" i="52"/>
  <c r="K495" i="52"/>
  <c r="L495" i="52"/>
  <c r="M495" i="52"/>
  <c r="N495" i="52"/>
  <c r="O495" i="52"/>
  <c r="P495" i="52"/>
  <c r="Q495" i="52"/>
  <c r="R495" i="52"/>
  <c r="S495" i="52"/>
  <c r="D496" i="52"/>
  <c r="E496" i="52"/>
  <c r="F496" i="52"/>
  <c r="G496" i="52"/>
  <c r="H496" i="52"/>
  <c r="I496" i="52"/>
  <c r="J496" i="52"/>
  <c r="K496" i="52"/>
  <c r="L496" i="52"/>
  <c r="M496" i="52"/>
  <c r="N496" i="52"/>
  <c r="O496" i="52"/>
  <c r="P496" i="52"/>
  <c r="Q496" i="52"/>
  <c r="R496" i="52"/>
  <c r="S496" i="52"/>
  <c r="D497" i="52"/>
  <c r="E497" i="52"/>
  <c r="F497" i="52"/>
  <c r="G497" i="52"/>
  <c r="H497" i="52"/>
  <c r="I497" i="52"/>
  <c r="J497" i="52"/>
  <c r="K497" i="52"/>
  <c r="L497" i="52"/>
  <c r="M497" i="52"/>
  <c r="N497" i="52"/>
  <c r="O497" i="52"/>
  <c r="P497" i="52"/>
  <c r="Q497" i="52"/>
  <c r="R497" i="52"/>
  <c r="S497" i="52"/>
  <c r="S319" i="52"/>
  <c r="R319" i="52"/>
  <c r="Q319" i="52"/>
  <c r="P319" i="52"/>
  <c r="O319" i="52"/>
  <c r="N319" i="52"/>
  <c r="M319" i="52"/>
  <c r="L319" i="52"/>
  <c r="K319" i="52"/>
  <c r="J319" i="52"/>
  <c r="I319" i="52"/>
  <c r="H319" i="52"/>
  <c r="G319" i="52"/>
  <c r="F319" i="52"/>
  <c r="E319" i="52"/>
  <c r="D319" i="52"/>
  <c r="S127" i="52"/>
  <c r="S128" i="52"/>
  <c r="S129" i="52"/>
  <c r="S130" i="52"/>
  <c r="S131" i="52"/>
  <c r="S132" i="52"/>
  <c r="S133" i="52"/>
  <c r="S134" i="52"/>
  <c r="S135" i="52"/>
  <c r="S136" i="52"/>
  <c r="S137" i="52"/>
  <c r="S138" i="52"/>
  <c r="S139" i="52"/>
  <c r="S126" i="52"/>
  <c r="R127" i="52"/>
  <c r="R128" i="52"/>
  <c r="R129" i="52"/>
  <c r="R130" i="52"/>
  <c r="R131" i="52"/>
  <c r="R132" i="52"/>
  <c r="R133" i="52"/>
  <c r="R134" i="52"/>
  <c r="R135" i="52"/>
  <c r="R136" i="52"/>
  <c r="R137" i="52"/>
  <c r="R138" i="52"/>
  <c r="R139" i="52"/>
  <c r="R126" i="52"/>
  <c r="Q127" i="52"/>
  <c r="Q128" i="52"/>
  <c r="Q129" i="52"/>
  <c r="Q130" i="52"/>
  <c r="Q131" i="52"/>
  <c r="Q132" i="52"/>
  <c r="Q133" i="52"/>
  <c r="Q134" i="52"/>
  <c r="Q135" i="52"/>
  <c r="Q136" i="52"/>
  <c r="Q137" i="52"/>
  <c r="Q138" i="52"/>
  <c r="Q139" i="52"/>
  <c r="Q126" i="52"/>
  <c r="P127" i="52"/>
  <c r="P128" i="52"/>
  <c r="P129" i="52"/>
  <c r="P130" i="52"/>
  <c r="P131" i="52"/>
  <c r="P132" i="52"/>
  <c r="P133" i="52"/>
  <c r="P134" i="52"/>
  <c r="P135" i="52"/>
  <c r="P136" i="52"/>
  <c r="P137" i="52"/>
  <c r="P138" i="52"/>
  <c r="P139" i="52"/>
  <c r="P126" i="52"/>
  <c r="O127" i="52"/>
  <c r="O128" i="52"/>
  <c r="O129" i="52"/>
  <c r="O130" i="52"/>
  <c r="O131" i="52"/>
  <c r="O132" i="52"/>
  <c r="O133" i="52"/>
  <c r="O134" i="52"/>
  <c r="O135" i="52"/>
  <c r="O136" i="52"/>
  <c r="O137" i="52"/>
  <c r="O138" i="52"/>
  <c r="O139" i="52"/>
  <c r="O126" i="52"/>
  <c r="N127" i="52"/>
  <c r="N128" i="52"/>
  <c r="N129" i="52"/>
  <c r="N130" i="52"/>
  <c r="N131" i="52"/>
  <c r="N132" i="52"/>
  <c r="N133" i="52"/>
  <c r="N134" i="52"/>
  <c r="N135" i="52"/>
  <c r="N136" i="52"/>
  <c r="N137" i="52"/>
  <c r="N138" i="52"/>
  <c r="N139" i="52"/>
  <c r="N126" i="52"/>
  <c r="M127" i="52"/>
  <c r="M128" i="52"/>
  <c r="M129" i="52"/>
  <c r="M130" i="52"/>
  <c r="M131" i="52"/>
  <c r="M132" i="52"/>
  <c r="M133" i="52"/>
  <c r="M134" i="52"/>
  <c r="M135" i="52"/>
  <c r="M136" i="52"/>
  <c r="M137" i="52"/>
  <c r="M138" i="52"/>
  <c r="M139" i="52"/>
  <c r="M126" i="52"/>
  <c r="L127" i="52"/>
  <c r="L128" i="52"/>
  <c r="L129" i="52"/>
  <c r="L130" i="52"/>
  <c r="L131" i="52"/>
  <c r="L132" i="52"/>
  <c r="L133" i="52"/>
  <c r="L134" i="52"/>
  <c r="L135" i="52"/>
  <c r="L136" i="52"/>
  <c r="L137" i="52"/>
  <c r="L138" i="52"/>
  <c r="L139" i="52"/>
  <c r="L126" i="52"/>
  <c r="K127" i="52"/>
  <c r="K128" i="52"/>
  <c r="K129" i="52"/>
  <c r="K130" i="52"/>
  <c r="K131" i="52"/>
  <c r="K132" i="52"/>
  <c r="K133" i="52"/>
  <c r="K134" i="52"/>
  <c r="K135" i="52"/>
  <c r="K136" i="52"/>
  <c r="K137" i="52"/>
  <c r="K138" i="52"/>
  <c r="K139" i="52"/>
  <c r="K126" i="52"/>
  <c r="J127" i="52"/>
  <c r="J128" i="52"/>
  <c r="J129" i="52"/>
  <c r="J130" i="52"/>
  <c r="J131" i="52"/>
  <c r="J132" i="52"/>
  <c r="J133" i="52"/>
  <c r="J134" i="52"/>
  <c r="J135" i="52"/>
  <c r="J136" i="52"/>
  <c r="J137" i="52"/>
  <c r="J138" i="52"/>
  <c r="J139" i="52"/>
  <c r="J126" i="52"/>
  <c r="I127" i="52"/>
  <c r="I128" i="52"/>
  <c r="I129" i="52"/>
  <c r="I130" i="52"/>
  <c r="I131" i="52"/>
  <c r="I132" i="52"/>
  <c r="I133" i="52"/>
  <c r="I134" i="52"/>
  <c r="I135" i="52"/>
  <c r="I136" i="52"/>
  <c r="I137" i="52"/>
  <c r="I138" i="52"/>
  <c r="I139" i="52"/>
  <c r="I126" i="52"/>
  <c r="H127" i="52"/>
  <c r="H128" i="52"/>
  <c r="H129" i="52"/>
  <c r="H130" i="52"/>
  <c r="H131" i="52"/>
  <c r="H132" i="52"/>
  <c r="H133" i="52"/>
  <c r="H134" i="52"/>
  <c r="H135" i="52"/>
  <c r="H136" i="52"/>
  <c r="H137" i="52"/>
  <c r="H138" i="52"/>
  <c r="H139" i="52"/>
  <c r="H126" i="52"/>
  <c r="G127" i="52"/>
  <c r="G128" i="52"/>
  <c r="G129" i="52"/>
  <c r="G130" i="52"/>
  <c r="G131" i="52"/>
  <c r="G132" i="52"/>
  <c r="G133" i="52"/>
  <c r="G134" i="52"/>
  <c r="G135" i="52"/>
  <c r="G136" i="52"/>
  <c r="G137" i="52"/>
  <c r="G138" i="52"/>
  <c r="G139" i="52"/>
  <c r="G126" i="52"/>
  <c r="E127" i="52"/>
  <c r="E128" i="52"/>
  <c r="E129" i="52"/>
  <c r="E130" i="52"/>
  <c r="E131" i="52"/>
  <c r="E132" i="52"/>
  <c r="E133" i="52"/>
  <c r="E134" i="52"/>
  <c r="E135" i="52"/>
  <c r="E136" i="52"/>
  <c r="E137" i="52"/>
  <c r="E138" i="52"/>
  <c r="E139" i="52"/>
  <c r="E126" i="52"/>
  <c r="D127" i="52"/>
  <c r="D128" i="52"/>
  <c r="D129" i="52"/>
  <c r="D130" i="52"/>
  <c r="D131" i="52"/>
  <c r="D132" i="52"/>
  <c r="D133" i="52"/>
  <c r="D134" i="52"/>
  <c r="D135" i="52"/>
  <c r="D136" i="52"/>
  <c r="D137" i="52"/>
  <c r="D138" i="52"/>
  <c r="D139" i="52"/>
  <c r="D126" i="52"/>
  <c r="F127" i="52"/>
  <c r="F128" i="52"/>
  <c r="F129" i="52"/>
  <c r="F130" i="52"/>
  <c r="F131" i="52"/>
  <c r="F132" i="52"/>
  <c r="F133" i="52"/>
  <c r="F134" i="52"/>
  <c r="F135" i="52"/>
  <c r="F136" i="52"/>
  <c r="F137" i="52"/>
  <c r="F138" i="52"/>
  <c r="F139" i="52"/>
  <c r="F126" i="52"/>
  <c r="F68" i="89" l="1"/>
  <c r="G68" i="89"/>
  <c r="I68" i="89"/>
  <c r="J68" i="89"/>
  <c r="L68" i="89"/>
  <c r="M68" i="89"/>
  <c r="O68" i="89"/>
  <c r="P68" i="89"/>
  <c r="R68" i="89"/>
  <c r="S68" i="89"/>
  <c r="U68" i="89"/>
  <c r="V68" i="89"/>
  <c r="X68" i="89"/>
  <c r="Y68" i="89"/>
  <c r="AA68" i="89"/>
  <c r="AB68" i="89"/>
  <c r="AD68" i="89"/>
  <c r="AE68" i="89"/>
  <c r="AG68" i="89"/>
  <c r="AH68" i="89"/>
  <c r="AJ68" i="89"/>
  <c r="AK68" i="89"/>
  <c r="AM68" i="89"/>
  <c r="AN68" i="89"/>
  <c r="AP68" i="89"/>
  <c r="AQ68" i="89"/>
  <c r="AS68" i="89"/>
  <c r="AT68" i="89"/>
  <c r="AV68" i="89"/>
  <c r="AW68" i="89"/>
  <c r="F69" i="89"/>
  <c r="G69" i="89"/>
  <c r="I69" i="89"/>
  <c r="J69" i="89"/>
  <c r="L69" i="89"/>
  <c r="M69" i="89"/>
  <c r="O69" i="89"/>
  <c r="P69" i="89"/>
  <c r="R69" i="89"/>
  <c r="S69" i="89"/>
  <c r="U69" i="89"/>
  <c r="V69" i="89"/>
  <c r="X69" i="89"/>
  <c r="Y69" i="89"/>
  <c r="AA69" i="89"/>
  <c r="AB69" i="89"/>
  <c r="AD69" i="89"/>
  <c r="AE69" i="89"/>
  <c r="AG69" i="89"/>
  <c r="AH69" i="89"/>
  <c r="AJ69" i="89"/>
  <c r="AK69" i="89"/>
  <c r="AM69" i="89"/>
  <c r="AN69" i="89"/>
  <c r="AP69" i="89"/>
  <c r="AQ69" i="89"/>
  <c r="AS69" i="89"/>
  <c r="AT69" i="89"/>
  <c r="AV69" i="89"/>
  <c r="AW69" i="89"/>
  <c r="F70" i="89"/>
  <c r="G70" i="89"/>
  <c r="I70" i="89"/>
  <c r="J70" i="89"/>
  <c r="L70" i="89"/>
  <c r="M70" i="89"/>
  <c r="O70" i="89"/>
  <c r="P70" i="89"/>
  <c r="R70" i="89"/>
  <c r="S70" i="89"/>
  <c r="U70" i="89"/>
  <c r="V70" i="89"/>
  <c r="X70" i="89"/>
  <c r="Y70" i="89"/>
  <c r="AA70" i="89"/>
  <c r="AB70" i="89"/>
  <c r="AD70" i="89"/>
  <c r="AE70" i="89"/>
  <c r="AG70" i="89"/>
  <c r="AH70" i="89"/>
  <c r="AJ70" i="89"/>
  <c r="AK70" i="89"/>
  <c r="AM70" i="89"/>
  <c r="AN70" i="89"/>
  <c r="AP70" i="89"/>
  <c r="AQ70" i="89"/>
  <c r="AS70" i="89"/>
  <c r="AT70" i="89"/>
  <c r="AV70" i="89"/>
  <c r="AW70" i="89"/>
  <c r="F71" i="89"/>
  <c r="G71" i="89"/>
  <c r="I71" i="89"/>
  <c r="J71" i="89"/>
  <c r="L71" i="89"/>
  <c r="M71" i="89"/>
  <c r="O71" i="89"/>
  <c r="P71" i="89"/>
  <c r="R71" i="89"/>
  <c r="S71" i="89"/>
  <c r="U71" i="89"/>
  <c r="V71" i="89"/>
  <c r="X71" i="89"/>
  <c r="Y71" i="89"/>
  <c r="AA71" i="89"/>
  <c r="AB71" i="89"/>
  <c r="AD71" i="89"/>
  <c r="AE71" i="89"/>
  <c r="AG71" i="89"/>
  <c r="AH71" i="89"/>
  <c r="AJ71" i="89"/>
  <c r="AK71" i="89"/>
  <c r="AM71" i="89"/>
  <c r="AN71" i="89"/>
  <c r="AP71" i="89"/>
  <c r="AQ71" i="89"/>
  <c r="AS71" i="89"/>
  <c r="AT71" i="89"/>
  <c r="AV71" i="89"/>
  <c r="AW71" i="89"/>
  <c r="F72" i="89"/>
  <c r="G72" i="89"/>
  <c r="I72" i="89"/>
  <c r="J72" i="89"/>
  <c r="L72" i="89"/>
  <c r="M72" i="89"/>
  <c r="O72" i="89"/>
  <c r="P72" i="89"/>
  <c r="R72" i="89"/>
  <c r="S72" i="89"/>
  <c r="U72" i="89"/>
  <c r="V72" i="89"/>
  <c r="X72" i="89"/>
  <c r="Y72" i="89"/>
  <c r="AA72" i="89"/>
  <c r="AB72" i="89"/>
  <c r="AD72" i="89"/>
  <c r="AE72" i="89"/>
  <c r="AG72" i="89"/>
  <c r="AH72" i="89"/>
  <c r="AJ72" i="89"/>
  <c r="AK72" i="89"/>
  <c r="AM72" i="89"/>
  <c r="AN72" i="89"/>
  <c r="AP72" i="89"/>
  <c r="AQ72" i="89"/>
  <c r="AS72" i="89"/>
  <c r="AT72" i="89"/>
  <c r="AV72" i="89"/>
  <c r="AW72" i="89"/>
  <c r="F73" i="89"/>
  <c r="G73" i="89"/>
  <c r="I73" i="89"/>
  <c r="J73" i="89"/>
  <c r="L73" i="89"/>
  <c r="M73" i="89"/>
  <c r="O73" i="89"/>
  <c r="P73" i="89"/>
  <c r="R73" i="89"/>
  <c r="S73" i="89"/>
  <c r="U73" i="89"/>
  <c r="V73" i="89"/>
  <c r="X73" i="89"/>
  <c r="Y73" i="89"/>
  <c r="AA73" i="89"/>
  <c r="AB73" i="89"/>
  <c r="AD73" i="89"/>
  <c r="AE73" i="89"/>
  <c r="AG73" i="89"/>
  <c r="AH73" i="89"/>
  <c r="AJ73" i="89"/>
  <c r="AK73" i="89"/>
  <c r="AM73" i="89"/>
  <c r="AN73" i="89"/>
  <c r="AP73" i="89"/>
  <c r="AQ73" i="89"/>
  <c r="AS73" i="89"/>
  <c r="AT73" i="89"/>
  <c r="AV73" i="89"/>
  <c r="AW73" i="89"/>
  <c r="F74" i="89"/>
  <c r="G74" i="89"/>
  <c r="I74" i="89"/>
  <c r="J74" i="89"/>
  <c r="L74" i="89"/>
  <c r="M74" i="89"/>
  <c r="O74" i="89"/>
  <c r="P74" i="89"/>
  <c r="R74" i="89"/>
  <c r="S74" i="89"/>
  <c r="U74" i="89"/>
  <c r="V74" i="89"/>
  <c r="X74" i="89"/>
  <c r="Y74" i="89"/>
  <c r="AA74" i="89"/>
  <c r="AB74" i="89"/>
  <c r="AD74" i="89"/>
  <c r="AE74" i="89"/>
  <c r="AG74" i="89"/>
  <c r="AH74" i="89"/>
  <c r="AJ74" i="89"/>
  <c r="AK74" i="89"/>
  <c r="AM74" i="89"/>
  <c r="AN74" i="89"/>
  <c r="AP74" i="89"/>
  <c r="AQ74" i="89"/>
  <c r="AS74" i="89"/>
  <c r="AT74" i="89"/>
  <c r="AV74" i="89"/>
  <c r="AW74" i="89"/>
  <c r="F75" i="89"/>
  <c r="G75" i="89"/>
  <c r="I75" i="89"/>
  <c r="J75" i="89"/>
  <c r="L75" i="89"/>
  <c r="M75" i="89"/>
  <c r="O75" i="89"/>
  <c r="P75" i="89"/>
  <c r="R75" i="89"/>
  <c r="S75" i="89"/>
  <c r="U75" i="89"/>
  <c r="V75" i="89"/>
  <c r="X75" i="89"/>
  <c r="Y75" i="89"/>
  <c r="AA75" i="89"/>
  <c r="AB75" i="89"/>
  <c r="AD75" i="89"/>
  <c r="AE75" i="89"/>
  <c r="AG75" i="89"/>
  <c r="AH75" i="89"/>
  <c r="AJ75" i="89"/>
  <c r="AK75" i="89"/>
  <c r="AM75" i="89"/>
  <c r="AN75" i="89"/>
  <c r="AP75" i="89"/>
  <c r="AQ75" i="89"/>
  <c r="AS75" i="89"/>
  <c r="AT75" i="89"/>
  <c r="AV75" i="89"/>
  <c r="AW75" i="89"/>
  <c r="F76" i="89"/>
  <c r="G76" i="89"/>
  <c r="I76" i="89"/>
  <c r="J76" i="89"/>
  <c r="L76" i="89"/>
  <c r="M76" i="89"/>
  <c r="O76" i="89"/>
  <c r="P76" i="89"/>
  <c r="R76" i="89"/>
  <c r="S76" i="89"/>
  <c r="U76" i="89"/>
  <c r="V76" i="89"/>
  <c r="X76" i="89"/>
  <c r="Y76" i="89"/>
  <c r="AA76" i="89"/>
  <c r="AB76" i="89"/>
  <c r="AD76" i="89"/>
  <c r="AE76" i="89"/>
  <c r="AG76" i="89"/>
  <c r="AH76" i="89"/>
  <c r="AJ76" i="89"/>
  <c r="AK76" i="89"/>
  <c r="AM76" i="89"/>
  <c r="AN76" i="89"/>
  <c r="AP76" i="89"/>
  <c r="AQ76" i="89"/>
  <c r="AS76" i="89"/>
  <c r="AT76" i="89"/>
  <c r="AV76" i="89"/>
  <c r="AW76" i="89"/>
  <c r="F77" i="89"/>
  <c r="G77" i="89"/>
  <c r="I77" i="89"/>
  <c r="J77" i="89"/>
  <c r="L77" i="89"/>
  <c r="M77" i="89"/>
  <c r="O77" i="89"/>
  <c r="P77" i="89"/>
  <c r="R77" i="89"/>
  <c r="S77" i="89"/>
  <c r="U77" i="89"/>
  <c r="V77" i="89"/>
  <c r="X77" i="89"/>
  <c r="Y77" i="89"/>
  <c r="AA77" i="89"/>
  <c r="AB77" i="89"/>
  <c r="AD77" i="89"/>
  <c r="AE77" i="89"/>
  <c r="AG77" i="89"/>
  <c r="AH77" i="89"/>
  <c r="AJ77" i="89"/>
  <c r="AK77" i="89"/>
  <c r="AM77" i="89"/>
  <c r="AN77" i="89"/>
  <c r="AP77" i="89"/>
  <c r="AQ77" i="89"/>
  <c r="AS77" i="89"/>
  <c r="AT77" i="89"/>
  <c r="AV77" i="89"/>
  <c r="AW77" i="89"/>
  <c r="F78" i="89"/>
  <c r="G78" i="89"/>
  <c r="I78" i="89"/>
  <c r="J78" i="89"/>
  <c r="L78" i="89"/>
  <c r="M78" i="89"/>
  <c r="O78" i="89"/>
  <c r="P78" i="89"/>
  <c r="R78" i="89"/>
  <c r="S78" i="89"/>
  <c r="U78" i="89"/>
  <c r="V78" i="89"/>
  <c r="X78" i="89"/>
  <c r="Y78" i="89"/>
  <c r="AA78" i="89"/>
  <c r="AB78" i="89"/>
  <c r="AD78" i="89"/>
  <c r="AE78" i="89"/>
  <c r="AG78" i="89"/>
  <c r="AH78" i="89"/>
  <c r="AJ78" i="89"/>
  <c r="AK78" i="89"/>
  <c r="AM78" i="89"/>
  <c r="AN78" i="89"/>
  <c r="AP78" i="89"/>
  <c r="AQ78" i="89"/>
  <c r="AS78" i="89"/>
  <c r="AT78" i="89"/>
  <c r="AV78" i="89"/>
  <c r="AW78" i="89"/>
  <c r="F79" i="89"/>
  <c r="G79" i="89"/>
  <c r="I79" i="89"/>
  <c r="J79" i="89"/>
  <c r="L79" i="89"/>
  <c r="M79" i="89"/>
  <c r="O79" i="89"/>
  <c r="P79" i="89"/>
  <c r="R79" i="89"/>
  <c r="S79" i="89"/>
  <c r="U79" i="89"/>
  <c r="V79" i="89"/>
  <c r="X79" i="89"/>
  <c r="Y79" i="89"/>
  <c r="AA79" i="89"/>
  <c r="AB79" i="89"/>
  <c r="AD79" i="89"/>
  <c r="AE79" i="89"/>
  <c r="AG79" i="89"/>
  <c r="AH79" i="89"/>
  <c r="AJ79" i="89"/>
  <c r="AK79" i="89"/>
  <c r="AM79" i="89"/>
  <c r="AN79" i="89"/>
  <c r="AP79" i="89"/>
  <c r="AQ79" i="89"/>
  <c r="AS79" i="89"/>
  <c r="AT79" i="89"/>
  <c r="AV79" i="89"/>
  <c r="AW79" i="89"/>
  <c r="F80" i="89"/>
  <c r="G80" i="89"/>
  <c r="I80" i="89"/>
  <c r="J80" i="89"/>
  <c r="L80" i="89"/>
  <c r="M80" i="89"/>
  <c r="O80" i="89"/>
  <c r="P80" i="89"/>
  <c r="R80" i="89"/>
  <c r="S80" i="89"/>
  <c r="U80" i="89"/>
  <c r="V80" i="89"/>
  <c r="X80" i="89"/>
  <c r="Y80" i="89"/>
  <c r="AA80" i="89"/>
  <c r="AB80" i="89"/>
  <c r="AD80" i="89"/>
  <c r="AE80" i="89"/>
  <c r="AG80" i="89"/>
  <c r="AH80" i="89"/>
  <c r="AJ80" i="89"/>
  <c r="AK80" i="89"/>
  <c r="AM80" i="89"/>
  <c r="AN80" i="89"/>
  <c r="AP80" i="89"/>
  <c r="AQ80" i="89"/>
  <c r="AS80" i="89"/>
  <c r="AT80" i="89"/>
  <c r="AV80" i="89"/>
  <c r="AW80" i="89"/>
  <c r="F81" i="89"/>
  <c r="G81" i="89"/>
  <c r="I81" i="89"/>
  <c r="J81" i="89"/>
  <c r="L81" i="89"/>
  <c r="M81" i="89"/>
  <c r="O81" i="89"/>
  <c r="P81" i="89"/>
  <c r="R81" i="89"/>
  <c r="S81" i="89"/>
  <c r="U81" i="89"/>
  <c r="V81" i="89"/>
  <c r="X81" i="89"/>
  <c r="Y81" i="89"/>
  <c r="AA81" i="89"/>
  <c r="AB81" i="89"/>
  <c r="AD81" i="89"/>
  <c r="AE81" i="89"/>
  <c r="AG81" i="89"/>
  <c r="AH81" i="89"/>
  <c r="AJ81" i="89"/>
  <c r="AK81" i="89"/>
  <c r="AM81" i="89"/>
  <c r="AN81" i="89"/>
  <c r="AP81" i="89"/>
  <c r="AQ81" i="89"/>
  <c r="AS81" i="89"/>
  <c r="AT81" i="89"/>
  <c r="AV81" i="89"/>
  <c r="AW81" i="89"/>
  <c r="F82" i="89"/>
  <c r="G82" i="89"/>
  <c r="I82" i="89"/>
  <c r="J82" i="89"/>
  <c r="L82" i="89"/>
  <c r="M82" i="89"/>
  <c r="O82" i="89"/>
  <c r="P82" i="89"/>
  <c r="R82" i="89"/>
  <c r="S82" i="89"/>
  <c r="U82" i="89"/>
  <c r="V82" i="89"/>
  <c r="X82" i="89"/>
  <c r="Y82" i="89"/>
  <c r="AA82" i="89"/>
  <c r="AB82" i="89"/>
  <c r="AD82" i="89"/>
  <c r="AE82" i="89"/>
  <c r="AG82" i="89"/>
  <c r="AH82" i="89"/>
  <c r="AJ82" i="89"/>
  <c r="AK82" i="89"/>
  <c r="AM82" i="89"/>
  <c r="AN82" i="89"/>
  <c r="AP82" i="89"/>
  <c r="AQ82" i="89"/>
  <c r="AS82" i="89"/>
  <c r="AT82" i="89"/>
  <c r="AV82" i="89"/>
  <c r="AW82" i="89"/>
  <c r="F83" i="89"/>
  <c r="G83" i="89"/>
  <c r="I83" i="89"/>
  <c r="J83" i="89"/>
  <c r="L83" i="89"/>
  <c r="M83" i="89"/>
  <c r="O83" i="89"/>
  <c r="P83" i="89"/>
  <c r="R83" i="89"/>
  <c r="S83" i="89"/>
  <c r="U83" i="89"/>
  <c r="V83" i="89"/>
  <c r="X83" i="89"/>
  <c r="Y83" i="89"/>
  <c r="AA83" i="89"/>
  <c r="AB83" i="89"/>
  <c r="AD83" i="89"/>
  <c r="AE83" i="89"/>
  <c r="AG83" i="89"/>
  <c r="AH83" i="89"/>
  <c r="AJ83" i="89"/>
  <c r="AK83" i="89"/>
  <c r="AM83" i="89"/>
  <c r="AN83" i="89"/>
  <c r="AP83" i="89"/>
  <c r="AQ83" i="89"/>
  <c r="AS83" i="89"/>
  <c r="AT83" i="89"/>
  <c r="AV83" i="89"/>
  <c r="AW83" i="89"/>
  <c r="F84" i="89"/>
  <c r="G84" i="89"/>
  <c r="I84" i="89"/>
  <c r="J84" i="89"/>
  <c r="L84" i="89"/>
  <c r="M84" i="89"/>
  <c r="O84" i="89"/>
  <c r="P84" i="89"/>
  <c r="R84" i="89"/>
  <c r="S84" i="89"/>
  <c r="U84" i="89"/>
  <c r="V84" i="89"/>
  <c r="X84" i="89"/>
  <c r="Y84" i="89"/>
  <c r="AA84" i="89"/>
  <c r="AB84" i="89"/>
  <c r="AD84" i="89"/>
  <c r="AE84" i="89"/>
  <c r="AG84" i="89"/>
  <c r="AH84" i="89"/>
  <c r="AJ84" i="89"/>
  <c r="AK84" i="89"/>
  <c r="AM84" i="89"/>
  <c r="AN84" i="89"/>
  <c r="AP84" i="89"/>
  <c r="AQ84" i="89"/>
  <c r="AS84" i="89"/>
  <c r="AT84" i="89"/>
  <c r="AV84" i="89"/>
  <c r="AW84" i="89"/>
  <c r="F85" i="89"/>
  <c r="G85" i="89"/>
  <c r="I85" i="89"/>
  <c r="J85" i="89"/>
  <c r="L85" i="89"/>
  <c r="M85" i="89"/>
  <c r="O85" i="89"/>
  <c r="P85" i="89"/>
  <c r="R85" i="89"/>
  <c r="S85" i="89"/>
  <c r="U85" i="89"/>
  <c r="V85" i="89"/>
  <c r="X85" i="89"/>
  <c r="Y85" i="89"/>
  <c r="AA85" i="89"/>
  <c r="AB85" i="89"/>
  <c r="AD85" i="89"/>
  <c r="AE85" i="89"/>
  <c r="AG85" i="89"/>
  <c r="AH85" i="89"/>
  <c r="AJ85" i="89"/>
  <c r="AK85" i="89"/>
  <c r="AM85" i="89"/>
  <c r="AN85" i="89"/>
  <c r="AP85" i="89"/>
  <c r="AQ85" i="89"/>
  <c r="AS85" i="89"/>
  <c r="AT85" i="89"/>
  <c r="AV85" i="89"/>
  <c r="AW85" i="89"/>
  <c r="F86" i="89"/>
  <c r="G86" i="89"/>
  <c r="I86" i="89"/>
  <c r="J86" i="89"/>
  <c r="L86" i="89"/>
  <c r="M86" i="89"/>
  <c r="O86" i="89"/>
  <c r="P86" i="89"/>
  <c r="R86" i="89"/>
  <c r="S86" i="89"/>
  <c r="U86" i="89"/>
  <c r="V86" i="89"/>
  <c r="X86" i="89"/>
  <c r="Y86" i="89"/>
  <c r="AA86" i="89"/>
  <c r="AB86" i="89"/>
  <c r="AD86" i="89"/>
  <c r="AE86" i="89"/>
  <c r="AG86" i="89"/>
  <c r="AH86" i="89"/>
  <c r="AJ86" i="89"/>
  <c r="AK86" i="89"/>
  <c r="AM86" i="89"/>
  <c r="AN86" i="89"/>
  <c r="AP86" i="89"/>
  <c r="AQ86" i="89"/>
  <c r="AS86" i="89"/>
  <c r="AT86" i="89"/>
  <c r="AV86" i="89"/>
  <c r="AW86" i="89"/>
  <c r="F87" i="89"/>
  <c r="G87" i="89"/>
  <c r="I87" i="89"/>
  <c r="J87" i="89"/>
  <c r="L87" i="89"/>
  <c r="M87" i="89"/>
  <c r="O87" i="89"/>
  <c r="P87" i="89"/>
  <c r="R87" i="89"/>
  <c r="S87" i="89"/>
  <c r="U87" i="89"/>
  <c r="V87" i="89"/>
  <c r="X87" i="89"/>
  <c r="Y87" i="89"/>
  <c r="AA87" i="89"/>
  <c r="AB87" i="89"/>
  <c r="AC87" i="89" s="1"/>
  <c r="AD87" i="89"/>
  <c r="AE87" i="89"/>
  <c r="AG87" i="89"/>
  <c r="AH87" i="89"/>
  <c r="AJ87" i="89"/>
  <c r="AK87" i="89"/>
  <c r="AM87" i="89"/>
  <c r="AN87" i="89"/>
  <c r="AP87" i="89"/>
  <c r="AQ87" i="89"/>
  <c r="AS87" i="89"/>
  <c r="AT87" i="89"/>
  <c r="AV87" i="89"/>
  <c r="AW87" i="89"/>
  <c r="F88" i="89"/>
  <c r="G88" i="89"/>
  <c r="I88" i="89"/>
  <c r="J88" i="89"/>
  <c r="L88" i="89"/>
  <c r="M88" i="89"/>
  <c r="O88" i="89"/>
  <c r="P88" i="89"/>
  <c r="R88" i="89"/>
  <c r="S88" i="89"/>
  <c r="U88" i="89"/>
  <c r="V88" i="89"/>
  <c r="X88" i="89"/>
  <c r="Y88" i="89"/>
  <c r="AA88" i="89"/>
  <c r="AB88" i="89"/>
  <c r="AD88" i="89"/>
  <c r="AE88" i="89"/>
  <c r="AG88" i="89"/>
  <c r="AH88" i="89"/>
  <c r="AJ88" i="89"/>
  <c r="AK88" i="89"/>
  <c r="AM88" i="89"/>
  <c r="AN88" i="89"/>
  <c r="AP88" i="89"/>
  <c r="AQ88" i="89"/>
  <c r="AS88" i="89"/>
  <c r="AT88" i="89"/>
  <c r="AV88" i="89"/>
  <c r="AW88" i="89"/>
  <c r="F89" i="89"/>
  <c r="G89" i="89"/>
  <c r="I89" i="89"/>
  <c r="J89" i="89"/>
  <c r="L89" i="89"/>
  <c r="M89" i="89"/>
  <c r="O89" i="89"/>
  <c r="P89" i="89"/>
  <c r="R89" i="89"/>
  <c r="S89" i="89"/>
  <c r="U89" i="89"/>
  <c r="V89" i="89"/>
  <c r="X89" i="89"/>
  <c r="Y89" i="89"/>
  <c r="AA89" i="89"/>
  <c r="AB89" i="89"/>
  <c r="AC89" i="89"/>
  <c r="AD89" i="89"/>
  <c r="AE89" i="89"/>
  <c r="AG89" i="89"/>
  <c r="AH89" i="89"/>
  <c r="AJ89" i="89"/>
  <c r="AK89" i="89"/>
  <c r="AM89" i="89"/>
  <c r="AN89" i="89"/>
  <c r="AP89" i="89"/>
  <c r="AQ89" i="89"/>
  <c r="AS89" i="89"/>
  <c r="AT89" i="89"/>
  <c r="AV89" i="89"/>
  <c r="AW89" i="89"/>
  <c r="F90" i="89"/>
  <c r="G90" i="89"/>
  <c r="I90" i="89"/>
  <c r="J90" i="89"/>
  <c r="L90" i="89"/>
  <c r="M90" i="89"/>
  <c r="O90" i="89"/>
  <c r="P90" i="89"/>
  <c r="R90" i="89"/>
  <c r="S90" i="89"/>
  <c r="U90" i="89"/>
  <c r="V90" i="89"/>
  <c r="X90" i="89"/>
  <c r="Y90" i="89"/>
  <c r="AA90" i="89"/>
  <c r="AB90" i="89"/>
  <c r="AC90" i="89"/>
  <c r="AD90" i="89"/>
  <c r="AE90" i="89"/>
  <c r="AG90" i="89"/>
  <c r="AH90" i="89"/>
  <c r="AJ90" i="89"/>
  <c r="AK90" i="89"/>
  <c r="AM90" i="89"/>
  <c r="AN90" i="89"/>
  <c r="AP90" i="89"/>
  <c r="AQ90" i="89"/>
  <c r="AS90" i="89"/>
  <c r="AT90" i="89"/>
  <c r="AV90" i="89"/>
  <c r="AW90" i="89"/>
  <c r="F91" i="89"/>
  <c r="G91" i="89"/>
  <c r="I91" i="89"/>
  <c r="J91" i="89"/>
  <c r="L91" i="89"/>
  <c r="M91" i="89"/>
  <c r="O91" i="89"/>
  <c r="P91" i="89"/>
  <c r="R91" i="89"/>
  <c r="S91" i="89"/>
  <c r="U91" i="89"/>
  <c r="V91" i="89"/>
  <c r="X91" i="89"/>
  <c r="Y91" i="89"/>
  <c r="AA91" i="89"/>
  <c r="AB91" i="89"/>
  <c r="AC91" i="89" s="1"/>
  <c r="AD91" i="89"/>
  <c r="AE91" i="89"/>
  <c r="AG91" i="89"/>
  <c r="AH91" i="89"/>
  <c r="AJ91" i="89"/>
  <c r="AK91" i="89"/>
  <c r="AM91" i="89"/>
  <c r="AN91" i="89"/>
  <c r="AP91" i="89"/>
  <c r="AQ91" i="89"/>
  <c r="AS91" i="89"/>
  <c r="AT91" i="89"/>
  <c r="AV91" i="89"/>
  <c r="AW91" i="89"/>
  <c r="F92" i="89"/>
  <c r="G92" i="89"/>
  <c r="I92" i="89"/>
  <c r="J92" i="89"/>
  <c r="L92" i="89"/>
  <c r="M92" i="89"/>
  <c r="O92" i="89"/>
  <c r="P92" i="89"/>
  <c r="R92" i="89"/>
  <c r="S92" i="89"/>
  <c r="U92" i="89"/>
  <c r="V92" i="89"/>
  <c r="X92" i="89"/>
  <c r="Y92" i="89"/>
  <c r="AA92" i="89"/>
  <c r="AB92" i="89"/>
  <c r="AC92" i="89" s="1"/>
  <c r="AD92" i="89"/>
  <c r="AE92" i="89"/>
  <c r="AG92" i="89"/>
  <c r="AH92" i="89"/>
  <c r="AJ92" i="89"/>
  <c r="AK92" i="89"/>
  <c r="AM92" i="89"/>
  <c r="AN92" i="89"/>
  <c r="AP92" i="89"/>
  <c r="AQ92" i="89"/>
  <c r="AS92" i="89"/>
  <c r="AT92" i="89"/>
  <c r="AV92" i="89"/>
  <c r="AW92" i="89"/>
  <c r="F93" i="89"/>
  <c r="G93" i="89"/>
  <c r="I93" i="89"/>
  <c r="J93" i="89"/>
  <c r="L93" i="89"/>
  <c r="M93" i="89"/>
  <c r="O93" i="89"/>
  <c r="P93" i="89"/>
  <c r="R93" i="89"/>
  <c r="S93" i="89"/>
  <c r="U93" i="89"/>
  <c r="V93" i="89"/>
  <c r="X93" i="89"/>
  <c r="Y93" i="89"/>
  <c r="AA93" i="89"/>
  <c r="AB93" i="89"/>
  <c r="AC93" i="89" s="1"/>
  <c r="AD93" i="89"/>
  <c r="AE93" i="89"/>
  <c r="AG93" i="89"/>
  <c r="AH93" i="89"/>
  <c r="AJ93" i="89"/>
  <c r="AK93" i="89"/>
  <c r="AM93" i="89"/>
  <c r="AN93" i="89"/>
  <c r="AP93" i="89"/>
  <c r="AQ93" i="89"/>
  <c r="AS93" i="89"/>
  <c r="AT93" i="89"/>
  <c r="AV93" i="89"/>
  <c r="AW93" i="89"/>
  <c r="F94" i="89"/>
  <c r="G94" i="89"/>
  <c r="I94" i="89"/>
  <c r="J94" i="89"/>
  <c r="L94" i="89"/>
  <c r="M94" i="89"/>
  <c r="O94" i="89"/>
  <c r="P94" i="89"/>
  <c r="R94" i="89"/>
  <c r="S94" i="89"/>
  <c r="U94" i="89"/>
  <c r="V94" i="89"/>
  <c r="X94" i="89"/>
  <c r="Y94" i="89"/>
  <c r="AA94" i="89"/>
  <c r="AB94" i="89"/>
  <c r="AC94" i="89" s="1"/>
  <c r="AD94" i="89"/>
  <c r="AE94" i="89"/>
  <c r="AG94" i="89"/>
  <c r="AH94" i="89"/>
  <c r="AJ94" i="89"/>
  <c r="AK94" i="89"/>
  <c r="AM94" i="89"/>
  <c r="AN94" i="89"/>
  <c r="AP94" i="89"/>
  <c r="AQ94" i="89"/>
  <c r="AS94" i="89"/>
  <c r="AT94" i="89"/>
  <c r="AV94" i="89"/>
  <c r="AW94" i="89"/>
  <c r="F95" i="89"/>
  <c r="G95" i="89"/>
  <c r="I95" i="89"/>
  <c r="J95" i="89"/>
  <c r="L95" i="89"/>
  <c r="M95" i="89"/>
  <c r="O95" i="89"/>
  <c r="P95" i="89"/>
  <c r="R95" i="89"/>
  <c r="S95" i="89"/>
  <c r="U95" i="89"/>
  <c r="V95" i="89"/>
  <c r="X95" i="89"/>
  <c r="Y95" i="89"/>
  <c r="AA95" i="89"/>
  <c r="AB95" i="89"/>
  <c r="AC95" i="89" s="1"/>
  <c r="AD95" i="89"/>
  <c r="AE95" i="89"/>
  <c r="AG95" i="89"/>
  <c r="AH95" i="89"/>
  <c r="AJ95" i="89"/>
  <c r="AK95" i="89"/>
  <c r="AM95" i="89"/>
  <c r="AN95" i="89"/>
  <c r="AP95" i="89"/>
  <c r="AQ95" i="89"/>
  <c r="AS95" i="89"/>
  <c r="AT95" i="89"/>
  <c r="AV95" i="89"/>
  <c r="AW95" i="89"/>
  <c r="F96" i="89"/>
  <c r="G96" i="89"/>
  <c r="I96" i="89"/>
  <c r="J96" i="89"/>
  <c r="L96" i="89"/>
  <c r="M96" i="89"/>
  <c r="O96" i="89"/>
  <c r="P96" i="89"/>
  <c r="R96" i="89"/>
  <c r="S96" i="89"/>
  <c r="U96" i="89"/>
  <c r="V96" i="89"/>
  <c r="X96" i="89"/>
  <c r="Y96" i="89"/>
  <c r="AA96" i="89"/>
  <c r="AB96" i="89"/>
  <c r="AC96" i="89" s="1"/>
  <c r="AD96" i="89"/>
  <c r="AE96" i="89"/>
  <c r="AG96" i="89"/>
  <c r="AH96" i="89"/>
  <c r="AJ96" i="89"/>
  <c r="AK96" i="89"/>
  <c r="AM96" i="89"/>
  <c r="AN96" i="89"/>
  <c r="AP96" i="89"/>
  <c r="AQ96" i="89"/>
  <c r="AS96" i="89"/>
  <c r="AT96" i="89"/>
  <c r="AV96" i="89"/>
  <c r="AW96" i="89"/>
  <c r="F97" i="89"/>
  <c r="G97" i="89"/>
  <c r="I97" i="89"/>
  <c r="J97" i="89"/>
  <c r="L97" i="89"/>
  <c r="M97" i="89"/>
  <c r="O97" i="89"/>
  <c r="P97" i="89"/>
  <c r="R97" i="89"/>
  <c r="S97" i="89"/>
  <c r="U97" i="89"/>
  <c r="V97" i="89"/>
  <c r="X97" i="89"/>
  <c r="Y97" i="89"/>
  <c r="AA97" i="89"/>
  <c r="AB97" i="89"/>
  <c r="AC97" i="89" s="1"/>
  <c r="AD97" i="89"/>
  <c r="AE97" i="89"/>
  <c r="AG97" i="89"/>
  <c r="AH97" i="89"/>
  <c r="AJ97" i="89"/>
  <c r="AK97" i="89"/>
  <c r="AM97" i="89"/>
  <c r="AN97" i="89"/>
  <c r="AP97" i="89"/>
  <c r="AQ97" i="89"/>
  <c r="AS97" i="89"/>
  <c r="AT97" i="89"/>
  <c r="AV97" i="89"/>
  <c r="AW97" i="89"/>
  <c r="F98" i="89"/>
  <c r="G98" i="89"/>
  <c r="I98" i="89"/>
  <c r="J98" i="89"/>
  <c r="L98" i="89"/>
  <c r="M98" i="89"/>
  <c r="O98" i="89"/>
  <c r="P98" i="89"/>
  <c r="R98" i="89"/>
  <c r="S98" i="89"/>
  <c r="U98" i="89"/>
  <c r="V98" i="89"/>
  <c r="X98" i="89"/>
  <c r="Y98" i="89"/>
  <c r="AA98" i="89"/>
  <c r="AB98" i="89"/>
  <c r="AC98" i="89" s="1"/>
  <c r="AD98" i="89"/>
  <c r="AE98" i="89"/>
  <c r="AG98" i="89"/>
  <c r="AH98" i="89"/>
  <c r="AJ98" i="89"/>
  <c r="AK98" i="89"/>
  <c r="AM98" i="89"/>
  <c r="AN98" i="89"/>
  <c r="AP98" i="89"/>
  <c r="AQ98" i="89"/>
  <c r="AS98" i="89"/>
  <c r="AT98" i="89"/>
  <c r="AV98" i="89"/>
  <c r="AW98" i="89"/>
  <c r="F99" i="89"/>
  <c r="G99" i="89"/>
  <c r="I99" i="89"/>
  <c r="J99" i="89"/>
  <c r="L99" i="89"/>
  <c r="M99" i="89"/>
  <c r="O99" i="89"/>
  <c r="P99" i="89"/>
  <c r="R99" i="89"/>
  <c r="S99" i="89"/>
  <c r="U99" i="89"/>
  <c r="V99" i="89"/>
  <c r="X99" i="89"/>
  <c r="Y99" i="89"/>
  <c r="AA99" i="89"/>
  <c r="AB99" i="89"/>
  <c r="AC99" i="89" s="1"/>
  <c r="AD99" i="89"/>
  <c r="AE99" i="89"/>
  <c r="AG99" i="89"/>
  <c r="AH99" i="89"/>
  <c r="AJ99" i="89"/>
  <c r="AK99" i="89"/>
  <c r="AM99" i="89"/>
  <c r="AN99" i="89"/>
  <c r="AP99" i="89"/>
  <c r="AQ99" i="89"/>
  <c r="AS99" i="89"/>
  <c r="AT99" i="89"/>
  <c r="AV99" i="89"/>
  <c r="AW99" i="89"/>
  <c r="F100" i="89"/>
  <c r="G100" i="89"/>
  <c r="I100" i="89"/>
  <c r="J100" i="89"/>
  <c r="L100" i="89"/>
  <c r="M100" i="89"/>
  <c r="O100" i="89"/>
  <c r="P100" i="89"/>
  <c r="R100" i="89"/>
  <c r="S100" i="89"/>
  <c r="U100" i="89"/>
  <c r="V100" i="89"/>
  <c r="X100" i="89"/>
  <c r="Y100" i="89"/>
  <c r="AA100" i="89"/>
  <c r="AB100" i="89"/>
  <c r="AC100" i="89" s="1"/>
  <c r="AD100" i="89"/>
  <c r="AE100" i="89"/>
  <c r="AG100" i="89"/>
  <c r="AH100" i="89"/>
  <c r="AJ100" i="89"/>
  <c r="AK100" i="89"/>
  <c r="AM100" i="89"/>
  <c r="AN100" i="89"/>
  <c r="AP100" i="89"/>
  <c r="AQ100" i="89"/>
  <c r="AS100" i="89"/>
  <c r="AT100" i="89"/>
  <c r="AV100" i="89"/>
  <c r="AW100" i="89"/>
  <c r="F101" i="89"/>
  <c r="G101" i="89"/>
  <c r="I101" i="89"/>
  <c r="J101" i="89"/>
  <c r="L101" i="89"/>
  <c r="M101" i="89"/>
  <c r="O101" i="89"/>
  <c r="P101" i="89"/>
  <c r="R101" i="89"/>
  <c r="S101" i="89"/>
  <c r="U101" i="89"/>
  <c r="V101" i="89"/>
  <c r="X101" i="89"/>
  <c r="Y101" i="89"/>
  <c r="AA101" i="89"/>
  <c r="AB101" i="89"/>
  <c r="AC101" i="89" s="1"/>
  <c r="AD101" i="89"/>
  <c r="AE101" i="89"/>
  <c r="AG101" i="89"/>
  <c r="AH101" i="89"/>
  <c r="AJ101" i="89"/>
  <c r="AK101" i="89"/>
  <c r="AM101" i="89"/>
  <c r="AN101" i="89"/>
  <c r="AP101" i="89"/>
  <c r="AQ101" i="89"/>
  <c r="AS101" i="89"/>
  <c r="AT101" i="89"/>
  <c r="AV101" i="89"/>
  <c r="AW101" i="89"/>
  <c r="F102" i="89"/>
  <c r="G102" i="89"/>
  <c r="I102" i="89"/>
  <c r="J102" i="89"/>
  <c r="L102" i="89"/>
  <c r="M102" i="89"/>
  <c r="O102" i="89"/>
  <c r="P102" i="89"/>
  <c r="R102" i="89"/>
  <c r="S102" i="89"/>
  <c r="U102" i="89"/>
  <c r="V102" i="89"/>
  <c r="X102" i="89"/>
  <c r="Y102" i="89"/>
  <c r="AA102" i="89"/>
  <c r="AB102" i="89"/>
  <c r="AC102" i="89" s="1"/>
  <c r="AD102" i="89"/>
  <c r="AE102" i="89"/>
  <c r="AG102" i="89"/>
  <c r="AH102" i="89"/>
  <c r="AJ102" i="89"/>
  <c r="AK102" i="89"/>
  <c r="AM102" i="89"/>
  <c r="AN102" i="89"/>
  <c r="AP102" i="89"/>
  <c r="AQ102" i="89"/>
  <c r="AS102" i="89"/>
  <c r="AT102" i="89"/>
  <c r="AV102" i="89"/>
  <c r="AW102" i="89"/>
  <c r="F103" i="89"/>
  <c r="G103" i="89"/>
  <c r="I103" i="89"/>
  <c r="J103" i="89"/>
  <c r="L103" i="89"/>
  <c r="M103" i="89"/>
  <c r="O103" i="89"/>
  <c r="P103" i="89"/>
  <c r="R103" i="89"/>
  <c r="S103" i="89"/>
  <c r="U103" i="89"/>
  <c r="V103" i="89"/>
  <c r="X103" i="89"/>
  <c r="Y103" i="89"/>
  <c r="AA103" i="89"/>
  <c r="AB103" i="89"/>
  <c r="AC103" i="89" s="1"/>
  <c r="AD103" i="89"/>
  <c r="AE103" i="89"/>
  <c r="AG103" i="89"/>
  <c r="AH103" i="89"/>
  <c r="AJ103" i="89"/>
  <c r="AK103" i="89"/>
  <c r="AM103" i="89"/>
  <c r="AN103" i="89"/>
  <c r="AP103" i="89"/>
  <c r="AQ103" i="89"/>
  <c r="AS103" i="89"/>
  <c r="AT103" i="89"/>
  <c r="AV103" i="89"/>
  <c r="AW103" i="89"/>
  <c r="F104" i="89"/>
  <c r="G104" i="89"/>
  <c r="I104" i="89"/>
  <c r="J104" i="89"/>
  <c r="L104" i="89"/>
  <c r="M104" i="89"/>
  <c r="O104" i="89"/>
  <c r="P104" i="89"/>
  <c r="R104" i="89"/>
  <c r="S104" i="89"/>
  <c r="U104" i="89"/>
  <c r="V104" i="89"/>
  <c r="X104" i="89"/>
  <c r="Y104" i="89"/>
  <c r="AA104" i="89"/>
  <c r="AB104" i="89"/>
  <c r="AC104" i="89" s="1"/>
  <c r="AD104" i="89"/>
  <c r="AE104" i="89"/>
  <c r="AG104" i="89"/>
  <c r="AH104" i="89"/>
  <c r="AJ104" i="89"/>
  <c r="AK104" i="89"/>
  <c r="AM104" i="89"/>
  <c r="AN104" i="89"/>
  <c r="AP104" i="89"/>
  <c r="AQ104" i="89"/>
  <c r="AS104" i="89"/>
  <c r="AT104" i="89"/>
  <c r="AV104" i="89"/>
  <c r="AW104" i="89"/>
  <c r="F105" i="89"/>
  <c r="G105" i="89"/>
  <c r="I105" i="89"/>
  <c r="J105" i="89"/>
  <c r="L105" i="89"/>
  <c r="M105" i="89"/>
  <c r="O105" i="89"/>
  <c r="P105" i="89"/>
  <c r="R105" i="89"/>
  <c r="S105" i="89"/>
  <c r="U105" i="89"/>
  <c r="V105" i="89"/>
  <c r="X105" i="89"/>
  <c r="Y105" i="89"/>
  <c r="AA105" i="89"/>
  <c r="AB105" i="89"/>
  <c r="AC105" i="89" s="1"/>
  <c r="AD105" i="89"/>
  <c r="AE105" i="89"/>
  <c r="AG105" i="89"/>
  <c r="AH105" i="89"/>
  <c r="AJ105" i="89"/>
  <c r="AK105" i="89"/>
  <c r="AM105" i="89"/>
  <c r="AN105" i="89"/>
  <c r="AP105" i="89"/>
  <c r="AQ105" i="89"/>
  <c r="AS105" i="89"/>
  <c r="AT105" i="89"/>
  <c r="AV105" i="89"/>
  <c r="AW105" i="89"/>
  <c r="F106" i="89"/>
  <c r="G106" i="89"/>
  <c r="I106" i="89"/>
  <c r="J106" i="89"/>
  <c r="L106" i="89"/>
  <c r="M106" i="89"/>
  <c r="O106" i="89"/>
  <c r="P106" i="89"/>
  <c r="R106" i="89"/>
  <c r="S106" i="89"/>
  <c r="U106" i="89"/>
  <c r="V106" i="89"/>
  <c r="X106" i="89"/>
  <c r="Y106" i="89"/>
  <c r="AA106" i="89"/>
  <c r="AB106" i="89"/>
  <c r="AC106" i="89" s="1"/>
  <c r="AD106" i="89"/>
  <c r="AE106" i="89"/>
  <c r="AG106" i="89"/>
  <c r="AH106" i="89"/>
  <c r="AJ106" i="89"/>
  <c r="AK106" i="89"/>
  <c r="AM106" i="89"/>
  <c r="AN106" i="89"/>
  <c r="AP106" i="89"/>
  <c r="AQ106" i="89"/>
  <c r="AS106" i="89"/>
  <c r="AT106" i="89"/>
  <c r="AV106" i="89"/>
  <c r="AW106" i="89"/>
  <c r="F107" i="89"/>
  <c r="G107" i="89"/>
  <c r="I107" i="89"/>
  <c r="J107" i="89"/>
  <c r="L107" i="89"/>
  <c r="M107" i="89"/>
  <c r="O107" i="89"/>
  <c r="P107" i="89"/>
  <c r="R107" i="89"/>
  <c r="S107" i="89"/>
  <c r="U107" i="89"/>
  <c r="V107" i="89"/>
  <c r="X107" i="89"/>
  <c r="Y107" i="89"/>
  <c r="AA107" i="89"/>
  <c r="AB107" i="89"/>
  <c r="AC107" i="89" s="1"/>
  <c r="AD107" i="89"/>
  <c r="AE107" i="89"/>
  <c r="AG107" i="89"/>
  <c r="AH107" i="89"/>
  <c r="AJ107" i="89"/>
  <c r="AK107" i="89"/>
  <c r="AM107" i="89"/>
  <c r="AN107" i="89"/>
  <c r="AP107" i="89"/>
  <c r="AQ107" i="89"/>
  <c r="AS107" i="89"/>
  <c r="AT107" i="89"/>
  <c r="AV107" i="89"/>
  <c r="AW107" i="89"/>
  <c r="F108" i="89"/>
  <c r="G108" i="89"/>
  <c r="I108" i="89"/>
  <c r="J108" i="89"/>
  <c r="L108" i="89"/>
  <c r="M108" i="89"/>
  <c r="O108" i="89"/>
  <c r="P108" i="89"/>
  <c r="R108" i="89"/>
  <c r="S108" i="89"/>
  <c r="U108" i="89"/>
  <c r="V108" i="89"/>
  <c r="X108" i="89"/>
  <c r="Y108" i="89"/>
  <c r="AA108" i="89"/>
  <c r="AB108" i="89"/>
  <c r="AC108" i="89" s="1"/>
  <c r="AD108" i="89"/>
  <c r="AE108" i="89"/>
  <c r="AG108" i="89"/>
  <c r="AH108" i="89"/>
  <c r="AJ108" i="89"/>
  <c r="AK108" i="89"/>
  <c r="AM108" i="89"/>
  <c r="AN108" i="89"/>
  <c r="AP108" i="89"/>
  <c r="AQ108" i="89"/>
  <c r="AS108" i="89"/>
  <c r="AT108" i="89"/>
  <c r="AV108" i="89"/>
  <c r="AW108" i="89"/>
  <c r="F109" i="89"/>
  <c r="G109" i="89"/>
  <c r="I109" i="89"/>
  <c r="J109" i="89"/>
  <c r="L109" i="89"/>
  <c r="M109" i="89"/>
  <c r="O109" i="89"/>
  <c r="P109" i="89"/>
  <c r="R109" i="89"/>
  <c r="S109" i="89"/>
  <c r="U109" i="89"/>
  <c r="V109" i="89"/>
  <c r="X109" i="89"/>
  <c r="Y109" i="89"/>
  <c r="AA109" i="89"/>
  <c r="AB109" i="89"/>
  <c r="AC109" i="89" s="1"/>
  <c r="AD109" i="89"/>
  <c r="AE109" i="89"/>
  <c r="AG109" i="89"/>
  <c r="AH109" i="89"/>
  <c r="AJ109" i="89"/>
  <c r="AK109" i="89"/>
  <c r="AM109" i="89"/>
  <c r="AN109" i="89"/>
  <c r="AP109" i="89"/>
  <c r="AQ109" i="89"/>
  <c r="AS109" i="89"/>
  <c r="AT109" i="89"/>
  <c r="AV109" i="89"/>
  <c r="AW109" i="89"/>
  <c r="F110" i="89"/>
  <c r="G110" i="89"/>
  <c r="I110" i="89"/>
  <c r="J110" i="89"/>
  <c r="L110" i="89"/>
  <c r="M110" i="89"/>
  <c r="O110" i="89"/>
  <c r="P110" i="89"/>
  <c r="R110" i="89"/>
  <c r="S110" i="89"/>
  <c r="U110" i="89"/>
  <c r="V110" i="89"/>
  <c r="X110" i="89"/>
  <c r="Y110" i="89"/>
  <c r="AA110" i="89"/>
  <c r="AB110" i="89"/>
  <c r="AC110" i="89"/>
  <c r="AD110" i="89"/>
  <c r="AE110" i="89"/>
  <c r="AG110" i="89"/>
  <c r="AH110" i="89"/>
  <c r="AJ110" i="89"/>
  <c r="AK110" i="89"/>
  <c r="AM110" i="89"/>
  <c r="AN110" i="89"/>
  <c r="AP110" i="89"/>
  <c r="AQ110" i="89"/>
  <c r="AS110" i="89"/>
  <c r="AT110" i="89"/>
  <c r="AV110" i="89"/>
  <c r="AW110" i="89"/>
  <c r="F111" i="89"/>
  <c r="G111" i="89"/>
  <c r="I111" i="89"/>
  <c r="J111" i="89"/>
  <c r="L111" i="89"/>
  <c r="M111" i="89"/>
  <c r="O111" i="89"/>
  <c r="P111" i="89"/>
  <c r="R111" i="89"/>
  <c r="S111" i="89"/>
  <c r="U111" i="89"/>
  <c r="V111" i="89"/>
  <c r="X111" i="89"/>
  <c r="Y111" i="89"/>
  <c r="AA111" i="89"/>
  <c r="AB111" i="89"/>
  <c r="AC111" i="89" s="1"/>
  <c r="AD111" i="89"/>
  <c r="AE111" i="89"/>
  <c r="AG111" i="89"/>
  <c r="AH111" i="89"/>
  <c r="AJ111" i="89"/>
  <c r="AK111" i="89"/>
  <c r="AM111" i="89"/>
  <c r="AN111" i="89"/>
  <c r="AP111" i="89"/>
  <c r="AQ111" i="89"/>
  <c r="AS111" i="89"/>
  <c r="AT111" i="89"/>
  <c r="AV111" i="89"/>
  <c r="AW111" i="89"/>
  <c r="F112" i="89"/>
  <c r="G112" i="89"/>
  <c r="I112" i="89"/>
  <c r="J112" i="89"/>
  <c r="L112" i="89"/>
  <c r="M112" i="89"/>
  <c r="O112" i="89"/>
  <c r="P112" i="89"/>
  <c r="R112" i="89"/>
  <c r="S112" i="89"/>
  <c r="U112" i="89"/>
  <c r="V112" i="89"/>
  <c r="X112" i="89"/>
  <c r="Y112" i="89"/>
  <c r="AA112" i="89"/>
  <c r="AB112" i="89"/>
  <c r="AC112" i="89" s="1"/>
  <c r="AD112" i="89"/>
  <c r="AE112" i="89"/>
  <c r="AG112" i="89"/>
  <c r="AH112" i="89"/>
  <c r="AJ112" i="89"/>
  <c r="AK112" i="89"/>
  <c r="AM112" i="89"/>
  <c r="AN112" i="89"/>
  <c r="AP112" i="89"/>
  <c r="AQ112" i="89"/>
  <c r="AS112" i="89"/>
  <c r="AT112" i="89"/>
  <c r="AV112" i="89"/>
  <c r="AW112" i="89"/>
  <c r="F113" i="89"/>
  <c r="G113" i="89"/>
  <c r="I113" i="89"/>
  <c r="J113" i="89"/>
  <c r="L113" i="89"/>
  <c r="M113" i="89"/>
  <c r="O113" i="89"/>
  <c r="P113" i="89"/>
  <c r="R113" i="89"/>
  <c r="S113" i="89"/>
  <c r="U113" i="89"/>
  <c r="V113" i="89"/>
  <c r="X113" i="89"/>
  <c r="Y113" i="89"/>
  <c r="AA113" i="89"/>
  <c r="AB113" i="89"/>
  <c r="AC113" i="89" s="1"/>
  <c r="AD113" i="89"/>
  <c r="AE113" i="89"/>
  <c r="AG113" i="89"/>
  <c r="AH113" i="89"/>
  <c r="AJ113" i="89"/>
  <c r="AK113" i="89"/>
  <c r="AM113" i="89"/>
  <c r="AN113" i="89"/>
  <c r="AP113" i="89"/>
  <c r="AQ113" i="89"/>
  <c r="AS113" i="89"/>
  <c r="AT113" i="89"/>
  <c r="AV113" i="89"/>
  <c r="AW113" i="89"/>
  <c r="F114" i="89"/>
  <c r="G114" i="89"/>
  <c r="I114" i="89"/>
  <c r="J114" i="89"/>
  <c r="L114" i="89"/>
  <c r="M114" i="89"/>
  <c r="O114" i="89"/>
  <c r="P114" i="89"/>
  <c r="R114" i="89"/>
  <c r="S114" i="89"/>
  <c r="U114" i="89"/>
  <c r="V114" i="89"/>
  <c r="X114" i="89"/>
  <c r="Y114" i="89"/>
  <c r="AA114" i="89"/>
  <c r="AB114" i="89"/>
  <c r="AC114" i="89" s="1"/>
  <c r="AD114" i="89"/>
  <c r="AE114" i="89"/>
  <c r="AG114" i="89"/>
  <c r="AH114" i="89"/>
  <c r="AJ114" i="89"/>
  <c r="AK114" i="89"/>
  <c r="AM114" i="89"/>
  <c r="AN114" i="89"/>
  <c r="AP114" i="89"/>
  <c r="AQ114" i="89"/>
  <c r="AS114" i="89"/>
  <c r="AT114" i="89"/>
  <c r="AV114" i="89"/>
  <c r="AW114" i="89"/>
  <c r="F115" i="89"/>
  <c r="G115" i="89"/>
  <c r="I115" i="89"/>
  <c r="J115" i="89"/>
  <c r="L115" i="89"/>
  <c r="M115" i="89"/>
  <c r="O115" i="89"/>
  <c r="P115" i="89"/>
  <c r="R115" i="89"/>
  <c r="S115" i="89"/>
  <c r="U115" i="89"/>
  <c r="V115" i="89"/>
  <c r="X115" i="89"/>
  <c r="Y115" i="89"/>
  <c r="AA115" i="89"/>
  <c r="AB115" i="89"/>
  <c r="AC115" i="89" s="1"/>
  <c r="AD115" i="89"/>
  <c r="AE115" i="89"/>
  <c r="AG115" i="89"/>
  <c r="AH115" i="89"/>
  <c r="AJ115" i="89"/>
  <c r="AK115" i="89"/>
  <c r="AM115" i="89"/>
  <c r="AN115" i="89"/>
  <c r="AP115" i="89"/>
  <c r="AQ115" i="89"/>
  <c r="AS115" i="89"/>
  <c r="AT115" i="89"/>
  <c r="AV115" i="89"/>
  <c r="AW115" i="89"/>
  <c r="F116" i="89"/>
  <c r="G116" i="89"/>
  <c r="I116" i="89"/>
  <c r="J116" i="89"/>
  <c r="L116" i="89"/>
  <c r="M116" i="89"/>
  <c r="O116" i="89"/>
  <c r="P116" i="89"/>
  <c r="R116" i="89"/>
  <c r="S116" i="89"/>
  <c r="U116" i="89"/>
  <c r="V116" i="89"/>
  <c r="X116" i="89"/>
  <c r="Y116" i="89"/>
  <c r="AA116" i="89"/>
  <c r="AB116" i="89"/>
  <c r="AC116" i="89" s="1"/>
  <c r="AD116" i="89"/>
  <c r="AE116" i="89"/>
  <c r="AG116" i="89"/>
  <c r="AH116" i="89"/>
  <c r="AJ116" i="89"/>
  <c r="AK116" i="89"/>
  <c r="AM116" i="89"/>
  <c r="AN116" i="89"/>
  <c r="AP116" i="89"/>
  <c r="AQ116" i="89"/>
  <c r="AS116" i="89"/>
  <c r="AT116" i="89"/>
  <c r="AV116" i="89"/>
  <c r="AW116" i="89"/>
  <c r="F117" i="89"/>
  <c r="G117" i="89"/>
  <c r="I117" i="89"/>
  <c r="J117" i="89"/>
  <c r="L117" i="89"/>
  <c r="M117" i="89"/>
  <c r="O117" i="89"/>
  <c r="P117" i="89"/>
  <c r="R117" i="89"/>
  <c r="S117" i="89"/>
  <c r="U117" i="89"/>
  <c r="V117" i="89"/>
  <c r="X117" i="89"/>
  <c r="Y117" i="89"/>
  <c r="AA117" i="89"/>
  <c r="AB117" i="89"/>
  <c r="AC117" i="89" s="1"/>
  <c r="AD117" i="89"/>
  <c r="AE117" i="89"/>
  <c r="AG117" i="89"/>
  <c r="AH117" i="89"/>
  <c r="AJ117" i="89"/>
  <c r="AK117" i="89"/>
  <c r="AM117" i="89"/>
  <c r="AN117" i="89"/>
  <c r="AP117" i="89"/>
  <c r="AQ117" i="89"/>
  <c r="AS117" i="89"/>
  <c r="AT117" i="89"/>
  <c r="AV117" i="89"/>
  <c r="AW117" i="89"/>
  <c r="F118" i="89"/>
  <c r="G118" i="89"/>
  <c r="I118" i="89"/>
  <c r="J118" i="89"/>
  <c r="L118" i="89"/>
  <c r="M118" i="89"/>
  <c r="O118" i="89"/>
  <c r="P118" i="89"/>
  <c r="R118" i="89"/>
  <c r="S118" i="89"/>
  <c r="U118" i="89"/>
  <c r="V118" i="89"/>
  <c r="X118" i="89"/>
  <c r="Y118" i="89"/>
  <c r="AA118" i="89"/>
  <c r="AB118" i="89"/>
  <c r="AC118" i="89" s="1"/>
  <c r="AD118" i="89"/>
  <c r="AE118" i="89"/>
  <c r="AG118" i="89"/>
  <c r="AH118" i="89"/>
  <c r="AJ118" i="89"/>
  <c r="AK118" i="89"/>
  <c r="AM118" i="89"/>
  <c r="AN118" i="89"/>
  <c r="AP118" i="89"/>
  <c r="AQ118" i="89"/>
  <c r="AS118" i="89"/>
  <c r="AT118" i="89"/>
  <c r="AV118" i="89"/>
  <c r="AW118" i="89"/>
  <c r="F119" i="89"/>
  <c r="G119" i="89"/>
  <c r="I119" i="89"/>
  <c r="J119" i="89"/>
  <c r="L119" i="89"/>
  <c r="M119" i="89"/>
  <c r="O119" i="89"/>
  <c r="P119" i="89"/>
  <c r="R119" i="89"/>
  <c r="S119" i="89"/>
  <c r="U119" i="89"/>
  <c r="V119" i="89"/>
  <c r="X119" i="89"/>
  <c r="Y119" i="89"/>
  <c r="AA119" i="89"/>
  <c r="AB119" i="89"/>
  <c r="AC119" i="89"/>
  <c r="AD119" i="89"/>
  <c r="AE119" i="89"/>
  <c r="AG119" i="89"/>
  <c r="AH119" i="89"/>
  <c r="AJ119" i="89"/>
  <c r="AK119" i="89"/>
  <c r="AM119" i="89"/>
  <c r="AN119" i="89"/>
  <c r="AP119" i="89"/>
  <c r="AQ119" i="89"/>
  <c r="AS119" i="89"/>
  <c r="AT119" i="89"/>
  <c r="AV119" i="89"/>
  <c r="AW119" i="89"/>
  <c r="F120" i="89"/>
  <c r="G120" i="89"/>
  <c r="I120" i="89"/>
  <c r="J120" i="89"/>
  <c r="L120" i="89"/>
  <c r="M120" i="89"/>
  <c r="O120" i="89"/>
  <c r="P120" i="89"/>
  <c r="R120" i="89"/>
  <c r="S120" i="89"/>
  <c r="U120" i="89"/>
  <c r="V120" i="89"/>
  <c r="X120" i="89"/>
  <c r="Y120" i="89"/>
  <c r="AA120" i="89"/>
  <c r="AB120" i="89"/>
  <c r="AC120" i="89" s="1"/>
  <c r="AD120" i="89"/>
  <c r="AE120" i="89"/>
  <c r="AG120" i="89"/>
  <c r="AH120" i="89"/>
  <c r="AJ120" i="89"/>
  <c r="AK120" i="89"/>
  <c r="AM120" i="89"/>
  <c r="AN120" i="89"/>
  <c r="AP120" i="89"/>
  <c r="AQ120" i="89"/>
  <c r="AS120" i="89"/>
  <c r="AT120" i="89"/>
  <c r="AV120" i="89"/>
  <c r="AW120" i="89"/>
  <c r="F121" i="89"/>
  <c r="G121" i="89"/>
  <c r="I121" i="89"/>
  <c r="J121" i="89"/>
  <c r="L121" i="89"/>
  <c r="M121" i="89"/>
  <c r="O121" i="89"/>
  <c r="P121" i="89"/>
  <c r="R121" i="89"/>
  <c r="S121" i="89"/>
  <c r="U121" i="89"/>
  <c r="V121" i="89"/>
  <c r="X121" i="89"/>
  <c r="Y121" i="89"/>
  <c r="AA121" i="89"/>
  <c r="AB121" i="89"/>
  <c r="AC121" i="89" s="1"/>
  <c r="AD121" i="89"/>
  <c r="AE121" i="89"/>
  <c r="AG121" i="89"/>
  <c r="AH121" i="89"/>
  <c r="AJ121" i="89"/>
  <c r="AK121" i="89"/>
  <c r="AM121" i="89"/>
  <c r="AN121" i="89"/>
  <c r="AP121" i="89"/>
  <c r="AQ121" i="89"/>
  <c r="AS121" i="89"/>
  <c r="AT121" i="89"/>
  <c r="AV121" i="89"/>
  <c r="AW121" i="89"/>
  <c r="F122" i="89"/>
  <c r="G122" i="89"/>
  <c r="I122" i="89"/>
  <c r="J122" i="89"/>
  <c r="L122" i="89"/>
  <c r="M122" i="89"/>
  <c r="O122" i="89"/>
  <c r="P122" i="89"/>
  <c r="R122" i="89"/>
  <c r="S122" i="89"/>
  <c r="U122" i="89"/>
  <c r="V122" i="89"/>
  <c r="X122" i="89"/>
  <c r="Y122" i="89"/>
  <c r="AA122" i="89"/>
  <c r="AB122" i="89"/>
  <c r="AC122" i="89" s="1"/>
  <c r="AD122" i="89"/>
  <c r="AE122" i="89"/>
  <c r="AG122" i="89"/>
  <c r="AH122" i="89"/>
  <c r="AJ122" i="89"/>
  <c r="AK122" i="89"/>
  <c r="AM122" i="89"/>
  <c r="AN122" i="89"/>
  <c r="AP122" i="89"/>
  <c r="AQ122" i="89"/>
  <c r="AS122" i="89"/>
  <c r="AT122" i="89"/>
  <c r="AV122" i="89"/>
  <c r="AW122" i="89"/>
  <c r="F123" i="89"/>
  <c r="G123" i="89"/>
  <c r="I123" i="89"/>
  <c r="J123" i="89"/>
  <c r="L123" i="89"/>
  <c r="M123" i="89"/>
  <c r="O123" i="89"/>
  <c r="P123" i="89"/>
  <c r="R123" i="89"/>
  <c r="S123" i="89"/>
  <c r="U123" i="89"/>
  <c r="V123" i="89"/>
  <c r="X123" i="89"/>
  <c r="Y123" i="89"/>
  <c r="AA123" i="89"/>
  <c r="AB123" i="89"/>
  <c r="AC123" i="89" s="1"/>
  <c r="AD123" i="89"/>
  <c r="AE123" i="89"/>
  <c r="AG123" i="89"/>
  <c r="AH123" i="89"/>
  <c r="AJ123" i="89"/>
  <c r="AK123" i="89"/>
  <c r="AM123" i="89"/>
  <c r="AN123" i="89"/>
  <c r="AP123" i="89"/>
  <c r="AQ123" i="89"/>
  <c r="AS123" i="89"/>
  <c r="AT123" i="89"/>
  <c r="AV123" i="89"/>
  <c r="AW123" i="89"/>
  <c r="F124" i="89"/>
  <c r="G124" i="89"/>
  <c r="I124" i="89"/>
  <c r="J124" i="89"/>
  <c r="L124" i="89"/>
  <c r="M124" i="89"/>
  <c r="O124" i="89"/>
  <c r="P124" i="89"/>
  <c r="R124" i="89"/>
  <c r="S124" i="89"/>
  <c r="U124" i="89"/>
  <c r="V124" i="89"/>
  <c r="X124" i="89"/>
  <c r="Y124" i="89"/>
  <c r="AA124" i="89"/>
  <c r="AB124" i="89"/>
  <c r="AC124" i="89" s="1"/>
  <c r="AD124" i="89"/>
  <c r="AE124" i="89"/>
  <c r="AG124" i="89"/>
  <c r="AH124" i="89"/>
  <c r="AJ124" i="89"/>
  <c r="AK124" i="89"/>
  <c r="AL124" i="89" s="1"/>
  <c r="AM124" i="89"/>
  <c r="AN124" i="89"/>
  <c r="AP124" i="89"/>
  <c r="AQ124" i="89"/>
  <c r="AS124" i="89"/>
  <c r="AT124" i="89"/>
  <c r="AV124" i="89"/>
  <c r="AW124" i="89"/>
  <c r="F125" i="89"/>
  <c r="G125" i="89"/>
  <c r="I125" i="89"/>
  <c r="J125" i="89"/>
  <c r="L125" i="89"/>
  <c r="M125" i="89"/>
  <c r="O125" i="89"/>
  <c r="P125" i="89"/>
  <c r="R125" i="89"/>
  <c r="S125" i="89"/>
  <c r="U125" i="89"/>
  <c r="V125" i="89"/>
  <c r="X125" i="89"/>
  <c r="Y125" i="89"/>
  <c r="AA125" i="89"/>
  <c r="AB125" i="89"/>
  <c r="AC125" i="89" s="1"/>
  <c r="AD125" i="89"/>
  <c r="AE125" i="89"/>
  <c r="AG125" i="89"/>
  <c r="AH125" i="89"/>
  <c r="AJ125" i="89"/>
  <c r="AK125" i="89"/>
  <c r="AL125" i="89" s="1"/>
  <c r="AM125" i="89"/>
  <c r="AN125" i="89"/>
  <c r="AP125" i="89"/>
  <c r="AQ125" i="89"/>
  <c r="AS125" i="89"/>
  <c r="AT125" i="89"/>
  <c r="AV125" i="89"/>
  <c r="AW125" i="89"/>
  <c r="F126" i="89"/>
  <c r="G126" i="89"/>
  <c r="I126" i="89"/>
  <c r="J126" i="89"/>
  <c r="L126" i="89"/>
  <c r="M126" i="89"/>
  <c r="O126" i="89"/>
  <c r="P126" i="89"/>
  <c r="R126" i="89"/>
  <c r="S126" i="89"/>
  <c r="U126" i="89"/>
  <c r="V126" i="89"/>
  <c r="X126" i="89"/>
  <c r="Y126" i="89"/>
  <c r="AA126" i="89"/>
  <c r="AB126" i="89"/>
  <c r="AC126" i="89" s="1"/>
  <c r="AD126" i="89"/>
  <c r="AE126" i="89"/>
  <c r="AG126" i="89"/>
  <c r="AH126" i="89"/>
  <c r="AJ126" i="89"/>
  <c r="AK126" i="89"/>
  <c r="AL126" i="89" s="1"/>
  <c r="AM126" i="89"/>
  <c r="AN126" i="89"/>
  <c r="AP126" i="89"/>
  <c r="AQ126" i="89"/>
  <c r="AS126" i="89"/>
  <c r="AT126" i="89"/>
  <c r="AV126" i="89"/>
  <c r="AW126" i="89"/>
  <c r="F127" i="89"/>
  <c r="G127" i="89"/>
  <c r="I127" i="89"/>
  <c r="J127" i="89"/>
  <c r="L127" i="89"/>
  <c r="M127" i="89"/>
  <c r="O127" i="89"/>
  <c r="P127" i="89"/>
  <c r="R127" i="89"/>
  <c r="S127" i="89"/>
  <c r="U127" i="89"/>
  <c r="V127" i="89"/>
  <c r="X127" i="89"/>
  <c r="Y127" i="89"/>
  <c r="AA127" i="89"/>
  <c r="AB127" i="89"/>
  <c r="AC127" i="89" s="1"/>
  <c r="AD127" i="89"/>
  <c r="AE127" i="89"/>
  <c r="AG127" i="89"/>
  <c r="AH127" i="89"/>
  <c r="AJ127" i="89"/>
  <c r="AK127" i="89"/>
  <c r="AL127" i="89" s="1"/>
  <c r="AM127" i="89"/>
  <c r="AN127" i="89"/>
  <c r="AP127" i="89"/>
  <c r="AQ127" i="89"/>
  <c r="AS127" i="89"/>
  <c r="AT127" i="89"/>
  <c r="AV127" i="89"/>
  <c r="AW127" i="89"/>
  <c r="F128" i="89"/>
  <c r="G128" i="89"/>
  <c r="I128" i="89"/>
  <c r="J128" i="89"/>
  <c r="L128" i="89"/>
  <c r="M128" i="89"/>
  <c r="O128" i="89"/>
  <c r="P128" i="89"/>
  <c r="R128" i="89"/>
  <c r="S128" i="89"/>
  <c r="U128" i="89"/>
  <c r="V128" i="89"/>
  <c r="X128" i="89"/>
  <c r="Y128" i="89"/>
  <c r="AA128" i="89"/>
  <c r="AB128" i="89"/>
  <c r="AC128" i="89" s="1"/>
  <c r="AD128" i="89"/>
  <c r="AE128" i="89"/>
  <c r="AG128" i="89"/>
  <c r="AH128" i="89"/>
  <c r="AJ128" i="89"/>
  <c r="AK128" i="89"/>
  <c r="AL128" i="89" s="1"/>
  <c r="AM128" i="89"/>
  <c r="AN128" i="89"/>
  <c r="AP128" i="89"/>
  <c r="AQ128" i="89"/>
  <c r="AS128" i="89"/>
  <c r="AT128" i="89"/>
  <c r="AV128" i="89"/>
  <c r="AW128" i="89"/>
  <c r="F129" i="89"/>
  <c r="G129" i="89"/>
  <c r="I129" i="89"/>
  <c r="J129" i="89"/>
  <c r="L129" i="89"/>
  <c r="M129" i="89"/>
  <c r="O129" i="89"/>
  <c r="P129" i="89"/>
  <c r="R129" i="89"/>
  <c r="S129" i="89"/>
  <c r="U129" i="89"/>
  <c r="V129" i="89"/>
  <c r="X129" i="89"/>
  <c r="Y129" i="89"/>
  <c r="AA129" i="89"/>
  <c r="AB129" i="89"/>
  <c r="AC129" i="89" s="1"/>
  <c r="AD129" i="89"/>
  <c r="AE129" i="89"/>
  <c r="AG129" i="89"/>
  <c r="AH129" i="89"/>
  <c r="AJ129" i="89"/>
  <c r="AK129" i="89"/>
  <c r="AL129" i="89" s="1"/>
  <c r="AM129" i="89"/>
  <c r="AN129" i="89"/>
  <c r="AP129" i="89"/>
  <c r="AQ129" i="89"/>
  <c r="AS129" i="89"/>
  <c r="AT129" i="89"/>
  <c r="AV129" i="89"/>
  <c r="AW129" i="89"/>
  <c r="F130" i="89"/>
  <c r="G130" i="89"/>
  <c r="I130" i="89"/>
  <c r="J130" i="89"/>
  <c r="L130" i="89"/>
  <c r="M130" i="89"/>
  <c r="O130" i="89"/>
  <c r="P130" i="89"/>
  <c r="R130" i="89"/>
  <c r="S130" i="89"/>
  <c r="U130" i="89"/>
  <c r="V130" i="89"/>
  <c r="X130" i="89"/>
  <c r="Y130" i="89"/>
  <c r="AA130" i="89"/>
  <c r="AB130" i="89"/>
  <c r="AC130" i="89" s="1"/>
  <c r="AD130" i="89"/>
  <c r="AE130" i="89"/>
  <c r="AG130" i="89"/>
  <c r="AH130" i="89"/>
  <c r="AJ130" i="89"/>
  <c r="AK130" i="89"/>
  <c r="AL130" i="89" s="1"/>
  <c r="AM130" i="89"/>
  <c r="AN130" i="89"/>
  <c r="AP130" i="89"/>
  <c r="AQ130" i="89"/>
  <c r="AS130" i="89"/>
  <c r="AT130" i="89"/>
  <c r="AV130" i="89"/>
  <c r="AW130" i="89"/>
  <c r="F131" i="89"/>
  <c r="G131" i="89"/>
  <c r="I131" i="89"/>
  <c r="J131" i="89"/>
  <c r="L131" i="89"/>
  <c r="M131" i="89"/>
  <c r="O131" i="89"/>
  <c r="P131" i="89"/>
  <c r="R131" i="89"/>
  <c r="S131" i="89"/>
  <c r="U131" i="89"/>
  <c r="V131" i="89"/>
  <c r="X131" i="89"/>
  <c r="Y131" i="89"/>
  <c r="AA131" i="89"/>
  <c r="AB131" i="89"/>
  <c r="AC131" i="89" s="1"/>
  <c r="AD131" i="89"/>
  <c r="AE131" i="89"/>
  <c r="AG131" i="89"/>
  <c r="AH131" i="89"/>
  <c r="AJ131" i="89"/>
  <c r="AK131" i="89"/>
  <c r="AL131" i="89" s="1"/>
  <c r="AM131" i="89"/>
  <c r="AN131" i="89"/>
  <c r="AP131" i="89"/>
  <c r="AQ131" i="89"/>
  <c r="AS131" i="89"/>
  <c r="AT131" i="89"/>
  <c r="AV131" i="89"/>
  <c r="AW131" i="89"/>
  <c r="F132" i="89"/>
  <c r="G132" i="89"/>
  <c r="I132" i="89"/>
  <c r="J132" i="89"/>
  <c r="L132" i="89"/>
  <c r="M132" i="89"/>
  <c r="O132" i="89"/>
  <c r="P132" i="89"/>
  <c r="R132" i="89"/>
  <c r="S132" i="89"/>
  <c r="U132" i="89"/>
  <c r="V132" i="89"/>
  <c r="X132" i="89"/>
  <c r="Y132" i="89"/>
  <c r="AA132" i="89"/>
  <c r="AB132" i="89"/>
  <c r="AC132" i="89" s="1"/>
  <c r="AD132" i="89"/>
  <c r="AE132" i="89"/>
  <c r="AG132" i="89"/>
  <c r="AH132" i="89"/>
  <c r="AJ132" i="89"/>
  <c r="AK132" i="89"/>
  <c r="AL132" i="89" s="1"/>
  <c r="AM132" i="89"/>
  <c r="AN132" i="89"/>
  <c r="AP132" i="89"/>
  <c r="AQ132" i="89"/>
  <c r="AS132" i="89"/>
  <c r="AT132" i="89"/>
  <c r="AV132" i="89"/>
  <c r="AW132" i="89"/>
  <c r="F133" i="89"/>
  <c r="G133" i="89"/>
  <c r="I133" i="89"/>
  <c r="J133" i="89"/>
  <c r="L133" i="89"/>
  <c r="M133" i="89"/>
  <c r="O133" i="89"/>
  <c r="P133" i="89"/>
  <c r="R133" i="89"/>
  <c r="S133" i="89"/>
  <c r="U133" i="89"/>
  <c r="V133" i="89"/>
  <c r="X133" i="89"/>
  <c r="Y133" i="89"/>
  <c r="AA133" i="89"/>
  <c r="AB133" i="89"/>
  <c r="AC133" i="89" s="1"/>
  <c r="AD133" i="89"/>
  <c r="AE133" i="89"/>
  <c r="AG133" i="89"/>
  <c r="AH133" i="89"/>
  <c r="AJ133" i="89"/>
  <c r="AK133" i="89"/>
  <c r="AL133" i="89" s="1"/>
  <c r="AM133" i="89"/>
  <c r="AN133" i="89"/>
  <c r="AP133" i="89"/>
  <c r="AQ133" i="89"/>
  <c r="AS133" i="89"/>
  <c r="AT133" i="89"/>
  <c r="AV133" i="89"/>
  <c r="AW133" i="89"/>
  <c r="F134" i="89"/>
  <c r="G134" i="89"/>
  <c r="I134" i="89"/>
  <c r="J134" i="89"/>
  <c r="L134" i="89"/>
  <c r="M134" i="89"/>
  <c r="O134" i="89"/>
  <c r="P134" i="89"/>
  <c r="R134" i="89"/>
  <c r="S134" i="89"/>
  <c r="U134" i="89"/>
  <c r="V134" i="89"/>
  <c r="X134" i="89"/>
  <c r="Y134" i="89"/>
  <c r="AA134" i="89"/>
  <c r="AB134" i="89"/>
  <c r="AC134" i="89" s="1"/>
  <c r="AD134" i="89"/>
  <c r="AE134" i="89"/>
  <c r="AG134" i="89"/>
  <c r="AH134" i="89"/>
  <c r="AJ134" i="89"/>
  <c r="AK134" i="89"/>
  <c r="AL134" i="89" s="1"/>
  <c r="AM134" i="89"/>
  <c r="AN134" i="89"/>
  <c r="AP134" i="89"/>
  <c r="AQ134" i="89"/>
  <c r="AS134" i="89"/>
  <c r="AT134" i="89"/>
  <c r="AV134" i="89"/>
  <c r="AW134" i="89"/>
  <c r="F135" i="89"/>
  <c r="G135" i="89"/>
  <c r="I135" i="89"/>
  <c r="J135" i="89"/>
  <c r="L135" i="89"/>
  <c r="M135" i="89"/>
  <c r="O135" i="89"/>
  <c r="P135" i="89"/>
  <c r="R135" i="89"/>
  <c r="S135" i="89"/>
  <c r="U135" i="89"/>
  <c r="V135" i="89"/>
  <c r="X135" i="89"/>
  <c r="Y135" i="89"/>
  <c r="AA135" i="89"/>
  <c r="AB135" i="89"/>
  <c r="AC135" i="89" s="1"/>
  <c r="AD135" i="89"/>
  <c r="AE135" i="89"/>
  <c r="AG135" i="89"/>
  <c r="AH135" i="89"/>
  <c r="AJ135" i="89"/>
  <c r="AK135" i="89"/>
  <c r="AL135" i="89" s="1"/>
  <c r="AM135" i="89"/>
  <c r="AN135" i="89"/>
  <c r="AP135" i="89"/>
  <c r="AQ135" i="89"/>
  <c r="AS135" i="89"/>
  <c r="AT135" i="89"/>
  <c r="AV135" i="89"/>
  <c r="AW135" i="89"/>
  <c r="F136" i="89"/>
  <c r="G136" i="89"/>
  <c r="I136" i="89"/>
  <c r="J136" i="89"/>
  <c r="L136" i="89"/>
  <c r="M136" i="89"/>
  <c r="O136" i="89"/>
  <c r="P136" i="89"/>
  <c r="R136" i="89"/>
  <c r="S136" i="89"/>
  <c r="U136" i="89"/>
  <c r="V136" i="89"/>
  <c r="X136" i="89"/>
  <c r="Y136" i="89"/>
  <c r="AA136" i="89"/>
  <c r="AB136" i="89"/>
  <c r="AC136" i="89" s="1"/>
  <c r="AD136" i="89"/>
  <c r="AE136" i="89"/>
  <c r="AG136" i="89"/>
  <c r="AH136" i="89"/>
  <c r="AJ136" i="89"/>
  <c r="AK136" i="89"/>
  <c r="AL136" i="89" s="1"/>
  <c r="AM136" i="89"/>
  <c r="AN136" i="89"/>
  <c r="AP136" i="89"/>
  <c r="AQ136" i="89"/>
  <c r="AS136" i="89"/>
  <c r="AT136" i="89"/>
  <c r="AV136" i="89"/>
  <c r="AW136" i="89"/>
  <c r="F137" i="89"/>
  <c r="G137" i="89"/>
  <c r="I137" i="89"/>
  <c r="J137" i="89"/>
  <c r="L137" i="89"/>
  <c r="M137" i="89"/>
  <c r="O137" i="89"/>
  <c r="P137" i="89"/>
  <c r="R137" i="89"/>
  <c r="S137" i="89"/>
  <c r="U137" i="89"/>
  <c r="V137" i="89"/>
  <c r="X137" i="89"/>
  <c r="Y137" i="89"/>
  <c r="AA137" i="89"/>
  <c r="AB137" i="89"/>
  <c r="AC137" i="89" s="1"/>
  <c r="AD137" i="89"/>
  <c r="AE137" i="89"/>
  <c r="AG137" i="89"/>
  <c r="AH137" i="89"/>
  <c r="AJ137" i="89"/>
  <c r="AK137" i="89"/>
  <c r="AL137" i="89" s="1"/>
  <c r="AM137" i="89"/>
  <c r="AN137" i="89"/>
  <c r="AP137" i="89"/>
  <c r="AQ137" i="89"/>
  <c r="AS137" i="89"/>
  <c r="AT137" i="89"/>
  <c r="AV137" i="89"/>
  <c r="AW137" i="89"/>
  <c r="F138" i="89"/>
  <c r="G138" i="89"/>
  <c r="I138" i="89"/>
  <c r="J138" i="89"/>
  <c r="L138" i="89"/>
  <c r="M138" i="89"/>
  <c r="O138" i="89"/>
  <c r="P138" i="89"/>
  <c r="R138" i="89"/>
  <c r="S138" i="89"/>
  <c r="U138" i="89"/>
  <c r="V138" i="89"/>
  <c r="X138" i="89"/>
  <c r="Y138" i="89"/>
  <c r="AA138" i="89"/>
  <c r="AB138" i="89"/>
  <c r="AC138" i="89" s="1"/>
  <c r="AD138" i="89"/>
  <c r="AE138" i="89"/>
  <c r="AG138" i="89"/>
  <c r="AH138" i="89"/>
  <c r="AJ138" i="89"/>
  <c r="AK138" i="89"/>
  <c r="AL138" i="89" s="1"/>
  <c r="AM138" i="89"/>
  <c r="AN138" i="89"/>
  <c r="AP138" i="89"/>
  <c r="AQ138" i="89"/>
  <c r="AS138" i="89"/>
  <c r="AT138" i="89"/>
  <c r="AV138" i="89"/>
  <c r="AW138" i="89"/>
  <c r="F139" i="89"/>
  <c r="G139" i="89"/>
  <c r="I139" i="89"/>
  <c r="J139" i="89"/>
  <c r="L139" i="89"/>
  <c r="M139" i="89"/>
  <c r="O139" i="89"/>
  <c r="P139" i="89"/>
  <c r="R139" i="89"/>
  <c r="S139" i="89"/>
  <c r="U139" i="89"/>
  <c r="V139" i="89"/>
  <c r="X139" i="89"/>
  <c r="Y139" i="89"/>
  <c r="AA139" i="89"/>
  <c r="AB139" i="89"/>
  <c r="AC139" i="89" s="1"/>
  <c r="AD139" i="89"/>
  <c r="AE139" i="89"/>
  <c r="AG139" i="89"/>
  <c r="AH139" i="89"/>
  <c r="AJ139" i="89"/>
  <c r="AK139" i="89"/>
  <c r="AL139" i="89" s="1"/>
  <c r="AM139" i="89"/>
  <c r="AN139" i="89"/>
  <c r="AP139" i="89"/>
  <c r="AQ139" i="89"/>
  <c r="AS139" i="89"/>
  <c r="AT139" i="89"/>
  <c r="AV139" i="89"/>
  <c r="AW139" i="89"/>
  <c r="F140" i="89"/>
  <c r="G140" i="89"/>
  <c r="I140" i="89"/>
  <c r="J140" i="89"/>
  <c r="L140" i="89"/>
  <c r="M140" i="89"/>
  <c r="O140" i="89"/>
  <c r="P140" i="89"/>
  <c r="R140" i="89"/>
  <c r="S140" i="89"/>
  <c r="U140" i="89"/>
  <c r="V140" i="89"/>
  <c r="X140" i="89"/>
  <c r="Y140" i="89"/>
  <c r="AA140" i="89"/>
  <c r="AB140" i="89"/>
  <c r="AC140" i="89" s="1"/>
  <c r="AD140" i="89"/>
  <c r="AE140" i="89"/>
  <c r="AG140" i="89"/>
  <c r="AH140" i="89"/>
  <c r="AJ140" i="89"/>
  <c r="AK140" i="89"/>
  <c r="AL140" i="89" s="1"/>
  <c r="AM140" i="89"/>
  <c r="AN140" i="89"/>
  <c r="AP140" i="89"/>
  <c r="AQ140" i="89"/>
  <c r="AS140" i="89"/>
  <c r="AT140" i="89"/>
  <c r="AV140" i="89"/>
  <c r="AW140" i="89"/>
  <c r="F141" i="89"/>
  <c r="G141" i="89"/>
  <c r="I141" i="89"/>
  <c r="J141" i="89"/>
  <c r="L141" i="89"/>
  <c r="M141" i="89"/>
  <c r="O141" i="89"/>
  <c r="P141" i="89"/>
  <c r="R141" i="89"/>
  <c r="S141" i="89"/>
  <c r="U141" i="89"/>
  <c r="V141" i="89"/>
  <c r="X141" i="89"/>
  <c r="Y141" i="89"/>
  <c r="AA141" i="89"/>
  <c r="AB141" i="89"/>
  <c r="AC141" i="89" s="1"/>
  <c r="AD141" i="89"/>
  <c r="AE141" i="89"/>
  <c r="AG141" i="89"/>
  <c r="AH141" i="89"/>
  <c r="AJ141" i="89"/>
  <c r="AK141" i="89"/>
  <c r="AL141" i="89" s="1"/>
  <c r="AM141" i="89"/>
  <c r="AN141" i="89"/>
  <c r="AP141" i="89"/>
  <c r="AQ141" i="89"/>
  <c r="AS141" i="89"/>
  <c r="AT141" i="89"/>
  <c r="AV141" i="89"/>
  <c r="AW141" i="89"/>
  <c r="F142" i="89"/>
  <c r="G142" i="89"/>
  <c r="I142" i="89"/>
  <c r="J142" i="89"/>
  <c r="L142" i="89"/>
  <c r="M142" i="89"/>
  <c r="O142" i="89"/>
  <c r="P142" i="89"/>
  <c r="R142" i="89"/>
  <c r="S142" i="89"/>
  <c r="U142" i="89"/>
  <c r="V142" i="89"/>
  <c r="X142" i="89"/>
  <c r="Y142" i="89"/>
  <c r="AA142" i="89"/>
  <c r="AB142" i="89"/>
  <c r="AC142" i="89" s="1"/>
  <c r="AD142" i="89"/>
  <c r="AE142" i="89"/>
  <c r="AG142" i="89"/>
  <c r="AH142" i="89"/>
  <c r="AJ142" i="89"/>
  <c r="AK142" i="89"/>
  <c r="AL142" i="89" s="1"/>
  <c r="AM142" i="89"/>
  <c r="AN142" i="89"/>
  <c r="AP142" i="89"/>
  <c r="AQ142" i="89"/>
  <c r="AS142" i="89"/>
  <c r="AT142" i="89"/>
  <c r="AV142" i="89"/>
  <c r="AW142" i="89"/>
  <c r="F143" i="89"/>
  <c r="G143" i="89"/>
  <c r="I143" i="89"/>
  <c r="J143" i="89"/>
  <c r="L143" i="89"/>
  <c r="M143" i="89"/>
  <c r="O143" i="89"/>
  <c r="P143" i="89"/>
  <c r="R143" i="89"/>
  <c r="S143" i="89"/>
  <c r="U143" i="89"/>
  <c r="V143" i="89"/>
  <c r="X143" i="89"/>
  <c r="Y143" i="89"/>
  <c r="AA143" i="89"/>
  <c r="AB143" i="89"/>
  <c r="AC143" i="89" s="1"/>
  <c r="AD143" i="89"/>
  <c r="AE143" i="89"/>
  <c r="AG143" i="89"/>
  <c r="AH143" i="89"/>
  <c r="AJ143" i="89"/>
  <c r="AK143" i="89"/>
  <c r="AL143" i="89" s="1"/>
  <c r="AM143" i="89"/>
  <c r="AN143" i="89"/>
  <c r="AP143" i="89"/>
  <c r="AQ143" i="89"/>
  <c r="AS143" i="89"/>
  <c r="AT143" i="89"/>
  <c r="AV143" i="89"/>
  <c r="AW143" i="89"/>
  <c r="F144" i="89"/>
  <c r="G144" i="89"/>
  <c r="I144" i="89"/>
  <c r="J144" i="89"/>
  <c r="L144" i="89"/>
  <c r="M144" i="89"/>
  <c r="O144" i="89"/>
  <c r="P144" i="89"/>
  <c r="R144" i="89"/>
  <c r="S144" i="89"/>
  <c r="U144" i="89"/>
  <c r="V144" i="89"/>
  <c r="X144" i="89"/>
  <c r="Y144" i="89"/>
  <c r="AA144" i="89"/>
  <c r="AB144" i="89"/>
  <c r="AC144" i="89" s="1"/>
  <c r="AD144" i="89"/>
  <c r="AE144" i="89"/>
  <c r="AG144" i="89"/>
  <c r="AH144" i="89"/>
  <c r="AJ144" i="89"/>
  <c r="AK144" i="89"/>
  <c r="AL144" i="89" s="1"/>
  <c r="AM144" i="89"/>
  <c r="AN144" i="89"/>
  <c r="AP144" i="89"/>
  <c r="AQ144" i="89"/>
  <c r="AS144" i="89"/>
  <c r="AT144" i="89"/>
  <c r="AV144" i="89"/>
  <c r="AW144" i="89"/>
  <c r="F145" i="89"/>
  <c r="G145" i="89"/>
  <c r="I145" i="89"/>
  <c r="J145" i="89"/>
  <c r="L145" i="89"/>
  <c r="M145" i="89"/>
  <c r="O145" i="89"/>
  <c r="P145" i="89"/>
  <c r="R145" i="89"/>
  <c r="S145" i="89"/>
  <c r="U145" i="89"/>
  <c r="V145" i="89"/>
  <c r="X145" i="89"/>
  <c r="Y145" i="89"/>
  <c r="AA145" i="89"/>
  <c r="AB145" i="89"/>
  <c r="AC145" i="89" s="1"/>
  <c r="AD145" i="89"/>
  <c r="AE145" i="89"/>
  <c r="AG145" i="89"/>
  <c r="AH145" i="89"/>
  <c r="AJ145" i="89"/>
  <c r="AK145" i="89"/>
  <c r="AL145" i="89" s="1"/>
  <c r="AM145" i="89"/>
  <c r="AN145" i="89"/>
  <c r="AP145" i="89"/>
  <c r="AQ145" i="89"/>
  <c r="AS145" i="89"/>
  <c r="AT145" i="89"/>
  <c r="AV145" i="89"/>
  <c r="AW145" i="89"/>
  <c r="F146" i="89"/>
  <c r="G146" i="89"/>
  <c r="I146" i="89"/>
  <c r="J146" i="89"/>
  <c r="L146" i="89"/>
  <c r="M146" i="89"/>
  <c r="O146" i="89"/>
  <c r="P146" i="89"/>
  <c r="R146" i="89"/>
  <c r="S146" i="89"/>
  <c r="U146" i="89"/>
  <c r="V146" i="89"/>
  <c r="X146" i="89"/>
  <c r="Y146" i="89"/>
  <c r="AA146" i="89"/>
  <c r="AB146" i="89"/>
  <c r="AC146" i="89" s="1"/>
  <c r="AD146" i="89"/>
  <c r="AE146" i="89"/>
  <c r="AG146" i="89"/>
  <c r="AH146" i="89"/>
  <c r="AJ146" i="89"/>
  <c r="AK146" i="89"/>
  <c r="AL146" i="89" s="1"/>
  <c r="AM146" i="89"/>
  <c r="AN146" i="89"/>
  <c r="AP146" i="89"/>
  <c r="AQ146" i="89"/>
  <c r="AS146" i="89"/>
  <c r="AT146" i="89"/>
  <c r="AV146" i="89"/>
  <c r="AW146" i="89"/>
  <c r="F147" i="89"/>
  <c r="G147" i="89"/>
  <c r="I147" i="89"/>
  <c r="J147" i="89"/>
  <c r="L147" i="89"/>
  <c r="M147" i="89"/>
  <c r="O147" i="89"/>
  <c r="P147" i="89"/>
  <c r="R147" i="89"/>
  <c r="S147" i="89"/>
  <c r="U147" i="89"/>
  <c r="V147" i="89"/>
  <c r="X147" i="89"/>
  <c r="Y147" i="89"/>
  <c r="AA147" i="89"/>
  <c r="AB147" i="89"/>
  <c r="AC147" i="89" s="1"/>
  <c r="AD147" i="89"/>
  <c r="AE147" i="89"/>
  <c r="AG147" i="89"/>
  <c r="AH147" i="89"/>
  <c r="AJ147" i="89"/>
  <c r="AK147" i="89"/>
  <c r="AL147" i="89" s="1"/>
  <c r="AM147" i="89"/>
  <c r="AN147" i="89"/>
  <c r="AP147" i="89"/>
  <c r="AQ147" i="89"/>
  <c r="AS147" i="89"/>
  <c r="AT147" i="89"/>
  <c r="AV147" i="89"/>
  <c r="AW147" i="89"/>
  <c r="F148" i="89"/>
  <c r="G148" i="89"/>
  <c r="I148" i="89"/>
  <c r="J148" i="89"/>
  <c r="L148" i="89"/>
  <c r="M148" i="89"/>
  <c r="O148" i="89"/>
  <c r="P148" i="89"/>
  <c r="R148" i="89"/>
  <c r="S148" i="89"/>
  <c r="U148" i="89"/>
  <c r="V148" i="89"/>
  <c r="X148" i="89"/>
  <c r="Y148" i="89"/>
  <c r="AA148" i="89"/>
  <c r="AB148" i="89"/>
  <c r="AC148" i="89" s="1"/>
  <c r="AD148" i="89"/>
  <c r="AE148" i="89"/>
  <c r="AG148" i="89"/>
  <c r="AH148" i="89"/>
  <c r="AJ148" i="89"/>
  <c r="AK148" i="89"/>
  <c r="AL148" i="89"/>
  <c r="AM148" i="89"/>
  <c r="AN148" i="89"/>
  <c r="AP148" i="89"/>
  <c r="AQ148" i="89"/>
  <c r="AS148" i="89"/>
  <c r="AT148" i="89"/>
  <c r="AV148" i="89"/>
  <c r="AW148" i="89"/>
  <c r="F149" i="89"/>
  <c r="G149" i="89"/>
  <c r="I149" i="89"/>
  <c r="J149" i="89"/>
  <c r="L149" i="89"/>
  <c r="M149" i="89"/>
  <c r="O149" i="89"/>
  <c r="P149" i="89"/>
  <c r="R149" i="89"/>
  <c r="S149" i="89"/>
  <c r="U149" i="89"/>
  <c r="V149" i="89"/>
  <c r="X149" i="89"/>
  <c r="Y149" i="89"/>
  <c r="AA149" i="89"/>
  <c r="AB149" i="89"/>
  <c r="AC149" i="89" s="1"/>
  <c r="AD149" i="89"/>
  <c r="AE149" i="89"/>
  <c r="AG149" i="89"/>
  <c r="AH149" i="89"/>
  <c r="AJ149" i="89"/>
  <c r="AK149" i="89"/>
  <c r="AL149" i="89" s="1"/>
  <c r="AM149" i="89"/>
  <c r="AN149" i="89"/>
  <c r="AP149" i="89"/>
  <c r="AQ149" i="89"/>
  <c r="AS149" i="89"/>
  <c r="AT149" i="89"/>
  <c r="AV149" i="89"/>
  <c r="AW149" i="89"/>
  <c r="F150" i="89"/>
  <c r="G150" i="89"/>
  <c r="I150" i="89"/>
  <c r="J150" i="89"/>
  <c r="L150" i="89"/>
  <c r="M150" i="89"/>
  <c r="O150" i="89"/>
  <c r="P150" i="89"/>
  <c r="R150" i="89"/>
  <c r="S150" i="89"/>
  <c r="U150" i="89"/>
  <c r="V150" i="89"/>
  <c r="X150" i="89"/>
  <c r="Y150" i="89"/>
  <c r="AA150" i="89"/>
  <c r="AB150" i="89"/>
  <c r="AC150" i="89" s="1"/>
  <c r="AD150" i="89"/>
  <c r="AE150" i="89"/>
  <c r="AG150" i="89"/>
  <c r="AH150" i="89"/>
  <c r="AJ150" i="89"/>
  <c r="AK150" i="89"/>
  <c r="AL150" i="89" s="1"/>
  <c r="AM150" i="89"/>
  <c r="AN150" i="89"/>
  <c r="AP150" i="89"/>
  <c r="AQ150" i="89"/>
  <c r="AS150" i="89"/>
  <c r="AT150" i="89"/>
  <c r="AV150" i="89"/>
  <c r="AW150" i="89"/>
  <c r="F151" i="89"/>
  <c r="G151" i="89"/>
  <c r="I151" i="89"/>
  <c r="J151" i="89"/>
  <c r="L151" i="89"/>
  <c r="M151" i="89"/>
  <c r="O151" i="89"/>
  <c r="P151" i="89"/>
  <c r="R151" i="89"/>
  <c r="S151" i="89"/>
  <c r="U151" i="89"/>
  <c r="V151" i="89"/>
  <c r="X151" i="89"/>
  <c r="Y151" i="89"/>
  <c r="AA151" i="89"/>
  <c r="AB151" i="89"/>
  <c r="AC151" i="89" s="1"/>
  <c r="AD151" i="89"/>
  <c r="AE151" i="89"/>
  <c r="AG151" i="89"/>
  <c r="AH151" i="89"/>
  <c r="AJ151" i="89"/>
  <c r="AK151" i="89"/>
  <c r="AL151" i="89" s="1"/>
  <c r="AM151" i="89"/>
  <c r="AN151" i="89"/>
  <c r="AP151" i="89"/>
  <c r="AQ151" i="89"/>
  <c r="AS151" i="89"/>
  <c r="AT151" i="89"/>
  <c r="AV151" i="89"/>
  <c r="AW151" i="89"/>
  <c r="F152" i="89"/>
  <c r="G152" i="89"/>
  <c r="I152" i="89"/>
  <c r="J152" i="89"/>
  <c r="L152" i="89"/>
  <c r="M152" i="89"/>
  <c r="O152" i="89"/>
  <c r="P152" i="89"/>
  <c r="R152" i="89"/>
  <c r="S152" i="89"/>
  <c r="U152" i="89"/>
  <c r="V152" i="89"/>
  <c r="X152" i="89"/>
  <c r="Y152" i="89"/>
  <c r="AA152" i="89"/>
  <c r="AB152" i="89"/>
  <c r="AC152" i="89" s="1"/>
  <c r="AD152" i="89"/>
  <c r="AE152" i="89"/>
  <c r="AG152" i="89"/>
  <c r="AH152" i="89"/>
  <c r="AJ152" i="89"/>
  <c r="AK152" i="89"/>
  <c r="AL152" i="89" s="1"/>
  <c r="AM152" i="89"/>
  <c r="AN152" i="89"/>
  <c r="AP152" i="89"/>
  <c r="AQ152" i="89"/>
  <c r="AS152" i="89"/>
  <c r="AT152" i="89"/>
  <c r="AV152" i="89"/>
  <c r="AW152" i="89"/>
  <c r="F153" i="89"/>
  <c r="G153" i="89"/>
  <c r="I153" i="89"/>
  <c r="J153" i="89"/>
  <c r="L153" i="89"/>
  <c r="M153" i="89"/>
  <c r="O153" i="89"/>
  <c r="P153" i="89"/>
  <c r="R153" i="89"/>
  <c r="S153" i="89"/>
  <c r="U153" i="89"/>
  <c r="V153" i="89"/>
  <c r="X153" i="89"/>
  <c r="Y153" i="89"/>
  <c r="AA153" i="89"/>
  <c r="AB153" i="89"/>
  <c r="AC153" i="89" s="1"/>
  <c r="AD153" i="89"/>
  <c r="AE153" i="89"/>
  <c r="AG153" i="89"/>
  <c r="AH153" i="89"/>
  <c r="AJ153" i="89"/>
  <c r="AK153" i="89"/>
  <c r="AL153" i="89"/>
  <c r="AM153" i="89"/>
  <c r="AN153" i="89"/>
  <c r="AP153" i="89"/>
  <c r="AQ153" i="89"/>
  <c r="AS153" i="89"/>
  <c r="AT153" i="89"/>
  <c r="AV153" i="89"/>
  <c r="AW153" i="89"/>
  <c r="F154" i="89"/>
  <c r="G154" i="89"/>
  <c r="I154" i="89"/>
  <c r="J154" i="89"/>
  <c r="L154" i="89"/>
  <c r="M154" i="89"/>
  <c r="O154" i="89"/>
  <c r="P154" i="89"/>
  <c r="R154" i="89"/>
  <c r="S154" i="89"/>
  <c r="U154" i="89"/>
  <c r="V154" i="89"/>
  <c r="X154" i="89"/>
  <c r="Y154" i="89"/>
  <c r="AA154" i="89"/>
  <c r="AB154" i="89"/>
  <c r="AC154" i="89" s="1"/>
  <c r="AD154" i="89"/>
  <c r="AE154" i="89"/>
  <c r="AG154" i="89"/>
  <c r="AH154" i="89"/>
  <c r="AJ154" i="89"/>
  <c r="AK154" i="89"/>
  <c r="AL154" i="89" s="1"/>
  <c r="AM154" i="89"/>
  <c r="AN154" i="89"/>
  <c r="AP154" i="89"/>
  <c r="AQ154" i="89"/>
  <c r="AS154" i="89"/>
  <c r="AT154" i="89"/>
  <c r="AV154" i="89"/>
  <c r="AW154" i="89"/>
  <c r="F155" i="89"/>
  <c r="G155" i="89"/>
  <c r="I155" i="89"/>
  <c r="J155" i="89"/>
  <c r="L155" i="89"/>
  <c r="M155" i="89"/>
  <c r="O155" i="89"/>
  <c r="P155" i="89"/>
  <c r="R155" i="89"/>
  <c r="S155" i="89"/>
  <c r="U155" i="89"/>
  <c r="V155" i="89"/>
  <c r="X155" i="89"/>
  <c r="Y155" i="89"/>
  <c r="AA155" i="89"/>
  <c r="AB155" i="89"/>
  <c r="AC155" i="89" s="1"/>
  <c r="AD155" i="89"/>
  <c r="AE155" i="89"/>
  <c r="AG155" i="89"/>
  <c r="AH155" i="89"/>
  <c r="AJ155" i="89"/>
  <c r="AK155" i="89"/>
  <c r="AL155" i="89" s="1"/>
  <c r="AM155" i="89"/>
  <c r="AN155" i="89"/>
  <c r="AP155" i="89"/>
  <c r="AQ155" i="89"/>
  <c r="AS155" i="89"/>
  <c r="AT155" i="89"/>
  <c r="AV155" i="89"/>
  <c r="AW155" i="89"/>
  <c r="F156" i="89"/>
  <c r="G156" i="89"/>
  <c r="I156" i="89"/>
  <c r="J156" i="89"/>
  <c r="L156" i="89"/>
  <c r="M156" i="89"/>
  <c r="O156" i="89"/>
  <c r="P156" i="89"/>
  <c r="R156" i="89"/>
  <c r="S156" i="89"/>
  <c r="U156" i="89"/>
  <c r="V156" i="89"/>
  <c r="X156" i="89"/>
  <c r="Y156" i="89"/>
  <c r="AA156" i="89"/>
  <c r="AB156" i="89"/>
  <c r="AC156" i="89" s="1"/>
  <c r="AD156" i="89"/>
  <c r="AE156" i="89"/>
  <c r="AG156" i="89"/>
  <c r="AH156" i="89"/>
  <c r="AJ156" i="89"/>
  <c r="AK156" i="89"/>
  <c r="AL156" i="89" s="1"/>
  <c r="AM156" i="89"/>
  <c r="AN156" i="89"/>
  <c r="AP156" i="89"/>
  <c r="AQ156" i="89"/>
  <c r="AS156" i="89"/>
  <c r="AT156" i="89"/>
  <c r="AV156" i="89"/>
  <c r="AW156" i="89"/>
  <c r="F157" i="89"/>
  <c r="G157" i="89"/>
  <c r="I157" i="89"/>
  <c r="J157" i="89"/>
  <c r="L157" i="89"/>
  <c r="M157" i="89"/>
  <c r="O157" i="89"/>
  <c r="P157" i="89"/>
  <c r="R157" i="89"/>
  <c r="S157" i="89"/>
  <c r="U157" i="89"/>
  <c r="V157" i="89"/>
  <c r="X157" i="89"/>
  <c r="Y157" i="89"/>
  <c r="AA157" i="89"/>
  <c r="AB157" i="89"/>
  <c r="AC157" i="89" s="1"/>
  <c r="AD157" i="89"/>
  <c r="AE157" i="89"/>
  <c r="AG157" i="89"/>
  <c r="AH157" i="89"/>
  <c r="AJ157" i="89"/>
  <c r="AK157" i="89"/>
  <c r="AL157" i="89" s="1"/>
  <c r="AM157" i="89"/>
  <c r="AN157" i="89"/>
  <c r="AP157" i="89"/>
  <c r="AQ157" i="89"/>
  <c r="AS157" i="89"/>
  <c r="AT157" i="89"/>
  <c r="AV157" i="89"/>
  <c r="AW157" i="89"/>
  <c r="F158" i="89"/>
  <c r="G158" i="89"/>
  <c r="I158" i="89"/>
  <c r="J158" i="89"/>
  <c r="L158" i="89"/>
  <c r="M158" i="89"/>
  <c r="O158" i="89"/>
  <c r="P158" i="89"/>
  <c r="R158" i="89"/>
  <c r="S158" i="89"/>
  <c r="U158" i="89"/>
  <c r="V158" i="89"/>
  <c r="X158" i="89"/>
  <c r="Y158" i="89"/>
  <c r="Z158" i="89"/>
  <c r="AA158" i="89"/>
  <c r="AB158" i="89"/>
  <c r="AC158" i="89" s="1"/>
  <c r="AD158" i="89"/>
  <c r="AE158" i="89"/>
  <c r="AG158" i="89"/>
  <c r="AH158" i="89"/>
  <c r="AJ158" i="89"/>
  <c r="AK158" i="89"/>
  <c r="AL158" i="89" s="1"/>
  <c r="AM158" i="89"/>
  <c r="AN158" i="89"/>
  <c r="AP158" i="89"/>
  <c r="AQ158" i="89"/>
  <c r="AS158" i="89"/>
  <c r="AT158" i="89"/>
  <c r="AV158" i="89"/>
  <c r="AW158" i="89"/>
  <c r="F159" i="89"/>
  <c r="G159" i="89"/>
  <c r="I159" i="89"/>
  <c r="J159" i="89"/>
  <c r="L159" i="89"/>
  <c r="M159" i="89"/>
  <c r="O159" i="89"/>
  <c r="P159" i="89"/>
  <c r="R159" i="89"/>
  <c r="S159" i="89"/>
  <c r="U159" i="89"/>
  <c r="V159" i="89"/>
  <c r="X159" i="89"/>
  <c r="Y159" i="89"/>
  <c r="Z159" i="89"/>
  <c r="AA159" i="89"/>
  <c r="AB159" i="89"/>
  <c r="AC159" i="89" s="1"/>
  <c r="AD159" i="89"/>
  <c r="AE159" i="89"/>
  <c r="AG159" i="89"/>
  <c r="AH159" i="89"/>
  <c r="AJ159" i="89"/>
  <c r="AK159" i="89"/>
  <c r="AL159" i="89" s="1"/>
  <c r="AM159" i="89"/>
  <c r="AN159" i="89"/>
  <c r="AP159" i="89"/>
  <c r="AQ159" i="89"/>
  <c r="AS159" i="89"/>
  <c r="AT159" i="89"/>
  <c r="AV159" i="89"/>
  <c r="AW159" i="89"/>
  <c r="F160" i="89"/>
  <c r="G160" i="89"/>
  <c r="I160" i="89"/>
  <c r="J160" i="89"/>
  <c r="L160" i="89"/>
  <c r="M160" i="89"/>
  <c r="O160" i="89"/>
  <c r="P160" i="89"/>
  <c r="R160" i="89"/>
  <c r="S160" i="89"/>
  <c r="U160" i="89"/>
  <c r="V160" i="89"/>
  <c r="X160" i="89"/>
  <c r="Y160" i="89"/>
  <c r="Z160" i="89" s="1"/>
  <c r="AA160" i="89"/>
  <c r="AB160" i="89"/>
  <c r="AC160" i="89" s="1"/>
  <c r="AD160" i="89"/>
  <c r="AE160" i="89"/>
  <c r="AG160" i="89"/>
  <c r="AH160" i="89"/>
  <c r="AJ160" i="89"/>
  <c r="AK160" i="89"/>
  <c r="AL160" i="89" s="1"/>
  <c r="AM160" i="89"/>
  <c r="AN160" i="89"/>
  <c r="AP160" i="89"/>
  <c r="AQ160" i="89"/>
  <c r="AS160" i="89"/>
  <c r="AT160" i="89"/>
  <c r="AV160" i="89"/>
  <c r="AW160" i="89"/>
  <c r="F161" i="89"/>
  <c r="G161" i="89"/>
  <c r="I161" i="89"/>
  <c r="J161" i="89"/>
  <c r="L161" i="89"/>
  <c r="M161" i="89"/>
  <c r="O161" i="89"/>
  <c r="P161" i="89"/>
  <c r="R161" i="89"/>
  <c r="S161" i="89"/>
  <c r="U161" i="89"/>
  <c r="V161" i="89"/>
  <c r="X161" i="89"/>
  <c r="Y161" i="89"/>
  <c r="Z161" i="89" s="1"/>
  <c r="AA161" i="89"/>
  <c r="AB161" i="89"/>
  <c r="AC161" i="89" s="1"/>
  <c r="AD161" i="89"/>
  <c r="AE161" i="89"/>
  <c r="AG161" i="89"/>
  <c r="AH161" i="89"/>
  <c r="AJ161" i="89"/>
  <c r="AK161" i="89"/>
  <c r="AL161" i="89" s="1"/>
  <c r="AM161" i="89"/>
  <c r="AN161" i="89"/>
  <c r="AP161" i="89"/>
  <c r="AQ161" i="89"/>
  <c r="AS161" i="89"/>
  <c r="AT161" i="89"/>
  <c r="AV161" i="89"/>
  <c r="AW161" i="89"/>
  <c r="F162" i="89"/>
  <c r="G162" i="89"/>
  <c r="I162" i="89"/>
  <c r="J162" i="89"/>
  <c r="L162" i="89"/>
  <c r="M162" i="89"/>
  <c r="O162" i="89"/>
  <c r="P162" i="89"/>
  <c r="R162" i="89"/>
  <c r="S162" i="89"/>
  <c r="U162" i="89"/>
  <c r="V162" i="89"/>
  <c r="X162" i="89"/>
  <c r="Y162" i="89"/>
  <c r="Z162" i="89" s="1"/>
  <c r="AA162" i="89"/>
  <c r="AB162" i="89"/>
  <c r="AC162" i="89" s="1"/>
  <c r="AD162" i="89"/>
  <c r="AE162" i="89"/>
  <c r="AG162" i="89"/>
  <c r="AH162" i="89"/>
  <c r="AJ162" i="89"/>
  <c r="AK162" i="89"/>
  <c r="AL162" i="89" s="1"/>
  <c r="AM162" i="89"/>
  <c r="AN162" i="89"/>
  <c r="AP162" i="89"/>
  <c r="AQ162" i="89"/>
  <c r="AS162" i="89"/>
  <c r="AT162" i="89"/>
  <c r="AV162" i="89"/>
  <c r="AW162" i="89"/>
  <c r="F163" i="89"/>
  <c r="G163" i="89"/>
  <c r="I163" i="89"/>
  <c r="J163" i="89"/>
  <c r="L163" i="89"/>
  <c r="M163" i="89"/>
  <c r="O163" i="89"/>
  <c r="P163" i="89"/>
  <c r="R163" i="89"/>
  <c r="S163" i="89"/>
  <c r="U163" i="89"/>
  <c r="V163" i="89"/>
  <c r="X163" i="89"/>
  <c r="Y163" i="89"/>
  <c r="Z163" i="89" s="1"/>
  <c r="AA163" i="89"/>
  <c r="AB163" i="89"/>
  <c r="AC163" i="89" s="1"/>
  <c r="AD163" i="89"/>
  <c r="AE163" i="89"/>
  <c r="AG163" i="89"/>
  <c r="AH163" i="89"/>
  <c r="AJ163" i="89"/>
  <c r="AK163" i="89"/>
  <c r="AL163" i="89" s="1"/>
  <c r="AM163" i="89"/>
  <c r="AN163" i="89"/>
  <c r="AP163" i="89"/>
  <c r="AQ163" i="89"/>
  <c r="AS163" i="89"/>
  <c r="AT163" i="89"/>
  <c r="AV163" i="89"/>
  <c r="AW163" i="89"/>
  <c r="F164" i="89"/>
  <c r="G164" i="89"/>
  <c r="I164" i="89"/>
  <c r="J164" i="89"/>
  <c r="L164" i="89"/>
  <c r="M164" i="89"/>
  <c r="O164" i="89"/>
  <c r="P164" i="89"/>
  <c r="R164" i="89"/>
  <c r="S164" i="89"/>
  <c r="U164" i="89"/>
  <c r="V164" i="89"/>
  <c r="X164" i="89"/>
  <c r="Y164" i="89"/>
  <c r="Z164" i="89" s="1"/>
  <c r="AA164" i="89"/>
  <c r="AB164" i="89"/>
  <c r="AC164" i="89" s="1"/>
  <c r="AD164" i="89"/>
  <c r="AE164" i="89"/>
  <c r="AG164" i="89"/>
  <c r="AH164" i="89"/>
  <c r="AJ164" i="89"/>
  <c r="AK164" i="89"/>
  <c r="AL164" i="89" s="1"/>
  <c r="AM164" i="89"/>
  <c r="AN164" i="89"/>
  <c r="AP164" i="89"/>
  <c r="AQ164" i="89"/>
  <c r="AS164" i="89"/>
  <c r="AT164" i="89"/>
  <c r="AV164" i="89"/>
  <c r="AW164" i="89"/>
  <c r="F165" i="89"/>
  <c r="G165" i="89"/>
  <c r="I165" i="89"/>
  <c r="J165" i="89"/>
  <c r="L165" i="89"/>
  <c r="M165" i="89"/>
  <c r="O165" i="89"/>
  <c r="P165" i="89"/>
  <c r="R165" i="89"/>
  <c r="S165" i="89"/>
  <c r="U165" i="89"/>
  <c r="V165" i="89"/>
  <c r="W165" i="89" s="1"/>
  <c r="X165" i="89"/>
  <c r="Y165" i="89"/>
  <c r="Z165" i="89" s="1"/>
  <c r="AA165" i="89"/>
  <c r="AB165" i="89"/>
  <c r="AC165" i="89" s="1"/>
  <c r="AD165" i="89"/>
  <c r="AE165" i="89"/>
  <c r="AG165" i="89"/>
  <c r="AH165" i="89"/>
  <c r="AJ165" i="89"/>
  <c r="AK165" i="89"/>
  <c r="AL165" i="89" s="1"/>
  <c r="AM165" i="89"/>
  <c r="AN165" i="89"/>
  <c r="AP165" i="89"/>
  <c r="AQ165" i="89"/>
  <c r="AS165" i="89"/>
  <c r="AT165" i="89"/>
  <c r="AV165" i="89"/>
  <c r="AW165" i="89"/>
  <c r="F166" i="89"/>
  <c r="G166" i="89"/>
  <c r="I166" i="89"/>
  <c r="J166" i="89"/>
  <c r="L166" i="89"/>
  <c r="M166" i="89"/>
  <c r="O166" i="89"/>
  <c r="P166" i="89"/>
  <c r="R166" i="89"/>
  <c r="S166" i="89"/>
  <c r="U166" i="89"/>
  <c r="V166" i="89"/>
  <c r="W166" i="89" s="1"/>
  <c r="X166" i="89"/>
  <c r="Y166" i="89"/>
  <c r="Z166" i="89" s="1"/>
  <c r="AA166" i="89"/>
  <c r="AB166" i="89"/>
  <c r="AC166" i="89" s="1"/>
  <c r="AD166" i="89"/>
  <c r="AE166" i="89"/>
  <c r="AG166" i="89"/>
  <c r="AH166" i="89"/>
  <c r="AJ166" i="89"/>
  <c r="AK166" i="89"/>
  <c r="AL166" i="89" s="1"/>
  <c r="AM166" i="89"/>
  <c r="AN166" i="89"/>
  <c r="AP166" i="89"/>
  <c r="AQ166" i="89"/>
  <c r="AS166" i="89"/>
  <c r="AT166" i="89"/>
  <c r="AV166" i="89"/>
  <c r="AW166" i="89"/>
  <c r="F167" i="89"/>
  <c r="G167" i="89"/>
  <c r="I167" i="89"/>
  <c r="J167" i="89"/>
  <c r="L167" i="89"/>
  <c r="M167" i="89"/>
  <c r="O167" i="89"/>
  <c r="P167" i="89"/>
  <c r="R167" i="89"/>
  <c r="S167" i="89"/>
  <c r="U167" i="89"/>
  <c r="V167" i="89"/>
  <c r="W167" i="89" s="1"/>
  <c r="X167" i="89"/>
  <c r="Y167" i="89"/>
  <c r="Z167" i="89" s="1"/>
  <c r="AA167" i="89"/>
  <c r="AB167" i="89"/>
  <c r="AC167" i="89" s="1"/>
  <c r="AD167" i="89"/>
  <c r="AE167" i="89"/>
  <c r="AG167" i="89"/>
  <c r="AH167" i="89"/>
  <c r="AJ167" i="89"/>
  <c r="AK167" i="89"/>
  <c r="AL167" i="89" s="1"/>
  <c r="AM167" i="89"/>
  <c r="AN167" i="89"/>
  <c r="AP167" i="89"/>
  <c r="AQ167" i="89"/>
  <c r="AS167" i="89"/>
  <c r="AT167" i="89"/>
  <c r="AV167" i="89"/>
  <c r="AW167" i="89"/>
  <c r="F168" i="89"/>
  <c r="G168" i="89"/>
  <c r="I168" i="89"/>
  <c r="J168" i="89"/>
  <c r="L168" i="89"/>
  <c r="M168" i="89"/>
  <c r="O168" i="89"/>
  <c r="P168" i="89"/>
  <c r="R168" i="89"/>
  <c r="S168" i="89"/>
  <c r="U168" i="89"/>
  <c r="V168" i="89"/>
  <c r="W168" i="89" s="1"/>
  <c r="X168" i="89"/>
  <c r="Y168" i="89"/>
  <c r="Z168" i="89" s="1"/>
  <c r="AA168" i="89"/>
  <c r="AB168" i="89"/>
  <c r="AC168" i="89" s="1"/>
  <c r="AD168" i="89"/>
  <c r="AE168" i="89"/>
  <c r="AG168" i="89"/>
  <c r="AH168" i="89"/>
  <c r="AJ168" i="89"/>
  <c r="AK168" i="89"/>
  <c r="AL168" i="89" s="1"/>
  <c r="AM168" i="89"/>
  <c r="AN168" i="89"/>
  <c r="AP168" i="89"/>
  <c r="AQ168" i="89"/>
  <c r="AS168" i="89"/>
  <c r="AT168" i="89"/>
  <c r="AV168" i="89"/>
  <c r="AW168" i="89"/>
  <c r="F169" i="89"/>
  <c r="G169" i="89"/>
  <c r="I169" i="89"/>
  <c r="J169" i="89"/>
  <c r="L169" i="89"/>
  <c r="M169" i="89"/>
  <c r="O169" i="89"/>
  <c r="P169" i="89"/>
  <c r="R169" i="89"/>
  <c r="S169" i="89"/>
  <c r="U169" i="89"/>
  <c r="V169" i="89"/>
  <c r="W169" i="89" s="1"/>
  <c r="X169" i="89"/>
  <c r="Y169" i="89"/>
  <c r="Z169" i="89" s="1"/>
  <c r="AA169" i="89"/>
  <c r="AB169" i="89"/>
  <c r="AC169" i="89"/>
  <c r="AD169" i="89"/>
  <c r="AE169" i="89"/>
  <c r="AG169" i="89"/>
  <c r="AH169" i="89"/>
  <c r="AJ169" i="89"/>
  <c r="AK169" i="89"/>
  <c r="AL169" i="89"/>
  <c r="AM169" i="89"/>
  <c r="AN169" i="89"/>
  <c r="AP169" i="89"/>
  <c r="AQ169" i="89"/>
  <c r="AS169" i="89"/>
  <c r="AT169" i="89"/>
  <c r="AV169" i="89"/>
  <c r="AW169" i="89"/>
  <c r="F170" i="89"/>
  <c r="G170" i="89"/>
  <c r="I170" i="89"/>
  <c r="J170" i="89"/>
  <c r="L170" i="89"/>
  <c r="M170" i="89"/>
  <c r="O170" i="89"/>
  <c r="P170" i="89"/>
  <c r="R170" i="89"/>
  <c r="S170" i="89"/>
  <c r="U170" i="89"/>
  <c r="V170" i="89"/>
  <c r="W170" i="89" s="1"/>
  <c r="X170" i="89"/>
  <c r="Y170" i="89"/>
  <c r="AA170" i="89"/>
  <c r="AB170" i="89"/>
  <c r="AC170" i="89" s="1"/>
  <c r="AD170" i="89"/>
  <c r="AE170" i="89"/>
  <c r="AG170" i="89"/>
  <c r="AH170" i="89"/>
  <c r="AI170" i="89" s="1"/>
  <c r="AJ170" i="89"/>
  <c r="AK170" i="89"/>
  <c r="AL170" i="89" s="1"/>
  <c r="AM170" i="89"/>
  <c r="AN170" i="89"/>
  <c r="AP170" i="89"/>
  <c r="AQ170" i="89"/>
  <c r="AS170" i="89"/>
  <c r="AT170" i="89"/>
  <c r="AV170" i="89"/>
  <c r="AW170" i="89"/>
  <c r="F171" i="89"/>
  <c r="G171" i="89"/>
  <c r="I171" i="89"/>
  <c r="J171" i="89"/>
  <c r="L171" i="89"/>
  <c r="M171" i="89"/>
  <c r="O171" i="89"/>
  <c r="P171" i="89"/>
  <c r="R171" i="89"/>
  <c r="S171" i="89"/>
  <c r="U171" i="89"/>
  <c r="V171" i="89"/>
  <c r="W171" i="89" s="1"/>
  <c r="X171" i="89"/>
  <c r="Y171" i="89"/>
  <c r="Z171" i="89" s="1"/>
  <c r="AA171" i="89"/>
  <c r="AB171" i="89"/>
  <c r="AC171" i="89" s="1"/>
  <c r="AD171" i="89"/>
  <c r="AE171" i="89"/>
  <c r="AG171" i="89"/>
  <c r="AH171" i="89"/>
  <c r="AI171" i="89"/>
  <c r="AJ171" i="89"/>
  <c r="AK171" i="89"/>
  <c r="AL171" i="89" s="1"/>
  <c r="AM171" i="89"/>
  <c r="AN171" i="89"/>
  <c r="AP171" i="89"/>
  <c r="AQ171" i="89"/>
  <c r="AS171" i="89"/>
  <c r="AT171" i="89"/>
  <c r="AV171" i="89"/>
  <c r="AW171" i="89"/>
  <c r="F172" i="89"/>
  <c r="G172" i="89"/>
  <c r="I172" i="89"/>
  <c r="J172" i="89"/>
  <c r="L172" i="89"/>
  <c r="M172" i="89"/>
  <c r="O172" i="89"/>
  <c r="P172" i="89"/>
  <c r="R172" i="89"/>
  <c r="S172" i="89"/>
  <c r="U172" i="89"/>
  <c r="V172" i="89"/>
  <c r="W172" i="89" s="1"/>
  <c r="X172" i="89"/>
  <c r="Y172" i="89"/>
  <c r="Z172" i="89" s="1"/>
  <c r="AA172" i="89"/>
  <c r="AB172" i="89"/>
  <c r="AC172" i="89" s="1"/>
  <c r="AD172" i="89"/>
  <c r="AE172" i="89"/>
  <c r="AG172" i="89"/>
  <c r="AH172" i="89"/>
  <c r="AI172" i="89" s="1"/>
  <c r="AJ172" i="89"/>
  <c r="AK172" i="89"/>
  <c r="AL172" i="89" s="1"/>
  <c r="AM172" i="89"/>
  <c r="AN172" i="89"/>
  <c r="AP172" i="89"/>
  <c r="AQ172" i="89"/>
  <c r="AS172" i="89"/>
  <c r="AT172" i="89"/>
  <c r="AV172" i="89"/>
  <c r="AW172" i="89"/>
  <c r="F173" i="89"/>
  <c r="G173" i="89"/>
  <c r="I173" i="89"/>
  <c r="J173" i="89"/>
  <c r="L173" i="89"/>
  <c r="M173" i="89"/>
  <c r="O173" i="89"/>
  <c r="P173" i="89"/>
  <c r="R173" i="89"/>
  <c r="S173" i="89"/>
  <c r="U173" i="89"/>
  <c r="V173" i="89"/>
  <c r="W173" i="89" s="1"/>
  <c r="X173" i="89"/>
  <c r="Y173" i="89"/>
  <c r="Z173" i="89" s="1"/>
  <c r="AA173" i="89"/>
  <c r="AB173" i="89"/>
  <c r="AC173" i="89" s="1"/>
  <c r="AD173" i="89"/>
  <c r="AE173" i="89"/>
  <c r="AG173" i="89"/>
  <c r="AH173" i="89"/>
  <c r="AI173" i="89" s="1"/>
  <c r="AJ173" i="89"/>
  <c r="AK173" i="89"/>
  <c r="AL173" i="89" s="1"/>
  <c r="AM173" i="89"/>
  <c r="AN173" i="89"/>
  <c r="AP173" i="89"/>
  <c r="AQ173" i="89"/>
  <c r="AS173" i="89"/>
  <c r="AT173" i="89"/>
  <c r="AV173" i="89"/>
  <c r="AW173" i="89"/>
  <c r="F174" i="89"/>
  <c r="G174" i="89"/>
  <c r="I174" i="89"/>
  <c r="J174" i="89"/>
  <c r="L174" i="89"/>
  <c r="M174" i="89"/>
  <c r="O174" i="89"/>
  <c r="P174" i="89"/>
  <c r="R174" i="89"/>
  <c r="S174" i="89"/>
  <c r="U174" i="89"/>
  <c r="V174" i="89"/>
  <c r="W174" i="89" s="1"/>
  <c r="X174" i="89"/>
  <c r="Y174" i="89"/>
  <c r="Z174" i="89" s="1"/>
  <c r="AA174" i="89"/>
  <c r="AB174" i="89"/>
  <c r="AC174" i="89" s="1"/>
  <c r="AD174" i="89"/>
  <c r="AE174" i="89"/>
  <c r="AG174" i="89"/>
  <c r="AH174" i="89"/>
  <c r="AI174" i="89" s="1"/>
  <c r="AJ174" i="89"/>
  <c r="AK174" i="89"/>
  <c r="AL174" i="89" s="1"/>
  <c r="AM174" i="89"/>
  <c r="AN174" i="89"/>
  <c r="AP174" i="89"/>
  <c r="AQ174" i="89"/>
  <c r="AS174" i="89"/>
  <c r="AT174" i="89"/>
  <c r="AV174" i="89"/>
  <c r="AW174" i="89"/>
  <c r="F175" i="89"/>
  <c r="G175" i="89"/>
  <c r="I175" i="89"/>
  <c r="J175" i="89"/>
  <c r="L175" i="89"/>
  <c r="M175" i="89"/>
  <c r="O175" i="89"/>
  <c r="P175" i="89"/>
  <c r="R175" i="89"/>
  <c r="S175" i="89"/>
  <c r="U175" i="89"/>
  <c r="V175" i="89"/>
  <c r="W175" i="89" s="1"/>
  <c r="X175" i="89"/>
  <c r="Y175" i="89"/>
  <c r="Z175" i="89" s="1"/>
  <c r="AA175" i="89"/>
  <c r="AB175" i="89"/>
  <c r="AC175" i="89" s="1"/>
  <c r="AD175" i="89"/>
  <c r="AE175" i="89"/>
  <c r="AG175" i="89"/>
  <c r="AH175" i="89"/>
  <c r="AI175" i="89" s="1"/>
  <c r="AJ175" i="89"/>
  <c r="AK175" i="89"/>
  <c r="AL175" i="89" s="1"/>
  <c r="AM175" i="89"/>
  <c r="AN175" i="89"/>
  <c r="AP175" i="89"/>
  <c r="AQ175" i="89"/>
  <c r="AS175" i="89"/>
  <c r="AT175" i="89"/>
  <c r="AV175" i="89"/>
  <c r="AW175" i="89"/>
  <c r="F176" i="89"/>
  <c r="G176" i="89"/>
  <c r="I176" i="89"/>
  <c r="J176" i="89"/>
  <c r="L176" i="89"/>
  <c r="M176" i="89"/>
  <c r="O176" i="89"/>
  <c r="P176" i="89"/>
  <c r="R176" i="89"/>
  <c r="S176" i="89"/>
  <c r="U176" i="89"/>
  <c r="V176" i="89"/>
  <c r="W176" i="89" s="1"/>
  <c r="X176" i="89"/>
  <c r="Y176" i="89"/>
  <c r="Z176" i="89" s="1"/>
  <c r="AA176" i="89"/>
  <c r="AB176" i="89"/>
  <c r="AC176" i="89" s="1"/>
  <c r="AD176" i="89"/>
  <c r="AE176" i="89"/>
  <c r="AG176" i="89"/>
  <c r="AH176" i="89"/>
  <c r="AI176" i="89" s="1"/>
  <c r="AJ176" i="89"/>
  <c r="AK176" i="89"/>
  <c r="AL176" i="89" s="1"/>
  <c r="AM176" i="89"/>
  <c r="AN176" i="89"/>
  <c r="AP176" i="89"/>
  <c r="AQ176" i="89"/>
  <c r="AS176" i="89"/>
  <c r="AT176" i="89"/>
  <c r="AV176" i="89"/>
  <c r="AW176" i="89"/>
  <c r="F177" i="89"/>
  <c r="G177" i="89"/>
  <c r="I177" i="89"/>
  <c r="J177" i="89"/>
  <c r="L177" i="89"/>
  <c r="M177" i="89"/>
  <c r="O177" i="89"/>
  <c r="P177" i="89"/>
  <c r="R177" i="89"/>
  <c r="S177" i="89"/>
  <c r="U177" i="89"/>
  <c r="V177" i="89"/>
  <c r="W177" i="89" s="1"/>
  <c r="X177" i="89"/>
  <c r="Y177" i="89"/>
  <c r="Z177" i="89" s="1"/>
  <c r="AA177" i="89"/>
  <c r="AB177" i="89"/>
  <c r="AC177" i="89" s="1"/>
  <c r="AD177" i="89"/>
  <c r="AE177" i="89"/>
  <c r="AG177" i="89"/>
  <c r="AH177" i="89"/>
  <c r="AI177" i="89" s="1"/>
  <c r="AJ177" i="89"/>
  <c r="AK177" i="89"/>
  <c r="AL177" i="89" s="1"/>
  <c r="AM177" i="89"/>
  <c r="AN177" i="89"/>
  <c r="AP177" i="89"/>
  <c r="AQ177" i="89"/>
  <c r="AS177" i="89"/>
  <c r="AT177" i="89"/>
  <c r="AV177" i="89"/>
  <c r="AW177" i="89"/>
  <c r="F178" i="89"/>
  <c r="G178" i="89"/>
  <c r="I178" i="89"/>
  <c r="J178" i="89"/>
  <c r="L178" i="89"/>
  <c r="M178" i="89"/>
  <c r="O178" i="89"/>
  <c r="P178" i="89"/>
  <c r="R178" i="89"/>
  <c r="S178" i="89"/>
  <c r="U178" i="89"/>
  <c r="V178" i="89"/>
  <c r="W178" i="89" s="1"/>
  <c r="X178" i="89"/>
  <c r="Y178" i="89"/>
  <c r="Z178" i="89" s="1"/>
  <c r="AA178" i="89"/>
  <c r="AB178" i="89"/>
  <c r="AC178" i="89" s="1"/>
  <c r="AD178" i="89"/>
  <c r="AE178" i="89"/>
  <c r="AG178" i="89"/>
  <c r="AH178" i="89"/>
  <c r="AI178" i="89" s="1"/>
  <c r="AJ178" i="89"/>
  <c r="AK178" i="89"/>
  <c r="AL178" i="89" s="1"/>
  <c r="AM178" i="89"/>
  <c r="AN178" i="89"/>
  <c r="AP178" i="89"/>
  <c r="AQ178" i="89"/>
  <c r="AS178" i="89"/>
  <c r="AT178" i="89"/>
  <c r="AV178" i="89"/>
  <c r="AW178" i="89"/>
  <c r="F179" i="89"/>
  <c r="G179" i="89"/>
  <c r="I179" i="89"/>
  <c r="J179" i="89"/>
  <c r="L179" i="89"/>
  <c r="M179" i="89"/>
  <c r="N179" i="89" s="1"/>
  <c r="O179" i="89"/>
  <c r="P179" i="89"/>
  <c r="R179" i="89"/>
  <c r="S179" i="89"/>
  <c r="U179" i="89"/>
  <c r="V179" i="89"/>
  <c r="W179" i="89" s="1"/>
  <c r="X179" i="89"/>
  <c r="Y179" i="89"/>
  <c r="Z179" i="89" s="1"/>
  <c r="AA179" i="89"/>
  <c r="AB179" i="89"/>
  <c r="AC179" i="89" s="1"/>
  <c r="AD179" i="89"/>
  <c r="AE179" i="89"/>
  <c r="AG179" i="89"/>
  <c r="AH179" i="89"/>
  <c r="AI179" i="89" s="1"/>
  <c r="AJ179" i="89"/>
  <c r="AK179" i="89"/>
  <c r="AL179" i="89"/>
  <c r="AM179" i="89"/>
  <c r="AN179" i="89"/>
  <c r="AP179" i="89"/>
  <c r="AQ179" i="89"/>
  <c r="AS179" i="89"/>
  <c r="AT179" i="89"/>
  <c r="AV179" i="89"/>
  <c r="AW179" i="89"/>
  <c r="F180" i="89"/>
  <c r="G180" i="89"/>
  <c r="I180" i="89"/>
  <c r="J180" i="89"/>
  <c r="L180" i="89"/>
  <c r="M180" i="89"/>
  <c r="N180" i="89" s="1"/>
  <c r="O180" i="89"/>
  <c r="P180" i="89"/>
  <c r="R180" i="89"/>
  <c r="S180" i="89"/>
  <c r="U180" i="89"/>
  <c r="V180" i="89"/>
  <c r="W180" i="89" s="1"/>
  <c r="X180" i="89"/>
  <c r="Y180" i="89"/>
  <c r="Z180" i="89" s="1"/>
  <c r="AA180" i="89"/>
  <c r="AB180" i="89"/>
  <c r="AC180" i="89" s="1"/>
  <c r="AD180" i="89"/>
  <c r="AE180" i="89"/>
  <c r="AG180" i="89"/>
  <c r="AH180" i="89"/>
  <c r="AI180" i="89" s="1"/>
  <c r="AJ180" i="89"/>
  <c r="AK180" i="89"/>
  <c r="AL180" i="89"/>
  <c r="AM180" i="89"/>
  <c r="AN180" i="89"/>
  <c r="AP180" i="89"/>
  <c r="AQ180" i="89"/>
  <c r="AS180" i="89"/>
  <c r="AT180" i="89"/>
  <c r="AV180" i="89"/>
  <c r="AW180" i="89"/>
  <c r="F181" i="89"/>
  <c r="G181" i="89"/>
  <c r="I181" i="89"/>
  <c r="J181" i="89"/>
  <c r="L181" i="89"/>
  <c r="M181" i="89"/>
  <c r="N181" i="89" s="1"/>
  <c r="O181" i="89"/>
  <c r="P181" i="89"/>
  <c r="R181" i="89"/>
  <c r="S181" i="89"/>
  <c r="U181" i="89"/>
  <c r="V181" i="89"/>
  <c r="W181" i="89" s="1"/>
  <c r="X181" i="89"/>
  <c r="Y181" i="89"/>
  <c r="Z181" i="89" s="1"/>
  <c r="AA181" i="89"/>
  <c r="AB181" i="89"/>
  <c r="AC181" i="89" s="1"/>
  <c r="AD181" i="89"/>
  <c r="AE181" i="89"/>
  <c r="AG181" i="89"/>
  <c r="AH181" i="89"/>
  <c r="AI181" i="89" s="1"/>
  <c r="AJ181" i="89"/>
  <c r="AK181" i="89"/>
  <c r="AL181" i="89" s="1"/>
  <c r="AM181" i="89"/>
  <c r="AN181" i="89"/>
  <c r="AP181" i="89"/>
  <c r="AQ181" i="89"/>
  <c r="AS181" i="89"/>
  <c r="AT181" i="89"/>
  <c r="AV181" i="89"/>
  <c r="AW181" i="89"/>
  <c r="F182" i="89"/>
  <c r="G182" i="89"/>
  <c r="I182" i="89"/>
  <c r="J182" i="89"/>
  <c r="K182" i="89" s="1"/>
  <c r="L182" i="89"/>
  <c r="M182" i="89"/>
  <c r="N182" i="89" s="1"/>
  <c r="O182" i="89"/>
  <c r="P182" i="89"/>
  <c r="R182" i="89"/>
  <c r="S182" i="89"/>
  <c r="U182" i="89"/>
  <c r="V182" i="89"/>
  <c r="W182" i="89" s="1"/>
  <c r="X182" i="89"/>
  <c r="Y182" i="89"/>
  <c r="Z182" i="89" s="1"/>
  <c r="AA182" i="89"/>
  <c r="AB182" i="89"/>
  <c r="AC182" i="89" s="1"/>
  <c r="AD182" i="89"/>
  <c r="AE182" i="89"/>
  <c r="AG182" i="89"/>
  <c r="AH182" i="89"/>
  <c r="AI182" i="89" s="1"/>
  <c r="AJ182" i="89"/>
  <c r="AK182" i="89"/>
  <c r="AL182" i="89" s="1"/>
  <c r="AM182" i="89"/>
  <c r="AN182" i="89"/>
  <c r="AP182" i="89"/>
  <c r="AQ182" i="89"/>
  <c r="AS182" i="89"/>
  <c r="AT182" i="89"/>
  <c r="AV182" i="89"/>
  <c r="AW182" i="89"/>
  <c r="F183" i="89"/>
  <c r="G183" i="89"/>
  <c r="I183" i="89"/>
  <c r="J183" i="89"/>
  <c r="K183" i="89" s="1"/>
  <c r="L183" i="89"/>
  <c r="M183" i="89"/>
  <c r="N183" i="89" s="1"/>
  <c r="O183" i="89"/>
  <c r="P183" i="89"/>
  <c r="R183" i="89"/>
  <c r="S183" i="89"/>
  <c r="U183" i="89"/>
  <c r="V183" i="89"/>
  <c r="W183" i="89" s="1"/>
  <c r="X183" i="89"/>
  <c r="Y183" i="89"/>
  <c r="Z183" i="89" s="1"/>
  <c r="AA183" i="89"/>
  <c r="AB183" i="89"/>
  <c r="AC183" i="89" s="1"/>
  <c r="AD183" i="89"/>
  <c r="AE183" i="89"/>
  <c r="AG183" i="89"/>
  <c r="AH183" i="89"/>
  <c r="AI183" i="89" s="1"/>
  <c r="AJ183" i="89"/>
  <c r="AK183" i="89"/>
  <c r="AL183" i="89" s="1"/>
  <c r="AM183" i="89"/>
  <c r="AN183" i="89"/>
  <c r="AP183" i="89"/>
  <c r="AQ183" i="89"/>
  <c r="AS183" i="89"/>
  <c r="AT183" i="89"/>
  <c r="AV183" i="89"/>
  <c r="AW183" i="89"/>
  <c r="F184" i="89"/>
  <c r="G184" i="89"/>
  <c r="I184" i="89"/>
  <c r="J184" i="89"/>
  <c r="K184" i="89" s="1"/>
  <c r="L184" i="89"/>
  <c r="M184" i="89"/>
  <c r="N184" i="89" s="1"/>
  <c r="O184" i="89"/>
  <c r="P184" i="89"/>
  <c r="R184" i="89"/>
  <c r="S184" i="89"/>
  <c r="U184" i="89"/>
  <c r="V184" i="89"/>
  <c r="W184" i="89" s="1"/>
  <c r="X184" i="89"/>
  <c r="Y184" i="89"/>
  <c r="Z184" i="89" s="1"/>
  <c r="AA184" i="89"/>
  <c r="AB184" i="89"/>
  <c r="AC184" i="89" s="1"/>
  <c r="AD184" i="89"/>
  <c r="AE184" i="89"/>
  <c r="AG184" i="89"/>
  <c r="AH184" i="89"/>
  <c r="AI184" i="89" s="1"/>
  <c r="AJ184" i="89"/>
  <c r="AK184" i="89"/>
  <c r="AL184" i="89" s="1"/>
  <c r="AM184" i="89"/>
  <c r="AN184" i="89"/>
  <c r="AP184" i="89"/>
  <c r="AQ184" i="89"/>
  <c r="AS184" i="89"/>
  <c r="AT184" i="89"/>
  <c r="AV184" i="89"/>
  <c r="AW184" i="89"/>
  <c r="F185" i="89"/>
  <c r="G185" i="89"/>
  <c r="I185" i="89"/>
  <c r="J185" i="89"/>
  <c r="K185" i="89" s="1"/>
  <c r="L185" i="89"/>
  <c r="M185" i="89"/>
  <c r="O185" i="89"/>
  <c r="P185" i="89"/>
  <c r="Q185" i="89" s="1"/>
  <c r="R185" i="89"/>
  <c r="S185" i="89"/>
  <c r="U185" i="89"/>
  <c r="V185" i="89"/>
  <c r="W185" i="89" s="1"/>
  <c r="X185" i="89"/>
  <c r="Y185" i="89"/>
  <c r="Z185" i="89" s="1"/>
  <c r="AA185" i="89"/>
  <c r="AB185" i="89"/>
  <c r="AC185" i="89" s="1"/>
  <c r="AD185" i="89"/>
  <c r="AE185" i="89"/>
  <c r="AG185" i="89"/>
  <c r="AH185" i="89"/>
  <c r="AI185" i="89" s="1"/>
  <c r="AJ185" i="89"/>
  <c r="AK185" i="89"/>
  <c r="AL185" i="89" s="1"/>
  <c r="AM185" i="89"/>
  <c r="AN185" i="89"/>
  <c r="AP185" i="89"/>
  <c r="AQ185" i="89"/>
  <c r="AS185" i="89"/>
  <c r="AT185" i="89"/>
  <c r="AV185" i="89"/>
  <c r="AW185" i="89"/>
  <c r="F186" i="89"/>
  <c r="G186" i="89"/>
  <c r="I186" i="89"/>
  <c r="J186" i="89"/>
  <c r="K186" i="89" s="1"/>
  <c r="L186" i="89"/>
  <c r="M186" i="89"/>
  <c r="N186" i="89" s="1"/>
  <c r="O186" i="89"/>
  <c r="P186" i="89"/>
  <c r="Q186" i="89" s="1"/>
  <c r="R186" i="89"/>
  <c r="S186" i="89"/>
  <c r="U186" i="89"/>
  <c r="V186" i="89"/>
  <c r="W186" i="89" s="1"/>
  <c r="X186" i="89"/>
  <c r="Y186" i="89"/>
  <c r="Z186" i="89" s="1"/>
  <c r="AA186" i="89"/>
  <c r="AB186" i="89"/>
  <c r="AC186" i="89" s="1"/>
  <c r="AD186" i="89"/>
  <c r="AE186" i="89"/>
  <c r="AG186" i="89"/>
  <c r="AH186" i="89"/>
  <c r="AI186" i="89" s="1"/>
  <c r="AJ186" i="89"/>
  <c r="AK186" i="89"/>
  <c r="AL186" i="89" s="1"/>
  <c r="AM186" i="89"/>
  <c r="AN186" i="89"/>
  <c r="AP186" i="89"/>
  <c r="AQ186" i="89"/>
  <c r="AS186" i="89"/>
  <c r="AT186" i="89"/>
  <c r="AU186" i="89" s="1"/>
  <c r="AV186" i="89"/>
  <c r="AW186" i="89"/>
  <c r="F187" i="89"/>
  <c r="G187" i="89"/>
  <c r="I187" i="89"/>
  <c r="J187" i="89"/>
  <c r="K187" i="89" s="1"/>
  <c r="L187" i="89"/>
  <c r="M187" i="89"/>
  <c r="N187" i="89" s="1"/>
  <c r="O187" i="89"/>
  <c r="P187" i="89"/>
  <c r="Q187" i="89" s="1"/>
  <c r="R187" i="89"/>
  <c r="S187" i="89"/>
  <c r="T187" i="89" s="1"/>
  <c r="U187" i="89"/>
  <c r="V187" i="89"/>
  <c r="W187" i="89" s="1"/>
  <c r="X187" i="89"/>
  <c r="Y187" i="89"/>
  <c r="Z187" i="89" s="1"/>
  <c r="AA187" i="89"/>
  <c r="AB187" i="89"/>
  <c r="AC187" i="89" s="1"/>
  <c r="AD187" i="89"/>
  <c r="AE187" i="89"/>
  <c r="AG187" i="89"/>
  <c r="AH187" i="89"/>
  <c r="AI187" i="89" s="1"/>
  <c r="AJ187" i="89"/>
  <c r="AK187" i="89"/>
  <c r="AL187" i="89" s="1"/>
  <c r="AM187" i="89"/>
  <c r="AN187" i="89"/>
  <c r="AP187" i="89"/>
  <c r="AQ187" i="89"/>
  <c r="AS187" i="89"/>
  <c r="AT187" i="89"/>
  <c r="AU187" i="89" s="1"/>
  <c r="AV187" i="89"/>
  <c r="AW187" i="89"/>
  <c r="F188" i="89"/>
  <c r="G188" i="89"/>
  <c r="I188" i="89"/>
  <c r="J188" i="89"/>
  <c r="K188" i="89" s="1"/>
  <c r="L188" i="89"/>
  <c r="M188" i="89"/>
  <c r="N188" i="89" s="1"/>
  <c r="O188" i="89"/>
  <c r="P188" i="89"/>
  <c r="Q188" i="89" s="1"/>
  <c r="R188" i="89"/>
  <c r="S188" i="89"/>
  <c r="U188" i="89"/>
  <c r="V188" i="89"/>
  <c r="W188" i="89" s="1"/>
  <c r="X188" i="89"/>
  <c r="Y188" i="89"/>
  <c r="Z188" i="89" s="1"/>
  <c r="AA188" i="89"/>
  <c r="AB188" i="89"/>
  <c r="AC188" i="89" s="1"/>
  <c r="AD188" i="89"/>
  <c r="AE188" i="89"/>
  <c r="AG188" i="89"/>
  <c r="AH188" i="89"/>
  <c r="AI188" i="89" s="1"/>
  <c r="AJ188" i="89"/>
  <c r="AK188" i="89"/>
  <c r="AL188" i="89" s="1"/>
  <c r="AM188" i="89"/>
  <c r="AN188" i="89"/>
  <c r="AP188" i="89"/>
  <c r="AQ188" i="89"/>
  <c r="AS188" i="89"/>
  <c r="AT188" i="89"/>
  <c r="AU188" i="89" s="1"/>
  <c r="AV188" i="89"/>
  <c r="AW188" i="89"/>
  <c r="F189" i="89"/>
  <c r="G189" i="89"/>
  <c r="I189" i="89"/>
  <c r="J189" i="89"/>
  <c r="K189" i="89" s="1"/>
  <c r="L189" i="89"/>
  <c r="M189" i="89"/>
  <c r="N189" i="89" s="1"/>
  <c r="O189" i="89"/>
  <c r="P189" i="89"/>
  <c r="Q189" i="89" s="1"/>
  <c r="R189" i="89"/>
  <c r="S189" i="89"/>
  <c r="T189" i="89" s="1"/>
  <c r="U189" i="89"/>
  <c r="V189" i="89"/>
  <c r="W189" i="89" s="1"/>
  <c r="X189" i="89"/>
  <c r="Y189" i="89"/>
  <c r="Z189" i="89" s="1"/>
  <c r="AA189" i="89"/>
  <c r="AB189" i="89"/>
  <c r="AC189" i="89" s="1"/>
  <c r="AD189" i="89"/>
  <c r="AE189" i="89"/>
  <c r="AG189" i="89"/>
  <c r="AH189" i="89"/>
  <c r="AI189" i="89" s="1"/>
  <c r="AJ189" i="89"/>
  <c r="AK189" i="89"/>
  <c r="AL189" i="89" s="1"/>
  <c r="AM189" i="89"/>
  <c r="AN189" i="89"/>
  <c r="AP189" i="89"/>
  <c r="AQ189" i="89"/>
  <c r="AS189" i="89"/>
  <c r="AT189" i="89"/>
  <c r="AU189" i="89" s="1"/>
  <c r="AV189" i="89"/>
  <c r="AW189" i="89"/>
  <c r="F190" i="89"/>
  <c r="G190" i="89"/>
  <c r="I190" i="89"/>
  <c r="J190" i="89"/>
  <c r="K190" i="89" s="1"/>
  <c r="L190" i="89"/>
  <c r="M190" i="89"/>
  <c r="N190" i="89" s="1"/>
  <c r="O190" i="89"/>
  <c r="P190" i="89"/>
  <c r="Q190" i="89" s="1"/>
  <c r="R190" i="89"/>
  <c r="S190" i="89"/>
  <c r="T190" i="89" s="1"/>
  <c r="U190" i="89"/>
  <c r="V190" i="89"/>
  <c r="W190" i="89" s="1"/>
  <c r="X190" i="89"/>
  <c r="Y190" i="89"/>
  <c r="Z190" i="89" s="1"/>
  <c r="AA190" i="89"/>
  <c r="AB190" i="89"/>
  <c r="AC190" i="89" s="1"/>
  <c r="AD190" i="89"/>
  <c r="AE190" i="89"/>
  <c r="AG190" i="89"/>
  <c r="AH190" i="89"/>
  <c r="AI190" i="89" s="1"/>
  <c r="AJ190" i="89"/>
  <c r="AK190" i="89"/>
  <c r="AL190" i="89" s="1"/>
  <c r="AM190" i="89"/>
  <c r="AN190" i="89"/>
  <c r="AP190" i="89"/>
  <c r="AQ190" i="89"/>
  <c r="AS190" i="89"/>
  <c r="AT190" i="89"/>
  <c r="AU190" i="89" s="1"/>
  <c r="AV190" i="89"/>
  <c r="AW190" i="89"/>
  <c r="F191" i="89"/>
  <c r="G191" i="89"/>
  <c r="I191" i="89"/>
  <c r="J191" i="89"/>
  <c r="K191" i="89" s="1"/>
  <c r="L191" i="89"/>
  <c r="M191" i="89"/>
  <c r="N191" i="89" s="1"/>
  <c r="O191" i="89"/>
  <c r="P191" i="89"/>
  <c r="Q191" i="89" s="1"/>
  <c r="R191" i="89"/>
  <c r="S191" i="89"/>
  <c r="T191" i="89" s="1"/>
  <c r="U191" i="89"/>
  <c r="V191" i="89"/>
  <c r="W191" i="89" s="1"/>
  <c r="X191" i="89"/>
  <c r="Y191" i="89"/>
  <c r="Z191" i="89" s="1"/>
  <c r="AA191" i="89"/>
  <c r="AB191" i="89"/>
  <c r="AC191" i="89" s="1"/>
  <c r="AD191" i="89"/>
  <c r="AE191" i="89"/>
  <c r="AG191" i="89"/>
  <c r="AH191" i="89"/>
  <c r="AI191" i="89" s="1"/>
  <c r="AJ191" i="89"/>
  <c r="AK191" i="89"/>
  <c r="AL191" i="89" s="1"/>
  <c r="AM191" i="89"/>
  <c r="AN191" i="89"/>
  <c r="AP191" i="89"/>
  <c r="AQ191" i="89"/>
  <c r="AS191" i="89"/>
  <c r="AT191" i="89"/>
  <c r="AU191" i="89" s="1"/>
  <c r="AV191" i="89"/>
  <c r="AW191" i="89"/>
  <c r="F192" i="89"/>
  <c r="G192" i="89"/>
  <c r="I192" i="89"/>
  <c r="J192" i="89"/>
  <c r="K192" i="89" s="1"/>
  <c r="L192" i="89"/>
  <c r="M192" i="89"/>
  <c r="N192" i="89" s="1"/>
  <c r="O192" i="89"/>
  <c r="P192" i="89"/>
  <c r="Q192" i="89" s="1"/>
  <c r="R192" i="89"/>
  <c r="S192" i="89"/>
  <c r="T192" i="89" s="1"/>
  <c r="U192" i="89"/>
  <c r="V192" i="89"/>
  <c r="W192" i="89" s="1"/>
  <c r="X192" i="89"/>
  <c r="Y192" i="89"/>
  <c r="Z192" i="89" s="1"/>
  <c r="AA192" i="89"/>
  <c r="AB192" i="89"/>
  <c r="AC192" i="89" s="1"/>
  <c r="AD192" i="89"/>
  <c r="AE192" i="89"/>
  <c r="AG192" i="89"/>
  <c r="AH192" i="89"/>
  <c r="AI192" i="89" s="1"/>
  <c r="AJ192" i="89"/>
  <c r="AK192" i="89"/>
  <c r="AL192" i="89" s="1"/>
  <c r="AM192" i="89"/>
  <c r="AN192" i="89"/>
  <c r="AP192" i="89"/>
  <c r="AQ192" i="89"/>
  <c r="AS192" i="89"/>
  <c r="AT192" i="89"/>
  <c r="AU192" i="89" s="1"/>
  <c r="AV192" i="89"/>
  <c r="AW192" i="89"/>
  <c r="F193" i="89"/>
  <c r="G193" i="89"/>
  <c r="I193" i="89"/>
  <c r="J193" i="89"/>
  <c r="K193" i="89" s="1"/>
  <c r="L193" i="89"/>
  <c r="M193" i="89"/>
  <c r="N193" i="89" s="1"/>
  <c r="O193" i="89"/>
  <c r="P193" i="89"/>
  <c r="Q193" i="89" s="1"/>
  <c r="R193" i="89"/>
  <c r="S193" i="89"/>
  <c r="T193" i="89" s="1"/>
  <c r="U193" i="89"/>
  <c r="V193" i="89"/>
  <c r="W193" i="89" s="1"/>
  <c r="X193" i="89"/>
  <c r="Y193" i="89"/>
  <c r="Z193" i="89" s="1"/>
  <c r="AA193" i="89"/>
  <c r="AB193" i="89"/>
  <c r="AC193" i="89" s="1"/>
  <c r="AD193" i="89"/>
  <c r="AE193" i="89"/>
  <c r="AG193" i="89"/>
  <c r="AH193" i="89"/>
  <c r="AI193" i="89" s="1"/>
  <c r="AJ193" i="89"/>
  <c r="AK193" i="89"/>
  <c r="AL193" i="89" s="1"/>
  <c r="AM193" i="89"/>
  <c r="AN193" i="89"/>
  <c r="AP193" i="89"/>
  <c r="AQ193" i="89"/>
  <c r="AS193" i="89"/>
  <c r="AT193" i="89"/>
  <c r="AU193" i="89" s="1"/>
  <c r="AV193" i="89"/>
  <c r="AW193" i="89"/>
  <c r="F194" i="89"/>
  <c r="G194" i="89"/>
  <c r="I194" i="89"/>
  <c r="J194" i="89"/>
  <c r="K194" i="89" s="1"/>
  <c r="L194" i="89"/>
  <c r="M194" i="89"/>
  <c r="N194" i="89" s="1"/>
  <c r="O194" i="89"/>
  <c r="P194" i="89"/>
  <c r="Q194" i="89" s="1"/>
  <c r="R194" i="89"/>
  <c r="S194" i="89"/>
  <c r="T194" i="89" s="1"/>
  <c r="U194" i="89"/>
  <c r="V194" i="89"/>
  <c r="W194" i="89" s="1"/>
  <c r="X194" i="89"/>
  <c r="Y194" i="89"/>
  <c r="Z194" i="89" s="1"/>
  <c r="AA194" i="89"/>
  <c r="AB194" i="89"/>
  <c r="AC194" i="89" s="1"/>
  <c r="AD194" i="89"/>
  <c r="AE194" i="89"/>
  <c r="AG194" i="89"/>
  <c r="AH194" i="89"/>
  <c r="AI194" i="89" s="1"/>
  <c r="AJ194" i="89"/>
  <c r="AK194" i="89"/>
  <c r="AL194" i="89" s="1"/>
  <c r="AM194" i="89"/>
  <c r="AN194" i="89"/>
  <c r="AP194" i="89"/>
  <c r="AQ194" i="89"/>
  <c r="AS194" i="89"/>
  <c r="AT194" i="89"/>
  <c r="AU194" i="89" s="1"/>
  <c r="AV194" i="89"/>
  <c r="AW194" i="89"/>
  <c r="F195" i="89"/>
  <c r="G195" i="89"/>
  <c r="I195" i="89"/>
  <c r="J195" i="89"/>
  <c r="K195" i="89" s="1"/>
  <c r="L195" i="89"/>
  <c r="M195" i="89"/>
  <c r="N195" i="89" s="1"/>
  <c r="O195" i="89"/>
  <c r="P195" i="89"/>
  <c r="Q195" i="89" s="1"/>
  <c r="R195" i="89"/>
  <c r="S195" i="89"/>
  <c r="T195" i="89" s="1"/>
  <c r="U195" i="89"/>
  <c r="V195" i="89"/>
  <c r="W195" i="89"/>
  <c r="X195" i="89"/>
  <c r="Y195" i="89"/>
  <c r="Z195" i="89" s="1"/>
  <c r="AA195" i="89"/>
  <c r="AB195" i="89"/>
  <c r="AC195" i="89" s="1"/>
  <c r="AD195" i="89"/>
  <c r="AE195" i="89"/>
  <c r="AG195" i="89"/>
  <c r="AH195" i="89"/>
  <c r="AI195" i="89" s="1"/>
  <c r="AJ195" i="89"/>
  <c r="AK195" i="89"/>
  <c r="AL195" i="89" s="1"/>
  <c r="AM195" i="89"/>
  <c r="AN195" i="89"/>
  <c r="AP195" i="89"/>
  <c r="AQ195" i="89"/>
  <c r="AS195" i="89"/>
  <c r="AT195" i="89"/>
  <c r="AU195" i="89" s="1"/>
  <c r="AV195" i="89"/>
  <c r="AW195" i="89"/>
  <c r="F196" i="89"/>
  <c r="G196" i="89"/>
  <c r="I196" i="89"/>
  <c r="J196" i="89"/>
  <c r="K196" i="89" s="1"/>
  <c r="L196" i="89"/>
  <c r="M196" i="89"/>
  <c r="N196" i="89" s="1"/>
  <c r="O196" i="89"/>
  <c r="P196" i="89"/>
  <c r="Q196" i="89" s="1"/>
  <c r="R196" i="89"/>
  <c r="S196" i="89"/>
  <c r="T196" i="89" s="1"/>
  <c r="U196" i="89"/>
  <c r="V196" i="89"/>
  <c r="W196" i="89" s="1"/>
  <c r="X196" i="89"/>
  <c r="Y196" i="89"/>
  <c r="Z196" i="89" s="1"/>
  <c r="AA196" i="89"/>
  <c r="AB196" i="89"/>
  <c r="AC196" i="89" s="1"/>
  <c r="AD196" i="89"/>
  <c r="AE196" i="89"/>
  <c r="AG196" i="89"/>
  <c r="AH196" i="89"/>
  <c r="AI196" i="89" s="1"/>
  <c r="AJ196" i="89"/>
  <c r="AK196" i="89"/>
  <c r="AL196" i="89" s="1"/>
  <c r="AM196" i="89"/>
  <c r="AN196" i="89"/>
  <c r="AP196" i="89"/>
  <c r="AQ196" i="89"/>
  <c r="AS196" i="89"/>
  <c r="AT196" i="89"/>
  <c r="AU196" i="89" s="1"/>
  <c r="AV196" i="89"/>
  <c r="AW196" i="89"/>
  <c r="F197" i="89"/>
  <c r="G197" i="89"/>
  <c r="I197" i="89"/>
  <c r="J197" i="89"/>
  <c r="K197" i="89"/>
  <c r="L197" i="89"/>
  <c r="M197" i="89"/>
  <c r="N197" i="89" s="1"/>
  <c r="O197" i="89"/>
  <c r="P197" i="89"/>
  <c r="Q197" i="89" s="1"/>
  <c r="R197" i="89"/>
  <c r="S197" i="89"/>
  <c r="T197" i="89" s="1"/>
  <c r="U197" i="89"/>
  <c r="V197" i="89"/>
  <c r="W197" i="89" s="1"/>
  <c r="X197" i="89"/>
  <c r="Y197" i="89"/>
  <c r="Z197" i="89" s="1"/>
  <c r="AA197" i="89"/>
  <c r="AB197" i="89"/>
  <c r="AC197" i="89" s="1"/>
  <c r="AD197" i="89"/>
  <c r="AE197" i="89"/>
  <c r="AG197" i="89"/>
  <c r="AH197" i="89"/>
  <c r="AI197" i="89" s="1"/>
  <c r="AJ197" i="89"/>
  <c r="AK197" i="89"/>
  <c r="AL197" i="89" s="1"/>
  <c r="AM197" i="89"/>
  <c r="AN197" i="89"/>
  <c r="AP197" i="89"/>
  <c r="AQ197" i="89"/>
  <c r="AS197" i="89"/>
  <c r="AT197" i="89"/>
  <c r="AU197" i="89" s="1"/>
  <c r="AV197" i="89"/>
  <c r="AW197" i="89"/>
  <c r="F198" i="89"/>
  <c r="G198" i="89"/>
  <c r="I198" i="89"/>
  <c r="J198" i="89"/>
  <c r="K198" i="89" s="1"/>
  <c r="L198" i="89"/>
  <c r="M198" i="89"/>
  <c r="N198" i="89" s="1"/>
  <c r="O198" i="89"/>
  <c r="P198" i="89"/>
  <c r="Q198" i="89" s="1"/>
  <c r="R198" i="89"/>
  <c r="S198" i="89"/>
  <c r="T198" i="89" s="1"/>
  <c r="U198" i="89"/>
  <c r="V198" i="89"/>
  <c r="W198" i="89" s="1"/>
  <c r="X198" i="89"/>
  <c r="Y198" i="89"/>
  <c r="Z198" i="89" s="1"/>
  <c r="AA198" i="89"/>
  <c r="AB198" i="89"/>
  <c r="AC198" i="89" s="1"/>
  <c r="AD198" i="89"/>
  <c r="AE198" i="89"/>
  <c r="AG198" i="89"/>
  <c r="AH198" i="89"/>
  <c r="AI198" i="89" s="1"/>
  <c r="AJ198" i="89"/>
  <c r="AK198" i="89"/>
  <c r="AL198" i="89" s="1"/>
  <c r="AM198" i="89"/>
  <c r="AN198" i="89"/>
  <c r="AP198" i="89"/>
  <c r="AQ198" i="89"/>
  <c r="AS198" i="89"/>
  <c r="AT198" i="89"/>
  <c r="AU198" i="89" s="1"/>
  <c r="AV198" i="89"/>
  <c r="AW198" i="89"/>
  <c r="F199" i="89"/>
  <c r="G199" i="89"/>
  <c r="I199" i="89"/>
  <c r="J199" i="89"/>
  <c r="K199" i="89" s="1"/>
  <c r="L199" i="89"/>
  <c r="M199" i="89"/>
  <c r="N199" i="89" s="1"/>
  <c r="O199" i="89"/>
  <c r="P199" i="89"/>
  <c r="Q199" i="89" s="1"/>
  <c r="R199" i="89"/>
  <c r="S199" i="89"/>
  <c r="T199" i="89" s="1"/>
  <c r="U199" i="89"/>
  <c r="V199" i="89"/>
  <c r="W199" i="89"/>
  <c r="X199" i="89"/>
  <c r="Y199" i="89"/>
  <c r="Z199" i="89" s="1"/>
  <c r="AA199" i="89"/>
  <c r="AB199" i="89"/>
  <c r="AC199" i="89" s="1"/>
  <c r="AD199" i="89"/>
  <c r="AE199" i="89"/>
  <c r="AG199" i="89"/>
  <c r="AH199" i="89"/>
  <c r="AI199" i="89" s="1"/>
  <c r="AJ199" i="89"/>
  <c r="AK199" i="89"/>
  <c r="AL199" i="89" s="1"/>
  <c r="AM199" i="89"/>
  <c r="AN199" i="89"/>
  <c r="AP199" i="89"/>
  <c r="AQ199" i="89"/>
  <c r="AS199" i="89"/>
  <c r="AT199" i="89"/>
  <c r="AU199" i="89" s="1"/>
  <c r="AV199" i="89"/>
  <c r="AW199" i="89"/>
  <c r="F200" i="89"/>
  <c r="G200" i="89"/>
  <c r="I200" i="89"/>
  <c r="J200" i="89"/>
  <c r="K200" i="89" s="1"/>
  <c r="L200" i="89"/>
  <c r="M200" i="89"/>
  <c r="N200" i="89" s="1"/>
  <c r="O200" i="89"/>
  <c r="P200" i="89"/>
  <c r="Q200" i="89" s="1"/>
  <c r="R200" i="89"/>
  <c r="S200" i="89"/>
  <c r="T200" i="89" s="1"/>
  <c r="U200" i="89"/>
  <c r="V200" i="89"/>
  <c r="W200" i="89" s="1"/>
  <c r="X200" i="89"/>
  <c r="Y200" i="89"/>
  <c r="Z200" i="89" s="1"/>
  <c r="AA200" i="89"/>
  <c r="AB200" i="89"/>
  <c r="AC200" i="89" s="1"/>
  <c r="AD200" i="89"/>
  <c r="AE200" i="89"/>
  <c r="AG200" i="89"/>
  <c r="AH200" i="89"/>
  <c r="AI200" i="89" s="1"/>
  <c r="AJ200" i="89"/>
  <c r="AK200" i="89"/>
  <c r="AL200" i="89" s="1"/>
  <c r="AM200" i="89"/>
  <c r="AN200" i="89"/>
  <c r="AP200" i="89"/>
  <c r="AQ200" i="89"/>
  <c r="AS200" i="89"/>
  <c r="AT200" i="89"/>
  <c r="AU200" i="89" s="1"/>
  <c r="AV200" i="89"/>
  <c r="AW200" i="89"/>
  <c r="F201" i="89"/>
  <c r="G201" i="89"/>
  <c r="I201" i="89"/>
  <c r="J201" i="89"/>
  <c r="K201" i="89" s="1"/>
  <c r="L201" i="89"/>
  <c r="M201" i="89"/>
  <c r="N201" i="89" s="1"/>
  <c r="O201" i="89"/>
  <c r="P201" i="89"/>
  <c r="Q201" i="89" s="1"/>
  <c r="R201" i="89"/>
  <c r="S201" i="89"/>
  <c r="T201" i="89" s="1"/>
  <c r="U201" i="89"/>
  <c r="V201" i="89"/>
  <c r="W201" i="89" s="1"/>
  <c r="X201" i="89"/>
  <c r="Y201" i="89"/>
  <c r="Z201" i="89" s="1"/>
  <c r="AA201" i="89"/>
  <c r="AB201" i="89"/>
  <c r="AC201" i="89" s="1"/>
  <c r="AD201" i="89"/>
  <c r="AE201" i="89"/>
  <c r="AG201" i="89"/>
  <c r="AH201" i="89"/>
  <c r="AI201" i="89" s="1"/>
  <c r="AJ201" i="89"/>
  <c r="AK201" i="89"/>
  <c r="AL201" i="89"/>
  <c r="AM201" i="89"/>
  <c r="AN201" i="89"/>
  <c r="AP201" i="89"/>
  <c r="AQ201" i="89"/>
  <c r="AS201" i="89"/>
  <c r="AT201" i="89"/>
  <c r="AU201" i="89" s="1"/>
  <c r="AV201" i="89"/>
  <c r="AW201" i="89"/>
  <c r="F202" i="89"/>
  <c r="G202" i="89"/>
  <c r="I202" i="89"/>
  <c r="J202" i="89"/>
  <c r="K202" i="89" s="1"/>
  <c r="L202" i="89"/>
  <c r="M202" i="89"/>
  <c r="N202" i="89" s="1"/>
  <c r="O202" i="89"/>
  <c r="P202" i="89"/>
  <c r="Q202" i="89" s="1"/>
  <c r="R202" i="89"/>
  <c r="S202" i="89"/>
  <c r="T202" i="89" s="1"/>
  <c r="U202" i="89"/>
  <c r="V202" i="89"/>
  <c r="W202" i="89" s="1"/>
  <c r="X202" i="89"/>
  <c r="Y202" i="89"/>
  <c r="Z202" i="89" s="1"/>
  <c r="AA202" i="89"/>
  <c r="AB202" i="89"/>
  <c r="AC202" i="89" s="1"/>
  <c r="AD202" i="89"/>
  <c r="AE202" i="89"/>
  <c r="AG202" i="89"/>
  <c r="AH202" i="89"/>
  <c r="AI202" i="89" s="1"/>
  <c r="AJ202" i="89"/>
  <c r="AK202" i="89"/>
  <c r="AL202" i="89" s="1"/>
  <c r="AM202" i="89"/>
  <c r="AN202" i="89"/>
  <c r="AP202" i="89"/>
  <c r="AQ202" i="89"/>
  <c r="AS202" i="89"/>
  <c r="AT202" i="89"/>
  <c r="AU202" i="89" s="1"/>
  <c r="AV202" i="89"/>
  <c r="AW202" i="89"/>
  <c r="F203" i="89"/>
  <c r="G203" i="89"/>
  <c r="I203" i="89"/>
  <c r="J203" i="89"/>
  <c r="K203" i="89" s="1"/>
  <c r="L203" i="89"/>
  <c r="M203" i="89"/>
  <c r="N203" i="89" s="1"/>
  <c r="O203" i="89"/>
  <c r="P203" i="89"/>
  <c r="Q203" i="89" s="1"/>
  <c r="R203" i="89"/>
  <c r="S203" i="89"/>
  <c r="T203" i="89" s="1"/>
  <c r="U203" i="89"/>
  <c r="V203" i="89"/>
  <c r="W203" i="89"/>
  <c r="X203" i="89"/>
  <c r="Y203" i="89"/>
  <c r="Z203" i="89" s="1"/>
  <c r="AA203" i="89"/>
  <c r="AB203" i="89"/>
  <c r="AC203" i="89" s="1"/>
  <c r="AD203" i="89"/>
  <c r="AE203" i="89"/>
  <c r="AG203" i="89"/>
  <c r="AH203" i="89"/>
  <c r="AI203" i="89" s="1"/>
  <c r="AJ203" i="89"/>
  <c r="AK203" i="89"/>
  <c r="AL203" i="89" s="1"/>
  <c r="AM203" i="89"/>
  <c r="AN203" i="89"/>
  <c r="AP203" i="89"/>
  <c r="AQ203" i="89"/>
  <c r="AS203" i="89"/>
  <c r="AT203" i="89"/>
  <c r="AU203" i="89" s="1"/>
  <c r="AV203" i="89"/>
  <c r="AW203" i="89"/>
  <c r="F204" i="89"/>
  <c r="G204" i="89"/>
  <c r="I204" i="89"/>
  <c r="J204" i="89"/>
  <c r="K204" i="89" s="1"/>
  <c r="L204" i="89"/>
  <c r="M204" i="89"/>
  <c r="N204" i="89" s="1"/>
  <c r="O204" i="89"/>
  <c r="P204" i="89"/>
  <c r="Q204" i="89" s="1"/>
  <c r="R204" i="89"/>
  <c r="S204" i="89"/>
  <c r="T204" i="89" s="1"/>
  <c r="U204" i="89"/>
  <c r="V204" i="89"/>
  <c r="W204" i="89" s="1"/>
  <c r="X204" i="89"/>
  <c r="Y204" i="89"/>
  <c r="Z204" i="89" s="1"/>
  <c r="AA204" i="89"/>
  <c r="AB204" i="89"/>
  <c r="AC204" i="89" s="1"/>
  <c r="AD204" i="89"/>
  <c r="AE204" i="89"/>
  <c r="AG204" i="89"/>
  <c r="AH204" i="89"/>
  <c r="AI204" i="89" s="1"/>
  <c r="AJ204" i="89"/>
  <c r="AK204" i="89"/>
  <c r="AL204" i="89" s="1"/>
  <c r="AM204" i="89"/>
  <c r="AN204" i="89"/>
  <c r="AP204" i="89"/>
  <c r="AQ204" i="89"/>
  <c r="AS204" i="89"/>
  <c r="AT204" i="89"/>
  <c r="AU204" i="89" s="1"/>
  <c r="AV204" i="89"/>
  <c r="AW204" i="89"/>
  <c r="F205" i="89"/>
  <c r="G205" i="89"/>
  <c r="I205" i="89"/>
  <c r="J205" i="89"/>
  <c r="K205" i="89" s="1"/>
  <c r="L205" i="89"/>
  <c r="M205" i="89"/>
  <c r="N205" i="89" s="1"/>
  <c r="O205" i="89"/>
  <c r="P205" i="89"/>
  <c r="Q205" i="89" s="1"/>
  <c r="R205" i="89"/>
  <c r="S205" i="89"/>
  <c r="T205" i="89" s="1"/>
  <c r="U205" i="89"/>
  <c r="V205" i="89"/>
  <c r="W205" i="89" s="1"/>
  <c r="X205" i="89"/>
  <c r="Y205" i="89"/>
  <c r="Z205" i="89" s="1"/>
  <c r="AA205" i="89"/>
  <c r="AB205" i="89"/>
  <c r="AC205" i="89" s="1"/>
  <c r="AD205" i="89"/>
  <c r="AE205" i="89"/>
  <c r="AG205" i="89"/>
  <c r="AH205" i="89"/>
  <c r="AI205" i="89" s="1"/>
  <c r="AJ205" i="89"/>
  <c r="AK205" i="89"/>
  <c r="AL205" i="89" s="1"/>
  <c r="AM205" i="89"/>
  <c r="AN205" i="89"/>
  <c r="AP205" i="89"/>
  <c r="AQ205" i="89"/>
  <c r="AS205" i="89"/>
  <c r="AT205" i="89"/>
  <c r="AU205" i="89" s="1"/>
  <c r="AV205" i="89"/>
  <c r="AW205" i="89"/>
  <c r="F206" i="89"/>
  <c r="G206" i="89"/>
  <c r="I206" i="89"/>
  <c r="J206" i="89"/>
  <c r="K206" i="89" s="1"/>
  <c r="L206" i="89"/>
  <c r="M206" i="89"/>
  <c r="N206" i="89" s="1"/>
  <c r="O206" i="89"/>
  <c r="P206" i="89"/>
  <c r="Q206" i="89" s="1"/>
  <c r="R206" i="89"/>
  <c r="S206" i="89"/>
  <c r="T206" i="89" s="1"/>
  <c r="U206" i="89"/>
  <c r="V206" i="89"/>
  <c r="W206" i="89" s="1"/>
  <c r="X206" i="89"/>
  <c r="Y206" i="89"/>
  <c r="Z206" i="89" s="1"/>
  <c r="AA206" i="89"/>
  <c r="AB206" i="89"/>
  <c r="AC206" i="89" s="1"/>
  <c r="AD206" i="89"/>
  <c r="AE206" i="89"/>
  <c r="AG206" i="89"/>
  <c r="AH206" i="89"/>
  <c r="AI206" i="89" s="1"/>
  <c r="AJ206" i="89"/>
  <c r="AK206" i="89"/>
  <c r="AL206" i="89" s="1"/>
  <c r="AM206" i="89"/>
  <c r="AN206" i="89"/>
  <c r="AP206" i="89"/>
  <c r="AQ206" i="89"/>
  <c r="AS206" i="89"/>
  <c r="AT206" i="89"/>
  <c r="AU206" i="89" s="1"/>
  <c r="AV206" i="89"/>
  <c r="AW206" i="89"/>
  <c r="F207" i="89"/>
  <c r="G207" i="89"/>
  <c r="I207" i="89"/>
  <c r="J207" i="89"/>
  <c r="K207" i="89" s="1"/>
  <c r="L207" i="89"/>
  <c r="M207" i="89"/>
  <c r="N207" i="89" s="1"/>
  <c r="O207" i="89"/>
  <c r="P207" i="89"/>
  <c r="Q207" i="89" s="1"/>
  <c r="R207" i="89"/>
  <c r="S207" i="89"/>
  <c r="T207" i="89" s="1"/>
  <c r="U207" i="89"/>
  <c r="V207" i="89"/>
  <c r="W207" i="89" s="1"/>
  <c r="X207" i="89"/>
  <c r="Y207" i="89"/>
  <c r="Z207" i="89" s="1"/>
  <c r="AA207" i="89"/>
  <c r="AB207" i="89"/>
  <c r="AC207" i="89" s="1"/>
  <c r="AD207" i="89"/>
  <c r="AE207" i="89"/>
  <c r="AG207" i="89"/>
  <c r="AH207" i="89"/>
  <c r="AI207" i="89" s="1"/>
  <c r="AJ207" i="89"/>
  <c r="AK207" i="89"/>
  <c r="AL207" i="89" s="1"/>
  <c r="AM207" i="89"/>
  <c r="AN207" i="89"/>
  <c r="AP207" i="89"/>
  <c r="AQ207" i="89"/>
  <c r="AS207" i="89"/>
  <c r="AT207" i="89"/>
  <c r="AU207" i="89"/>
  <c r="AV207" i="89"/>
  <c r="AW207" i="89"/>
  <c r="F208" i="89"/>
  <c r="G208" i="89"/>
  <c r="I208" i="89"/>
  <c r="J208" i="89"/>
  <c r="K208" i="89" s="1"/>
  <c r="L208" i="89"/>
  <c r="M208" i="89"/>
  <c r="N208" i="89" s="1"/>
  <c r="O208" i="89"/>
  <c r="P208" i="89"/>
  <c r="Q208" i="89" s="1"/>
  <c r="R208" i="89"/>
  <c r="S208" i="89"/>
  <c r="T208" i="89" s="1"/>
  <c r="U208" i="89"/>
  <c r="V208" i="89"/>
  <c r="W208" i="89" s="1"/>
  <c r="X208" i="89"/>
  <c r="Y208" i="89"/>
  <c r="Z208" i="89" s="1"/>
  <c r="AA208" i="89"/>
  <c r="AB208" i="89"/>
  <c r="AC208" i="89" s="1"/>
  <c r="AD208" i="89"/>
  <c r="AE208" i="89"/>
  <c r="AG208" i="89"/>
  <c r="AH208" i="89"/>
  <c r="AI208" i="89" s="1"/>
  <c r="AJ208" i="89"/>
  <c r="AK208" i="89"/>
  <c r="AL208" i="89" s="1"/>
  <c r="AM208" i="89"/>
  <c r="AN208" i="89"/>
  <c r="AP208" i="89"/>
  <c r="AQ208" i="89"/>
  <c r="AS208" i="89"/>
  <c r="AT208" i="89"/>
  <c r="AU208" i="89" s="1"/>
  <c r="AV208" i="89"/>
  <c r="AW208" i="89"/>
  <c r="F209" i="89"/>
  <c r="G209" i="89"/>
  <c r="I209" i="89"/>
  <c r="J209" i="89"/>
  <c r="K209" i="89" s="1"/>
  <c r="L209" i="89"/>
  <c r="M209" i="89"/>
  <c r="N209" i="89" s="1"/>
  <c r="O209" i="89"/>
  <c r="P209" i="89"/>
  <c r="Q209" i="89" s="1"/>
  <c r="R209" i="89"/>
  <c r="S209" i="89"/>
  <c r="T209" i="89" s="1"/>
  <c r="U209" i="89"/>
  <c r="V209" i="89"/>
  <c r="W209" i="89" s="1"/>
  <c r="X209" i="89"/>
  <c r="Y209" i="89"/>
  <c r="Z209" i="89" s="1"/>
  <c r="AA209" i="89"/>
  <c r="AB209" i="89"/>
  <c r="AC209" i="89" s="1"/>
  <c r="AD209" i="89"/>
  <c r="AE209" i="89"/>
  <c r="AG209" i="89"/>
  <c r="AH209" i="89"/>
  <c r="AI209" i="89" s="1"/>
  <c r="AJ209" i="89"/>
  <c r="AK209" i="89"/>
  <c r="AL209" i="89" s="1"/>
  <c r="AM209" i="89"/>
  <c r="AN209" i="89"/>
  <c r="AP209" i="89"/>
  <c r="AQ209" i="89"/>
  <c r="AS209" i="89"/>
  <c r="AT209" i="89"/>
  <c r="AU209" i="89" s="1"/>
  <c r="AV209" i="89"/>
  <c r="AW209" i="89"/>
  <c r="F210" i="89"/>
  <c r="G210" i="89"/>
  <c r="I210" i="89"/>
  <c r="J210" i="89"/>
  <c r="K210" i="89" s="1"/>
  <c r="L210" i="89"/>
  <c r="M210" i="89"/>
  <c r="N210" i="89" s="1"/>
  <c r="O210" i="89"/>
  <c r="P210" i="89"/>
  <c r="Q210" i="89" s="1"/>
  <c r="R210" i="89"/>
  <c r="S210" i="89"/>
  <c r="T210" i="89" s="1"/>
  <c r="U210" i="89"/>
  <c r="V210" i="89"/>
  <c r="W210" i="89" s="1"/>
  <c r="X210" i="89"/>
  <c r="Y210" i="89"/>
  <c r="Z210" i="89" s="1"/>
  <c r="AA210" i="89"/>
  <c r="AB210" i="89"/>
  <c r="AC210" i="89" s="1"/>
  <c r="AD210" i="89"/>
  <c r="AE210" i="89"/>
  <c r="AG210" i="89"/>
  <c r="AH210" i="89"/>
  <c r="AI210" i="89" s="1"/>
  <c r="AJ210" i="89"/>
  <c r="AK210" i="89"/>
  <c r="AL210" i="89" s="1"/>
  <c r="AM210" i="89"/>
  <c r="AN210" i="89"/>
  <c r="AP210" i="89"/>
  <c r="AQ210" i="89"/>
  <c r="AS210" i="89"/>
  <c r="AT210" i="89"/>
  <c r="AU210" i="89" s="1"/>
  <c r="AV210" i="89"/>
  <c r="AW210" i="89"/>
  <c r="F211" i="89"/>
  <c r="G211" i="89"/>
  <c r="I211" i="89"/>
  <c r="J211" i="89"/>
  <c r="K211" i="89" s="1"/>
  <c r="L211" i="89"/>
  <c r="M211" i="89"/>
  <c r="N211" i="89" s="1"/>
  <c r="O211" i="89"/>
  <c r="P211" i="89"/>
  <c r="Q211" i="89" s="1"/>
  <c r="R211" i="89"/>
  <c r="S211" i="89"/>
  <c r="T211" i="89" s="1"/>
  <c r="U211" i="89"/>
  <c r="V211" i="89"/>
  <c r="W211" i="89"/>
  <c r="X211" i="89"/>
  <c r="Y211" i="89"/>
  <c r="Z211" i="89" s="1"/>
  <c r="AA211" i="89"/>
  <c r="AB211" i="89"/>
  <c r="AC211" i="89" s="1"/>
  <c r="AD211" i="89"/>
  <c r="AE211" i="89"/>
  <c r="AG211" i="89"/>
  <c r="AH211" i="89"/>
  <c r="AI211" i="89" s="1"/>
  <c r="AJ211" i="89"/>
  <c r="AK211" i="89"/>
  <c r="AL211" i="89" s="1"/>
  <c r="AM211" i="89"/>
  <c r="AN211" i="89"/>
  <c r="AP211" i="89"/>
  <c r="AQ211" i="89"/>
  <c r="AR211" i="89" s="1"/>
  <c r="AS211" i="89"/>
  <c r="AT211" i="89"/>
  <c r="AU211" i="89" s="1"/>
  <c r="AV211" i="89"/>
  <c r="AW211" i="89"/>
  <c r="F212" i="89"/>
  <c r="G212" i="89"/>
  <c r="I212" i="89"/>
  <c r="J212" i="89"/>
  <c r="K212" i="89" s="1"/>
  <c r="L212" i="89"/>
  <c r="M212" i="89"/>
  <c r="N212" i="89" s="1"/>
  <c r="O212" i="89"/>
  <c r="P212" i="89"/>
  <c r="Q212" i="89" s="1"/>
  <c r="R212" i="89"/>
  <c r="S212" i="89"/>
  <c r="T212" i="89" s="1"/>
  <c r="U212" i="89"/>
  <c r="V212" i="89"/>
  <c r="W212" i="89" s="1"/>
  <c r="X212" i="89"/>
  <c r="Y212" i="89"/>
  <c r="Z212" i="89" s="1"/>
  <c r="AA212" i="89"/>
  <c r="AB212" i="89"/>
  <c r="AC212" i="89" s="1"/>
  <c r="AD212" i="89"/>
  <c r="AE212" i="89"/>
  <c r="AG212" i="89"/>
  <c r="AH212" i="89"/>
  <c r="AI212" i="89" s="1"/>
  <c r="AJ212" i="89"/>
  <c r="AK212" i="89"/>
  <c r="AL212" i="89" s="1"/>
  <c r="AM212" i="89"/>
  <c r="AN212" i="89"/>
  <c r="AP212" i="89"/>
  <c r="AQ212" i="89"/>
  <c r="AR212" i="89" s="1"/>
  <c r="AS212" i="89"/>
  <c r="AT212" i="89"/>
  <c r="AU212" i="89" s="1"/>
  <c r="AV212" i="89"/>
  <c r="AW212" i="89"/>
  <c r="F213" i="89"/>
  <c r="G213" i="89"/>
  <c r="I213" i="89"/>
  <c r="J213" i="89"/>
  <c r="K213" i="89" s="1"/>
  <c r="L213" i="89"/>
  <c r="M213" i="89"/>
  <c r="N213" i="89" s="1"/>
  <c r="O213" i="89"/>
  <c r="P213" i="89"/>
  <c r="Q213" i="89" s="1"/>
  <c r="R213" i="89"/>
  <c r="S213" i="89"/>
  <c r="T213" i="89" s="1"/>
  <c r="U213" i="89"/>
  <c r="V213" i="89"/>
  <c r="W213" i="89" s="1"/>
  <c r="X213" i="89"/>
  <c r="Y213" i="89"/>
  <c r="Z213" i="89" s="1"/>
  <c r="AA213" i="89"/>
  <c r="AB213" i="89"/>
  <c r="AC213" i="89" s="1"/>
  <c r="AD213" i="89"/>
  <c r="AE213" i="89"/>
  <c r="AG213" i="89"/>
  <c r="AH213" i="89"/>
  <c r="AI213" i="89" s="1"/>
  <c r="AJ213" i="89"/>
  <c r="AK213" i="89"/>
  <c r="AL213" i="89" s="1"/>
  <c r="AM213" i="89"/>
  <c r="AN213" i="89"/>
  <c r="AP213" i="89"/>
  <c r="AQ213" i="89"/>
  <c r="AR213" i="89" s="1"/>
  <c r="AS213" i="89"/>
  <c r="AT213" i="89"/>
  <c r="AU213" i="89" s="1"/>
  <c r="AV213" i="89"/>
  <c r="AW213" i="89"/>
  <c r="F214" i="89"/>
  <c r="G214" i="89"/>
  <c r="I214" i="89"/>
  <c r="J214" i="89"/>
  <c r="K214" i="89" s="1"/>
  <c r="L214" i="89"/>
  <c r="M214" i="89"/>
  <c r="N214" i="89" s="1"/>
  <c r="O214" i="89"/>
  <c r="P214" i="89"/>
  <c r="Q214" i="89" s="1"/>
  <c r="R214" i="89"/>
  <c r="S214" i="89"/>
  <c r="T214" i="89" s="1"/>
  <c r="U214" i="89"/>
  <c r="V214" i="89"/>
  <c r="W214" i="89" s="1"/>
  <c r="X214" i="89"/>
  <c r="Y214" i="89"/>
  <c r="Z214" i="89" s="1"/>
  <c r="AA214" i="89"/>
  <c r="AB214" i="89"/>
  <c r="AC214" i="89" s="1"/>
  <c r="AD214" i="89"/>
  <c r="AE214" i="89"/>
  <c r="AG214" i="89"/>
  <c r="AH214" i="89"/>
  <c r="AI214" i="89" s="1"/>
  <c r="AJ214" i="89"/>
  <c r="AK214" i="89"/>
  <c r="AL214" i="89" s="1"/>
  <c r="AM214" i="89"/>
  <c r="AN214" i="89"/>
  <c r="AP214" i="89"/>
  <c r="AQ214" i="89"/>
  <c r="AR214" i="89" s="1"/>
  <c r="AS214" i="89"/>
  <c r="AT214" i="89"/>
  <c r="AU214" i="89" s="1"/>
  <c r="AV214" i="89"/>
  <c r="AW214" i="89"/>
  <c r="F215" i="89"/>
  <c r="G215" i="89"/>
  <c r="I215" i="89"/>
  <c r="J215" i="89"/>
  <c r="K215" i="89" s="1"/>
  <c r="L215" i="89"/>
  <c r="M215" i="89"/>
  <c r="N215" i="89" s="1"/>
  <c r="O215" i="89"/>
  <c r="P215" i="89"/>
  <c r="Q215" i="89" s="1"/>
  <c r="R215" i="89"/>
  <c r="S215" i="89"/>
  <c r="T215" i="89" s="1"/>
  <c r="U215" i="89"/>
  <c r="V215" i="89"/>
  <c r="W215" i="89" s="1"/>
  <c r="X215" i="89"/>
  <c r="Y215" i="89"/>
  <c r="Z215" i="89" s="1"/>
  <c r="AA215" i="89"/>
  <c r="AB215" i="89"/>
  <c r="AC215" i="89"/>
  <c r="AD215" i="89"/>
  <c r="AE215" i="89"/>
  <c r="AG215" i="89"/>
  <c r="AH215" i="89"/>
  <c r="AI215" i="89" s="1"/>
  <c r="AJ215" i="89"/>
  <c r="AK215" i="89"/>
  <c r="AL215" i="89" s="1"/>
  <c r="AM215" i="89"/>
  <c r="AN215" i="89"/>
  <c r="AP215" i="89"/>
  <c r="AQ215" i="89"/>
  <c r="AR215" i="89" s="1"/>
  <c r="AS215" i="89"/>
  <c r="AT215" i="89"/>
  <c r="AU215" i="89"/>
  <c r="AV215" i="89"/>
  <c r="AW215" i="89"/>
  <c r="F216" i="89"/>
  <c r="G216" i="89"/>
  <c r="I216" i="89"/>
  <c r="J216" i="89"/>
  <c r="K216" i="89" s="1"/>
  <c r="L216" i="89"/>
  <c r="M216" i="89"/>
  <c r="N216" i="89" s="1"/>
  <c r="O216" i="89"/>
  <c r="P216" i="89"/>
  <c r="Q216" i="89"/>
  <c r="R216" i="89"/>
  <c r="S216" i="89"/>
  <c r="T216" i="89" s="1"/>
  <c r="U216" i="89"/>
  <c r="V216" i="89"/>
  <c r="W216" i="89" s="1"/>
  <c r="X216" i="89"/>
  <c r="Y216" i="89"/>
  <c r="Z216" i="89" s="1"/>
  <c r="AA216" i="89"/>
  <c r="AB216" i="89"/>
  <c r="AC216" i="89" s="1"/>
  <c r="AD216" i="89"/>
  <c r="AE216" i="89"/>
  <c r="AG216" i="89"/>
  <c r="AH216" i="89"/>
  <c r="AI216" i="89" s="1"/>
  <c r="AJ216" i="89"/>
  <c r="AK216" i="89"/>
  <c r="AL216" i="89" s="1"/>
  <c r="AM216" i="89"/>
  <c r="AN216" i="89"/>
  <c r="AP216" i="89"/>
  <c r="AQ216" i="89"/>
  <c r="AR216" i="89" s="1"/>
  <c r="AS216" i="89"/>
  <c r="AT216" i="89"/>
  <c r="AU216" i="89" s="1"/>
  <c r="AV216" i="89"/>
  <c r="AW216" i="89"/>
  <c r="F217" i="89"/>
  <c r="G217" i="89"/>
  <c r="I217" i="89"/>
  <c r="J217" i="89"/>
  <c r="K217" i="89" s="1"/>
  <c r="L217" i="89"/>
  <c r="M217" i="89"/>
  <c r="N217" i="89" s="1"/>
  <c r="O217" i="89"/>
  <c r="P217" i="89"/>
  <c r="Q217" i="89" s="1"/>
  <c r="R217" i="89"/>
  <c r="S217" i="89"/>
  <c r="T217" i="89" s="1"/>
  <c r="U217" i="89"/>
  <c r="V217" i="89"/>
  <c r="W217" i="89" s="1"/>
  <c r="X217" i="89"/>
  <c r="Y217" i="89"/>
  <c r="Z217" i="89" s="1"/>
  <c r="AA217" i="89"/>
  <c r="AB217" i="89"/>
  <c r="AC217" i="89" s="1"/>
  <c r="AD217" i="89"/>
  <c r="AE217" i="89"/>
  <c r="AG217" i="89"/>
  <c r="AH217" i="89"/>
  <c r="AI217" i="89" s="1"/>
  <c r="AJ217" i="89"/>
  <c r="AK217" i="89"/>
  <c r="AL217" i="89"/>
  <c r="AM217" i="89"/>
  <c r="AN217" i="89"/>
  <c r="AP217" i="89"/>
  <c r="AQ217" i="89"/>
  <c r="AR217" i="89" s="1"/>
  <c r="AS217" i="89"/>
  <c r="AT217" i="89"/>
  <c r="AU217" i="89" s="1"/>
  <c r="AV217" i="89"/>
  <c r="AW217" i="89"/>
  <c r="F218" i="89"/>
  <c r="G218" i="89"/>
  <c r="I218" i="89"/>
  <c r="J218" i="89"/>
  <c r="K218" i="89" s="1"/>
  <c r="L218" i="89"/>
  <c r="M218" i="89"/>
  <c r="N218" i="89" s="1"/>
  <c r="O218" i="89"/>
  <c r="P218" i="89"/>
  <c r="Q218" i="89" s="1"/>
  <c r="R218" i="89"/>
  <c r="S218" i="89"/>
  <c r="T218" i="89" s="1"/>
  <c r="U218" i="89"/>
  <c r="V218" i="89"/>
  <c r="W218" i="89" s="1"/>
  <c r="X218" i="89"/>
  <c r="Y218" i="89"/>
  <c r="Z218" i="89" s="1"/>
  <c r="AA218" i="89"/>
  <c r="AB218" i="89"/>
  <c r="AC218" i="89" s="1"/>
  <c r="AD218" i="89"/>
  <c r="AE218" i="89"/>
  <c r="AG218" i="89"/>
  <c r="AH218" i="89"/>
  <c r="AI218" i="89" s="1"/>
  <c r="AJ218" i="89"/>
  <c r="AK218" i="89"/>
  <c r="AL218" i="89" s="1"/>
  <c r="AM218" i="89"/>
  <c r="AN218" i="89"/>
  <c r="AP218" i="89"/>
  <c r="AQ218" i="89"/>
  <c r="AR218" i="89" s="1"/>
  <c r="AS218" i="89"/>
  <c r="AT218" i="89"/>
  <c r="AU218" i="89" s="1"/>
  <c r="AV218" i="89"/>
  <c r="AW218" i="89"/>
  <c r="F219" i="89"/>
  <c r="G219" i="89"/>
  <c r="I219" i="89"/>
  <c r="J219" i="89"/>
  <c r="K219" i="89" s="1"/>
  <c r="L219" i="89"/>
  <c r="M219" i="89"/>
  <c r="N219" i="89" s="1"/>
  <c r="O219" i="89"/>
  <c r="P219" i="89"/>
  <c r="Q219" i="89" s="1"/>
  <c r="R219" i="89"/>
  <c r="S219" i="89"/>
  <c r="T219" i="89" s="1"/>
  <c r="U219" i="89"/>
  <c r="V219" i="89"/>
  <c r="W219" i="89" s="1"/>
  <c r="X219" i="89"/>
  <c r="Y219" i="89"/>
  <c r="Z219" i="89" s="1"/>
  <c r="AA219" i="89"/>
  <c r="AB219" i="89"/>
  <c r="AC219" i="89" s="1"/>
  <c r="AD219" i="89"/>
  <c r="AE219" i="89"/>
  <c r="AG219" i="89"/>
  <c r="AH219" i="89"/>
  <c r="AI219" i="89" s="1"/>
  <c r="AJ219" i="89"/>
  <c r="AK219" i="89"/>
  <c r="AL219" i="89" s="1"/>
  <c r="AM219" i="89"/>
  <c r="AN219" i="89"/>
  <c r="AP219" i="89"/>
  <c r="AQ219" i="89"/>
  <c r="AR219" i="89" s="1"/>
  <c r="AS219" i="89"/>
  <c r="AT219" i="89"/>
  <c r="AU219" i="89" s="1"/>
  <c r="AV219" i="89"/>
  <c r="AW219" i="89"/>
  <c r="F220" i="89"/>
  <c r="G220" i="89"/>
  <c r="I220" i="89"/>
  <c r="J220" i="89"/>
  <c r="K220" i="89" s="1"/>
  <c r="L220" i="89"/>
  <c r="M220" i="89"/>
  <c r="N220" i="89" s="1"/>
  <c r="O220" i="89"/>
  <c r="P220" i="89"/>
  <c r="Q220" i="89" s="1"/>
  <c r="R220" i="89"/>
  <c r="S220" i="89"/>
  <c r="T220" i="89" s="1"/>
  <c r="U220" i="89"/>
  <c r="V220" i="89"/>
  <c r="W220" i="89" s="1"/>
  <c r="X220" i="89"/>
  <c r="Y220" i="89"/>
  <c r="Z220" i="89" s="1"/>
  <c r="AA220" i="89"/>
  <c r="AB220" i="89"/>
  <c r="AC220" i="89" s="1"/>
  <c r="AD220" i="89"/>
  <c r="AE220" i="89"/>
  <c r="AG220" i="89"/>
  <c r="AH220" i="89"/>
  <c r="AI220" i="89" s="1"/>
  <c r="AJ220" i="89"/>
  <c r="AK220" i="89"/>
  <c r="AL220" i="89" s="1"/>
  <c r="AM220" i="89"/>
  <c r="AN220" i="89"/>
  <c r="AP220" i="89"/>
  <c r="AQ220" i="89"/>
  <c r="AR220" i="89" s="1"/>
  <c r="AS220" i="89"/>
  <c r="AT220" i="89"/>
  <c r="AU220" i="89" s="1"/>
  <c r="AV220" i="89"/>
  <c r="AW220" i="89"/>
  <c r="F221" i="89"/>
  <c r="G221" i="89"/>
  <c r="I221" i="89"/>
  <c r="J221" i="89"/>
  <c r="K221" i="89"/>
  <c r="L221" i="89"/>
  <c r="M221" i="89"/>
  <c r="N221" i="89" s="1"/>
  <c r="O221" i="89"/>
  <c r="P221" i="89"/>
  <c r="Q221" i="89" s="1"/>
  <c r="R221" i="89"/>
  <c r="S221" i="89"/>
  <c r="T221" i="89" s="1"/>
  <c r="U221" i="89"/>
  <c r="V221" i="89"/>
  <c r="W221" i="89" s="1"/>
  <c r="X221" i="89"/>
  <c r="Y221" i="89"/>
  <c r="Z221" i="89" s="1"/>
  <c r="AA221" i="89"/>
  <c r="AB221" i="89"/>
  <c r="AC221" i="89" s="1"/>
  <c r="AD221" i="89"/>
  <c r="AE221" i="89"/>
  <c r="AG221" i="89"/>
  <c r="AH221" i="89"/>
  <c r="AI221" i="89" s="1"/>
  <c r="AJ221" i="89"/>
  <c r="AK221" i="89"/>
  <c r="AL221" i="89" s="1"/>
  <c r="AM221" i="89"/>
  <c r="AN221" i="89"/>
  <c r="AP221" i="89"/>
  <c r="AQ221" i="89"/>
  <c r="AR221" i="89" s="1"/>
  <c r="AS221" i="89"/>
  <c r="AT221" i="89"/>
  <c r="AU221" i="89" s="1"/>
  <c r="AV221" i="89"/>
  <c r="AW221" i="89"/>
  <c r="F222" i="89"/>
  <c r="G222" i="89"/>
  <c r="I222" i="89"/>
  <c r="J222" i="89"/>
  <c r="K222" i="89" s="1"/>
  <c r="L222" i="89"/>
  <c r="M222" i="89"/>
  <c r="N222" i="89" s="1"/>
  <c r="O222" i="89"/>
  <c r="P222" i="89"/>
  <c r="Q222" i="89" s="1"/>
  <c r="R222" i="89"/>
  <c r="S222" i="89"/>
  <c r="T222" i="89" s="1"/>
  <c r="U222" i="89"/>
  <c r="V222" i="89"/>
  <c r="W222" i="89" s="1"/>
  <c r="X222" i="89"/>
  <c r="Y222" i="89"/>
  <c r="Z222" i="89" s="1"/>
  <c r="AA222" i="89"/>
  <c r="AB222" i="89"/>
  <c r="AC222" i="89" s="1"/>
  <c r="AD222" i="89"/>
  <c r="AE222" i="89"/>
  <c r="AG222" i="89"/>
  <c r="AH222" i="89"/>
  <c r="AI222" i="89" s="1"/>
  <c r="AJ222" i="89"/>
  <c r="AK222" i="89"/>
  <c r="AL222" i="89" s="1"/>
  <c r="AM222" i="89"/>
  <c r="AN222" i="89"/>
  <c r="AP222" i="89"/>
  <c r="AQ222" i="89"/>
  <c r="AR222" i="89" s="1"/>
  <c r="AS222" i="89"/>
  <c r="AT222" i="89"/>
  <c r="AU222" i="89" s="1"/>
  <c r="AV222" i="89"/>
  <c r="AW222" i="89"/>
  <c r="F223" i="89"/>
  <c r="G223" i="89"/>
  <c r="I223" i="89"/>
  <c r="J223" i="89"/>
  <c r="K223" i="89" s="1"/>
  <c r="L223" i="89"/>
  <c r="M223" i="89"/>
  <c r="N223" i="89" s="1"/>
  <c r="O223" i="89"/>
  <c r="P223" i="89"/>
  <c r="Q223" i="89" s="1"/>
  <c r="R223" i="89"/>
  <c r="S223" i="89"/>
  <c r="T223" i="89" s="1"/>
  <c r="U223" i="89"/>
  <c r="V223" i="89"/>
  <c r="W223" i="89" s="1"/>
  <c r="X223" i="89"/>
  <c r="Y223" i="89"/>
  <c r="Z223" i="89" s="1"/>
  <c r="AA223" i="89"/>
  <c r="AB223" i="89"/>
  <c r="AC223" i="89" s="1"/>
  <c r="AD223" i="89"/>
  <c r="AE223" i="89"/>
  <c r="AG223" i="89"/>
  <c r="AH223" i="89"/>
  <c r="AI223" i="89" s="1"/>
  <c r="AJ223" i="89"/>
  <c r="AK223" i="89"/>
  <c r="AL223" i="89" s="1"/>
  <c r="AM223" i="89"/>
  <c r="AN223" i="89"/>
  <c r="AP223" i="89"/>
  <c r="AQ223" i="89"/>
  <c r="AR223" i="89"/>
  <c r="AS223" i="89"/>
  <c r="AT223" i="89"/>
  <c r="AU223" i="89"/>
  <c r="AV223" i="89"/>
  <c r="AW223" i="89"/>
  <c r="F224" i="89"/>
  <c r="G224" i="89"/>
  <c r="I224" i="89"/>
  <c r="J224" i="89"/>
  <c r="K224" i="89" s="1"/>
  <c r="L224" i="89"/>
  <c r="M224" i="89"/>
  <c r="N224" i="89" s="1"/>
  <c r="O224" i="89"/>
  <c r="P224" i="89"/>
  <c r="Q224" i="89" s="1"/>
  <c r="R224" i="89"/>
  <c r="S224" i="89"/>
  <c r="T224" i="89" s="1"/>
  <c r="U224" i="89"/>
  <c r="V224" i="89"/>
  <c r="W224" i="89" s="1"/>
  <c r="X224" i="89"/>
  <c r="Y224" i="89"/>
  <c r="Z224" i="89" s="1"/>
  <c r="AA224" i="89"/>
  <c r="AB224" i="89"/>
  <c r="AC224" i="89" s="1"/>
  <c r="AD224" i="89"/>
  <c r="AE224" i="89"/>
  <c r="AG224" i="89"/>
  <c r="AH224" i="89"/>
  <c r="AI224" i="89" s="1"/>
  <c r="AJ224" i="89"/>
  <c r="AK224" i="89"/>
  <c r="AL224" i="89" s="1"/>
  <c r="AM224" i="89"/>
  <c r="AN224" i="89"/>
  <c r="AP224" i="89"/>
  <c r="AQ224" i="89"/>
  <c r="AR224" i="89" s="1"/>
  <c r="AS224" i="89"/>
  <c r="AT224" i="89"/>
  <c r="AU224" i="89" s="1"/>
  <c r="AV224" i="89"/>
  <c r="AW224" i="89"/>
  <c r="F225" i="89"/>
  <c r="G225" i="89"/>
  <c r="I225" i="89"/>
  <c r="J225" i="89"/>
  <c r="K225" i="89" s="1"/>
  <c r="L225" i="89"/>
  <c r="M225" i="89"/>
  <c r="N225" i="89" s="1"/>
  <c r="O225" i="89"/>
  <c r="P225" i="89"/>
  <c r="Q225" i="89" s="1"/>
  <c r="R225" i="89"/>
  <c r="S225" i="89"/>
  <c r="T225" i="89" s="1"/>
  <c r="U225" i="89"/>
  <c r="V225" i="89"/>
  <c r="W225" i="89" s="1"/>
  <c r="X225" i="89"/>
  <c r="Y225" i="89"/>
  <c r="Z225" i="89" s="1"/>
  <c r="AA225" i="89"/>
  <c r="AB225" i="89"/>
  <c r="AC225" i="89" s="1"/>
  <c r="AD225" i="89"/>
  <c r="AE225" i="89"/>
  <c r="AG225" i="89"/>
  <c r="AH225" i="89"/>
  <c r="AI225" i="89" s="1"/>
  <c r="AJ225" i="89"/>
  <c r="AK225" i="89"/>
  <c r="AL225" i="89" s="1"/>
  <c r="AM225" i="89"/>
  <c r="AN225" i="89"/>
  <c r="AP225" i="89"/>
  <c r="AQ225" i="89"/>
  <c r="AR225" i="89" s="1"/>
  <c r="AS225" i="89"/>
  <c r="AT225" i="89"/>
  <c r="AU225" i="89" s="1"/>
  <c r="AV225" i="89"/>
  <c r="AW225" i="89"/>
  <c r="AX225" i="89" s="1"/>
  <c r="F226" i="89"/>
  <c r="G226" i="89"/>
  <c r="I226" i="89"/>
  <c r="J226" i="89"/>
  <c r="K226" i="89" s="1"/>
  <c r="L226" i="89"/>
  <c r="M226" i="89"/>
  <c r="N226" i="89" s="1"/>
  <c r="O226" i="89"/>
  <c r="P226" i="89"/>
  <c r="Q226" i="89" s="1"/>
  <c r="R226" i="89"/>
  <c r="S226" i="89"/>
  <c r="T226" i="89" s="1"/>
  <c r="U226" i="89"/>
  <c r="V226" i="89"/>
  <c r="W226" i="89" s="1"/>
  <c r="X226" i="89"/>
  <c r="Y226" i="89"/>
  <c r="Z226" i="89" s="1"/>
  <c r="AA226" i="89"/>
  <c r="AB226" i="89"/>
  <c r="AC226" i="89"/>
  <c r="AD226" i="89"/>
  <c r="AE226" i="89"/>
  <c r="AG226" i="89"/>
  <c r="AH226" i="89"/>
  <c r="AI226" i="89" s="1"/>
  <c r="AJ226" i="89"/>
  <c r="AK226" i="89"/>
  <c r="AL226" i="89" s="1"/>
  <c r="AM226" i="89"/>
  <c r="AN226" i="89"/>
  <c r="AP226" i="89"/>
  <c r="AQ226" i="89"/>
  <c r="AR226" i="89" s="1"/>
  <c r="AS226" i="89"/>
  <c r="AT226" i="89"/>
  <c r="AU226" i="89" s="1"/>
  <c r="AV226" i="89"/>
  <c r="AW226" i="89"/>
  <c r="AX226" i="89" s="1"/>
  <c r="F227" i="89"/>
  <c r="G227" i="89"/>
  <c r="I227" i="89"/>
  <c r="J227" i="89"/>
  <c r="K227" i="89" s="1"/>
  <c r="L227" i="89"/>
  <c r="M227" i="89"/>
  <c r="N227" i="89" s="1"/>
  <c r="O227" i="89"/>
  <c r="P227" i="89"/>
  <c r="Q227" i="89" s="1"/>
  <c r="R227" i="89"/>
  <c r="S227" i="89"/>
  <c r="T227" i="89" s="1"/>
  <c r="U227" i="89"/>
  <c r="V227" i="89"/>
  <c r="W227" i="89" s="1"/>
  <c r="X227" i="89"/>
  <c r="Y227" i="89"/>
  <c r="Z227" i="89" s="1"/>
  <c r="AA227" i="89"/>
  <c r="AB227" i="89"/>
  <c r="AC227" i="89" s="1"/>
  <c r="AD227" i="89"/>
  <c r="AE227" i="89"/>
  <c r="AG227" i="89"/>
  <c r="AH227" i="89"/>
  <c r="AI227" i="89" s="1"/>
  <c r="AJ227" i="89"/>
  <c r="AK227" i="89"/>
  <c r="AL227" i="89" s="1"/>
  <c r="AM227" i="89"/>
  <c r="AN227" i="89"/>
  <c r="AP227" i="89"/>
  <c r="AQ227" i="89"/>
  <c r="AR227" i="89" s="1"/>
  <c r="AS227" i="89"/>
  <c r="AT227" i="89"/>
  <c r="AU227" i="89" s="1"/>
  <c r="AV227" i="89"/>
  <c r="AW227" i="89"/>
  <c r="AX227" i="89"/>
  <c r="F228" i="89"/>
  <c r="G228" i="89"/>
  <c r="I228" i="89"/>
  <c r="J228" i="89"/>
  <c r="K228" i="89" s="1"/>
  <c r="L228" i="89"/>
  <c r="M228" i="89"/>
  <c r="N228" i="89" s="1"/>
  <c r="O228" i="89"/>
  <c r="P228" i="89"/>
  <c r="Q228" i="89" s="1"/>
  <c r="R228" i="89"/>
  <c r="S228" i="89"/>
  <c r="T228" i="89" s="1"/>
  <c r="U228" i="89"/>
  <c r="V228" i="89"/>
  <c r="W228" i="89" s="1"/>
  <c r="X228" i="89"/>
  <c r="Y228" i="89"/>
  <c r="Z228" i="89"/>
  <c r="AA228" i="89"/>
  <c r="AB228" i="89"/>
  <c r="AC228" i="89" s="1"/>
  <c r="AD228" i="89"/>
  <c r="AE228" i="89"/>
  <c r="AG228" i="89"/>
  <c r="AH228" i="89"/>
  <c r="AI228" i="89" s="1"/>
  <c r="AJ228" i="89"/>
  <c r="AK228" i="89"/>
  <c r="AL228" i="89" s="1"/>
  <c r="AM228" i="89"/>
  <c r="AN228" i="89"/>
  <c r="AP228" i="89"/>
  <c r="AQ228" i="89"/>
  <c r="AR228" i="89" s="1"/>
  <c r="AS228" i="89"/>
  <c r="AT228" i="89"/>
  <c r="AU228" i="89"/>
  <c r="AV228" i="89"/>
  <c r="AW228" i="89"/>
  <c r="AX228" i="89" s="1"/>
  <c r="F229" i="89"/>
  <c r="G229" i="89"/>
  <c r="I229" i="89"/>
  <c r="J229" i="89"/>
  <c r="K229" i="89" s="1"/>
  <c r="L229" i="89"/>
  <c r="M229" i="89"/>
  <c r="N229" i="89" s="1"/>
  <c r="O229" i="89"/>
  <c r="P229" i="89"/>
  <c r="Q229" i="89" s="1"/>
  <c r="R229" i="89"/>
  <c r="S229" i="89"/>
  <c r="T229" i="89" s="1"/>
  <c r="U229" i="89"/>
  <c r="V229" i="89"/>
  <c r="W229" i="89" s="1"/>
  <c r="X229" i="89"/>
  <c r="Y229" i="89"/>
  <c r="Z229" i="89" s="1"/>
  <c r="AA229" i="89"/>
  <c r="AB229" i="89"/>
  <c r="AC229" i="89" s="1"/>
  <c r="AD229" i="89"/>
  <c r="AE229" i="89"/>
  <c r="AG229" i="89"/>
  <c r="AH229" i="89"/>
  <c r="AI229" i="89" s="1"/>
  <c r="AJ229" i="89"/>
  <c r="AK229" i="89"/>
  <c r="AL229" i="89" s="1"/>
  <c r="AM229" i="89"/>
  <c r="AN229" i="89"/>
  <c r="AP229" i="89"/>
  <c r="AQ229" i="89"/>
  <c r="AR229" i="89" s="1"/>
  <c r="AS229" i="89"/>
  <c r="AT229" i="89"/>
  <c r="AU229" i="89"/>
  <c r="AV229" i="89"/>
  <c r="AW229" i="89"/>
  <c r="AX229" i="89" s="1"/>
  <c r="F230" i="89"/>
  <c r="G230" i="89"/>
  <c r="I230" i="89"/>
  <c r="J230" i="89"/>
  <c r="K230" i="89" s="1"/>
  <c r="L230" i="89"/>
  <c r="M230" i="89"/>
  <c r="N230" i="89" s="1"/>
  <c r="O230" i="89"/>
  <c r="P230" i="89"/>
  <c r="Q230" i="89" s="1"/>
  <c r="R230" i="89"/>
  <c r="S230" i="89"/>
  <c r="T230" i="89" s="1"/>
  <c r="U230" i="89"/>
  <c r="V230" i="89"/>
  <c r="W230" i="89" s="1"/>
  <c r="X230" i="89"/>
  <c r="Y230" i="89"/>
  <c r="Z230" i="89" s="1"/>
  <c r="AA230" i="89"/>
  <c r="AB230" i="89"/>
  <c r="AC230" i="89" s="1"/>
  <c r="AD230" i="89"/>
  <c r="AE230" i="89"/>
  <c r="AG230" i="89"/>
  <c r="AH230" i="89"/>
  <c r="AI230" i="89" s="1"/>
  <c r="AJ230" i="89"/>
  <c r="AK230" i="89"/>
  <c r="AL230" i="89" s="1"/>
  <c r="AM230" i="89"/>
  <c r="AN230" i="89"/>
  <c r="AP230" i="89"/>
  <c r="AQ230" i="89"/>
  <c r="AR230" i="89" s="1"/>
  <c r="AS230" i="89"/>
  <c r="AT230" i="89"/>
  <c r="AU230" i="89" s="1"/>
  <c r="AV230" i="89"/>
  <c r="AW230" i="89"/>
  <c r="AX230" i="89" s="1"/>
  <c r="F231" i="89"/>
  <c r="G231" i="89"/>
  <c r="I231" i="89"/>
  <c r="J231" i="89"/>
  <c r="K231" i="89" s="1"/>
  <c r="L231" i="89"/>
  <c r="M231" i="89"/>
  <c r="N231" i="89" s="1"/>
  <c r="O231" i="89"/>
  <c r="P231" i="89"/>
  <c r="Q231" i="89" s="1"/>
  <c r="R231" i="89"/>
  <c r="S231" i="89"/>
  <c r="T231" i="89" s="1"/>
  <c r="U231" i="89"/>
  <c r="V231" i="89"/>
  <c r="W231" i="89" s="1"/>
  <c r="X231" i="89"/>
  <c r="Y231" i="89"/>
  <c r="Z231" i="89" s="1"/>
  <c r="AA231" i="89"/>
  <c r="AB231" i="89"/>
  <c r="AC231" i="89" s="1"/>
  <c r="AD231" i="89"/>
  <c r="AE231" i="89"/>
  <c r="AG231" i="89"/>
  <c r="AH231" i="89"/>
  <c r="AI231" i="89" s="1"/>
  <c r="AJ231" i="89"/>
  <c r="AK231" i="89"/>
  <c r="AL231" i="89" s="1"/>
  <c r="AM231" i="89"/>
  <c r="AN231" i="89"/>
  <c r="AP231" i="89"/>
  <c r="AQ231" i="89"/>
  <c r="AR231" i="89" s="1"/>
  <c r="AS231" i="89"/>
  <c r="AT231" i="89"/>
  <c r="AU231" i="89" s="1"/>
  <c r="AV231" i="89"/>
  <c r="AW231" i="89"/>
  <c r="AX231" i="89" s="1"/>
  <c r="F232" i="89"/>
  <c r="G232" i="89"/>
  <c r="I232" i="89"/>
  <c r="J232" i="89"/>
  <c r="K232" i="89" s="1"/>
  <c r="L232" i="89"/>
  <c r="M232" i="89"/>
  <c r="N232" i="89" s="1"/>
  <c r="O232" i="89"/>
  <c r="P232" i="89"/>
  <c r="Q232" i="89" s="1"/>
  <c r="R232" i="89"/>
  <c r="S232" i="89"/>
  <c r="T232" i="89" s="1"/>
  <c r="U232" i="89"/>
  <c r="V232" i="89"/>
  <c r="W232" i="89" s="1"/>
  <c r="X232" i="89"/>
  <c r="Y232" i="89"/>
  <c r="Z232" i="89" s="1"/>
  <c r="AA232" i="89"/>
  <c r="AB232" i="89"/>
  <c r="AC232" i="89" s="1"/>
  <c r="AD232" i="89"/>
  <c r="AE232" i="89"/>
  <c r="AG232" i="89"/>
  <c r="AH232" i="89"/>
  <c r="AI232" i="89" s="1"/>
  <c r="AJ232" i="89"/>
  <c r="AK232" i="89"/>
  <c r="AL232" i="89" s="1"/>
  <c r="AM232" i="89"/>
  <c r="AN232" i="89"/>
  <c r="AP232" i="89"/>
  <c r="AQ232" i="89"/>
  <c r="AR232" i="89" s="1"/>
  <c r="AS232" i="89"/>
  <c r="AT232" i="89"/>
  <c r="AU232" i="89" s="1"/>
  <c r="AV232" i="89"/>
  <c r="AW232" i="89"/>
  <c r="AX232" i="89" s="1"/>
  <c r="F233" i="89"/>
  <c r="G233" i="89"/>
  <c r="I233" i="89"/>
  <c r="J233" i="89"/>
  <c r="K233" i="89" s="1"/>
  <c r="L233" i="89"/>
  <c r="M233" i="89"/>
  <c r="N233" i="89" s="1"/>
  <c r="O233" i="89"/>
  <c r="P233" i="89"/>
  <c r="Q233" i="89" s="1"/>
  <c r="R233" i="89"/>
  <c r="S233" i="89"/>
  <c r="T233" i="89"/>
  <c r="U233" i="89"/>
  <c r="V233" i="89"/>
  <c r="W233" i="89"/>
  <c r="X233" i="89"/>
  <c r="Y233" i="89"/>
  <c r="Z233" i="89" s="1"/>
  <c r="AA233" i="89"/>
  <c r="AB233" i="89"/>
  <c r="AC233" i="89" s="1"/>
  <c r="AD233" i="89"/>
  <c r="AE233" i="89"/>
  <c r="AG233" i="89"/>
  <c r="AH233" i="89"/>
  <c r="AI233" i="89" s="1"/>
  <c r="AJ233" i="89"/>
  <c r="AK233" i="89"/>
  <c r="AL233" i="89" s="1"/>
  <c r="AM233" i="89"/>
  <c r="AN233" i="89"/>
  <c r="AP233" i="89"/>
  <c r="AQ233" i="89"/>
  <c r="AR233" i="89"/>
  <c r="AS233" i="89"/>
  <c r="AT233" i="89"/>
  <c r="AU233" i="89" s="1"/>
  <c r="AV233" i="89"/>
  <c r="AW233" i="89"/>
  <c r="AX233" i="89" s="1"/>
  <c r="F234" i="89"/>
  <c r="G234" i="89"/>
  <c r="I234" i="89"/>
  <c r="J234" i="89"/>
  <c r="K234" i="89" s="1"/>
  <c r="L234" i="89"/>
  <c r="M234" i="89"/>
  <c r="N234" i="89"/>
  <c r="O234" i="89"/>
  <c r="P234" i="89"/>
  <c r="Q234" i="89" s="1"/>
  <c r="R234" i="89"/>
  <c r="S234" i="89"/>
  <c r="T234" i="89" s="1"/>
  <c r="U234" i="89"/>
  <c r="V234" i="89"/>
  <c r="W234" i="89" s="1"/>
  <c r="X234" i="89"/>
  <c r="Y234" i="89"/>
  <c r="Z234" i="89" s="1"/>
  <c r="AA234" i="89"/>
  <c r="AB234" i="89"/>
  <c r="AC234" i="89" s="1"/>
  <c r="AD234" i="89"/>
  <c r="AE234" i="89"/>
  <c r="AF234" i="89" s="1"/>
  <c r="AG234" i="89"/>
  <c r="AH234" i="89"/>
  <c r="AI234" i="89" s="1"/>
  <c r="AJ234" i="89"/>
  <c r="AK234" i="89"/>
  <c r="AL234" i="89" s="1"/>
  <c r="AM234" i="89"/>
  <c r="AN234" i="89"/>
  <c r="AO234" i="89" s="1"/>
  <c r="AP234" i="89"/>
  <c r="AQ234" i="89"/>
  <c r="AR234" i="89" s="1"/>
  <c r="AS234" i="89"/>
  <c r="AT234" i="89"/>
  <c r="AU234" i="89" s="1"/>
  <c r="AV234" i="89"/>
  <c r="AW234" i="89"/>
  <c r="AX234" i="89" s="1"/>
  <c r="F235" i="89"/>
  <c r="G235" i="89"/>
  <c r="I235" i="89"/>
  <c r="J235" i="89"/>
  <c r="K235" i="89" s="1"/>
  <c r="L235" i="89"/>
  <c r="M235" i="89"/>
  <c r="N235" i="89" s="1"/>
  <c r="O235" i="89"/>
  <c r="P235" i="89"/>
  <c r="Q235" i="89" s="1"/>
  <c r="R235" i="89"/>
  <c r="S235" i="89"/>
  <c r="T235" i="89" s="1"/>
  <c r="U235" i="89"/>
  <c r="V235" i="89"/>
  <c r="W235" i="89" s="1"/>
  <c r="X235" i="89"/>
  <c r="Y235" i="89"/>
  <c r="Z235" i="89" s="1"/>
  <c r="AA235" i="89"/>
  <c r="AB235" i="89"/>
  <c r="AC235" i="89" s="1"/>
  <c r="AD235" i="89"/>
  <c r="AE235" i="89"/>
  <c r="AF235" i="89"/>
  <c r="AG235" i="89"/>
  <c r="AH235" i="89"/>
  <c r="AI235" i="89" s="1"/>
  <c r="AJ235" i="89"/>
  <c r="AK235" i="89"/>
  <c r="AL235" i="89" s="1"/>
  <c r="AM235" i="89"/>
  <c r="AN235" i="89"/>
  <c r="AO235" i="89" s="1"/>
  <c r="AP235" i="89"/>
  <c r="AQ235" i="89"/>
  <c r="AR235" i="89" s="1"/>
  <c r="AS235" i="89"/>
  <c r="AT235" i="89"/>
  <c r="AU235" i="89" s="1"/>
  <c r="AV235" i="89"/>
  <c r="AW235" i="89"/>
  <c r="AX235" i="89" s="1"/>
  <c r="F236" i="89"/>
  <c r="G236" i="89"/>
  <c r="I236" i="89"/>
  <c r="J236" i="89"/>
  <c r="K236" i="89" s="1"/>
  <c r="L236" i="89"/>
  <c r="M236" i="89"/>
  <c r="N236" i="89" s="1"/>
  <c r="O236" i="89"/>
  <c r="P236" i="89"/>
  <c r="Q236" i="89" s="1"/>
  <c r="R236" i="89"/>
  <c r="S236" i="89"/>
  <c r="T236" i="89" s="1"/>
  <c r="U236" i="89"/>
  <c r="V236" i="89"/>
  <c r="W236" i="89" s="1"/>
  <c r="X236" i="89"/>
  <c r="Y236" i="89"/>
  <c r="Z236" i="89" s="1"/>
  <c r="AA236" i="89"/>
  <c r="AB236" i="89"/>
  <c r="AC236" i="89" s="1"/>
  <c r="AD236" i="89"/>
  <c r="AE236" i="89"/>
  <c r="AF236" i="89" s="1"/>
  <c r="AG236" i="89"/>
  <c r="AH236" i="89"/>
  <c r="AI236" i="89" s="1"/>
  <c r="AJ236" i="89"/>
  <c r="AK236" i="89"/>
  <c r="AL236" i="89" s="1"/>
  <c r="AM236" i="89"/>
  <c r="AN236" i="89"/>
  <c r="AO236" i="89" s="1"/>
  <c r="AP236" i="89"/>
  <c r="AQ236" i="89"/>
  <c r="AR236" i="89" s="1"/>
  <c r="AS236" i="89"/>
  <c r="AT236" i="89"/>
  <c r="AU236" i="89" s="1"/>
  <c r="AV236" i="89"/>
  <c r="AW236" i="89"/>
  <c r="AX236" i="89" s="1"/>
  <c r="F237" i="89"/>
  <c r="G237" i="89"/>
  <c r="I237" i="89"/>
  <c r="J237" i="89"/>
  <c r="K237" i="89" s="1"/>
  <c r="L237" i="89"/>
  <c r="M237" i="89"/>
  <c r="N237" i="89" s="1"/>
  <c r="O237" i="89"/>
  <c r="P237" i="89"/>
  <c r="Q237" i="89" s="1"/>
  <c r="R237" i="89"/>
  <c r="S237" i="89"/>
  <c r="T237" i="89"/>
  <c r="U237" i="89"/>
  <c r="V237" i="89"/>
  <c r="W237" i="89"/>
  <c r="X237" i="89"/>
  <c r="Y237" i="89"/>
  <c r="Z237" i="89" s="1"/>
  <c r="AA237" i="89"/>
  <c r="AB237" i="89"/>
  <c r="AC237" i="89" s="1"/>
  <c r="AD237" i="89"/>
  <c r="AE237" i="89"/>
  <c r="AF237" i="89" s="1"/>
  <c r="AG237" i="89"/>
  <c r="AH237" i="89"/>
  <c r="AI237" i="89" s="1"/>
  <c r="AJ237" i="89"/>
  <c r="AK237" i="89"/>
  <c r="AL237" i="89" s="1"/>
  <c r="AM237" i="89"/>
  <c r="AN237" i="89"/>
  <c r="AO237" i="89" s="1"/>
  <c r="AP237" i="89"/>
  <c r="AQ237" i="89"/>
  <c r="AR237" i="89" s="1"/>
  <c r="AS237" i="89"/>
  <c r="AT237" i="89"/>
  <c r="AU237" i="89" s="1"/>
  <c r="AV237" i="89"/>
  <c r="AW237" i="89"/>
  <c r="AX237" i="89" s="1"/>
  <c r="F238" i="89"/>
  <c r="G238" i="89"/>
  <c r="I238" i="89"/>
  <c r="J238" i="89"/>
  <c r="K238" i="89" s="1"/>
  <c r="L238" i="89"/>
  <c r="M238" i="89"/>
  <c r="N238" i="89" s="1"/>
  <c r="O238" i="89"/>
  <c r="P238" i="89"/>
  <c r="Q238" i="89" s="1"/>
  <c r="R238" i="89"/>
  <c r="S238" i="89"/>
  <c r="T238" i="89" s="1"/>
  <c r="U238" i="89"/>
  <c r="V238" i="89"/>
  <c r="W238" i="89" s="1"/>
  <c r="X238" i="89"/>
  <c r="Y238" i="89"/>
  <c r="Z238" i="89" s="1"/>
  <c r="AA238" i="89"/>
  <c r="AB238" i="89"/>
  <c r="AC238" i="89" s="1"/>
  <c r="AD238" i="89"/>
  <c r="AE238" i="89"/>
  <c r="AF238" i="89" s="1"/>
  <c r="AG238" i="89"/>
  <c r="AH238" i="89"/>
  <c r="AI238" i="89" s="1"/>
  <c r="AJ238" i="89"/>
  <c r="AK238" i="89"/>
  <c r="AL238" i="89" s="1"/>
  <c r="AM238" i="89"/>
  <c r="AN238" i="89"/>
  <c r="AO238" i="89"/>
  <c r="AP238" i="89"/>
  <c r="AQ238" i="89"/>
  <c r="AR238" i="89" s="1"/>
  <c r="AS238" i="89"/>
  <c r="AT238" i="89"/>
  <c r="AU238" i="89" s="1"/>
  <c r="AV238" i="89"/>
  <c r="AW238" i="89"/>
  <c r="AX238" i="89" s="1"/>
  <c r="F239" i="89"/>
  <c r="G239" i="89"/>
  <c r="H239" i="89" s="1"/>
  <c r="I239" i="89"/>
  <c r="J239" i="89"/>
  <c r="K239" i="89"/>
  <c r="L239" i="89"/>
  <c r="M239" i="89"/>
  <c r="N239" i="89" s="1"/>
  <c r="O239" i="89"/>
  <c r="P239" i="89"/>
  <c r="Q239" i="89" s="1"/>
  <c r="R239" i="89"/>
  <c r="S239" i="89"/>
  <c r="T239" i="89" s="1"/>
  <c r="U239" i="89"/>
  <c r="V239" i="89"/>
  <c r="W239" i="89" s="1"/>
  <c r="X239" i="89"/>
  <c r="Y239" i="89"/>
  <c r="Z239" i="89" s="1"/>
  <c r="AA239" i="89"/>
  <c r="AB239" i="89"/>
  <c r="AC239" i="89" s="1"/>
  <c r="AD239" i="89"/>
  <c r="AE239" i="89"/>
  <c r="AF239" i="89" s="1"/>
  <c r="AG239" i="89"/>
  <c r="AH239" i="89"/>
  <c r="AI239" i="89" s="1"/>
  <c r="AJ239" i="89"/>
  <c r="AK239" i="89"/>
  <c r="AL239" i="89" s="1"/>
  <c r="AM239" i="89"/>
  <c r="AN239" i="89"/>
  <c r="AO239" i="89" s="1"/>
  <c r="AP239" i="89"/>
  <c r="AQ239" i="89"/>
  <c r="AR239" i="89" s="1"/>
  <c r="AS239" i="89"/>
  <c r="AT239" i="89"/>
  <c r="AU239" i="89" s="1"/>
  <c r="AV239" i="89"/>
  <c r="AW239" i="89"/>
  <c r="AX239" i="89" s="1"/>
  <c r="F240" i="89"/>
  <c r="G240" i="89"/>
  <c r="H240" i="89" s="1"/>
  <c r="I240" i="89"/>
  <c r="J240" i="89"/>
  <c r="K240" i="89" s="1"/>
  <c r="L240" i="89"/>
  <c r="M240" i="89"/>
  <c r="N240" i="89" s="1"/>
  <c r="O240" i="89"/>
  <c r="P240" i="89"/>
  <c r="Q240" i="89" s="1"/>
  <c r="R240" i="89"/>
  <c r="S240" i="89"/>
  <c r="T240" i="89" s="1"/>
  <c r="U240" i="89"/>
  <c r="V240" i="89"/>
  <c r="W240" i="89" s="1"/>
  <c r="X240" i="89"/>
  <c r="Y240" i="89"/>
  <c r="Z240" i="89" s="1"/>
  <c r="AA240" i="89"/>
  <c r="AB240" i="89"/>
  <c r="AC240" i="89" s="1"/>
  <c r="AD240" i="89"/>
  <c r="AE240" i="89"/>
  <c r="AF240" i="89" s="1"/>
  <c r="AG240" i="89"/>
  <c r="AH240" i="89"/>
  <c r="AI240" i="89" s="1"/>
  <c r="AJ240" i="89"/>
  <c r="AK240" i="89"/>
  <c r="AL240" i="89" s="1"/>
  <c r="AM240" i="89"/>
  <c r="AN240" i="89"/>
  <c r="AO240" i="89" s="1"/>
  <c r="AP240" i="89"/>
  <c r="AQ240" i="89"/>
  <c r="AR240" i="89" s="1"/>
  <c r="AS240" i="89"/>
  <c r="AT240" i="89"/>
  <c r="AU240" i="89" s="1"/>
  <c r="AV240" i="89"/>
  <c r="AW240" i="89"/>
  <c r="AX240" i="89" s="1"/>
  <c r="F241" i="89"/>
  <c r="G241" i="89"/>
  <c r="H241" i="89" s="1"/>
  <c r="I241" i="89"/>
  <c r="J241" i="89"/>
  <c r="K241" i="89" s="1"/>
  <c r="L241" i="89"/>
  <c r="M241" i="89"/>
  <c r="N241" i="89" s="1"/>
  <c r="O241" i="89"/>
  <c r="P241" i="89"/>
  <c r="Q241" i="89" s="1"/>
  <c r="R241" i="89"/>
  <c r="S241" i="89"/>
  <c r="T241" i="89" s="1"/>
  <c r="U241" i="89"/>
  <c r="V241" i="89"/>
  <c r="W241" i="89" s="1"/>
  <c r="X241" i="89"/>
  <c r="Y241" i="89"/>
  <c r="Z241" i="89"/>
  <c r="AA241" i="89"/>
  <c r="AB241" i="89"/>
  <c r="AC241" i="89" s="1"/>
  <c r="AD241" i="89"/>
  <c r="AE241" i="89"/>
  <c r="AF241" i="89" s="1"/>
  <c r="AG241" i="89"/>
  <c r="AH241" i="89"/>
  <c r="AI241" i="89" s="1"/>
  <c r="AJ241" i="89"/>
  <c r="AK241" i="89"/>
  <c r="AL241" i="89" s="1"/>
  <c r="AM241" i="89"/>
  <c r="AN241" i="89"/>
  <c r="AO241" i="89" s="1"/>
  <c r="AP241" i="89"/>
  <c r="AQ241" i="89"/>
  <c r="AR241" i="89" s="1"/>
  <c r="AS241" i="89"/>
  <c r="AT241" i="89"/>
  <c r="AU241" i="89" s="1"/>
  <c r="AV241" i="89"/>
  <c r="AW241" i="89"/>
  <c r="AX241" i="89" s="1"/>
  <c r="F242" i="89"/>
  <c r="G242" i="89"/>
  <c r="H242" i="89" s="1"/>
  <c r="I242" i="89"/>
  <c r="J242" i="89"/>
  <c r="K242" i="89" s="1"/>
  <c r="L242" i="89"/>
  <c r="M242" i="89"/>
  <c r="N242" i="89" s="1"/>
  <c r="O242" i="89"/>
  <c r="P242" i="89"/>
  <c r="Q242" i="89" s="1"/>
  <c r="R242" i="89"/>
  <c r="S242" i="89"/>
  <c r="T242" i="89" s="1"/>
  <c r="U242" i="89"/>
  <c r="V242" i="89"/>
  <c r="W242" i="89" s="1"/>
  <c r="X242" i="89"/>
  <c r="Y242" i="89"/>
  <c r="Z242" i="89" s="1"/>
  <c r="AA242" i="89"/>
  <c r="AB242" i="89"/>
  <c r="AC242" i="89" s="1"/>
  <c r="AD242" i="89"/>
  <c r="AE242" i="89"/>
  <c r="AF242" i="89" s="1"/>
  <c r="AG242" i="89"/>
  <c r="AH242" i="89"/>
  <c r="AI242" i="89" s="1"/>
  <c r="AJ242" i="89"/>
  <c r="AK242" i="89"/>
  <c r="AL242" i="89" s="1"/>
  <c r="AM242" i="89"/>
  <c r="AN242" i="89"/>
  <c r="AO242" i="89" s="1"/>
  <c r="AP242" i="89"/>
  <c r="AQ242" i="89"/>
  <c r="AR242" i="89" s="1"/>
  <c r="AS242" i="89"/>
  <c r="AT242" i="89"/>
  <c r="AU242" i="89" s="1"/>
  <c r="AV242" i="89"/>
  <c r="AW242" i="89"/>
  <c r="AX242" i="89" s="1"/>
  <c r="F243" i="89"/>
  <c r="G243" i="89"/>
  <c r="H243" i="89" s="1"/>
  <c r="I243" i="89"/>
  <c r="J243" i="89"/>
  <c r="K243" i="89" s="1"/>
  <c r="L243" i="89"/>
  <c r="M243" i="89"/>
  <c r="N243" i="89" s="1"/>
  <c r="O243" i="89"/>
  <c r="P243" i="89"/>
  <c r="Q243" i="89" s="1"/>
  <c r="R243" i="89"/>
  <c r="S243" i="89"/>
  <c r="T243" i="89" s="1"/>
  <c r="U243" i="89"/>
  <c r="V243" i="89"/>
  <c r="W243" i="89" s="1"/>
  <c r="X243" i="89"/>
  <c r="Y243" i="89"/>
  <c r="Z243" i="89" s="1"/>
  <c r="AA243" i="89"/>
  <c r="AB243" i="89"/>
  <c r="AC243" i="89" s="1"/>
  <c r="AD243" i="89"/>
  <c r="AE243" i="89"/>
  <c r="AF243" i="89" s="1"/>
  <c r="AG243" i="89"/>
  <c r="AH243" i="89"/>
  <c r="AI243" i="89" s="1"/>
  <c r="AJ243" i="89"/>
  <c r="AK243" i="89"/>
  <c r="AL243" i="89" s="1"/>
  <c r="AM243" i="89"/>
  <c r="AN243" i="89"/>
  <c r="AO243" i="89" s="1"/>
  <c r="AP243" i="89"/>
  <c r="AQ243" i="89"/>
  <c r="AR243" i="89" s="1"/>
  <c r="AS243" i="89"/>
  <c r="AT243" i="89"/>
  <c r="AU243" i="89" s="1"/>
  <c r="AV243" i="89"/>
  <c r="AW243" i="89"/>
  <c r="AX243" i="89" s="1"/>
  <c r="F244" i="89"/>
  <c r="G244" i="89"/>
  <c r="H244" i="89" s="1"/>
  <c r="I244" i="89"/>
  <c r="J244" i="89"/>
  <c r="K244" i="89" s="1"/>
  <c r="L244" i="89"/>
  <c r="M244" i="89"/>
  <c r="N244" i="89" s="1"/>
  <c r="O244" i="89"/>
  <c r="P244" i="89"/>
  <c r="Q244" i="89" s="1"/>
  <c r="R244" i="89"/>
  <c r="S244" i="89"/>
  <c r="T244" i="89" s="1"/>
  <c r="U244" i="89"/>
  <c r="V244" i="89"/>
  <c r="W244" i="89" s="1"/>
  <c r="X244" i="89"/>
  <c r="Y244" i="89"/>
  <c r="Z244" i="89" s="1"/>
  <c r="AA244" i="89"/>
  <c r="AB244" i="89"/>
  <c r="AC244" i="89" s="1"/>
  <c r="AD244" i="89"/>
  <c r="AE244" i="89"/>
  <c r="AF244" i="89" s="1"/>
  <c r="AG244" i="89"/>
  <c r="AH244" i="89"/>
  <c r="AI244" i="89" s="1"/>
  <c r="AJ244" i="89"/>
  <c r="AK244" i="89"/>
  <c r="AL244" i="89" s="1"/>
  <c r="AM244" i="89"/>
  <c r="AN244" i="89"/>
  <c r="AO244" i="89" s="1"/>
  <c r="AP244" i="89"/>
  <c r="AQ244" i="89"/>
  <c r="AR244" i="89" s="1"/>
  <c r="AS244" i="89"/>
  <c r="AT244" i="89"/>
  <c r="AU244" i="89" s="1"/>
  <c r="AV244" i="89"/>
  <c r="AW244" i="89"/>
  <c r="AX244" i="89" s="1"/>
  <c r="F245" i="89"/>
  <c r="G245" i="89"/>
  <c r="H245" i="89" s="1"/>
  <c r="I245" i="89"/>
  <c r="J245" i="89"/>
  <c r="K245" i="89" s="1"/>
  <c r="L245" i="89"/>
  <c r="M245" i="89"/>
  <c r="N245" i="89" s="1"/>
  <c r="O245" i="89"/>
  <c r="P245" i="89"/>
  <c r="Q245" i="89" s="1"/>
  <c r="R245" i="89"/>
  <c r="S245" i="89"/>
  <c r="T245" i="89" s="1"/>
  <c r="U245" i="89"/>
  <c r="V245" i="89"/>
  <c r="W245" i="89" s="1"/>
  <c r="X245" i="89"/>
  <c r="Y245" i="89"/>
  <c r="Z245" i="89" s="1"/>
  <c r="AA245" i="89"/>
  <c r="AB245" i="89"/>
  <c r="AC245" i="89" s="1"/>
  <c r="AD245" i="89"/>
  <c r="AE245" i="89"/>
  <c r="AF245" i="89" s="1"/>
  <c r="AG245" i="89"/>
  <c r="AH245" i="89"/>
  <c r="AI245" i="89" s="1"/>
  <c r="AJ245" i="89"/>
  <c r="AK245" i="89"/>
  <c r="AL245" i="89" s="1"/>
  <c r="AM245" i="89"/>
  <c r="AN245" i="89"/>
  <c r="AO245" i="89" s="1"/>
  <c r="AP245" i="89"/>
  <c r="AQ245" i="89"/>
  <c r="AR245" i="89"/>
  <c r="AS245" i="89"/>
  <c r="AT245" i="89"/>
  <c r="AU245" i="89" s="1"/>
  <c r="AV245" i="89"/>
  <c r="AW245" i="89"/>
  <c r="AX245" i="89" s="1"/>
  <c r="C54" i="89"/>
  <c r="D54" i="89"/>
  <c r="F54" i="89"/>
  <c r="G54" i="89"/>
  <c r="I54" i="89"/>
  <c r="J54" i="89"/>
  <c r="L54" i="89"/>
  <c r="M54" i="89"/>
  <c r="O54" i="89"/>
  <c r="P54" i="89"/>
  <c r="R54" i="89"/>
  <c r="S54" i="89"/>
  <c r="U54" i="89"/>
  <c r="V54" i="89"/>
  <c r="X54" i="89"/>
  <c r="Y54" i="89"/>
  <c r="AA54" i="89"/>
  <c r="AB54" i="89"/>
  <c r="AD54" i="89"/>
  <c r="AE54" i="89"/>
  <c r="AG54" i="89"/>
  <c r="AH54" i="89"/>
  <c r="AJ54" i="89"/>
  <c r="AK54" i="89"/>
  <c r="AM54" i="89"/>
  <c r="AN54" i="89"/>
  <c r="AP54" i="89"/>
  <c r="AQ54" i="89"/>
  <c r="AS54" i="89"/>
  <c r="AT54" i="89"/>
  <c r="AV54" i="89"/>
  <c r="AW54" i="89"/>
  <c r="C55" i="89"/>
  <c r="D55" i="89"/>
  <c r="F55" i="89"/>
  <c r="G55" i="89"/>
  <c r="I55" i="89"/>
  <c r="J55" i="89"/>
  <c r="L55" i="89"/>
  <c r="M55" i="89"/>
  <c r="O55" i="89"/>
  <c r="P55" i="89"/>
  <c r="R55" i="89"/>
  <c r="S55" i="89"/>
  <c r="U55" i="89"/>
  <c r="V55" i="89"/>
  <c r="X55" i="89"/>
  <c r="Y55" i="89"/>
  <c r="AA55" i="89"/>
  <c r="AB55" i="89"/>
  <c r="AD55" i="89"/>
  <c r="AE55" i="89"/>
  <c r="AG55" i="89"/>
  <c r="AH55" i="89"/>
  <c r="AJ55" i="89"/>
  <c r="AK55" i="89"/>
  <c r="AM55" i="89"/>
  <c r="AN55" i="89"/>
  <c r="AP55" i="89"/>
  <c r="AQ55" i="89"/>
  <c r="AS55" i="89"/>
  <c r="AT55" i="89"/>
  <c r="AV55" i="89"/>
  <c r="AW55" i="89"/>
  <c r="C56" i="89"/>
  <c r="D56" i="89"/>
  <c r="F56" i="89"/>
  <c r="G56" i="89"/>
  <c r="I56" i="89"/>
  <c r="J56" i="89"/>
  <c r="L56" i="89"/>
  <c r="M56" i="89"/>
  <c r="O56" i="89"/>
  <c r="P56" i="89"/>
  <c r="R56" i="89"/>
  <c r="S56" i="89"/>
  <c r="U56" i="89"/>
  <c r="V56" i="89"/>
  <c r="X56" i="89"/>
  <c r="Y56" i="89"/>
  <c r="AA56" i="89"/>
  <c r="AB56" i="89"/>
  <c r="AD56" i="89"/>
  <c r="AE56" i="89"/>
  <c r="AG56" i="89"/>
  <c r="AH56" i="89"/>
  <c r="AJ56" i="89"/>
  <c r="AK56" i="89"/>
  <c r="AM56" i="89"/>
  <c r="AN56" i="89"/>
  <c r="AP56" i="89"/>
  <c r="AQ56" i="89"/>
  <c r="AS56" i="89"/>
  <c r="AT56" i="89"/>
  <c r="AV56" i="89"/>
  <c r="AW56" i="89"/>
  <c r="C57" i="89"/>
  <c r="D57" i="89"/>
  <c r="F57" i="89"/>
  <c r="G57" i="89"/>
  <c r="I57" i="89"/>
  <c r="J57" i="89"/>
  <c r="L57" i="89"/>
  <c r="M57" i="89"/>
  <c r="O57" i="89"/>
  <c r="P57" i="89"/>
  <c r="R57" i="89"/>
  <c r="S57" i="89"/>
  <c r="U57" i="89"/>
  <c r="V57" i="89"/>
  <c r="X57" i="89"/>
  <c r="Y57" i="89"/>
  <c r="AA57" i="89"/>
  <c r="AB57" i="89"/>
  <c r="AD57" i="89"/>
  <c r="AE57" i="89"/>
  <c r="AG57" i="89"/>
  <c r="AH57" i="89"/>
  <c r="AJ57" i="89"/>
  <c r="AK57" i="89"/>
  <c r="AM57" i="89"/>
  <c r="AN57" i="89"/>
  <c r="AP57" i="89"/>
  <c r="AQ57" i="89"/>
  <c r="AS57" i="89"/>
  <c r="AT57" i="89"/>
  <c r="AV57" i="89"/>
  <c r="AW57" i="89"/>
  <c r="C58" i="89"/>
  <c r="D58" i="89"/>
  <c r="F58" i="89"/>
  <c r="G58" i="89"/>
  <c r="I58" i="89"/>
  <c r="J58" i="89"/>
  <c r="L58" i="89"/>
  <c r="M58" i="89"/>
  <c r="O58" i="89"/>
  <c r="P58" i="89"/>
  <c r="R58" i="89"/>
  <c r="S58" i="89"/>
  <c r="U58" i="89"/>
  <c r="V58" i="89"/>
  <c r="X58" i="89"/>
  <c r="Y58" i="89"/>
  <c r="AA58" i="89"/>
  <c r="AB58" i="89"/>
  <c r="AD58" i="89"/>
  <c r="AE58" i="89"/>
  <c r="AG58" i="89"/>
  <c r="AH58" i="89"/>
  <c r="AJ58" i="89"/>
  <c r="AK58" i="89"/>
  <c r="AM58" i="89"/>
  <c r="AN58" i="89"/>
  <c r="AP58" i="89"/>
  <c r="AQ58" i="89"/>
  <c r="AS58" i="89"/>
  <c r="AT58" i="89"/>
  <c r="AV58" i="89"/>
  <c r="AW58" i="89"/>
  <c r="C59" i="89"/>
  <c r="D59" i="89"/>
  <c r="F59" i="89"/>
  <c r="G59" i="89"/>
  <c r="I59" i="89"/>
  <c r="J59" i="89"/>
  <c r="L59" i="89"/>
  <c r="M59" i="89"/>
  <c r="O59" i="89"/>
  <c r="P59" i="89"/>
  <c r="R59" i="89"/>
  <c r="S59" i="89"/>
  <c r="U59" i="89"/>
  <c r="V59" i="89"/>
  <c r="X59" i="89"/>
  <c r="Y59" i="89"/>
  <c r="AA59" i="89"/>
  <c r="AB59" i="89"/>
  <c r="AC59" i="89" s="1"/>
  <c r="AD59" i="89"/>
  <c r="AE59" i="89"/>
  <c r="AG59" i="89"/>
  <c r="AH59" i="89"/>
  <c r="AJ59" i="89"/>
  <c r="AK59" i="89"/>
  <c r="AM59" i="89"/>
  <c r="AN59" i="89"/>
  <c r="AP59" i="89"/>
  <c r="AQ59" i="89"/>
  <c r="AS59" i="89"/>
  <c r="AT59" i="89"/>
  <c r="AV59" i="89"/>
  <c r="AW59" i="89"/>
  <c r="C60" i="89"/>
  <c r="D60" i="89"/>
  <c r="F60" i="89"/>
  <c r="G60" i="89"/>
  <c r="I60" i="89"/>
  <c r="J60" i="89"/>
  <c r="L60" i="89"/>
  <c r="M60" i="89"/>
  <c r="O60" i="89"/>
  <c r="P60" i="89"/>
  <c r="R60" i="89"/>
  <c r="S60" i="89"/>
  <c r="U60" i="89"/>
  <c r="V60" i="89"/>
  <c r="X60" i="89"/>
  <c r="Y60" i="89"/>
  <c r="AA60" i="89"/>
  <c r="AB60" i="89"/>
  <c r="AC60" i="89" s="1"/>
  <c r="AD60" i="89"/>
  <c r="AE60" i="89"/>
  <c r="AG60" i="89"/>
  <c r="AH60" i="89"/>
  <c r="AJ60" i="89"/>
  <c r="AK60" i="89"/>
  <c r="AM60" i="89"/>
  <c r="AN60" i="89"/>
  <c r="AP60" i="89"/>
  <c r="AQ60" i="89"/>
  <c r="AS60" i="89"/>
  <c r="AT60" i="89"/>
  <c r="AV60" i="89"/>
  <c r="AW60" i="89"/>
  <c r="C61" i="89"/>
  <c r="D61" i="89"/>
  <c r="F61" i="89"/>
  <c r="G61" i="89"/>
  <c r="I61" i="89"/>
  <c r="J61" i="89"/>
  <c r="L61" i="89"/>
  <c r="M61" i="89"/>
  <c r="O61" i="89"/>
  <c r="P61" i="89"/>
  <c r="R61" i="89"/>
  <c r="S61" i="89"/>
  <c r="U61" i="89"/>
  <c r="V61" i="89"/>
  <c r="X61" i="89"/>
  <c r="Y61" i="89"/>
  <c r="AA61" i="89"/>
  <c r="AB61" i="89"/>
  <c r="AC61" i="89" s="1"/>
  <c r="AD61" i="89"/>
  <c r="AE61" i="89"/>
  <c r="AG61" i="89"/>
  <c r="AH61" i="89"/>
  <c r="AJ61" i="89"/>
  <c r="AK61" i="89"/>
  <c r="AM61" i="89"/>
  <c r="AN61" i="89"/>
  <c r="AP61" i="89"/>
  <c r="AQ61" i="89"/>
  <c r="AS61" i="89"/>
  <c r="AT61" i="89"/>
  <c r="AV61" i="89"/>
  <c r="AW61" i="89"/>
  <c r="C62" i="89"/>
  <c r="D62" i="89"/>
  <c r="F62" i="89"/>
  <c r="G62" i="89"/>
  <c r="I62" i="89"/>
  <c r="J62" i="89"/>
  <c r="L62" i="89"/>
  <c r="M62" i="89"/>
  <c r="O62" i="89"/>
  <c r="P62" i="89"/>
  <c r="R62" i="89"/>
  <c r="S62" i="89"/>
  <c r="U62" i="89"/>
  <c r="V62" i="89"/>
  <c r="X62" i="89"/>
  <c r="Y62" i="89"/>
  <c r="AA62" i="89"/>
  <c r="AB62" i="89"/>
  <c r="AC62" i="89" s="1"/>
  <c r="AD62" i="89"/>
  <c r="AE62" i="89"/>
  <c r="AG62" i="89"/>
  <c r="AH62" i="89"/>
  <c r="AJ62" i="89"/>
  <c r="AK62" i="89"/>
  <c r="AM62" i="89"/>
  <c r="AN62" i="89"/>
  <c r="AP62" i="89"/>
  <c r="AQ62" i="89"/>
  <c r="AS62" i="89"/>
  <c r="AT62" i="89"/>
  <c r="AV62" i="89"/>
  <c r="AW62" i="89"/>
  <c r="C63" i="89"/>
  <c r="D63" i="89"/>
  <c r="F63" i="89"/>
  <c r="G63" i="89"/>
  <c r="I63" i="89"/>
  <c r="J63" i="89"/>
  <c r="L63" i="89"/>
  <c r="M63" i="89"/>
  <c r="O63" i="89"/>
  <c r="P63" i="89"/>
  <c r="R63" i="89"/>
  <c r="S63" i="89"/>
  <c r="U63" i="89"/>
  <c r="V63" i="89"/>
  <c r="X63" i="89"/>
  <c r="Y63" i="89"/>
  <c r="AA63" i="89"/>
  <c r="AB63" i="89"/>
  <c r="AC63" i="89" s="1"/>
  <c r="AD63" i="89"/>
  <c r="AE63" i="89"/>
  <c r="AG63" i="89"/>
  <c r="AH63" i="89"/>
  <c r="AJ63" i="89"/>
  <c r="AK63" i="89"/>
  <c r="AM63" i="89"/>
  <c r="AN63" i="89"/>
  <c r="AP63" i="89"/>
  <c r="AQ63" i="89"/>
  <c r="AS63" i="89"/>
  <c r="AT63" i="89"/>
  <c r="AV63" i="89"/>
  <c r="AW63" i="89"/>
  <c r="C64" i="89"/>
  <c r="D64" i="89"/>
  <c r="F64" i="89"/>
  <c r="G64" i="89"/>
  <c r="I64" i="89"/>
  <c r="J64" i="89"/>
  <c r="K64" i="89" s="1"/>
  <c r="L64" i="89"/>
  <c r="M64" i="89"/>
  <c r="O64" i="89"/>
  <c r="P64" i="89"/>
  <c r="R64" i="89"/>
  <c r="S64" i="89"/>
  <c r="U64" i="89"/>
  <c r="V64" i="89"/>
  <c r="X64" i="89"/>
  <c r="Y64" i="89"/>
  <c r="AA64" i="89"/>
  <c r="AB64" i="89"/>
  <c r="AC64" i="89" s="1"/>
  <c r="AD64" i="89"/>
  <c r="AE64" i="89"/>
  <c r="AG64" i="89"/>
  <c r="AH64" i="89"/>
  <c r="AJ64" i="89"/>
  <c r="AK64" i="89"/>
  <c r="AL64" i="89" s="1"/>
  <c r="AM64" i="89"/>
  <c r="AN64" i="89"/>
  <c r="AP64" i="89"/>
  <c r="AQ64" i="89"/>
  <c r="AS64" i="89"/>
  <c r="AT64" i="89"/>
  <c r="AV64" i="89"/>
  <c r="AW64" i="89"/>
  <c r="C65" i="89"/>
  <c r="D65" i="89"/>
  <c r="F65" i="89"/>
  <c r="G65" i="89"/>
  <c r="I65" i="89"/>
  <c r="J65" i="89"/>
  <c r="K65" i="89" s="1"/>
  <c r="L65" i="89"/>
  <c r="M65" i="89"/>
  <c r="O65" i="89"/>
  <c r="P65" i="89"/>
  <c r="R65" i="89"/>
  <c r="S65" i="89"/>
  <c r="T65" i="89" s="1"/>
  <c r="U65" i="89"/>
  <c r="V65" i="89"/>
  <c r="X65" i="89"/>
  <c r="Y65" i="89"/>
  <c r="AA65" i="89"/>
  <c r="AB65" i="89"/>
  <c r="AC65" i="89" s="1"/>
  <c r="AD65" i="89"/>
  <c r="AE65" i="89"/>
  <c r="AG65" i="89"/>
  <c r="AH65" i="89"/>
  <c r="AI65" i="89" s="1"/>
  <c r="AJ65" i="89"/>
  <c r="AK65" i="89"/>
  <c r="AL65" i="89" s="1"/>
  <c r="AM65" i="89"/>
  <c r="AN65" i="89"/>
  <c r="AP65" i="89"/>
  <c r="AQ65" i="89"/>
  <c r="AS65" i="89"/>
  <c r="AT65" i="89"/>
  <c r="AV65" i="89"/>
  <c r="AW65" i="89"/>
  <c r="C66" i="89"/>
  <c r="D66" i="89"/>
  <c r="F66" i="89"/>
  <c r="G66" i="89"/>
  <c r="I66" i="89"/>
  <c r="J66" i="89"/>
  <c r="K66" i="89" s="1"/>
  <c r="L66" i="89"/>
  <c r="M66" i="89"/>
  <c r="N66" i="89"/>
  <c r="O66" i="89"/>
  <c r="P66" i="89"/>
  <c r="R66" i="89"/>
  <c r="S66" i="89"/>
  <c r="T66" i="89" s="1"/>
  <c r="U66" i="89"/>
  <c r="V66" i="89"/>
  <c r="W66" i="89" s="1"/>
  <c r="X66" i="89"/>
  <c r="Y66" i="89"/>
  <c r="Z66" i="89" s="1"/>
  <c r="AA66" i="89"/>
  <c r="AB66" i="89"/>
  <c r="AC66" i="89" s="1"/>
  <c r="AD66" i="89"/>
  <c r="AE66" i="89"/>
  <c r="AG66" i="89"/>
  <c r="AH66" i="89"/>
  <c r="AI66" i="89" s="1"/>
  <c r="AJ66" i="89"/>
  <c r="AK66" i="89"/>
  <c r="AL66" i="89" s="1"/>
  <c r="AM66" i="89"/>
  <c r="AN66" i="89"/>
  <c r="AP66" i="89"/>
  <c r="AQ66" i="89"/>
  <c r="AS66" i="89"/>
  <c r="AT66" i="89"/>
  <c r="AV66" i="89"/>
  <c r="AW66" i="89"/>
  <c r="C7" i="89"/>
  <c r="D7" i="89"/>
  <c r="F7" i="89"/>
  <c r="G7" i="89"/>
  <c r="I7" i="89"/>
  <c r="J7" i="89"/>
  <c r="L7" i="89"/>
  <c r="M7" i="89"/>
  <c r="O7" i="89"/>
  <c r="P7" i="89"/>
  <c r="R7" i="89"/>
  <c r="S7" i="89"/>
  <c r="U7" i="89"/>
  <c r="V7" i="89"/>
  <c r="X7" i="89"/>
  <c r="Y7" i="89"/>
  <c r="AA7" i="89"/>
  <c r="AB7" i="89"/>
  <c r="AD7" i="89"/>
  <c r="AE7" i="89"/>
  <c r="AG7" i="89"/>
  <c r="AH7" i="89"/>
  <c r="AJ7" i="89"/>
  <c r="AK7" i="89"/>
  <c r="AM7" i="89"/>
  <c r="AN7" i="89"/>
  <c r="C8" i="89"/>
  <c r="D8" i="89"/>
  <c r="F8" i="89"/>
  <c r="G8" i="89"/>
  <c r="I8" i="89"/>
  <c r="J8" i="89"/>
  <c r="L8" i="89"/>
  <c r="M8" i="89"/>
  <c r="O8" i="89"/>
  <c r="P8" i="89"/>
  <c r="R8" i="89"/>
  <c r="S8" i="89"/>
  <c r="U8" i="89"/>
  <c r="V8" i="89"/>
  <c r="X8" i="89"/>
  <c r="Y8" i="89"/>
  <c r="AA8" i="89"/>
  <c r="AB8" i="89"/>
  <c r="AD8" i="89"/>
  <c r="AE8" i="89"/>
  <c r="AG8" i="89"/>
  <c r="AH8" i="89"/>
  <c r="AJ8" i="89"/>
  <c r="AK8" i="89"/>
  <c r="AM8" i="89"/>
  <c r="AN8" i="89"/>
  <c r="C9" i="89"/>
  <c r="D9" i="89"/>
  <c r="F9" i="89"/>
  <c r="G9" i="89"/>
  <c r="I9" i="89"/>
  <c r="J9" i="89"/>
  <c r="L9" i="89"/>
  <c r="M9" i="89"/>
  <c r="O9" i="89"/>
  <c r="P9" i="89"/>
  <c r="R9" i="89"/>
  <c r="S9" i="89"/>
  <c r="U9" i="89"/>
  <c r="V9" i="89"/>
  <c r="X9" i="89"/>
  <c r="Y9" i="89"/>
  <c r="AA9" i="89"/>
  <c r="AB9" i="89"/>
  <c r="AD9" i="89"/>
  <c r="AE9" i="89"/>
  <c r="AG9" i="89"/>
  <c r="AH9" i="89"/>
  <c r="AJ9" i="89"/>
  <c r="AK9" i="89"/>
  <c r="AM9" i="89"/>
  <c r="AN9" i="89"/>
  <c r="C10" i="89"/>
  <c r="D10" i="89"/>
  <c r="F10" i="89"/>
  <c r="G10" i="89"/>
  <c r="I10" i="89"/>
  <c r="J10" i="89"/>
  <c r="L10" i="89"/>
  <c r="M10" i="89"/>
  <c r="O10" i="89"/>
  <c r="P10" i="89"/>
  <c r="R10" i="89"/>
  <c r="S10" i="89"/>
  <c r="U10" i="89"/>
  <c r="V10" i="89"/>
  <c r="X10" i="89"/>
  <c r="Y10" i="89"/>
  <c r="AA10" i="89"/>
  <c r="AB10" i="89"/>
  <c r="AD10" i="89"/>
  <c r="AE10" i="89"/>
  <c r="AG10" i="89"/>
  <c r="AH10" i="89"/>
  <c r="AJ10" i="89"/>
  <c r="AK10" i="89"/>
  <c r="AM10" i="89"/>
  <c r="AN10" i="89"/>
  <c r="C11" i="89"/>
  <c r="D11" i="89"/>
  <c r="F11" i="89"/>
  <c r="G11" i="89"/>
  <c r="I11" i="89"/>
  <c r="J11" i="89"/>
  <c r="L11" i="89"/>
  <c r="M11" i="89"/>
  <c r="O11" i="89"/>
  <c r="P11" i="89"/>
  <c r="R11" i="89"/>
  <c r="S11" i="89"/>
  <c r="U11" i="89"/>
  <c r="V11" i="89"/>
  <c r="X11" i="89"/>
  <c r="Y11" i="89"/>
  <c r="AA11" i="89"/>
  <c r="AB11" i="89"/>
  <c r="AD11" i="89"/>
  <c r="AE11" i="89"/>
  <c r="AG11" i="89"/>
  <c r="AH11" i="89"/>
  <c r="AJ11" i="89"/>
  <c r="AK11" i="89"/>
  <c r="AM11" i="89"/>
  <c r="AN11" i="89"/>
  <c r="C12" i="89"/>
  <c r="D12" i="89"/>
  <c r="F12" i="89"/>
  <c r="G12" i="89"/>
  <c r="I12" i="89"/>
  <c r="J12" i="89"/>
  <c r="L12" i="89"/>
  <c r="M12" i="89"/>
  <c r="O12" i="89"/>
  <c r="P12" i="89"/>
  <c r="R12" i="89"/>
  <c r="S12" i="89"/>
  <c r="U12" i="89"/>
  <c r="V12" i="89"/>
  <c r="X12" i="89"/>
  <c r="Y12" i="89"/>
  <c r="AA12" i="89"/>
  <c r="AB12" i="89"/>
  <c r="AD12" i="89"/>
  <c r="AE12" i="89"/>
  <c r="AG12" i="89"/>
  <c r="AH12" i="89"/>
  <c r="AJ12" i="89"/>
  <c r="AK12" i="89"/>
  <c r="AM12" i="89"/>
  <c r="AN12" i="89"/>
  <c r="C13" i="89"/>
  <c r="D13" i="89"/>
  <c r="F13" i="89"/>
  <c r="G13" i="89"/>
  <c r="I13" i="89"/>
  <c r="J13" i="89"/>
  <c r="L13" i="89"/>
  <c r="M13" i="89"/>
  <c r="O13" i="89"/>
  <c r="P13" i="89"/>
  <c r="R13" i="89"/>
  <c r="S13" i="89"/>
  <c r="U13" i="89"/>
  <c r="V13" i="89"/>
  <c r="X13" i="89"/>
  <c r="Y13" i="89"/>
  <c r="AA13" i="89"/>
  <c r="AB13" i="89"/>
  <c r="AD13" i="89"/>
  <c r="AE13" i="89"/>
  <c r="AG13" i="89"/>
  <c r="AH13" i="89"/>
  <c r="AJ13" i="89"/>
  <c r="AK13" i="89"/>
  <c r="AM13" i="89"/>
  <c r="AN13" i="89"/>
  <c r="C14" i="89"/>
  <c r="D14" i="89"/>
  <c r="F14" i="89"/>
  <c r="G14" i="89"/>
  <c r="I14" i="89"/>
  <c r="J14" i="89"/>
  <c r="L14" i="89"/>
  <c r="M14" i="89"/>
  <c r="O14" i="89"/>
  <c r="P14" i="89"/>
  <c r="R14" i="89"/>
  <c r="S14" i="89"/>
  <c r="U14" i="89"/>
  <c r="V14" i="89"/>
  <c r="X14" i="89"/>
  <c r="Y14" i="89"/>
  <c r="AA14" i="89"/>
  <c r="AB14" i="89"/>
  <c r="AD14" i="89"/>
  <c r="AE14" i="89"/>
  <c r="AG14" i="89"/>
  <c r="AH14" i="89"/>
  <c r="AJ14" i="89"/>
  <c r="AK14" i="89"/>
  <c r="AM14" i="89"/>
  <c r="AN14" i="89"/>
  <c r="C15" i="89"/>
  <c r="D15" i="89"/>
  <c r="F15" i="89"/>
  <c r="G15" i="89"/>
  <c r="I15" i="89"/>
  <c r="J15" i="89"/>
  <c r="L15" i="89"/>
  <c r="M15" i="89"/>
  <c r="O15" i="89"/>
  <c r="P15" i="89"/>
  <c r="R15" i="89"/>
  <c r="S15" i="89"/>
  <c r="U15" i="89"/>
  <c r="V15" i="89"/>
  <c r="X15" i="89"/>
  <c r="Y15" i="89"/>
  <c r="AA15" i="89"/>
  <c r="AB15" i="89"/>
  <c r="AD15" i="89"/>
  <c r="AE15" i="89"/>
  <c r="AG15" i="89"/>
  <c r="AH15" i="89"/>
  <c r="AJ15" i="89"/>
  <c r="AK15" i="89"/>
  <c r="AM15" i="89"/>
  <c r="AN15" i="89"/>
  <c r="C16" i="89"/>
  <c r="D16" i="89"/>
  <c r="F16" i="89"/>
  <c r="G16" i="89"/>
  <c r="I16" i="89"/>
  <c r="J16" i="89"/>
  <c r="L16" i="89"/>
  <c r="M16" i="89"/>
  <c r="O16" i="89"/>
  <c r="P16" i="89"/>
  <c r="R16" i="89"/>
  <c r="S16" i="89"/>
  <c r="U16" i="89"/>
  <c r="V16" i="89"/>
  <c r="X16" i="89"/>
  <c r="Y16" i="89"/>
  <c r="AA16" i="89"/>
  <c r="AB16" i="89"/>
  <c r="AD16" i="89"/>
  <c r="AE16" i="89"/>
  <c r="AG16" i="89"/>
  <c r="AH16" i="89"/>
  <c r="AJ16" i="89"/>
  <c r="AK16" i="89"/>
  <c r="AM16" i="89"/>
  <c r="AN16" i="89"/>
  <c r="C17" i="89"/>
  <c r="D17" i="89"/>
  <c r="F17" i="89"/>
  <c r="G17" i="89"/>
  <c r="I17" i="89"/>
  <c r="J17" i="89"/>
  <c r="L17" i="89"/>
  <c r="M17" i="89"/>
  <c r="O17" i="89"/>
  <c r="P17" i="89"/>
  <c r="R17" i="89"/>
  <c r="S17" i="89"/>
  <c r="U17" i="89"/>
  <c r="V17" i="89"/>
  <c r="X17" i="89"/>
  <c r="Y17" i="89"/>
  <c r="AA17" i="89"/>
  <c r="AB17" i="89"/>
  <c r="AD17" i="89"/>
  <c r="AE17" i="89"/>
  <c r="AG17" i="89"/>
  <c r="AH17" i="89"/>
  <c r="AJ17" i="89"/>
  <c r="AK17" i="89"/>
  <c r="AM17" i="89"/>
  <c r="AN17" i="89"/>
  <c r="C18" i="89"/>
  <c r="D18" i="89"/>
  <c r="F18" i="89"/>
  <c r="G18" i="89"/>
  <c r="I18" i="89"/>
  <c r="J18" i="89"/>
  <c r="L18" i="89"/>
  <c r="M18" i="89"/>
  <c r="O18" i="89"/>
  <c r="P18" i="89"/>
  <c r="R18" i="89"/>
  <c r="S18" i="89"/>
  <c r="U18" i="89"/>
  <c r="V18" i="89"/>
  <c r="X18" i="89"/>
  <c r="Y18" i="89"/>
  <c r="AA18" i="89"/>
  <c r="AB18" i="89"/>
  <c r="AD18" i="89"/>
  <c r="AE18" i="89"/>
  <c r="AG18" i="89"/>
  <c r="AH18" i="89"/>
  <c r="AJ18" i="89"/>
  <c r="AK18" i="89"/>
  <c r="AM18" i="89"/>
  <c r="AN18" i="89"/>
  <c r="C19" i="89"/>
  <c r="D19" i="89"/>
  <c r="F19" i="89"/>
  <c r="G19" i="89"/>
  <c r="I19" i="89"/>
  <c r="J19" i="89"/>
  <c r="L19" i="89"/>
  <c r="M19" i="89"/>
  <c r="O19" i="89"/>
  <c r="P19" i="89"/>
  <c r="R19" i="89"/>
  <c r="S19" i="89"/>
  <c r="U19" i="89"/>
  <c r="V19" i="89"/>
  <c r="X19" i="89"/>
  <c r="Y19" i="89"/>
  <c r="AA19" i="89"/>
  <c r="AB19" i="89"/>
  <c r="AD19" i="89"/>
  <c r="AE19" i="89"/>
  <c r="AG19" i="89"/>
  <c r="AH19" i="89"/>
  <c r="AJ19" i="89"/>
  <c r="AK19" i="89"/>
  <c r="AM19" i="89"/>
  <c r="AN19" i="89"/>
  <c r="C20" i="89"/>
  <c r="D20" i="89"/>
  <c r="F20" i="89"/>
  <c r="G20" i="89"/>
  <c r="I20" i="89"/>
  <c r="J20" i="89"/>
  <c r="L20" i="89"/>
  <c r="M20" i="89"/>
  <c r="O20" i="89"/>
  <c r="P20" i="89"/>
  <c r="R20" i="89"/>
  <c r="S20" i="89"/>
  <c r="U20" i="89"/>
  <c r="V20" i="89"/>
  <c r="X20" i="89"/>
  <c r="Y20" i="89"/>
  <c r="AA20" i="89"/>
  <c r="AB20" i="89"/>
  <c r="AD20" i="89"/>
  <c r="AE20" i="89"/>
  <c r="AG20" i="89"/>
  <c r="AH20" i="89"/>
  <c r="AJ20" i="89"/>
  <c r="AK20" i="89"/>
  <c r="AM20" i="89"/>
  <c r="AN20" i="89"/>
  <c r="C21" i="89"/>
  <c r="D21" i="89"/>
  <c r="F21" i="89"/>
  <c r="G21" i="89"/>
  <c r="I21" i="89"/>
  <c r="J21" i="89"/>
  <c r="L21" i="89"/>
  <c r="M21" i="89"/>
  <c r="O21" i="89"/>
  <c r="P21" i="89"/>
  <c r="R21" i="89"/>
  <c r="S21" i="89"/>
  <c r="U21" i="89"/>
  <c r="V21" i="89"/>
  <c r="X21" i="89"/>
  <c r="Y21" i="89"/>
  <c r="AA21" i="89"/>
  <c r="AB21" i="89"/>
  <c r="AD21" i="89"/>
  <c r="AE21" i="89"/>
  <c r="AG21" i="89"/>
  <c r="AH21" i="89"/>
  <c r="AJ21" i="89"/>
  <c r="AK21" i="89"/>
  <c r="AM21" i="89"/>
  <c r="AN21" i="89"/>
  <c r="C22" i="89"/>
  <c r="D22" i="89"/>
  <c r="F22" i="89"/>
  <c r="G22" i="89"/>
  <c r="I22" i="89"/>
  <c r="J22" i="89"/>
  <c r="L22" i="89"/>
  <c r="M22" i="89"/>
  <c r="O22" i="89"/>
  <c r="P22" i="89"/>
  <c r="R22" i="89"/>
  <c r="S22" i="89"/>
  <c r="U22" i="89"/>
  <c r="V22" i="89"/>
  <c r="X22" i="89"/>
  <c r="Y22" i="89"/>
  <c r="AA22" i="89"/>
  <c r="AB22" i="89"/>
  <c r="AD22" i="89"/>
  <c r="AE22" i="89"/>
  <c r="AG22" i="89"/>
  <c r="AH22" i="89"/>
  <c r="AJ22" i="89"/>
  <c r="AK22" i="89"/>
  <c r="AM22" i="89"/>
  <c r="AN22" i="89"/>
  <c r="C23" i="89"/>
  <c r="D23" i="89"/>
  <c r="F23" i="89"/>
  <c r="G23" i="89"/>
  <c r="I23" i="89"/>
  <c r="J23" i="89"/>
  <c r="L23" i="89"/>
  <c r="M23" i="89"/>
  <c r="O23" i="89"/>
  <c r="P23" i="89"/>
  <c r="R23" i="89"/>
  <c r="S23" i="89"/>
  <c r="U23" i="89"/>
  <c r="V23" i="89"/>
  <c r="X23" i="89"/>
  <c r="Y23" i="89"/>
  <c r="AA23" i="89"/>
  <c r="AB23" i="89"/>
  <c r="AD23" i="89"/>
  <c r="AE23" i="89"/>
  <c r="AG23" i="89"/>
  <c r="AH23" i="89"/>
  <c r="AJ23" i="89"/>
  <c r="AK23" i="89"/>
  <c r="AM23" i="89"/>
  <c r="AN23" i="89"/>
  <c r="C24" i="89"/>
  <c r="D24" i="89"/>
  <c r="F24" i="89"/>
  <c r="G24" i="89"/>
  <c r="I24" i="89"/>
  <c r="J24" i="89"/>
  <c r="L24" i="89"/>
  <c r="M24" i="89"/>
  <c r="O24" i="89"/>
  <c r="P24" i="89"/>
  <c r="R24" i="89"/>
  <c r="S24" i="89"/>
  <c r="U24" i="89"/>
  <c r="V24" i="89"/>
  <c r="X24" i="89"/>
  <c r="Y24" i="89"/>
  <c r="AA24" i="89"/>
  <c r="AB24" i="89"/>
  <c r="AD24" i="89"/>
  <c r="AE24" i="89"/>
  <c r="AG24" i="89"/>
  <c r="AH24" i="89"/>
  <c r="AJ24" i="89"/>
  <c r="AK24" i="89"/>
  <c r="AM24" i="89"/>
  <c r="AN24" i="89"/>
  <c r="C25" i="89"/>
  <c r="D25" i="89"/>
  <c r="F25" i="89"/>
  <c r="G25" i="89"/>
  <c r="I25" i="89"/>
  <c r="J25" i="89"/>
  <c r="L25" i="89"/>
  <c r="M25" i="89"/>
  <c r="O25" i="89"/>
  <c r="P25" i="89"/>
  <c r="R25" i="89"/>
  <c r="S25" i="89"/>
  <c r="U25" i="89"/>
  <c r="V25" i="89"/>
  <c r="X25" i="89"/>
  <c r="Y25" i="89"/>
  <c r="AA25" i="89"/>
  <c r="AB25" i="89"/>
  <c r="AD25" i="89"/>
  <c r="AE25" i="89"/>
  <c r="AG25" i="89"/>
  <c r="AH25" i="89"/>
  <c r="AJ25" i="89"/>
  <c r="AK25" i="89"/>
  <c r="AM25" i="89"/>
  <c r="AN25" i="89"/>
  <c r="C26" i="89"/>
  <c r="D26" i="89"/>
  <c r="F26" i="89"/>
  <c r="G26" i="89"/>
  <c r="I26" i="89"/>
  <c r="J26" i="89"/>
  <c r="L26" i="89"/>
  <c r="M26" i="89"/>
  <c r="O26" i="89"/>
  <c r="P26" i="89"/>
  <c r="R26" i="89"/>
  <c r="S26" i="89"/>
  <c r="U26" i="89"/>
  <c r="V26" i="89"/>
  <c r="X26" i="89"/>
  <c r="Y26" i="89"/>
  <c r="AA26" i="89"/>
  <c r="AB26" i="89"/>
  <c r="AD26" i="89"/>
  <c r="AE26" i="89"/>
  <c r="AG26" i="89"/>
  <c r="AH26" i="89"/>
  <c r="AJ26" i="89"/>
  <c r="AK26" i="89"/>
  <c r="AM26" i="89"/>
  <c r="AN26" i="89"/>
  <c r="C27" i="89"/>
  <c r="D27" i="89"/>
  <c r="F27" i="89"/>
  <c r="G27" i="89"/>
  <c r="I27" i="89"/>
  <c r="J27" i="89"/>
  <c r="L27" i="89"/>
  <c r="M27" i="89"/>
  <c r="O27" i="89"/>
  <c r="P27" i="89"/>
  <c r="R27" i="89"/>
  <c r="S27" i="89"/>
  <c r="U27" i="89"/>
  <c r="V27" i="89"/>
  <c r="X27" i="89"/>
  <c r="Y27" i="89"/>
  <c r="AA27" i="89"/>
  <c r="AB27" i="89"/>
  <c r="AD27" i="89"/>
  <c r="AE27" i="89"/>
  <c r="AG27" i="89"/>
  <c r="AH27" i="89"/>
  <c r="AJ27" i="89"/>
  <c r="AK27" i="89"/>
  <c r="AM27" i="89"/>
  <c r="AN27" i="89"/>
  <c r="C28" i="89"/>
  <c r="D28" i="89"/>
  <c r="F28" i="89"/>
  <c r="G28" i="89"/>
  <c r="I28" i="89"/>
  <c r="J28" i="89"/>
  <c r="L28" i="89"/>
  <c r="M28" i="89"/>
  <c r="O28" i="89"/>
  <c r="P28" i="89"/>
  <c r="R28" i="89"/>
  <c r="S28" i="89"/>
  <c r="U28" i="89"/>
  <c r="V28" i="89"/>
  <c r="X28" i="89"/>
  <c r="Y28" i="89"/>
  <c r="AA28" i="89"/>
  <c r="AB28" i="89"/>
  <c r="AD28" i="89"/>
  <c r="AE28" i="89"/>
  <c r="AG28" i="89"/>
  <c r="AH28" i="89"/>
  <c r="AJ28" i="89"/>
  <c r="AK28" i="89"/>
  <c r="AM28" i="89"/>
  <c r="AN28" i="89"/>
  <c r="C29" i="89"/>
  <c r="D29" i="89"/>
  <c r="F29" i="89"/>
  <c r="G29" i="89"/>
  <c r="I29" i="89"/>
  <c r="J29" i="89"/>
  <c r="L29" i="89"/>
  <c r="M29" i="89"/>
  <c r="O29" i="89"/>
  <c r="P29" i="89"/>
  <c r="R29" i="89"/>
  <c r="S29" i="89"/>
  <c r="U29" i="89"/>
  <c r="V29" i="89"/>
  <c r="X29" i="89"/>
  <c r="Y29" i="89"/>
  <c r="AA29" i="89"/>
  <c r="AB29" i="89"/>
  <c r="AD29" i="89"/>
  <c r="AE29" i="89"/>
  <c r="AG29" i="89"/>
  <c r="AH29" i="89"/>
  <c r="AJ29" i="89"/>
  <c r="AK29" i="89"/>
  <c r="AM29" i="89"/>
  <c r="AN29" i="89"/>
  <c r="C30" i="89"/>
  <c r="D30" i="89"/>
  <c r="F30" i="89"/>
  <c r="G30" i="89"/>
  <c r="I30" i="89"/>
  <c r="J30" i="89"/>
  <c r="L30" i="89"/>
  <c r="M30" i="89"/>
  <c r="O30" i="89"/>
  <c r="P30" i="89"/>
  <c r="R30" i="89"/>
  <c r="S30" i="89"/>
  <c r="U30" i="89"/>
  <c r="V30" i="89"/>
  <c r="X30" i="89"/>
  <c r="Y30" i="89"/>
  <c r="AA30" i="89"/>
  <c r="AB30" i="89"/>
  <c r="AD30" i="89"/>
  <c r="AE30" i="89"/>
  <c r="AG30" i="89"/>
  <c r="AH30" i="89"/>
  <c r="AJ30" i="89"/>
  <c r="AK30" i="89"/>
  <c r="AM30" i="89"/>
  <c r="AN30" i="89"/>
  <c r="C31" i="89"/>
  <c r="D31" i="89"/>
  <c r="F31" i="89"/>
  <c r="G31" i="89"/>
  <c r="I31" i="89"/>
  <c r="J31" i="89"/>
  <c r="L31" i="89"/>
  <c r="M31" i="89"/>
  <c r="O31" i="89"/>
  <c r="P31" i="89"/>
  <c r="R31" i="89"/>
  <c r="S31" i="89"/>
  <c r="U31" i="89"/>
  <c r="V31" i="89"/>
  <c r="X31" i="89"/>
  <c r="Y31" i="89"/>
  <c r="AA31" i="89"/>
  <c r="AB31" i="89"/>
  <c r="AD31" i="89"/>
  <c r="AE31" i="89"/>
  <c r="AG31" i="89"/>
  <c r="AH31" i="89"/>
  <c r="AJ31" i="89"/>
  <c r="AK31" i="89"/>
  <c r="AM31" i="89"/>
  <c r="AN31" i="89"/>
  <c r="C32" i="89"/>
  <c r="D32" i="89"/>
  <c r="F32" i="89"/>
  <c r="G32" i="89"/>
  <c r="I32" i="89"/>
  <c r="J32" i="89"/>
  <c r="L32" i="89"/>
  <c r="M32" i="89"/>
  <c r="O32" i="89"/>
  <c r="P32" i="89"/>
  <c r="R32" i="89"/>
  <c r="S32" i="89"/>
  <c r="U32" i="89"/>
  <c r="V32" i="89"/>
  <c r="X32" i="89"/>
  <c r="Y32" i="89"/>
  <c r="AA32" i="89"/>
  <c r="AB32" i="89"/>
  <c r="AD32" i="89"/>
  <c r="AE32" i="89"/>
  <c r="AG32" i="89"/>
  <c r="AH32" i="89"/>
  <c r="AJ32" i="89"/>
  <c r="AK32" i="89"/>
  <c r="AM32" i="89"/>
  <c r="AN32" i="89"/>
  <c r="C33" i="89"/>
  <c r="D33" i="89"/>
  <c r="F33" i="89"/>
  <c r="G33" i="89"/>
  <c r="I33" i="89"/>
  <c r="J33" i="89"/>
  <c r="L33" i="89"/>
  <c r="M33" i="89"/>
  <c r="O33" i="89"/>
  <c r="P33" i="89"/>
  <c r="R33" i="89"/>
  <c r="S33" i="89"/>
  <c r="U33" i="89"/>
  <c r="V33" i="89"/>
  <c r="X33" i="89"/>
  <c r="Y33" i="89"/>
  <c r="AA33" i="89"/>
  <c r="AB33" i="89"/>
  <c r="AC33" i="89" s="1"/>
  <c r="AD33" i="89"/>
  <c r="AE33" i="89"/>
  <c r="AG33" i="89"/>
  <c r="AH33" i="89"/>
  <c r="AJ33" i="89"/>
  <c r="AK33" i="89"/>
  <c r="AM33" i="89"/>
  <c r="AN33" i="89"/>
  <c r="C34" i="89"/>
  <c r="D34" i="89"/>
  <c r="F34" i="89"/>
  <c r="G34" i="89"/>
  <c r="I34" i="89"/>
  <c r="J34" i="89"/>
  <c r="L34" i="89"/>
  <c r="M34" i="89"/>
  <c r="O34" i="89"/>
  <c r="P34" i="89"/>
  <c r="R34" i="89"/>
  <c r="S34" i="89"/>
  <c r="U34" i="89"/>
  <c r="V34" i="89"/>
  <c r="X34" i="89"/>
  <c r="Y34" i="89"/>
  <c r="AA34" i="89"/>
  <c r="AB34" i="89"/>
  <c r="AC34" i="89" s="1"/>
  <c r="AD34" i="89"/>
  <c r="AE34" i="89"/>
  <c r="AG34" i="89"/>
  <c r="AH34" i="89"/>
  <c r="AJ34" i="89"/>
  <c r="AK34" i="89"/>
  <c r="AM34" i="89"/>
  <c r="AN34" i="89"/>
  <c r="C35" i="89"/>
  <c r="D35" i="89"/>
  <c r="F35" i="89"/>
  <c r="G35" i="89"/>
  <c r="I35" i="89"/>
  <c r="J35" i="89"/>
  <c r="L35" i="89"/>
  <c r="M35" i="89"/>
  <c r="O35" i="89"/>
  <c r="P35" i="89"/>
  <c r="R35" i="89"/>
  <c r="S35" i="89"/>
  <c r="U35" i="89"/>
  <c r="V35" i="89"/>
  <c r="X35" i="89"/>
  <c r="Y35" i="89"/>
  <c r="AA35" i="89"/>
  <c r="AB35" i="89"/>
  <c r="AC35" i="89" s="1"/>
  <c r="AD35" i="89"/>
  <c r="AE35" i="89"/>
  <c r="AG35" i="89"/>
  <c r="AH35" i="89"/>
  <c r="AJ35" i="89"/>
  <c r="AK35" i="89"/>
  <c r="AM35" i="89"/>
  <c r="AN35" i="89"/>
  <c r="C36" i="89"/>
  <c r="D36" i="89"/>
  <c r="F36" i="89"/>
  <c r="G36" i="89"/>
  <c r="I36" i="89"/>
  <c r="J36" i="89"/>
  <c r="L36" i="89"/>
  <c r="M36" i="89"/>
  <c r="O36" i="89"/>
  <c r="P36" i="89"/>
  <c r="R36" i="89"/>
  <c r="S36" i="89"/>
  <c r="U36" i="89"/>
  <c r="V36" i="89"/>
  <c r="X36" i="89"/>
  <c r="Y36" i="89"/>
  <c r="AA36" i="89"/>
  <c r="AB36" i="89"/>
  <c r="AC36" i="89" s="1"/>
  <c r="AD36" i="89"/>
  <c r="AE36" i="89"/>
  <c r="AG36" i="89"/>
  <c r="AH36" i="89"/>
  <c r="AJ36" i="89"/>
  <c r="AK36" i="89"/>
  <c r="AM36" i="89"/>
  <c r="AN36" i="89"/>
  <c r="C37" i="89"/>
  <c r="D37" i="89"/>
  <c r="F37" i="89"/>
  <c r="G37" i="89"/>
  <c r="I37" i="89"/>
  <c r="J37" i="89"/>
  <c r="L37" i="89"/>
  <c r="M37" i="89"/>
  <c r="O37" i="89"/>
  <c r="P37" i="89"/>
  <c r="R37" i="89"/>
  <c r="S37" i="89"/>
  <c r="U37" i="89"/>
  <c r="V37" i="89"/>
  <c r="X37" i="89"/>
  <c r="Y37" i="89"/>
  <c r="AA37" i="89"/>
  <c r="AB37" i="89"/>
  <c r="AC37" i="89" s="1"/>
  <c r="AD37" i="89"/>
  <c r="AE37" i="89"/>
  <c r="AG37" i="89"/>
  <c r="AH37" i="89"/>
  <c r="AJ37" i="89"/>
  <c r="AK37" i="89"/>
  <c r="AM37" i="89"/>
  <c r="AN37" i="89"/>
  <c r="C38" i="89"/>
  <c r="D38" i="89"/>
  <c r="F38" i="89"/>
  <c r="G38" i="89"/>
  <c r="I38" i="89"/>
  <c r="J38" i="89"/>
  <c r="L38" i="89"/>
  <c r="M38" i="89"/>
  <c r="O38" i="89"/>
  <c r="P38" i="89"/>
  <c r="R38" i="89"/>
  <c r="S38" i="89"/>
  <c r="U38" i="89"/>
  <c r="V38" i="89"/>
  <c r="X38" i="89"/>
  <c r="Y38" i="89"/>
  <c r="AA38" i="89"/>
  <c r="AB38" i="89"/>
  <c r="AC38" i="89" s="1"/>
  <c r="AD38" i="89"/>
  <c r="AE38" i="89"/>
  <c r="AG38" i="89"/>
  <c r="AH38" i="89"/>
  <c r="AJ38" i="89"/>
  <c r="AK38" i="89"/>
  <c r="AM38" i="89"/>
  <c r="AN38" i="89"/>
  <c r="C39" i="89"/>
  <c r="D39" i="89"/>
  <c r="F39" i="89"/>
  <c r="G39" i="89"/>
  <c r="I39" i="89"/>
  <c r="J39" i="89"/>
  <c r="L39" i="89"/>
  <c r="M39" i="89"/>
  <c r="O39" i="89"/>
  <c r="P39" i="89"/>
  <c r="R39" i="89"/>
  <c r="S39" i="89"/>
  <c r="U39" i="89"/>
  <c r="V39" i="89"/>
  <c r="X39" i="89"/>
  <c r="Y39" i="89"/>
  <c r="AA39" i="89"/>
  <c r="AB39" i="89"/>
  <c r="AC39" i="89" s="1"/>
  <c r="AD39" i="89"/>
  <c r="AE39" i="89"/>
  <c r="AG39" i="89"/>
  <c r="AH39" i="89"/>
  <c r="AJ39" i="89"/>
  <c r="AK39" i="89"/>
  <c r="AM39" i="89"/>
  <c r="AN39" i="89"/>
  <c r="C40" i="89"/>
  <c r="D40" i="89"/>
  <c r="F40" i="89"/>
  <c r="G40" i="89"/>
  <c r="I40" i="89"/>
  <c r="J40" i="89"/>
  <c r="L40" i="89"/>
  <c r="M40" i="89"/>
  <c r="O40" i="89"/>
  <c r="P40" i="89"/>
  <c r="R40" i="89"/>
  <c r="S40" i="89"/>
  <c r="U40" i="89"/>
  <c r="V40" i="89"/>
  <c r="X40" i="89"/>
  <c r="Y40" i="89"/>
  <c r="AA40" i="89"/>
  <c r="AB40" i="89"/>
  <c r="AC40" i="89" s="1"/>
  <c r="AD40" i="89"/>
  <c r="AE40" i="89"/>
  <c r="AG40" i="89"/>
  <c r="AH40" i="89"/>
  <c r="AJ40" i="89"/>
  <c r="AK40" i="89"/>
  <c r="AM40" i="89"/>
  <c r="AN40" i="89"/>
  <c r="C41" i="89"/>
  <c r="D41" i="89"/>
  <c r="F41" i="89"/>
  <c r="G41" i="89"/>
  <c r="I41" i="89"/>
  <c r="J41" i="89"/>
  <c r="L41" i="89"/>
  <c r="M41" i="89"/>
  <c r="O41" i="89"/>
  <c r="P41" i="89"/>
  <c r="R41" i="89"/>
  <c r="S41" i="89"/>
  <c r="U41" i="89"/>
  <c r="V41" i="89"/>
  <c r="X41" i="89"/>
  <c r="Y41" i="89"/>
  <c r="AA41" i="89"/>
  <c r="AB41" i="89"/>
  <c r="AC41" i="89" s="1"/>
  <c r="AD41" i="89"/>
  <c r="AE41" i="89"/>
  <c r="AG41" i="89"/>
  <c r="AH41" i="89"/>
  <c r="AJ41" i="89"/>
  <c r="AK41" i="89"/>
  <c r="AM41" i="89"/>
  <c r="AN41" i="89"/>
  <c r="C42" i="89"/>
  <c r="D42" i="89"/>
  <c r="F42" i="89"/>
  <c r="G42" i="89"/>
  <c r="I42" i="89"/>
  <c r="J42" i="89"/>
  <c r="L42" i="89"/>
  <c r="M42" i="89"/>
  <c r="O42" i="89"/>
  <c r="P42" i="89"/>
  <c r="R42" i="89"/>
  <c r="S42" i="89"/>
  <c r="U42" i="89"/>
  <c r="V42" i="89"/>
  <c r="X42" i="89"/>
  <c r="Y42" i="89"/>
  <c r="AA42" i="89"/>
  <c r="AB42" i="89"/>
  <c r="AC42" i="89" s="1"/>
  <c r="AD42" i="89"/>
  <c r="AE42" i="89"/>
  <c r="AG42" i="89"/>
  <c r="AH42" i="89"/>
  <c r="AJ42" i="89"/>
  <c r="AK42" i="89"/>
  <c r="AM42" i="89"/>
  <c r="AN42" i="89"/>
  <c r="C43" i="89"/>
  <c r="D43" i="89"/>
  <c r="F43" i="89"/>
  <c r="G43" i="89"/>
  <c r="I43" i="89"/>
  <c r="J43" i="89"/>
  <c r="L43" i="89"/>
  <c r="M43" i="89"/>
  <c r="O43" i="89"/>
  <c r="P43" i="89"/>
  <c r="R43" i="89"/>
  <c r="S43" i="89"/>
  <c r="U43" i="89"/>
  <c r="V43" i="89"/>
  <c r="X43" i="89"/>
  <c r="Y43" i="89"/>
  <c r="AA43" i="89"/>
  <c r="AB43" i="89"/>
  <c r="AC43" i="89" s="1"/>
  <c r="AD43" i="89"/>
  <c r="AE43" i="89"/>
  <c r="AG43" i="89"/>
  <c r="AH43" i="89"/>
  <c r="AJ43" i="89"/>
  <c r="AK43" i="89"/>
  <c r="AM43" i="89"/>
  <c r="AN43" i="89"/>
  <c r="C44" i="89"/>
  <c r="D44" i="89"/>
  <c r="F44" i="89"/>
  <c r="G44" i="89"/>
  <c r="I44" i="89"/>
  <c r="J44" i="89"/>
  <c r="L44" i="89"/>
  <c r="M44" i="89"/>
  <c r="O44" i="89"/>
  <c r="P44" i="89"/>
  <c r="R44" i="89"/>
  <c r="S44" i="89"/>
  <c r="U44" i="89"/>
  <c r="V44" i="89"/>
  <c r="X44" i="89"/>
  <c r="Y44" i="89"/>
  <c r="AA44" i="89"/>
  <c r="AB44" i="89"/>
  <c r="AC44" i="89" s="1"/>
  <c r="AD44" i="89"/>
  <c r="AE44" i="89"/>
  <c r="AG44" i="89"/>
  <c r="AH44" i="89"/>
  <c r="AJ44" i="89"/>
  <c r="AK44" i="89"/>
  <c r="AM44" i="89"/>
  <c r="AN44" i="89"/>
  <c r="C45" i="89"/>
  <c r="D45" i="89"/>
  <c r="F45" i="89"/>
  <c r="G45" i="89"/>
  <c r="I45" i="89"/>
  <c r="J45" i="89"/>
  <c r="L45" i="89"/>
  <c r="M45" i="89"/>
  <c r="O45" i="89"/>
  <c r="P45" i="89"/>
  <c r="R45" i="89"/>
  <c r="S45" i="89"/>
  <c r="U45" i="89"/>
  <c r="V45" i="89"/>
  <c r="X45" i="89"/>
  <c r="Y45" i="89"/>
  <c r="AA45" i="89"/>
  <c r="AB45" i="89"/>
  <c r="AC45" i="89" s="1"/>
  <c r="AD45" i="89"/>
  <c r="AE45" i="89"/>
  <c r="AG45" i="89"/>
  <c r="AH45" i="89"/>
  <c r="AJ45" i="89"/>
  <c r="AK45" i="89"/>
  <c r="AM45" i="89"/>
  <c r="AN45" i="89"/>
  <c r="C46" i="89"/>
  <c r="D46" i="89"/>
  <c r="F46" i="89"/>
  <c r="G46" i="89"/>
  <c r="I46" i="89"/>
  <c r="J46" i="89"/>
  <c r="L46" i="89"/>
  <c r="M46" i="89"/>
  <c r="O46" i="89"/>
  <c r="P46" i="89"/>
  <c r="R46" i="89"/>
  <c r="S46" i="89"/>
  <c r="U46" i="89"/>
  <c r="V46" i="89"/>
  <c r="X46" i="89"/>
  <c r="Y46" i="89"/>
  <c r="AA46" i="89"/>
  <c r="AB46" i="89"/>
  <c r="AC46" i="89" s="1"/>
  <c r="AD46" i="89"/>
  <c r="AE46" i="89"/>
  <c r="AG46" i="89"/>
  <c r="AH46" i="89"/>
  <c r="AJ46" i="89"/>
  <c r="AK46" i="89"/>
  <c r="AM46" i="89"/>
  <c r="AN46" i="89"/>
  <c r="C47" i="89"/>
  <c r="D47" i="89"/>
  <c r="F47" i="89"/>
  <c r="G47" i="89"/>
  <c r="I47" i="89"/>
  <c r="J47" i="89"/>
  <c r="L47" i="89"/>
  <c r="M47" i="89"/>
  <c r="O47" i="89"/>
  <c r="P47" i="89"/>
  <c r="R47" i="89"/>
  <c r="S47" i="89"/>
  <c r="U47" i="89"/>
  <c r="V47" i="89"/>
  <c r="X47" i="89"/>
  <c r="Y47" i="89"/>
  <c r="AA47" i="89"/>
  <c r="AB47" i="89"/>
  <c r="AC47" i="89" s="1"/>
  <c r="AD47" i="89"/>
  <c r="AE47" i="89"/>
  <c r="AG47" i="89"/>
  <c r="AH47" i="89"/>
  <c r="AJ47" i="89"/>
  <c r="AK47" i="89"/>
  <c r="AM47" i="89"/>
  <c r="AN47" i="89"/>
  <c r="C48" i="89"/>
  <c r="D48" i="89"/>
  <c r="F48" i="89"/>
  <c r="G48" i="89"/>
  <c r="I48" i="89"/>
  <c r="J48" i="89"/>
  <c r="L48" i="89"/>
  <c r="M48" i="89"/>
  <c r="O48" i="89"/>
  <c r="P48" i="89"/>
  <c r="R48" i="89"/>
  <c r="S48" i="89"/>
  <c r="U48" i="89"/>
  <c r="V48" i="89"/>
  <c r="X48" i="89"/>
  <c r="Y48" i="89"/>
  <c r="AA48" i="89"/>
  <c r="AB48" i="89"/>
  <c r="AC48" i="89" s="1"/>
  <c r="AD48" i="89"/>
  <c r="AE48" i="89"/>
  <c r="AG48" i="89"/>
  <c r="AH48" i="89"/>
  <c r="AJ48" i="89"/>
  <c r="AK48" i="89"/>
  <c r="AM48" i="89"/>
  <c r="AN48" i="89"/>
  <c r="C49" i="89"/>
  <c r="D49" i="89"/>
  <c r="F49" i="89"/>
  <c r="G49" i="89"/>
  <c r="I49" i="89"/>
  <c r="J49" i="89"/>
  <c r="L49" i="89"/>
  <c r="M49" i="89"/>
  <c r="O49" i="89"/>
  <c r="P49" i="89"/>
  <c r="R49" i="89"/>
  <c r="S49" i="89"/>
  <c r="U49" i="89"/>
  <c r="V49" i="89"/>
  <c r="X49" i="89"/>
  <c r="Y49" i="89"/>
  <c r="AA49" i="89"/>
  <c r="AB49" i="89"/>
  <c r="AC49" i="89" s="1"/>
  <c r="AD49" i="89"/>
  <c r="AE49" i="89"/>
  <c r="AG49" i="89"/>
  <c r="AH49" i="89"/>
  <c r="AJ49" i="89"/>
  <c r="AK49" i="89"/>
  <c r="AM49" i="89"/>
  <c r="AN49" i="89"/>
  <c r="C50" i="89"/>
  <c r="D50" i="89"/>
  <c r="F50" i="89"/>
  <c r="G50" i="89"/>
  <c r="I50" i="89"/>
  <c r="J50" i="89"/>
  <c r="L50" i="89"/>
  <c r="M50" i="89"/>
  <c r="O50" i="89"/>
  <c r="P50" i="89"/>
  <c r="R50" i="89"/>
  <c r="S50" i="89"/>
  <c r="U50" i="89"/>
  <c r="V50" i="89"/>
  <c r="X50" i="89"/>
  <c r="Y50" i="89"/>
  <c r="AA50" i="89"/>
  <c r="AB50" i="89"/>
  <c r="AC50" i="89" s="1"/>
  <c r="AD50" i="89"/>
  <c r="AE50" i="89"/>
  <c r="AG50" i="89"/>
  <c r="AH50" i="89"/>
  <c r="AJ50" i="89"/>
  <c r="AK50" i="89"/>
  <c r="AM50" i="89"/>
  <c r="AN50" i="89"/>
  <c r="C51" i="89"/>
  <c r="D51" i="89"/>
  <c r="F51" i="89"/>
  <c r="G51" i="89"/>
  <c r="I51" i="89"/>
  <c r="J51" i="89"/>
  <c r="L51" i="89"/>
  <c r="M51" i="89"/>
  <c r="O51" i="89"/>
  <c r="P51" i="89"/>
  <c r="R51" i="89"/>
  <c r="S51" i="89"/>
  <c r="T51" i="89" s="1"/>
  <c r="U51" i="89"/>
  <c r="V51" i="89"/>
  <c r="X51" i="89"/>
  <c r="Y51" i="89"/>
  <c r="AA51" i="89"/>
  <c r="AB51" i="89"/>
  <c r="AC51" i="89" s="1"/>
  <c r="AD51" i="89"/>
  <c r="AE51" i="89"/>
  <c r="AG51" i="89"/>
  <c r="AH51" i="89"/>
  <c r="AJ51" i="89"/>
  <c r="AK51" i="89"/>
  <c r="AM51" i="89"/>
  <c r="AN51" i="89"/>
  <c r="C52" i="89"/>
  <c r="D52" i="89"/>
  <c r="F52" i="89"/>
  <c r="G52" i="89"/>
  <c r="I52" i="89"/>
  <c r="J52" i="89"/>
  <c r="L52" i="89"/>
  <c r="M52" i="89"/>
  <c r="O52" i="89"/>
  <c r="P52" i="89"/>
  <c r="R52" i="89"/>
  <c r="S52" i="89"/>
  <c r="T52" i="89"/>
  <c r="U52" i="89"/>
  <c r="V52" i="89"/>
  <c r="X52" i="89"/>
  <c r="Y52" i="89"/>
  <c r="AA52" i="89"/>
  <c r="AB52" i="89"/>
  <c r="AC52" i="89" s="1"/>
  <c r="AD52" i="89"/>
  <c r="AE52" i="89"/>
  <c r="AG52" i="89"/>
  <c r="AH52" i="89"/>
  <c r="AJ52" i="89"/>
  <c r="AK52" i="89"/>
  <c r="AM52" i="89"/>
  <c r="AN52" i="89"/>
  <c r="AS16" i="89"/>
  <c r="AT16" i="89"/>
  <c r="AS17" i="89"/>
  <c r="AT17" i="89"/>
  <c r="AS18" i="89"/>
  <c r="AT18" i="89"/>
  <c r="AS19" i="89"/>
  <c r="AT19" i="89"/>
  <c r="AS20" i="89"/>
  <c r="AT20" i="89"/>
  <c r="AS21" i="89"/>
  <c r="AT21" i="89"/>
  <c r="AS22" i="89"/>
  <c r="AT22" i="89"/>
  <c r="AS23" i="89"/>
  <c r="AT23" i="89"/>
  <c r="AS24" i="89"/>
  <c r="AT24" i="89"/>
  <c r="AS25" i="89"/>
  <c r="AT25" i="89"/>
  <c r="AS26" i="89"/>
  <c r="AT26" i="89"/>
  <c r="AS27" i="89"/>
  <c r="AT27" i="89"/>
  <c r="AS28" i="89"/>
  <c r="AT28" i="89"/>
  <c r="AS29" i="89"/>
  <c r="AT29" i="89"/>
  <c r="AS30" i="89"/>
  <c r="AT30" i="89"/>
  <c r="AS31" i="89"/>
  <c r="AT31" i="89"/>
  <c r="AS32" i="89"/>
  <c r="AT32" i="89"/>
  <c r="AS33" i="89"/>
  <c r="AT33" i="89"/>
  <c r="AS34" i="89"/>
  <c r="AT34" i="89"/>
  <c r="AS35" i="89"/>
  <c r="AT35" i="89"/>
  <c r="AS36" i="89"/>
  <c r="AT36" i="89"/>
  <c r="AS37" i="89"/>
  <c r="AT37" i="89"/>
  <c r="AS38" i="89"/>
  <c r="AT38" i="89"/>
  <c r="AS39" i="89"/>
  <c r="AT39" i="89"/>
  <c r="AS40" i="89"/>
  <c r="AT40" i="89"/>
  <c r="AS41" i="89"/>
  <c r="AT41" i="89"/>
  <c r="AS42" i="89"/>
  <c r="AT42" i="89"/>
  <c r="AS43" i="89"/>
  <c r="AT43" i="89"/>
  <c r="AS44" i="89"/>
  <c r="AT44" i="89"/>
  <c r="AS45" i="89"/>
  <c r="AT45" i="89"/>
  <c r="AS46" i="89"/>
  <c r="AT46" i="89"/>
  <c r="AS47" i="89"/>
  <c r="AT47" i="89"/>
  <c r="AS48" i="89"/>
  <c r="AT48" i="89"/>
  <c r="AS49" i="89"/>
  <c r="AT49" i="89"/>
  <c r="AS50" i="89"/>
  <c r="AT50" i="89"/>
  <c r="AS51" i="89"/>
  <c r="AT51" i="89"/>
  <c r="AS52" i="89"/>
  <c r="AT52" i="89"/>
  <c r="AS7" i="89"/>
  <c r="AT7" i="89"/>
  <c r="AS8" i="89"/>
  <c r="AT8" i="89"/>
  <c r="AS9" i="89"/>
  <c r="AT9" i="89"/>
  <c r="AS10" i="89"/>
  <c r="AT10" i="89"/>
  <c r="AS11" i="89"/>
  <c r="AT11" i="89"/>
  <c r="AS12" i="89"/>
  <c r="AT12" i="89"/>
  <c r="AS13" i="89"/>
  <c r="AT13" i="89"/>
  <c r="AS14" i="89"/>
  <c r="AT14" i="89"/>
  <c r="AS15" i="89"/>
  <c r="AT15" i="89"/>
  <c r="D68" i="89"/>
  <c r="D69" i="89"/>
  <c r="D70" i="89"/>
  <c r="D71" i="89"/>
  <c r="D72" i="89"/>
  <c r="D73" i="89"/>
  <c r="D74" i="89"/>
  <c r="D75" i="89"/>
  <c r="D76" i="89"/>
  <c r="D77" i="89"/>
  <c r="D78" i="89"/>
  <c r="D79" i="89"/>
  <c r="D80" i="89"/>
  <c r="D81" i="89"/>
  <c r="D82" i="89"/>
  <c r="D83" i="89"/>
  <c r="D84" i="89"/>
  <c r="D85" i="89"/>
  <c r="D86" i="89"/>
  <c r="D87" i="89"/>
  <c r="D88" i="89"/>
  <c r="D89" i="89"/>
  <c r="D90" i="89"/>
  <c r="D91" i="89"/>
  <c r="D92" i="89"/>
  <c r="D93" i="89"/>
  <c r="D94" i="89"/>
  <c r="D95" i="89"/>
  <c r="D96" i="89"/>
  <c r="D97" i="89"/>
  <c r="D98" i="89"/>
  <c r="D99" i="89"/>
  <c r="D100" i="89"/>
  <c r="D101" i="89"/>
  <c r="D102" i="89"/>
  <c r="D103" i="89"/>
  <c r="D104" i="89"/>
  <c r="D105" i="89"/>
  <c r="D106" i="89"/>
  <c r="D107" i="89"/>
  <c r="D108" i="89"/>
  <c r="D109" i="89"/>
  <c r="D110" i="89"/>
  <c r="D111" i="89"/>
  <c r="D112" i="89"/>
  <c r="D113" i="89"/>
  <c r="D114" i="89"/>
  <c r="D115" i="89"/>
  <c r="D116" i="89"/>
  <c r="D117" i="89"/>
  <c r="D118" i="89"/>
  <c r="D119" i="89"/>
  <c r="D120" i="89"/>
  <c r="D121" i="89"/>
  <c r="D122" i="89"/>
  <c r="D123" i="89"/>
  <c r="D124" i="89"/>
  <c r="D125" i="89"/>
  <c r="D126" i="89"/>
  <c r="D127" i="89"/>
  <c r="D128" i="89"/>
  <c r="D129" i="89"/>
  <c r="D130" i="89"/>
  <c r="D131" i="89"/>
  <c r="D132" i="89"/>
  <c r="D133" i="89"/>
  <c r="D134" i="89"/>
  <c r="D135" i="89"/>
  <c r="D136" i="89"/>
  <c r="D137" i="89"/>
  <c r="D138" i="89"/>
  <c r="D139" i="89"/>
  <c r="D140" i="89"/>
  <c r="D141" i="89"/>
  <c r="D142" i="89"/>
  <c r="D143" i="89"/>
  <c r="D144" i="89"/>
  <c r="D145" i="89"/>
  <c r="D146" i="89"/>
  <c r="D147" i="89"/>
  <c r="D148" i="89"/>
  <c r="D149" i="89"/>
  <c r="D150" i="89"/>
  <c r="D151" i="89"/>
  <c r="D152" i="89"/>
  <c r="D153" i="89"/>
  <c r="D154" i="89"/>
  <c r="D155" i="89"/>
  <c r="D156" i="89"/>
  <c r="D157" i="89"/>
  <c r="D158" i="89"/>
  <c r="D159" i="89"/>
  <c r="D160" i="89"/>
  <c r="D161" i="89"/>
  <c r="D162" i="89"/>
  <c r="D163" i="89"/>
  <c r="D164" i="89"/>
  <c r="D165" i="89"/>
  <c r="D166" i="89"/>
  <c r="D167" i="89"/>
  <c r="D168" i="89"/>
  <c r="D169" i="89"/>
  <c r="D170" i="89"/>
  <c r="D171" i="89"/>
  <c r="D172" i="89"/>
  <c r="D173" i="89"/>
  <c r="D174" i="89"/>
  <c r="D175" i="89"/>
  <c r="D176" i="89"/>
  <c r="D177" i="89"/>
  <c r="D178" i="89"/>
  <c r="D179" i="89"/>
  <c r="D180" i="89"/>
  <c r="D181" i="89"/>
  <c r="D182" i="89"/>
  <c r="D183" i="89"/>
  <c r="D184" i="89"/>
  <c r="D185" i="89"/>
  <c r="D186" i="89"/>
  <c r="D187" i="89"/>
  <c r="D188" i="89"/>
  <c r="D189" i="89"/>
  <c r="D190" i="89"/>
  <c r="D191" i="89"/>
  <c r="D192" i="89"/>
  <c r="D193" i="89"/>
  <c r="D194" i="89"/>
  <c r="D195" i="89"/>
  <c r="D196" i="89"/>
  <c r="D197" i="89"/>
  <c r="D198" i="89"/>
  <c r="D199" i="89"/>
  <c r="D200" i="89"/>
  <c r="D201" i="89"/>
  <c r="D202" i="89"/>
  <c r="D203" i="89"/>
  <c r="D204" i="89"/>
  <c r="D205" i="89"/>
  <c r="D206" i="89"/>
  <c r="D207" i="89"/>
  <c r="D208" i="89"/>
  <c r="D209" i="89"/>
  <c r="D210" i="89"/>
  <c r="D211" i="89"/>
  <c r="D212" i="89"/>
  <c r="D213" i="89"/>
  <c r="D214" i="89"/>
  <c r="D215" i="89"/>
  <c r="D216" i="89"/>
  <c r="D217" i="89"/>
  <c r="D218" i="89"/>
  <c r="D219" i="89"/>
  <c r="D220" i="89"/>
  <c r="D221" i="89"/>
  <c r="D222" i="89"/>
  <c r="D223" i="89"/>
  <c r="D224" i="89"/>
  <c r="D225" i="89"/>
  <c r="D226" i="89"/>
  <c r="D227" i="89"/>
  <c r="D228" i="89"/>
  <c r="D229" i="89"/>
  <c r="D230" i="89"/>
  <c r="D231" i="89"/>
  <c r="D232" i="89"/>
  <c r="D233" i="89"/>
  <c r="D234" i="89"/>
  <c r="D235" i="89"/>
  <c r="D236" i="89"/>
  <c r="D237" i="89"/>
  <c r="D238" i="89"/>
  <c r="D239" i="89"/>
  <c r="D240" i="89"/>
  <c r="D241" i="89"/>
  <c r="D242" i="89"/>
  <c r="E242" i="89" s="1"/>
  <c r="D243" i="89"/>
  <c r="E243" i="89" s="1"/>
  <c r="D244" i="89"/>
  <c r="E244" i="89" s="1"/>
  <c r="D245" i="89"/>
  <c r="E245" i="89" s="1"/>
  <c r="AW67" i="89"/>
  <c r="AT67" i="89"/>
  <c r="AQ67" i="89"/>
  <c r="AN67" i="89"/>
  <c r="AK67" i="89"/>
  <c r="AH67" i="89"/>
  <c r="AE67" i="89"/>
  <c r="AB67" i="89"/>
  <c r="Y67" i="89"/>
  <c r="V67" i="89"/>
  <c r="S67" i="89"/>
  <c r="P67" i="89"/>
  <c r="M67" i="89"/>
  <c r="J67" i="89"/>
  <c r="G67" i="89"/>
  <c r="D67" i="89"/>
  <c r="AW53" i="89"/>
  <c r="AX58" i="89" s="1"/>
  <c r="AT53" i="89"/>
  <c r="AQ53" i="89"/>
  <c r="AR61" i="89" s="1"/>
  <c r="AN53" i="89"/>
  <c r="AK53" i="89"/>
  <c r="AH53" i="89"/>
  <c r="AE53" i="89"/>
  <c r="AB53" i="89"/>
  <c r="Y53" i="89"/>
  <c r="V53" i="89"/>
  <c r="W53" i="89" s="1"/>
  <c r="S53" i="89"/>
  <c r="P53" i="89"/>
  <c r="Q53" i="89" s="1"/>
  <c r="M53" i="89"/>
  <c r="J53" i="89"/>
  <c r="G53" i="89"/>
  <c r="D53" i="89"/>
  <c r="AQ7" i="89"/>
  <c r="AQ8" i="89"/>
  <c r="AQ9" i="89"/>
  <c r="AQ10" i="89"/>
  <c r="AQ11" i="89"/>
  <c r="AQ12" i="89"/>
  <c r="AQ13" i="89"/>
  <c r="AQ14" i="89"/>
  <c r="AQ15" i="89"/>
  <c r="AQ16" i="89"/>
  <c r="AQ17" i="89"/>
  <c r="AQ18" i="89"/>
  <c r="AQ19" i="89"/>
  <c r="AQ20" i="89"/>
  <c r="AQ21" i="89"/>
  <c r="AQ22" i="89"/>
  <c r="AQ23" i="89"/>
  <c r="AQ24" i="89"/>
  <c r="AQ25" i="89"/>
  <c r="AQ26" i="89"/>
  <c r="AQ27" i="89"/>
  <c r="AQ28" i="89"/>
  <c r="AQ29" i="89"/>
  <c r="AQ30" i="89"/>
  <c r="AQ31" i="89"/>
  <c r="AQ32" i="89"/>
  <c r="AQ33" i="89"/>
  <c r="AQ34" i="89"/>
  <c r="AQ35" i="89"/>
  <c r="AQ36" i="89"/>
  <c r="AQ37" i="89"/>
  <c r="AQ38" i="89"/>
  <c r="AQ39" i="89"/>
  <c r="AQ40" i="89"/>
  <c r="AQ41" i="89"/>
  <c r="AQ42" i="89"/>
  <c r="AQ43" i="89"/>
  <c r="AQ44" i="89"/>
  <c r="AQ45" i="89"/>
  <c r="AQ46" i="89"/>
  <c r="AQ47" i="89"/>
  <c r="AQ48" i="89"/>
  <c r="AQ49" i="89"/>
  <c r="AQ50" i="89"/>
  <c r="AQ51" i="89"/>
  <c r="AQ52" i="89"/>
  <c r="AW7" i="89"/>
  <c r="AW8" i="89"/>
  <c r="AW9" i="89"/>
  <c r="AW10" i="89"/>
  <c r="AW11" i="89"/>
  <c r="AW12" i="89"/>
  <c r="AW13" i="89"/>
  <c r="AW14" i="89"/>
  <c r="AW15" i="89"/>
  <c r="AW16" i="89"/>
  <c r="AW17" i="89"/>
  <c r="AW18" i="89"/>
  <c r="AW19" i="89"/>
  <c r="AW20" i="89"/>
  <c r="AW21" i="89"/>
  <c r="AW22" i="89"/>
  <c r="AW23" i="89"/>
  <c r="AW24" i="89"/>
  <c r="AW25" i="89"/>
  <c r="AW26" i="89"/>
  <c r="AW27" i="89"/>
  <c r="AW28" i="89"/>
  <c r="AW29" i="89"/>
  <c r="AW30" i="89"/>
  <c r="AW31" i="89"/>
  <c r="AW32" i="89"/>
  <c r="AW33" i="89"/>
  <c r="AW34" i="89"/>
  <c r="AW35" i="89"/>
  <c r="AW36" i="89"/>
  <c r="AW37" i="89"/>
  <c r="AW38" i="89"/>
  <c r="AW39" i="89"/>
  <c r="AW40" i="89"/>
  <c r="AW41" i="89"/>
  <c r="AW42" i="89"/>
  <c r="AW43" i="89"/>
  <c r="AW44" i="89"/>
  <c r="AW45" i="89"/>
  <c r="AW46" i="89"/>
  <c r="AW47" i="89"/>
  <c r="AW48" i="89"/>
  <c r="AW49" i="89"/>
  <c r="AW50" i="89"/>
  <c r="AW51" i="89"/>
  <c r="AW52" i="89"/>
  <c r="AW6" i="89"/>
  <c r="AT6" i="89"/>
  <c r="AQ6" i="89"/>
  <c r="AN6" i="89"/>
  <c r="AK6" i="89"/>
  <c r="AH6" i="89"/>
  <c r="AE6" i="89"/>
  <c r="AB6" i="89"/>
  <c r="Y6" i="89"/>
  <c r="V6" i="89"/>
  <c r="S6" i="89"/>
  <c r="P6" i="89"/>
  <c r="M6" i="89"/>
  <c r="J6" i="89"/>
  <c r="G6" i="89"/>
  <c r="D6" i="89"/>
  <c r="C116" i="89"/>
  <c r="C117" i="89"/>
  <c r="C118" i="89"/>
  <c r="C119" i="89"/>
  <c r="C120" i="89"/>
  <c r="C121" i="89"/>
  <c r="C122" i="89"/>
  <c r="C123" i="89"/>
  <c r="C124" i="89"/>
  <c r="C125" i="89"/>
  <c r="C126" i="89"/>
  <c r="C127" i="89"/>
  <c r="C128" i="89"/>
  <c r="C129" i="89"/>
  <c r="C130" i="89"/>
  <c r="C131" i="89"/>
  <c r="C132" i="89"/>
  <c r="C133" i="89"/>
  <c r="C134" i="89"/>
  <c r="C135" i="89"/>
  <c r="C136" i="89"/>
  <c r="C137" i="89"/>
  <c r="C138" i="89"/>
  <c r="C139" i="89"/>
  <c r="C140" i="89"/>
  <c r="C141" i="89"/>
  <c r="C142" i="89"/>
  <c r="C143" i="89"/>
  <c r="C144" i="89"/>
  <c r="C145" i="89"/>
  <c r="C146" i="89"/>
  <c r="C147" i="89"/>
  <c r="C148" i="89"/>
  <c r="C149" i="89"/>
  <c r="C150" i="89"/>
  <c r="C151" i="89"/>
  <c r="C152" i="89"/>
  <c r="C153" i="89"/>
  <c r="C154" i="89"/>
  <c r="C155" i="89"/>
  <c r="C156" i="89"/>
  <c r="C157" i="89"/>
  <c r="C158" i="89"/>
  <c r="C159" i="89"/>
  <c r="C160" i="89"/>
  <c r="C161" i="89"/>
  <c r="C162" i="89"/>
  <c r="C163" i="89"/>
  <c r="C164" i="89"/>
  <c r="C165" i="89"/>
  <c r="C166" i="89"/>
  <c r="C167" i="89"/>
  <c r="C168" i="89"/>
  <c r="C169" i="89"/>
  <c r="C170" i="89"/>
  <c r="C171" i="89"/>
  <c r="C172" i="89"/>
  <c r="C173" i="89"/>
  <c r="C174" i="89"/>
  <c r="C175" i="89"/>
  <c r="C176" i="89"/>
  <c r="C177" i="89"/>
  <c r="C178" i="89"/>
  <c r="C179" i="89"/>
  <c r="C180" i="89"/>
  <c r="C181" i="89"/>
  <c r="C182" i="89"/>
  <c r="C183" i="89"/>
  <c r="C184" i="89"/>
  <c r="C185" i="89"/>
  <c r="C186" i="89"/>
  <c r="C187" i="89"/>
  <c r="C188" i="89"/>
  <c r="C189" i="89"/>
  <c r="C190" i="89"/>
  <c r="C191" i="89"/>
  <c r="C192" i="89"/>
  <c r="C193" i="89"/>
  <c r="C194" i="89"/>
  <c r="C195" i="89"/>
  <c r="C196" i="89"/>
  <c r="C197" i="89"/>
  <c r="C198" i="89"/>
  <c r="C199" i="89"/>
  <c r="C200" i="89"/>
  <c r="C201" i="89"/>
  <c r="C202" i="89"/>
  <c r="C203" i="89"/>
  <c r="C204" i="89"/>
  <c r="C205" i="89"/>
  <c r="C206" i="89"/>
  <c r="C207" i="89"/>
  <c r="C208" i="89"/>
  <c r="C209" i="89"/>
  <c r="C210" i="89"/>
  <c r="C211" i="89"/>
  <c r="C212" i="89"/>
  <c r="C213" i="89"/>
  <c r="C214" i="89"/>
  <c r="C215" i="89"/>
  <c r="C216" i="89"/>
  <c r="C217" i="89"/>
  <c r="C218" i="89"/>
  <c r="C219" i="89"/>
  <c r="C220" i="89"/>
  <c r="C221" i="89"/>
  <c r="C222" i="89"/>
  <c r="C223" i="89"/>
  <c r="C224" i="89"/>
  <c r="C225" i="89"/>
  <c r="C226" i="89"/>
  <c r="C227" i="89"/>
  <c r="C228" i="89"/>
  <c r="C229" i="89"/>
  <c r="C230" i="89"/>
  <c r="C231" i="89"/>
  <c r="C232" i="89"/>
  <c r="C233" i="89"/>
  <c r="C234" i="89"/>
  <c r="C235" i="89"/>
  <c r="C236" i="89"/>
  <c r="C237" i="89"/>
  <c r="C238" i="89"/>
  <c r="C239" i="89"/>
  <c r="C240" i="89"/>
  <c r="C241" i="89"/>
  <c r="C242" i="89"/>
  <c r="C243" i="89"/>
  <c r="C244" i="89"/>
  <c r="C245" i="89"/>
  <c r="C68" i="89"/>
  <c r="C69" i="89"/>
  <c r="C70" i="89"/>
  <c r="C71" i="89"/>
  <c r="C72" i="89"/>
  <c r="C73" i="89"/>
  <c r="C74" i="89"/>
  <c r="C75" i="89"/>
  <c r="C76" i="89"/>
  <c r="C77" i="89"/>
  <c r="C78" i="89"/>
  <c r="C79" i="89"/>
  <c r="C80" i="89"/>
  <c r="C81" i="89"/>
  <c r="C82" i="89"/>
  <c r="C83" i="89"/>
  <c r="C84" i="89"/>
  <c r="C85" i="89"/>
  <c r="C86" i="89"/>
  <c r="C87" i="89"/>
  <c r="C88" i="89"/>
  <c r="C89" i="89"/>
  <c r="C90" i="89"/>
  <c r="C91" i="89"/>
  <c r="C92" i="89"/>
  <c r="C93" i="89"/>
  <c r="C94" i="89"/>
  <c r="C95" i="89"/>
  <c r="C96" i="89"/>
  <c r="C97" i="89"/>
  <c r="C98" i="89"/>
  <c r="C99" i="89"/>
  <c r="C100" i="89"/>
  <c r="C101" i="89"/>
  <c r="C102" i="89"/>
  <c r="C103" i="89"/>
  <c r="C104" i="89"/>
  <c r="C105" i="89"/>
  <c r="C106" i="89"/>
  <c r="C107" i="89"/>
  <c r="C108" i="89"/>
  <c r="C109" i="89"/>
  <c r="C110" i="89"/>
  <c r="C111" i="89"/>
  <c r="C112" i="89"/>
  <c r="C113" i="89"/>
  <c r="C114" i="89"/>
  <c r="C115" i="89"/>
  <c r="F67" i="89"/>
  <c r="I67" i="89"/>
  <c r="L67" i="89"/>
  <c r="O67" i="89"/>
  <c r="R67" i="89"/>
  <c r="U67" i="89"/>
  <c r="X67" i="89"/>
  <c r="AA67" i="89"/>
  <c r="AD67" i="89"/>
  <c r="AG67" i="89"/>
  <c r="AJ67" i="89"/>
  <c r="AM67" i="89"/>
  <c r="AP67" i="89"/>
  <c r="AS67" i="89"/>
  <c r="AV67" i="89"/>
  <c r="C67" i="89"/>
  <c r="F53" i="89"/>
  <c r="I53" i="89"/>
  <c r="L53" i="89"/>
  <c r="O53" i="89"/>
  <c r="R53" i="89"/>
  <c r="U53" i="89"/>
  <c r="X53" i="89"/>
  <c r="AA53" i="89"/>
  <c r="AD53" i="89"/>
  <c r="AG53" i="89"/>
  <c r="AJ53" i="89"/>
  <c r="AM53" i="89"/>
  <c r="AP53" i="89"/>
  <c r="AS53" i="89"/>
  <c r="AV53" i="89"/>
  <c r="C53" i="89"/>
  <c r="AV7" i="89"/>
  <c r="AV8" i="89"/>
  <c r="AV9" i="89"/>
  <c r="AV10" i="89"/>
  <c r="AV11" i="89"/>
  <c r="AV12" i="89"/>
  <c r="AV13" i="89"/>
  <c r="AV14" i="89"/>
  <c r="AV15" i="89"/>
  <c r="AV16" i="89"/>
  <c r="AV17" i="89"/>
  <c r="AV18" i="89"/>
  <c r="AV19" i="89"/>
  <c r="AV20" i="89"/>
  <c r="AV21" i="89"/>
  <c r="AV22" i="89"/>
  <c r="AV23" i="89"/>
  <c r="AV24" i="89"/>
  <c r="AV25" i="89"/>
  <c r="AV26" i="89"/>
  <c r="AV27" i="89"/>
  <c r="AV28" i="89"/>
  <c r="AV29" i="89"/>
  <c r="AV30" i="89"/>
  <c r="AV31" i="89"/>
  <c r="AV32" i="89"/>
  <c r="AV33" i="89"/>
  <c r="AV34" i="89"/>
  <c r="AV35" i="89"/>
  <c r="AV36" i="89"/>
  <c r="AV37" i="89"/>
  <c r="AV38" i="89"/>
  <c r="AV39" i="89"/>
  <c r="AV40" i="89"/>
  <c r="AV41" i="89"/>
  <c r="AV42" i="89"/>
  <c r="AV43" i="89"/>
  <c r="AV44" i="89"/>
  <c r="AV45" i="89"/>
  <c r="AV46" i="89"/>
  <c r="AV47" i="89"/>
  <c r="AV48" i="89"/>
  <c r="AV49" i="89"/>
  <c r="AV50" i="89"/>
  <c r="AV51" i="89"/>
  <c r="AV52" i="89"/>
  <c r="AV6" i="89"/>
  <c r="AP7" i="89"/>
  <c r="AP8" i="89"/>
  <c r="AP9" i="89"/>
  <c r="AP10" i="89"/>
  <c r="AP11" i="89"/>
  <c r="AP12" i="89"/>
  <c r="AP13" i="89"/>
  <c r="AP14" i="89"/>
  <c r="AP15" i="89"/>
  <c r="AP16" i="89"/>
  <c r="AP17" i="89"/>
  <c r="AP18" i="89"/>
  <c r="AP19" i="89"/>
  <c r="AP20" i="89"/>
  <c r="AP21" i="89"/>
  <c r="AP22" i="89"/>
  <c r="AP23" i="89"/>
  <c r="AP24" i="89"/>
  <c r="AP25" i="89"/>
  <c r="AP26" i="89"/>
  <c r="AP27" i="89"/>
  <c r="AP28" i="89"/>
  <c r="AP29" i="89"/>
  <c r="AP30" i="89"/>
  <c r="AP31" i="89"/>
  <c r="AP32" i="89"/>
  <c r="AP33" i="89"/>
  <c r="AP34" i="89"/>
  <c r="AP35" i="89"/>
  <c r="AP36" i="89"/>
  <c r="AP37" i="89"/>
  <c r="AP38" i="89"/>
  <c r="AP39" i="89"/>
  <c r="AP40" i="89"/>
  <c r="AP41" i="89"/>
  <c r="AP42" i="89"/>
  <c r="AP43" i="89"/>
  <c r="AP44" i="89"/>
  <c r="AP45" i="89"/>
  <c r="AP46" i="89"/>
  <c r="AP47" i="89"/>
  <c r="AP48" i="89"/>
  <c r="AP49" i="89"/>
  <c r="AP50" i="89"/>
  <c r="AP51" i="89"/>
  <c r="AP52" i="89"/>
  <c r="AD6" i="89"/>
  <c r="AG6" i="89"/>
  <c r="AJ6" i="89"/>
  <c r="AM6" i="89"/>
  <c r="AP6" i="89"/>
  <c r="AS6" i="89"/>
  <c r="F6" i="89"/>
  <c r="I6" i="89"/>
  <c r="L6" i="89"/>
  <c r="O6" i="89"/>
  <c r="R6" i="89"/>
  <c r="U6" i="89"/>
  <c r="X6" i="89"/>
  <c r="AA6" i="89"/>
  <c r="C6" i="89"/>
  <c r="B1" i="89"/>
  <c r="AU52" i="89" l="1"/>
  <c r="AX51" i="89"/>
  <c r="AX43" i="89"/>
  <c r="AX35" i="89"/>
  <c r="E240" i="89"/>
  <c r="AX62" i="89"/>
  <c r="AL62" i="89"/>
  <c r="AL61" i="89"/>
  <c r="AX54" i="89"/>
  <c r="T62" i="89"/>
  <c r="AX19" i="89"/>
  <c r="E152" i="89"/>
  <c r="AX27" i="89"/>
  <c r="E216" i="89"/>
  <c r="AX50" i="89"/>
  <c r="AX42" i="89"/>
  <c r="AX34" i="89"/>
  <c r="AX26" i="89"/>
  <c r="AV279" i="89" s="1"/>
  <c r="AX18" i="89"/>
  <c r="AX10" i="89"/>
  <c r="AR48" i="89"/>
  <c r="AR40" i="89"/>
  <c r="AR32" i="89"/>
  <c r="AR24" i="89"/>
  <c r="AR16" i="89"/>
  <c r="AR8" i="89"/>
  <c r="AP289" i="89" s="1"/>
  <c r="AU53" i="89"/>
  <c r="W67" i="89"/>
  <c r="AU67" i="89"/>
  <c r="E239" i="89"/>
  <c r="E231" i="89"/>
  <c r="E223" i="89"/>
  <c r="E215" i="89"/>
  <c r="E207" i="89"/>
  <c r="C381" i="89" s="1"/>
  <c r="AU13" i="89"/>
  <c r="E44" i="89"/>
  <c r="AO66" i="89"/>
  <c r="W56" i="89"/>
  <c r="AX61" i="89"/>
  <c r="Q58" i="89"/>
  <c r="AF231" i="89"/>
  <c r="E224" i="89"/>
  <c r="AX49" i="89"/>
  <c r="AX25" i="89"/>
  <c r="E230" i="89"/>
  <c r="E214" i="89"/>
  <c r="E198" i="89"/>
  <c r="E158" i="89"/>
  <c r="AU47" i="89"/>
  <c r="AU39" i="89"/>
  <c r="AS282" i="89" s="1"/>
  <c r="AU27" i="89"/>
  <c r="AX66" i="89"/>
  <c r="Z59" i="89"/>
  <c r="Q32" i="89"/>
  <c r="AX48" i="89"/>
  <c r="AX40" i="89"/>
  <c r="AX32" i="89"/>
  <c r="AX24" i="89"/>
  <c r="AX16" i="89"/>
  <c r="AX8" i="89"/>
  <c r="AR14" i="89"/>
  <c r="E53" i="89"/>
  <c r="AC53" i="89"/>
  <c r="E67" i="89"/>
  <c r="E237" i="89"/>
  <c r="E229" i="89"/>
  <c r="E221" i="89"/>
  <c r="E213" i="89"/>
  <c r="E205" i="89"/>
  <c r="E197" i="89"/>
  <c r="E189" i="89"/>
  <c r="E157" i="89"/>
  <c r="E125" i="89"/>
  <c r="Q48" i="89"/>
  <c r="Z41" i="89"/>
  <c r="N43" i="89"/>
  <c r="AR58" i="89"/>
  <c r="T63" i="89"/>
  <c r="AX57" i="89"/>
  <c r="AX56" i="89"/>
  <c r="AX55" i="89"/>
  <c r="Z55" i="89"/>
  <c r="X299" i="89" s="1"/>
  <c r="AX215" i="89"/>
  <c r="AX11" i="89"/>
  <c r="E208" i="89"/>
  <c r="AX41" i="89"/>
  <c r="AX9" i="89"/>
  <c r="E222" i="89"/>
  <c r="E206" i="89"/>
  <c r="E190" i="89"/>
  <c r="C397" i="89" s="1"/>
  <c r="AU51" i="89"/>
  <c r="AU43" i="89"/>
  <c r="AU35" i="89"/>
  <c r="AU31" i="89"/>
  <c r="AU23" i="89"/>
  <c r="AU19" i="89"/>
  <c r="AX60" i="89"/>
  <c r="AX59" i="89"/>
  <c r="AR28" i="89"/>
  <c r="AX47" i="89"/>
  <c r="AX39" i="89"/>
  <c r="AX31" i="89"/>
  <c r="AX23" i="89"/>
  <c r="AX15" i="89"/>
  <c r="AX7" i="89"/>
  <c r="AR45" i="89"/>
  <c r="AP263" i="89" s="1"/>
  <c r="AR37" i="89"/>
  <c r="AR29" i="89"/>
  <c r="AR21" i="89"/>
  <c r="AR13" i="89"/>
  <c r="E236" i="89"/>
  <c r="E228" i="89"/>
  <c r="E220" i="89"/>
  <c r="E212" i="89"/>
  <c r="C379" i="89" s="1"/>
  <c r="E204" i="89"/>
  <c r="E196" i="89"/>
  <c r="E188" i="89"/>
  <c r="E180" i="89"/>
  <c r="E156" i="89"/>
  <c r="E124" i="89"/>
  <c r="E225" i="89"/>
  <c r="H235" i="89"/>
  <c r="F481" i="89" s="1"/>
  <c r="H231" i="89"/>
  <c r="AX33" i="89"/>
  <c r="Z57" i="89"/>
  <c r="AU8" i="89"/>
  <c r="AX38" i="89"/>
  <c r="AX14" i="89"/>
  <c r="E227" i="89"/>
  <c r="E211" i="89"/>
  <c r="E195" i="89"/>
  <c r="E64" i="89"/>
  <c r="E200" i="89"/>
  <c r="AX17" i="89"/>
  <c r="AX53" i="89"/>
  <c r="W46" i="89"/>
  <c r="AX46" i="89"/>
  <c r="AX30" i="89"/>
  <c r="AV268" i="89" s="1"/>
  <c r="AX22" i="89"/>
  <c r="AR20" i="89"/>
  <c r="AR12" i="89"/>
  <c r="E235" i="89"/>
  <c r="E219" i="89"/>
  <c r="E203" i="89"/>
  <c r="E155" i="89"/>
  <c r="E123" i="89"/>
  <c r="C432" i="89" s="1"/>
  <c r="AX6" i="89"/>
  <c r="AX45" i="89"/>
  <c r="AX37" i="89"/>
  <c r="AX29" i="89"/>
  <c r="AX21" i="89"/>
  <c r="AX13" i="89"/>
  <c r="N61" i="89"/>
  <c r="L296" i="89" s="1"/>
  <c r="AL53" i="89"/>
  <c r="AJ298" i="89" s="1"/>
  <c r="E234" i="89"/>
  <c r="E226" i="89"/>
  <c r="E218" i="89"/>
  <c r="E210" i="89"/>
  <c r="E202" i="89"/>
  <c r="E194" i="89"/>
  <c r="E170" i="89"/>
  <c r="E154" i="89"/>
  <c r="E122" i="89"/>
  <c r="AU49" i="89"/>
  <c r="AU45" i="89"/>
  <c r="AU41" i="89"/>
  <c r="AU37" i="89"/>
  <c r="AU33" i="89"/>
  <c r="AU29" i="89"/>
  <c r="AU25" i="89"/>
  <c r="AS253" i="89" s="1"/>
  <c r="AU21" i="89"/>
  <c r="AU17" i="89"/>
  <c r="AX65" i="89"/>
  <c r="T61" i="89"/>
  <c r="E232" i="89"/>
  <c r="E50" i="89"/>
  <c r="AX52" i="89"/>
  <c r="AX44" i="89"/>
  <c r="AX36" i="89"/>
  <c r="AX28" i="89"/>
  <c r="AX20" i="89"/>
  <c r="AX12" i="89"/>
  <c r="AR50" i="89"/>
  <c r="AR42" i="89"/>
  <c r="AR34" i="89"/>
  <c r="AR26" i="89"/>
  <c r="AP252" i="89" s="1"/>
  <c r="AR18" i="89"/>
  <c r="AR10" i="89"/>
  <c r="AO53" i="89"/>
  <c r="E241" i="89"/>
  <c r="E233" i="89"/>
  <c r="E217" i="89"/>
  <c r="E209" i="89"/>
  <c r="E201" i="89"/>
  <c r="C404" i="89" s="1"/>
  <c r="E193" i="89"/>
  <c r="E177" i="89"/>
  <c r="E153" i="89"/>
  <c r="E129" i="89"/>
  <c r="E113" i="89"/>
  <c r="AU14" i="89"/>
  <c r="AU10" i="89"/>
  <c r="AL51" i="89"/>
  <c r="AJ263" i="89" s="1"/>
  <c r="Z47" i="89"/>
  <c r="AX64" i="89"/>
  <c r="Z64" i="89"/>
  <c r="AX63" i="89"/>
  <c r="N58" i="89"/>
  <c r="E172" i="89"/>
  <c r="E92" i="89"/>
  <c r="AU40" i="89"/>
  <c r="AS275" i="89" s="1"/>
  <c r="AU16" i="89"/>
  <c r="Q30" i="89"/>
  <c r="N55" i="89"/>
  <c r="L301" i="89"/>
  <c r="L282" i="89"/>
  <c r="L309" i="89"/>
  <c r="L310" i="89"/>
  <c r="L312" i="89"/>
  <c r="L313" i="89"/>
  <c r="L316" i="89"/>
  <c r="L319" i="89"/>
  <c r="L321" i="89"/>
  <c r="L298" i="89"/>
  <c r="L303" i="89"/>
  <c r="L326" i="89"/>
  <c r="L337" i="89"/>
  <c r="L345" i="89"/>
  <c r="L346" i="89"/>
  <c r="L330" i="89"/>
  <c r="L333" i="89"/>
  <c r="L334" i="89"/>
  <c r="L348" i="89"/>
  <c r="L349" i="89"/>
  <c r="L350" i="89"/>
  <c r="L352" i="89"/>
  <c r="L353" i="89"/>
  <c r="L357" i="89"/>
  <c r="L358" i="89"/>
  <c r="L361" i="89"/>
  <c r="L362" i="89"/>
  <c r="L372" i="89"/>
  <c r="L373" i="89"/>
  <c r="L374" i="89"/>
  <c r="L375" i="89"/>
  <c r="L376" i="89"/>
  <c r="L377" i="89"/>
  <c r="L378" i="89"/>
  <c r="L379" i="89"/>
  <c r="L382" i="89"/>
  <c r="L399" i="89"/>
  <c r="L400" i="89"/>
  <c r="L405" i="89"/>
  <c r="L410" i="89"/>
  <c r="L411" i="89"/>
  <c r="L413" i="89"/>
  <c r="L419" i="89"/>
  <c r="L420" i="89"/>
  <c r="L421" i="89"/>
  <c r="L422" i="89"/>
  <c r="L423" i="89"/>
  <c r="L424" i="89"/>
  <c r="L425" i="89"/>
  <c r="L426" i="89"/>
  <c r="L427" i="89"/>
  <c r="L428" i="89"/>
  <c r="L441" i="89"/>
  <c r="L446" i="89"/>
  <c r="L451" i="89"/>
  <c r="L452" i="89"/>
  <c r="L454" i="89"/>
  <c r="L455" i="89"/>
  <c r="L456" i="89"/>
  <c r="L457" i="89"/>
  <c r="L440" i="89"/>
  <c r="L442" i="89"/>
  <c r="L476" i="89"/>
  <c r="L477" i="89"/>
  <c r="L478" i="89"/>
  <c r="L479" i="89"/>
  <c r="L480" i="89"/>
  <c r="L481" i="89"/>
  <c r="L482" i="89"/>
  <c r="L485" i="89"/>
  <c r="L486" i="89"/>
  <c r="C281" i="89"/>
  <c r="C295" i="89"/>
  <c r="C305" i="89"/>
  <c r="C326" i="89"/>
  <c r="C325" i="89"/>
  <c r="C346" i="89"/>
  <c r="C309" i="89"/>
  <c r="C319" i="89"/>
  <c r="C327" i="89"/>
  <c r="C332" i="89"/>
  <c r="C334" i="89"/>
  <c r="C275" i="89"/>
  <c r="C324" i="89"/>
  <c r="C344" i="89"/>
  <c r="C347" i="89"/>
  <c r="C348" i="89"/>
  <c r="C349" i="89"/>
  <c r="C350" i="89"/>
  <c r="C354" i="89"/>
  <c r="C355" i="89"/>
  <c r="C357" i="89"/>
  <c r="C358" i="89"/>
  <c r="C360" i="89"/>
  <c r="C361" i="89"/>
  <c r="C365" i="89"/>
  <c r="C366" i="89"/>
  <c r="C310" i="89"/>
  <c r="C312" i="89"/>
  <c r="C320" i="89"/>
  <c r="C337" i="89"/>
  <c r="C345" i="89"/>
  <c r="C367" i="89"/>
  <c r="C368" i="89"/>
  <c r="C369" i="89"/>
  <c r="C372" i="89"/>
  <c r="C373" i="89"/>
  <c r="C374" i="89"/>
  <c r="C375" i="89"/>
  <c r="C376" i="89"/>
  <c r="C382" i="89"/>
  <c r="C389" i="89"/>
  <c r="C391" i="89"/>
  <c r="C392" i="89"/>
  <c r="C398" i="89"/>
  <c r="C399" i="89"/>
  <c r="C405" i="89"/>
  <c r="C408" i="89"/>
  <c r="C410" i="89"/>
  <c r="C411" i="89"/>
  <c r="C412" i="89"/>
  <c r="C413" i="89"/>
  <c r="C414" i="89"/>
  <c r="C416" i="89"/>
  <c r="C417" i="89"/>
  <c r="C418" i="89"/>
  <c r="C420" i="89"/>
  <c r="C422" i="89"/>
  <c r="C425" i="89"/>
  <c r="C426" i="89"/>
  <c r="C427" i="89"/>
  <c r="C434" i="89"/>
  <c r="C435" i="89"/>
  <c r="C441" i="89"/>
  <c r="C442" i="89"/>
  <c r="C455" i="89"/>
  <c r="C456" i="89"/>
  <c r="C445" i="89"/>
  <c r="C476" i="89"/>
  <c r="C477" i="89"/>
  <c r="C482" i="89"/>
  <c r="C483" i="89"/>
  <c r="C486" i="89"/>
  <c r="E183" i="89"/>
  <c r="C415" i="89" s="1"/>
  <c r="E167" i="89"/>
  <c r="C409" i="89" s="1"/>
  <c r="E143" i="89"/>
  <c r="C383" i="89" s="1"/>
  <c r="E127" i="89"/>
  <c r="C470" i="89" s="1"/>
  <c r="E111" i="89"/>
  <c r="C473" i="89" s="1"/>
  <c r="E95" i="89"/>
  <c r="C465" i="89" s="1"/>
  <c r="E79" i="89"/>
  <c r="C461" i="89" s="1"/>
  <c r="AR66" i="89"/>
  <c r="AF65" i="89"/>
  <c r="T59" i="89"/>
  <c r="AU56" i="89"/>
  <c r="AL58" i="89"/>
  <c r="Z63" i="89"/>
  <c r="X295" i="89" s="1"/>
  <c r="Q63" i="89"/>
  <c r="AR62" i="89"/>
  <c r="AI62" i="89"/>
  <c r="N62" i="89"/>
  <c r="L295" i="89" s="1"/>
  <c r="AF61" i="89"/>
  <c r="Z60" i="89"/>
  <c r="AO59" i="89"/>
  <c r="AM303" i="89" s="1"/>
  <c r="AR53" i="89"/>
  <c r="AP305" i="89" s="1"/>
  <c r="AF58" i="89"/>
  <c r="AI57" i="89"/>
  <c r="Z56" i="89"/>
  <c r="AO55" i="89"/>
  <c r="AM302" i="89" s="1"/>
  <c r="AC55" i="89"/>
  <c r="AF54" i="89"/>
  <c r="H237" i="89"/>
  <c r="H233" i="89"/>
  <c r="F421" i="89" s="1"/>
  <c r="H230" i="89"/>
  <c r="AF225" i="89"/>
  <c r="AF223" i="89"/>
  <c r="H222" i="89"/>
  <c r="AM305" i="89"/>
  <c r="AM310" i="89"/>
  <c r="AM316" i="89"/>
  <c r="AM296" i="89"/>
  <c r="AM334" i="89"/>
  <c r="AM344" i="89"/>
  <c r="AM373" i="89"/>
  <c r="AM374" i="89"/>
  <c r="AM382" i="89"/>
  <c r="AM390" i="89"/>
  <c r="AM392" i="89"/>
  <c r="AM427" i="89"/>
  <c r="AM425" i="89"/>
  <c r="AM426" i="89"/>
  <c r="E164" i="89"/>
  <c r="C341" i="89" s="1"/>
  <c r="E76" i="89"/>
  <c r="C458" i="89" s="1"/>
  <c r="AR9" i="89"/>
  <c r="AU42" i="89"/>
  <c r="AU28" i="89"/>
  <c r="AS270" i="89" s="1"/>
  <c r="AU18" i="89"/>
  <c r="AS268" i="89" s="1"/>
  <c r="N35" i="89"/>
  <c r="L252" i="89" s="1"/>
  <c r="H65" i="89"/>
  <c r="F307" i="89" s="1"/>
  <c r="K60" i="89"/>
  <c r="H57" i="89"/>
  <c r="F297" i="89"/>
  <c r="F350" i="89"/>
  <c r="F337" i="89"/>
  <c r="F345" i="89"/>
  <c r="F373" i="89"/>
  <c r="F382" i="89"/>
  <c r="F426" i="89"/>
  <c r="F427" i="89"/>
  <c r="F456" i="89"/>
  <c r="F425" i="89"/>
  <c r="F478" i="89"/>
  <c r="F486" i="89"/>
  <c r="E191" i="89"/>
  <c r="C333" i="89" s="1"/>
  <c r="E175" i="89"/>
  <c r="C394" i="89" s="1"/>
  <c r="E159" i="89"/>
  <c r="C421" i="89" s="1"/>
  <c r="E151" i="89"/>
  <c r="C340" i="89" s="1"/>
  <c r="E135" i="89"/>
  <c r="C419" i="89" s="1"/>
  <c r="E119" i="89"/>
  <c r="C424" i="89" s="1"/>
  <c r="E103" i="89"/>
  <c r="C436" i="89" s="1"/>
  <c r="E87" i="89"/>
  <c r="C485" i="89" s="1"/>
  <c r="E71" i="89"/>
  <c r="C463" i="89" s="1"/>
  <c r="AU7" i="89"/>
  <c r="AA261" i="89"/>
  <c r="AA265" i="89"/>
  <c r="AA273" i="89"/>
  <c r="AA281" i="89"/>
  <c r="AA285" i="89"/>
  <c r="AA250" i="89"/>
  <c r="AA293" i="89"/>
  <c r="AA295" i="89"/>
  <c r="AA296" i="89"/>
  <c r="AA297" i="89"/>
  <c r="AA298" i="89"/>
  <c r="AA300" i="89"/>
  <c r="AA301" i="89"/>
  <c r="AA302" i="89"/>
  <c r="AA259" i="89"/>
  <c r="AA263" i="89"/>
  <c r="AA267" i="89"/>
  <c r="AA275" i="89"/>
  <c r="AA283" i="89"/>
  <c r="AA260" i="89"/>
  <c r="AA276" i="89"/>
  <c r="AA284" i="89"/>
  <c r="AA323" i="89"/>
  <c r="AA264" i="89"/>
  <c r="AA258" i="89"/>
  <c r="AA306" i="89"/>
  <c r="AA307" i="89"/>
  <c r="AA308" i="89"/>
  <c r="AA309" i="89"/>
  <c r="AA310" i="89"/>
  <c r="AA311" i="89"/>
  <c r="AA312" i="89"/>
  <c r="AA313" i="89"/>
  <c r="AA315" i="89"/>
  <c r="AA316" i="89"/>
  <c r="AA318" i="89"/>
  <c r="AA319" i="89"/>
  <c r="AA320" i="89"/>
  <c r="AA321" i="89"/>
  <c r="AA272" i="89"/>
  <c r="AA304" i="89"/>
  <c r="AA324" i="89"/>
  <c r="AA336" i="89"/>
  <c r="AA340" i="89"/>
  <c r="AA344" i="89"/>
  <c r="AA280" i="89"/>
  <c r="AA337" i="89"/>
  <c r="AA341" i="89"/>
  <c r="AA345" i="89"/>
  <c r="AA282" i="89"/>
  <c r="AA347" i="89"/>
  <c r="AA348" i="89"/>
  <c r="AA349" i="89"/>
  <c r="AA350" i="89"/>
  <c r="AA351" i="89"/>
  <c r="AA352" i="89"/>
  <c r="AA353" i="89"/>
  <c r="AA354" i="89"/>
  <c r="AA356" i="89"/>
  <c r="AA357" i="89"/>
  <c r="AA358" i="89"/>
  <c r="AA359" i="89"/>
  <c r="AA360" i="89"/>
  <c r="AA361" i="89"/>
  <c r="AA362" i="89"/>
  <c r="AA363" i="89"/>
  <c r="AA364" i="89"/>
  <c r="AA365" i="89"/>
  <c r="AA366" i="89"/>
  <c r="AA329" i="89"/>
  <c r="AA330" i="89"/>
  <c r="AA333" i="89"/>
  <c r="AA334" i="89"/>
  <c r="AA338" i="89"/>
  <c r="AA342" i="89"/>
  <c r="AA346" i="89"/>
  <c r="AA326" i="89"/>
  <c r="AA335" i="89"/>
  <c r="AA339" i="89"/>
  <c r="AA368" i="89"/>
  <c r="AA369" i="89"/>
  <c r="AA370" i="89"/>
  <c r="AA371" i="89"/>
  <c r="AA372" i="89"/>
  <c r="AA373" i="89"/>
  <c r="AA374" i="89"/>
  <c r="AA375" i="89"/>
  <c r="AA376" i="89"/>
  <c r="AA377" i="89"/>
  <c r="AA378" i="89"/>
  <c r="AA379" i="89"/>
  <c r="AA381" i="89"/>
  <c r="AA382" i="89"/>
  <c r="AA383" i="89"/>
  <c r="AA385" i="89"/>
  <c r="AA386" i="89"/>
  <c r="AA387" i="89"/>
  <c r="AA388" i="89"/>
  <c r="AA389" i="89"/>
  <c r="AA390" i="89"/>
  <c r="AA391" i="89"/>
  <c r="AA392" i="89"/>
  <c r="AA393" i="89"/>
  <c r="AA394" i="89"/>
  <c r="AA395" i="89"/>
  <c r="AA396" i="89"/>
  <c r="AA398" i="89"/>
  <c r="AA399" i="89"/>
  <c r="AA400" i="89"/>
  <c r="AA401" i="89"/>
  <c r="AA402" i="89"/>
  <c r="AA403" i="89"/>
  <c r="AA404" i="89"/>
  <c r="AA405" i="89"/>
  <c r="AA408" i="89"/>
  <c r="AA409" i="89"/>
  <c r="AA410" i="89"/>
  <c r="AA412" i="89"/>
  <c r="AA413" i="89"/>
  <c r="AA414" i="89"/>
  <c r="AA415" i="89"/>
  <c r="AA416" i="89"/>
  <c r="AA417" i="89"/>
  <c r="AA418" i="89"/>
  <c r="AA419" i="89"/>
  <c r="AA420" i="89"/>
  <c r="AA421" i="89"/>
  <c r="AA422" i="89"/>
  <c r="AA423" i="89"/>
  <c r="AA424" i="89"/>
  <c r="AA425" i="89"/>
  <c r="AA426" i="89"/>
  <c r="AA427" i="89"/>
  <c r="AA428" i="89"/>
  <c r="AA429" i="89"/>
  <c r="AA430" i="89"/>
  <c r="AA431" i="89"/>
  <c r="AA432" i="89"/>
  <c r="AA433" i="89"/>
  <c r="AA434" i="89"/>
  <c r="AA435" i="89"/>
  <c r="AA436" i="89"/>
  <c r="AA437" i="89"/>
  <c r="AA438" i="89"/>
  <c r="AA439" i="89"/>
  <c r="AA440" i="89"/>
  <c r="AA441" i="89"/>
  <c r="AA442" i="89"/>
  <c r="AA443" i="89"/>
  <c r="AA367" i="89"/>
  <c r="AA446" i="89"/>
  <c r="AA450" i="89"/>
  <c r="AA451" i="89"/>
  <c r="AA452" i="89"/>
  <c r="AA453" i="89"/>
  <c r="AA454" i="89"/>
  <c r="AA455" i="89"/>
  <c r="AA456" i="89"/>
  <c r="AA457" i="89"/>
  <c r="AA459" i="89"/>
  <c r="AA460" i="89"/>
  <c r="AA461" i="89"/>
  <c r="AA462" i="89"/>
  <c r="AA463" i="89"/>
  <c r="AA445" i="89"/>
  <c r="AA449" i="89"/>
  <c r="AA444" i="89"/>
  <c r="AA447" i="89"/>
  <c r="AA465" i="89"/>
  <c r="AA467" i="89"/>
  <c r="AA468" i="89"/>
  <c r="AA469" i="89"/>
  <c r="AA470" i="89"/>
  <c r="AA471" i="89"/>
  <c r="AA472" i="89"/>
  <c r="AA473" i="89"/>
  <c r="AA474" i="89"/>
  <c r="AA475" i="89"/>
  <c r="AA476" i="89"/>
  <c r="AA477" i="89"/>
  <c r="AA478" i="89"/>
  <c r="AA479" i="89"/>
  <c r="AA480" i="89"/>
  <c r="AA481" i="89"/>
  <c r="AA482" i="89"/>
  <c r="AA483" i="89"/>
  <c r="AA484" i="89"/>
  <c r="AA485" i="89"/>
  <c r="AA486" i="89"/>
  <c r="AS251" i="89"/>
  <c r="AS255" i="89"/>
  <c r="AS257" i="89"/>
  <c r="AS258" i="89"/>
  <c r="AS261" i="89"/>
  <c r="AS264" i="89"/>
  <c r="AS265" i="89"/>
  <c r="AS266" i="89"/>
  <c r="AS269" i="89"/>
  <c r="AS271" i="89"/>
  <c r="AS272" i="89"/>
  <c r="AS273" i="89"/>
  <c r="AS274" i="89"/>
  <c r="AS276" i="89"/>
  <c r="AS277" i="89"/>
  <c r="AS278" i="89"/>
  <c r="AS279" i="89"/>
  <c r="AS283" i="89"/>
  <c r="AS284" i="89"/>
  <c r="AS285" i="89"/>
  <c r="AS305" i="89"/>
  <c r="AS310" i="89"/>
  <c r="AS312" i="89"/>
  <c r="AS316" i="89"/>
  <c r="AS319" i="89"/>
  <c r="AS322" i="89"/>
  <c r="AS325" i="89"/>
  <c r="AS289" i="89"/>
  <c r="AS291" i="89"/>
  <c r="AS287" i="89"/>
  <c r="AS329" i="89"/>
  <c r="AS332" i="89"/>
  <c r="AS333" i="89"/>
  <c r="AS334" i="89"/>
  <c r="AS290" i="89"/>
  <c r="AS346" i="89"/>
  <c r="AS347" i="89"/>
  <c r="AS350" i="89"/>
  <c r="AS351" i="89"/>
  <c r="AS354" i="89"/>
  <c r="AS355" i="89"/>
  <c r="AS356" i="89"/>
  <c r="AS357" i="89"/>
  <c r="AS358" i="89"/>
  <c r="AS361" i="89"/>
  <c r="AS362" i="89"/>
  <c r="AS364" i="89"/>
  <c r="AS367" i="89"/>
  <c r="AS302" i="89"/>
  <c r="AS344" i="89"/>
  <c r="AS345" i="89"/>
  <c r="AS368" i="89"/>
  <c r="AS369" i="89"/>
  <c r="AS371" i="89"/>
  <c r="AS373" i="89"/>
  <c r="AS374" i="89"/>
  <c r="AS375" i="89"/>
  <c r="AS376" i="89"/>
  <c r="AS377" i="89"/>
  <c r="AS378" i="89"/>
  <c r="AS379" i="89"/>
  <c r="AS380" i="89"/>
  <c r="AS382" i="89"/>
  <c r="AS385" i="89"/>
  <c r="AS387" i="89"/>
  <c r="AS388" i="89"/>
  <c r="AS389" i="89"/>
  <c r="AS390" i="89"/>
  <c r="AS391" i="89"/>
  <c r="AS392" i="89"/>
  <c r="AS393" i="89"/>
  <c r="AS396" i="89"/>
  <c r="AS398" i="89"/>
  <c r="AS400" i="89"/>
  <c r="AS445" i="89"/>
  <c r="AS455" i="89"/>
  <c r="AS456" i="89"/>
  <c r="AS414" i="89"/>
  <c r="AS426" i="89"/>
  <c r="AS427" i="89"/>
  <c r="AS405" i="89"/>
  <c r="AS410" i="89"/>
  <c r="AS412" i="89"/>
  <c r="AS446" i="89"/>
  <c r="AS413" i="89"/>
  <c r="AS425" i="89"/>
  <c r="AS483" i="89"/>
  <c r="E182" i="89"/>
  <c r="C407" i="89" s="1"/>
  <c r="E174" i="89"/>
  <c r="C353" i="89" s="1"/>
  <c r="E166" i="89"/>
  <c r="C400" i="89" s="1"/>
  <c r="E150" i="89"/>
  <c r="C444" i="89" s="1"/>
  <c r="E142" i="89"/>
  <c r="C343" i="89" s="1"/>
  <c r="E134" i="89"/>
  <c r="C440" i="89" s="1"/>
  <c r="E126" i="89"/>
  <c r="C447" i="89" s="1"/>
  <c r="E118" i="89"/>
  <c r="C335" i="89" s="1"/>
  <c r="E110" i="89"/>
  <c r="C328" i="89" s="1"/>
  <c r="E102" i="89"/>
  <c r="C454" i="89" s="1"/>
  <c r="E94" i="89"/>
  <c r="C311" i="89" s="1"/>
  <c r="E86" i="89"/>
  <c r="C478" i="89" s="1"/>
  <c r="E78" i="89"/>
  <c r="C460" i="89" s="1"/>
  <c r="E70" i="89"/>
  <c r="C479" i="89" s="1"/>
  <c r="AU9" i="89"/>
  <c r="AS249" i="89" s="1"/>
  <c r="E47" i="89"/>
  <c r="C262" i="89" s="1"/>
  <c r="AF46" i="89"/>
  <c r="AR60" i="89"/>
  <c r="AO65" i="89"/>
  <c r="AM297" i="89" s="1"/>
  <c r="H64" i="89"/>
  <c r="F306" i="89" s="1"/>
  <c r="E63" i="89"/>
  <c r="C297" i="89" s="1"/>
  <c r="AR57" i="89"/>
  <c r="W55" i="89"/>
  <c r="N57" i="89"/>
  <c r="L294" i="89" s="1"/>
  <c r="AO61" i="89"/>
  <c r="AM295" i="89" s="1"/>
  <c r="K61" i="89"/>
  <c r="Q59" i="89"/>
  <c r="E59" i="89"/>
  <c r="C304" i="89" s="1"/>
  <c r="T55" i="89"/>
  <c r="H58" i="89"/>
  <c r="F294" i="89" s="1"/>
  <c r="K57" i="89"/>
  <c r="Q55" i="89"/>
  <c r="O297" i="89" s="1"/>
  <c r="E55" i="89"/>
  <c r="C299" i="89" s="1"/>
  <c r="H54" i="89"/>
  <c r="F302" i="89" s="1"/>
  <c r="H238" i="89"/>
  <c r="F374" i="89" s="1"/>
  <c r="AO228" i="89"/>
  <c r="AM393" i="89" s="1"/>
  <c r="AO223" i="89"/>
  <c r="AM413" i="89" s="1"/>
  <c r="AF177" i="89"/>
  <c r="E116" i="89"/>
  <c r="C351" i="89" s="1"/>
  <c r="AU44" i="89"/>
  <c r="AS263" i="89" s="1"/>
  <c r="AU32" i="89"/>
  <c r="AS288" i="89" s="1"/>
  <c r="AU22" i="89"/>
  <c r="AS286" i="89" s="1"/>
  <c r="K62" i="89"/>
  <c r="E199" i="89"/>
  <c r="C329" i="89" s="1"/>
  <c r="X248" i="89"/>
  <c r="X249" i="89"/>
  <c r="X253" i="89"/>
  <c r="X287" i="89"/>
  <c r="X250" i="89"/>
  <c r="X251" i="89"/>
  <c r="X255" i="89"/>
  <c r="X259" i="89"/>
  <c r="X263" i="89"/>
  <c r="X267" i="89"/>
  <c r="X271" i="89"/>
  <c r="X275" i="89"/>
  <c r="X279" i="89"/>
  <c r="X283" i="89"/>
  <c r="X289" i="89"/>
  <c r="X252" i="89"/>
  <c r="X256" i="89"/>
  <c r="X260" i="89"/>
  <c r="X264" i="89"/>
  <c r="X268" i="89"/>
  <c r="X272" i="89"/>
  <c r="X276" i="89"/>
  <c r="X280" i="89"/>
  <c r="X284" i="89"/>
  <c r="X288" i="89"/>
  <c r="X286" i="89"/>
  <c r="X301" i="89"/>
  <c r="X261" i="89"/>
  <c r="X269" i="89"/>
  <c r="X277" i="89"/>
  <c r="X285" i="89"/>
  <c r="X258" i="89"/>
  <c r="X266" i="89"/>
  <c r="X274" i="89"/>
  <c r="X282" i="89"/>
  <c r="X257" i="89"/>
  <c r="X273" i="89"/>
  <c r="X329" i="89"/>
  <c r="X330" i="89"/>
  <c r="X333" i="89"/>
  <c r="X334" i="89"/>
  <c r="X254" i="89"/>
  <c r="X270" i="89"/>
  <c r="X291" i="89"/>
  <c r="X293" i="89"/>
  <c r="X265" i="89"/>
  <c r="X262" i="89"/>
  <c r="X278" i="89"/>
  <c r="X290" i="89"/>
  <c r="X294" i="89"/>
  <c r="X298" i="89"/>
  <c r="X323" i="89"/>
  <c r="X340" i="89"/>
  <c r="X337" i="89"/>
  <c r="X345" i="89"/>
  <c r="X281" i="89"/>
  <c r="X307" i="89"/>
  <c r="X313" i="89"/>
  <c r="X319" i="89"/>
  <c r="X321" i="89"/>
  <c r="X347" i="89"/>
  <c r="X348" i="89"/>
  <c r="X349" i="89"/>
  <c r="X350" i="89"/>
  <c r="X353" i="89"/>
  <c r="X354" i="89"/>
  <c r="X355" i="89"/>
  <c r="X358" i="89"/>
  <c r="X292" i="89"/>
  <c r="X296" i="89"/>
  <c r="X303" i="89"/>
  <c r="X342" i="89"/>
  <c r="X346" i="89"/>
  <c r="X308" i="89"/>
  <c r="X310" i="89"/>
  <c r="X312" i="89"/>
  <c r="X316" i="89"/>
  <c r="X320" i="89"/>
  <c r="X361" i="89"/>
  <c r="X372" i="89"/>
  <c r="X373" i="89"/>
  <c r="X374" i="89"/>
  <c r="X376" i="89"/>
  <c r="X377" i="89"/>
  <c r="X378" i="89"/>
  <c r="X379" i="89"/>
  <c r="X381" i="89"/>
  <c r="X382" i="89"/>
  <c r="X387" i="89"/>
  <c r="X388" i="89"/>
  <c r="X389" i="89"/>
  <c r="X390" i="89"/>
  <c r="X391" i="89"/>
  <c r="X394" i="89"/>
  <c r="X396" i="89"/>
  <c r="X397" i="89"/>
  <c r="X398" i="89"/>
  <c r="X399" i="89"/>
  <c r="X400" i="89"/>
  <c r="X364" i="89"/>
  <c r="X446" i="89"/>
  <c r="X420" i="89"/>
  <c r="X424" i="89"/>
  <c r="X428" i="89"/>
  <c r="X451" i="89"/>
  <c r="X452" i="89"/>
  <c r="X453" i="89"/>
  <c r="X454" i="89"/>
  <c r="X455" i="89"/>
  <c r="X456" i="89"/>
  <c r="X457" i="89"/>
  <c r="X408" i="89"/>
  <c r="X410" i="89"/>
  <c r="X411" i="89"/>
  <c r="X412" i="89"/>
  <c r="X405" i="89"/>
  <c r="X413" i="89"/>
  <c r="X417" i="89"/>
  <c r="X421" i="89"/>
  <c r="X425" i="89"/>
  <c r="X440" i="89"/>
  <c r="X442" i="89"/>
  <c r="X414" i="89"/>
  <c r="X422" i="89"/>
  <c r="X426" i="89"/>
  <c r="X419" i="89"/>
  <c r="X423" i="89"/>
  <c r="X427" i="89"/>
  <c r="X441" i="89"/>
  <c r="X474" i="89"/>
  <c r="X476" i="89"/>
  <c r="X477" i="89"/>
  <c r="X478" i="89"/>
  <c r="X479" i="89"/>
  <c r="X481" i="89"/>
  <c r="X482" i="89"/>
  <c r="X483" i="89"/>
  <c r="X484" i="89"/>
  <c r="X485" i="89"/>
  <c r="X486" i="89"/>
  <c r="AP291" i="89"/>
  <c r="AP294" i="89"/>
  <c r="AP297" i="89"/>
  <c r="AP299" i="89"/>
  <c r="AP300" i="89"/>
  <c r="AP301" i="89"/>
  <c r="AP304" i="89"/>
  <c r="AP249" i="89"/>
  <c r="AP253" i="89"/>
  <c r="AP257" i="89"/>
  <c r="AP261" i="89"/>
  <c r="AP269" i="89"/>
  <c r="AP254" i="89"/>
  <c r="AP258" i="89"/>
  <c r="AP262" i="89"/>
  <c r="AP266" i="89"/>
  <c r="AP270" i="89"/>
  <c r="AP278" i="89"/>
  <c r="AP259" i="89"/>
  <c r="AP267" i="89"/>
  <c r="AP275" i="89"/>
  <c r="AP279" i="89"/>
  <c r="AP260" i="89"/>
  <c r="AP271" i="89"/>
  <c r="AP268" i="89"/>
  <c r="AP334" i="89"/>
  <c r="AP344" i="89"/>
  <c r="AP345" i="89"/>
  <c r="AP310" i="89"/>
  <c r="AP316" i="89"/>
  <c r="AP346" i="89"/>
  <c r="AP350" i="89"/>
  <c r="AP354" i="89"/>
  <c r="AP355" i="89"/>
  <c r="AP356" i="89"/>
  <c r="AP357" i="89"/>
  <c r="AP358" i="89"/>
  <c r="AP361" i="89"/>
  <c r="AP362" i="89"/>
  <c r="AP319" i="89"/>
  <c r="AP322" i="89"/>
  <c r="AP373" i="89"/>
  <c r="AP374" i="89"/>
  <c r="AP376" i="89"/>
  <c r="AP377" i="89"/>
  <c r="AP382" i="89"/>
  <c r="AP385" i="89"/>
  <c r="AP388" i="89"/>
  <c r="AP390" i="89"/>
  <c r="AP391" i="89"/>
  <c r="AP392" i="89"/>
  <c r="AP396" i="89"/>
  <c r="AP398" i="89"/>
  <c r="AP400" i="89"/>
  <c r="AP414" i="89"/>
  <c r="AP426" i="89"/>
  <c r="AP427" i="89"/>
  <c r="AP413" i="89"/>
  <c r="AP425" i="89"/>
  <c r="AP445" i="89"/>
  <c r="E181" i="89"/>
  <c r="C356" i="89" s="1"/>
  <c r="E173" i="89"/>
  <c r="C386" i="89" s="1"/>
  <c r="E165" i="89"/>
  <c r="C396" i="89" s="1"/>
  <c r="E149" i="89"/>
  <c r="C448" i="89" s="1"/>
  <c r="E141" i="89"/>
  <c r="C452" i="89" s="1"/>
  <c r="E133" i="89"/>
  <c r="C330" i="89" s="1"/>
  <c r="E117" i="89"/>
  <c r="C352" i="89" s="1"/>
  <c r="E109" i="89"/>
  <c r="C462" i="89" s="1"/>
  <c r="E101" i="89"/>
  <c r="C321" i="89" s="1"/>
  <c r="E93" i="89"/>
  <c r="C401" i="89" s="1"/>
  <c r="E85" i="89"/>
  <c r="C451" i="89" s="1"/>
  <c r="E77" i="89"/>
  <c r="C318" i="89" s="1"/>
  <c r="E69" i="89"/>
  <c r="C469" i="89" s="1"/>
  <c r="AU11" i="89"/>
  <c r="AS256" i="89" s="1"/>
  <c r="AR7" i="89"/>
  <c r="AP255" i="89" s="1"/>
  <c r="AR51" i="89"/>
  <c r="AP264" i="89" s="1"/>
  <c r="AR49" i="89"/>
  <c r="AP273" i="89" s="1"/>
  <c r="AR47" i="89"/>
  <c r="AP287" i="89" s="1"/>
  <c r="AR43" i="89"/>
  <c r="AP285" i="89" s="1"/>
  <c r="AR41" i="89"/>
  <c r="AP251" i="89" s="1"/>
  <c r="AR39" i="89"/>
  <c r="AP282" i="89" s="1"/>
  <c r="AR35" i="89"/>
  <c r="AP272" i="89" s="1"/>
  <c r="AR33" i="89"/>
  <c r="AP283" i="89" s="1"/>
  <c r="AR31" i="89"/>
  <c r="AP288" i="89" s="1"/>
  <c r="AR27" i="89"/>
  <c r="AP277" i="89" s="1"/>
  <c r="AR25" i="89"/>
  <c r="AP248" i="89" s="1"/>
  <c r="AR23" i="89"/>
  <c r="AP290" i="89" s="1"/>
  <c r="AR19" i="89"/>
  <c r="AP292" i="89" s="1"/>
  <c r="AR17" i="89"/>
  <c r="AP274" i="89" s="1"/>
  <c r="Z37" i="89"/>
  <c r="N53" i="89"/>
  <c r="L305" i="89" s="1"/>
  <c r="AF66" i="89"/>
  <c r="AU57" i="89"/>
  <c r="AS301" i="89" s="1"/>
  <c r="AL59" i="89"/>
  <c r="Q64" i="89"/>
  <c r="AR63" i="89"/>
  <c r="AP303" i="89" s="1"/>
  <c r="AI63" i="89"/>
  <c r="N63" i="89"/>
  <c r="L306" i="89" s="1"/>
  <c r="AF62" i="89"/>
  <c r="T57" i="89"/>
  <c r="R302" i="89" s="1"/>
  <c r="AI60" i="89"/>
  <c r="AL55" i="89"/>
  <c r="AO58" i="89"/>
  <c r="AM301" i="89" s="1"/>
  <c r="AC58" i="89"/>
  <c r="AA305" i="89" s="1"/>
  <c r="AR54" i="89"/>
  <c r="AP307" i="89" s="1"/>
  <c r="AF57" i="89"/>
  <c r="AI56" i="89"/>
  <c r="AG299" i="89" s="1"/>
  <c r="AO54" i="89"/>
  <c r="AM307" i="89" s="1"/>
  <c r="AC54" i="89"/>
  <c r="AA294" i="89" s="1"/>
  <c r="H234" i="89"/>
  <c r="F477" i="89" s="1"/>
  <c r="AF229" i="89"/>
  <c r="AF221" i="89"/>
  <c r="AX212" i="89"/>
  <c r="E140" i="89"/>
  <c r="C322" i="89" s="1"/>
  <c r="E84" i="89"/>
  <c r="C457" i="89" s="1"/>
  <c r="AU50" i="89"/>
  <c r="AS259" i="89" s="1"/>
  <c r="AU38" i="89"/>
  <c r="AS260" i="89" s="1"/>
  <c r="AU26" i="89"/>
  <c r="AS252" i="89" s="1"/>
  <c r="AO62" i="89"/>
  <c r="AM294" i="89" s="1"/>
  <c r="E54" i="89"/>
  <c r="C302" i="89" s="1"/>
  <c r="AO226" i="89"/>
  <c r="AM400" i="89" s="1"/>
  <c r="R282" i="89"/>
  <c r="R293" i="89"/>
  <c r="R295" i="89"/>
  <c r="R299" i="89"/>
  <c r="R300" i="89"/>
  <c r="R301" i="89"/>
  <c r="R303" i="89"/>
  <c r="R304" i="89"/>
  <c r="R326" i="89"/>
  <c r="R307" i="89"/>
  <c r="R310" i="89"/>
  <c r="R312" i="89"/>
  <c r="R313" i="89"/>
  <c r="R316" i="89"/>
  <c r="R320" i="89"/>
  <c r="R321" i="89"/>
  <c r="R330" i="89"/>
  <c r="R333" i="89"/>
  <c r="R334" i="89"/>
  <c r="R337" i="89"/>
  <c r="R345" i="89"/>
  <c r="R346" i="89"/>
  <c r="R348" i="89"/>
  <c r="R349" i="89"/>
  <c r="R350" i="89"/>
  <c r="R352" i="89"/>
  <c r="R353" i="89"/>
  <c r="R358" i="89"/>
  <c r="R361" i="89"/>
  <c r="R372" i="89"/>
  <c r="R373" i="89"/>
  <c r="R374" i="89"/>
  <c r="R375" i="89"/>
  <c r="R376" i="89"/>
  <c r="R378" i="89"/>
  <c r="R382" i="89"/>
  <c r="R405" i="89"/>
  <c r="R408" i="89"/>
  <c r="R410" i="89"/>
  <c r="R411" i="89"/>
  <c r="R421" i="89"/>
  <c r="R425" i="89"/>
  <c r="R440" i="89"/>
  <c r="R442" i="89"/>
  <c r="R444" i="89"/>
  <c r="R422" i="89"/>
  <c r="R426" i="89"/>
  <c r="R419" i="89"/>
  <c r="R423" i="89"/>
  <c r="R427" i="89"/>
  <c r="R441" i="89"/>
  <c r="R446" i="89"/>
  <c r="R420" i="89"/>
  <c r="R424" i="89"/>
  <c r="R428" i="89"/>
  <c r="R457" i="89"/>
  <c r="R454" i="89"/>
  <c r="R468" i="89"/>
  <c r="R474" i="89"/>
  <c r="R476" i="89"/>
  <c r="R477" i="89"/>
  <c r="R478" i="89"/>
  <c r="R479" i="89"/>
  <c r="R483" i="89"/>
  <c r="R485" i="89"/>
  <c r="R486" i="89"/>
  <c r="R455" i="89"/>
  <c r="R456" i="89"/>
  <c r="E179" i="89"/>
  <c r="C316" i="89" s="1"/>
  <c r="E163" i="89"/>
  <c r="C380" i="89" s="1"/>
  <c r="E139" i="89"/>
  <c r="C371" i="89" s="1"/>
  <c r="E115" i="89"/>
  <c r="C449" i="89" s="1"/>
  <c r="E99" i="89"/>
  <c r="C430" i="89" s="1"/>
  <c r="E75" i="89"/>
  <c r="C464" i="89" s="1"/>
  <c r="AR6" i="89"/>
  <c r="AP247" i="89" s="1"/>
  <c r="AU15" i="89"/>
  <c r="AS250" i="89" s="1"/>
  <c r="AR11" i="89"/>
  <c r="AP256" i="89" s="1"/>
  <c r="AI50" i="89"/>
  <c r="Q38" i="89"/>
  <c r="O290" i="89" s="1"/>
  <c r="T60" i="89"/>
  <c r="R296" i="89" s="1"/>
  <c r="AU65" i="89"/>
  <c r="AS296" i="89" s="1"/>
  <c r="AL60" i="89"/>
  <c r="Z65" i="89"/>
  <c r="X304" i="89" s="1"/>
  <c r="Q65" i="89"/>
  <c r="O304" i="89" s="1"/>
  <c r="AR64" i="89"/>
  <c r="AP298" i="89" s="1"/>
  <c r="AI64" i="89"/>
  <c r="N64" i="89"/>
  <c r="L304" i="89" s="1"/>
  <c r="AF63" i="89"/>
  <c r="AU54" i="89"/>
  <c r="AS307" i="89" s="1"/>
  <c r="AL56" i="89"/>
  <c r="Z61" i="89"/>
  <c r="X300" i="89" s="1"/>
  <c r="Q61" i="89"/>
  <c r="O294" i="89" s="1"/>
  <c r="AR56" i="89"/>
  <c r="AP302" i="89" s="1"/>
  <c r="AF60" i="89"/>
  <c r="AI59" i="89"/>
  <c r="AG295" i="89" s="1"/>
  <c r="AL54" i="89"/>
  <c r="AJ294" i="89" s="1"/>
  <c r="Z58" i="89"/>
  <c r="X297" i="89" s="1"/>
  <c r="AO57" i="89"/>
  <c r="AM304" i="89" s="1"/>
  <c r="AC57" i="89"/>
  <c r="AA303" i="89" s="1"/>
  <c r="AF56" i="89"/>
  <c r="AI55" i="89"/>
  <c r="Z54" i="89"/>
  <c r="X302" i="89" s="1"/>
  <c r="AF233" i="89"/>
  <c r="AD481" i="89" s="1"/>
  <c r="AF230" i="89"/>
  <c r="AX224" i="89"/>
  <c r="AF215" i="89"/>
  <c r="AO213" i="89"/>
  <c r="AM372" i="89" s="1"/>
  <c r="H203" i="89"/>
  <c r="F428" i="89" s="1"/>
  <c r="E148" i="89"/>
  <c r="C428" i="89" s="1"/>
  <c r="E100" i="89"/>
  <c r="C466" i="89" s="1"/>
  <c r="AU46" i="89"/>
  <c r="AS281" i="89" s="1"/>
  <c r="AU34" i="89"/>
  <c r="AS267" i="89" s="1"/>
  <c r="AU20" i="89"/>
  <c r="AS292" i="89" s="1"/>
  <c r="Q54" i="89"/>
  <c r="AO219" i="89"/>
  <c r="AM364" i="89" s="1"/>
  <c r="AJ295" i="89"/>
  <c r="AJ296" i="89"/>
  <c r="AJ301" i="89"/>
  <c r="AJ305" i="89"/>
  <c r="AJ306" i="89"/>
  <c r="AJ307" i="89"/>
  <c r="AJ309" i="89"/>
  <c r="AJ310" i="89"/>
  <c r="AJ311" i="89"/>
  <c r="AJ312" i="89"/>
  <c r="AJ313" i="89"/>
  <c r="AJ314" i="89"/>
  <c r="AJ315" i="89"/>
  <c r="AJ316" i="89"/>
  <c r="AJ319" i="89"/>
  <c r="AJ321" i="89"/>
  <c r="AJ303" i="89"/>
  <c r="AJ302" i="89"/>
  <c r="AJ326" i="89"/>
  <c r="AJ304" i="89"/>
  <c r="AJ325" i="89"/>
  <c r="AJ324" i="89"/>
  <c r="AJ339" i="89"/>
  <c r="AJ343" i="89"/>
  <c r="AJ299" i="89"/>
  <c r="AJ336" i="89"/>
  <c r="AJ341" i="89"/>
  <c r="AJ328" i="89"/>
  <c r="AJ329" i="89"/>
  <c r="AJ330" i="89"/>
  <c r="AJ334" i="89"/>
  <c r="AJ338" i="89"/>
  <c r="AJ342" i="89"/>
  <c r="AJ348" i="89"/>
  <c r="AJ350" i="89"/>
  <c r="AJ356" i="89"/>
  <c r="AJ357" i="89"/>
  <c r="AJ358" i="89"/>
  <c r="AJ359" i="89"/>
  <c r="AJ360" i="89"/>
  <c r="AJ367" i="89"/>
  <c r="AJ362" i="89"/>
  <c r="AJ363" i="89"/>
  <c r="AJ366" i="89"/>
  <c r="AJ369" i="89"/>
  <c r="AJ371" i="89"/>
  <c r="AJ372" i="89"/>
  <c r="AJ373" i="89"/>
  <c r="AJ374" i="89"/>
  <c r="AJ375" i="89"/>
  <c r="AJ376" i="89"/>
  <c r="AJ377" i="89"/>
  <c r="AJ378" i="89"/>
  <c r="AJ379" i="89"/>
  <c r="AJ380" i="89"/>
  <c r="AJ381" i="89"/>
  <c r="AJ382" i="89"/>
  <c r="AJ383" i="89"/>
  <c r="AJ384" i="89"/>
  <c r="AJ388" i="89"/>
  <c r="AJ390" i="89"/>
  <c r="AJ392" i="89"/>
  <c r="AJ393" i="89"/>
  <c r="AJ394" i="89"/>
  <c r="AJ395" i="89"/>
  <c r="AJ397" i="89"/>
  <c r="AJ403" i="89"/>
  <c r="AJ404" i="89"/>
  <c r="AJ406" i="89"/>
  <c r="AJ407" i="89"/>
  <c r="AJ408" i="89"/>
  <c r="AJ409" i="89"/>
  <c r="AJ410" i="89"/>
  <c r="AJ411" i="89"/>
  <c r="AJ413" i="89"/>
  <c r="AJ415" i="89"/>
  <c r="AJ416" i="89"/>
  <c r="AJ417" i="89"/>
  <c r="AJ419" i="89"/>
  <c r="AJ420" i="89"/>
  <c r="AJ421" i="89"/>
  <c r="AJ422" i="89"/>
  <c r="AJ423" i="89"/>
  <c r="AJ424" i="89"/>
  <c r="AJ425" i="89"/>
  <c r="AJ426" i="89"/>
  <c r="AJ427" i="89"/>
  <c r="AJ428" i="89"/>
  <c r="AJ429" i="89"/>
  <c r="AJ430" i="89"/>
  <c r="AJ431" i="89"/>
  <c r="AJ432" i="89"/>
  <c r="AJ433" i="89"/>
  <c r="AJ434" i="89"/>
  <c r="AJ435" i="89"/>
  <c r="AJ437" i="89"/>
  <c r="AJ441" i="89"/>
  <c r="AJ447" i="89"/>
  <c r="AJ446" i="89"/>
  <c r="AJ440" i="89"/>
  <c r="AJ442" i="89"/>
  <c r="AJ452" i="89"/>
  <c r="AJ453" i="89"/>
  <c r="AJ454" i="89"/>
  <c r="AJ455" i="89"/>
  <c r="AJ456" i="89"/>
  <c r="AJ457" i="89"/>
  <c r="AJ458" i="89"/>
  <c r="AJ459" i="89"/>
  <c r="AJ448" i="89"/>
  <c r="AJ467" i="89"/>
  <c r="AJ468" i="89"/>
  <c r="AJ470" i="89"/>
  <c r="AJ471" i="89"/>
  <c r="AJ472" i="89"/>
  <c r="AJ473" i="89"/>
  <c r="AJ474" i="89"/>
  <c r="AJ475" i="89"/>
  <c r="AJ476" i="89"/>
  <c r="AJ477" i="89"/>
  <c r="AJ478" i="89"/>
  <c r="AJ479" i="89"/>
  <c r="AJ480" i="89"/>
  <c r="AJ481" i="89"/>
  <c r="AJ482" i="89"/>
  <c r="AJ483" i="89"/>
  <c r="AJ484" i="89"/>
  <c r="AJ485" i="89"/>
  <c r="AJ486" i="89"/>
  <c r="AJ466" i="89"/>
  <c r="AJ461" i="89"/>
  <c r="AJ465" i="89"/>
  <c r="E187" i="89"/>
  <c r="C390" i="89" s="1"/>
  <c r="E171" i="89"/>
  <c r="C393" i="89" s="1"/>
  <c r="E147" i="89"/>
  <c r="C474" i="89" s="1"/>
  <c r="E131" i="89"/>
  <c r="C423" i="89" s="1"/>
  <c r="E107" i="89"/>
  <c r="C339" i="89" s="1"/>
  <c r="E91" i="89"/>
  <c r="C429" i="89" s="1"/>
  <c r="E83" i="89"/>
  <c r="C317" i="89" s="1"/>
  <c r="O279" i="89"/>
  <c r="O287" i="89"/>
  <c r="O302" i="89"/>
  <c r="O291" i="89"/>
  <c r="O298" i="89"/>
  <c r="O299" i="89"/>
  <c r="O303" i="89"/>
  <c r="O309" i="89"/>
  <c r="O312" i="89"/>
  <c r="O313" i="89"/>
  <c r="O320" i="89"/>
  <c r="O305" i="89"/>
  <c r="O330" i="89"/>
  <c r="O334" i="89"/>
  <c r="O337" i="89"/>
  <c r="O345" i="89"/>
  <c r="O348" i="89"/>
  <c r="O349" i="89"/>
  <c r="O350" i="89"/>
  <c r="O351" i="89"/>
  <c r="O353" i="89"/>
  <c r="O358" i="89"/>
  <c r="O361" i="89"/>
  <c r="O362" i="89"/>
  <c r="O367" i="89"/>
  <c r="O326" i="89"/>
  <c r="O301" i="89"/>
  <c r="O368" i="89"/>
  <c r="O372" i="89"/>
  <c r="O373" i="89"/>
  <c r="O374" i="89"/>
  <c r="O376" i="89"/>
  <c r="O378" i="89"/>
  <c r="O380" i="89"/>
  <c r="O382" i="89"/>
  <c r="O383" i="89"/>
  <c r="O402" i="89"/>
  <c r="O425" i="89"/>
  <c r="O433" i="89"/>
  <c r="O440" i="89"/>
  <c r="O442" i="89"/>
  <c r="O426" i="89"/>
  <c r="O434" i="89"/>
  <c r="O438" i="89"/>
  <c r="O423" i="89"/>
  <c r="O427" i="89"/>
  <c r="O435" i="89"/>
  <c r="O439" i="89"/>
  <c r="O441" i="89"/>
  <c r="O446" i="89"/>
  <c r="O424" i="89"/>
  <c r="O436" i="89"/>
  <c r="O451" i="89"/>
  <c r="O453" i="89"/>
  <c r="O454" i="89"/>
  <c r="O455" i="89"/>
  <c r="O456" i="89"/>
  <c r="O457" i="89"/>
  <c r="O445" i="89"/>
  <c r="O449" i="89"/>
  <c r="O468" i="89"/>
  <c r="O473" i="89"/>
  <c r="O474" i="89"/>
  <c r="O476" i="89"/>
  <c r="O477" i="89"/>
  <c r="O478" i="89"/>
  <c r="O482" i="89"/>
  <c r="O486" i="89"/>
  <c r="O467" i="89"/>
  <c r="O466" i="89"/>
  <c r="AG262" i="89"/>
  <c r="AG303" i="89"/>
  <c r="AG302" i="89"/>
  <c r="AG304" i="89"/>
  <c r="AG330" i="89"/>
  <c r="AG334" i="89"/>
  <c r="AG337" i="89"/>
  <c r="AG344" i="89"/>
  <c r="AG345" i="89"/>
  <c r="AG346" i="89"/>
  <c r="AG301" i="89"/>
  <c r="AG305" i="89"/>
  <c r="AG306" i="89"/>
  <c r="AG307" i="89"/>
  <c r="AG312" i="89"/>
  <c r="AG316" i="89"/>
  <c r="AG319" i="89"/>
  <c r="AG325" i="89"/>
  <c r="AG321" i="89"/>
  <c r="AG300" i="89"/>
  <c r="AG347" i="89"/>
  <c r="AG350" i="89"/>
  <c r="AG352" i="89"/>
  <c r="AG353" i="89"/>
  <c r="AG326" i="89"/>
  <c r="AG367" i="89"/>
  <c r="AG368" i="89"/>
  <c r="AG369" i="89"/>
  <c r="AG370" i="89"/>
  <c r="AG373" i="89"/>
  <c r="AG374" i="89"/>
  <c r="AG376" i="89"/>
  <c r="AG381" i="89"/>
  <c r="AG382" i="89"/>
  <c r="AG388" i="89"/>
  <c r="AG389" i="89"/>
  <c r="AG390" i="89"/>
  <c r="AG392" i="89"/>
  <c r="AG397" i="89"/>
  <c r="AG398" i="89"/>
  <c r="AG399" i="89"/>
  <c r="AG405" i="89"/>
  <c r="AG407" i="89"/>
  <c r="AG410" i="89"/>
  <c r="AG411" i="89"/>
  <c r="AG412" i="89"/>
  <c r="AG418" i="89"/>
  <c r="AG419" i="89"/>
  <c r="AG420" i="89"/>
  <c r="AG421" i="89"/>
  <c r="AG422" i="89"/>
  <c r="AG423" i="89"/>
  <c r="AG424" i="89"/>
  <c r="AG425" i="89"/>
  <c r="AG426" i="89"/>
  <c r="AG427" i="89"/>
  <c r="AG428" i="89"/>
  <c r="AG429" i="89"/>
  <c r="AG433" i="89"/>
  <c r="AG436" i="89"/>
  <c r="AG439" i="89"/>
  <c r="AG440" i="89"/>
  <c r="AG442" i="89"/>
  <c r="AG446" i="89"/>
  <c r="AG454" i="89"/>
  <c r="AG455" i="89"/>
  <c r="AG456" i="89"/>
  <c r="AG457" i="89"/>
  <c r="AG460" i="89"/>
  <c r="AG468" i="89"/>
  <c r="AG471" i="89"/>
  <c r="AG473" i="89"/>
  <c r="AG474" i="89"/>
  <c r="AG475" i="89"/>
  <c r="AG476" i="89"/>
  <c r="AG477" i="89"/>
  <c r="AG478" i="89"/>
  <c r="AG479" i="89"/>
  <c r="AG481" i="89"/>
  <c r="AG482" i="89"/>
  <c r="AG483" i="89"/>
  <c r="AG484" i="89"/>
  <c r="AG485" i="89"/>
  <c r="AG486" i="89"/>
  <c r="AG465" i="89"/>
  <c r="AV250" i="89"/>
  <c r="AV251" i="89"/>
  <c r="AV255" i="89"/>
  <c r="AV259" i="89"/>
  <c r="AV263" i="89"/>
  <c r="AV267" i="89"/>
  <c r="AV271" i="89"/>
  <c r="AV275" i="89"/>
  <c r="AV283" i="89"/>
  <c r="AV248" i="89"/>
  <c r="AV252" i="89"/>
  <c r="AV289" i="89"/>
  <c r="AV249" i="89"/>
  <c r="AV253" i="89"/>
  <c r="AV257" i="89"/>
  <c r="AV261" i="89"/>
  <c r="AV265" i="89"/>
  <c r="AV269" i="89"/>
  <c r="AV273" i="89"/>
  <c r="AV277" i="89"/>
  <c r="AV281" i="89"/>
  <c r="AV285" i="89"/>
  <c r="AV288" i="89"/>
  <c r="AV258" i="89"/>
  <c r="AV266" i="89"/>
  <c r="AV274" i="89"/>
  <c r="AV282" i="89"/>
  <c r="AV301" i="89"/>
  <c r="AV260" i="89"/>
  <c r="AV276" i="89"/>
  <c r="AV284" i="89"/>
  <c r="AV290" i="89"/>
  <c r="AV291" i="89"/>
  <c r="AV292" i="89"/>
  <c r="AV293" i="89"/>
  <c r="AV294" i="89"/>
  <c r="AV295" i="89"/>
  <c r="AV296" i="89"/>
  <c r="AV297" i="89"/>
  <c r="AV298" i="89"/>
  <c r="AV287" i="89"/>
  <c r="AV286" i="89"/>
  <c r="AV300" i="89"/>
  <c r="AV256" i="89"/>
  <c r="AV305" i="89"/>
  <c r="AV306" i="89"/>
  <c r="AV307" i="89"/>
  <c r="AV310" i="89"/>
  <c r="AV316" i="89"/>
  <c r="AV333" i="89"/>
  <c r="AV254" i="89"/>
  <c r="AV270" i="89"/>
  <c r="AV264" i="89"/>
  <c r="AV280" i="89"/>
  <c r="AV302" i="89"/>
  <c r="AV262" i="89"/>
  <c r="AV278" i="89"/>
  <c r="AV299" i="89"/>
  <c r="AV272" i="89"/>
  <c r="AV304" i="89"/>
  <c r="AV334" i="89"/>
  <c r="AV346" i="89"/>
  <c r="AV344" i="89"/>
  <c r="AV303" i="89"/>
  <c r="AV368" i="89"/>
  <c r="AV371" i="89"/>
  <c r="AV372" i="89"/>
  <c r="AV373" i="89"/>
  <c r="AV374" i="89"/>
  <c r="AV376" i="89"/>
  <c r="AV377" i="89"/>
  <c r="AV378" i="89"/>
  <c r="AV380" i="89"/>
  <c r="AV382" i="89"/>
  <c r="AV385" i="89"/>
  <c r="AV390" i="89"/>
  <c r="AV392" i="89"/>
  <c r="AV396" i="89"/>
  <c r="AV404" i="89"/>
  <c r="AV425" i="89"/>
  <c r="AV426" i="89"/>
  <c r="AV427" i="89"/>
  <c r="AV247" i="89"/>
  <c r="AV486" i="89"/>
  <c r="E186" i="89"/>
  <c r="C395" i="89" s="1"/>
  <c r="E178" i="89"/>
  <c r="C363" i="89" s="1"/>
  <c r="E162" i="89"/>
  <c r="C359" i="89" s="1"/>
  <c r="E146" i="89"/>
  <c r="C378" i="89" s="1"/>
  <c r="E138" i="89"/>
  <c r="C308" i="89" s="1"/>
  <c r="E130" i="89"/>
  <c r="C450" i="89" s="1"/>
  <c r="E114" i="89"/>
  <c r="C446" i="89" s="1"/>
  <c r="E106" i="89"/>
  <c r="C313" i="89" s="1"/>
  <c r="E98" i="89"/>
  <c r="C453" i="89" s="1"/>
  <c r="E90" i="89"/>
  <c r="C471" i="89" s="1"/>
  <c r="E82" i="89"/>
  <c r="C438" i="89" s="1"/>
  <c r="E74" i="89"/>
  <c r="C484" i="89" s="1"/>
  <c r="Q51" i="89"/>
  <c r="O276" i="89" s="1"/>
  <c r="Z44" i="89"/>
  <c r="E41" i="89"/>
  <c r="C277" i="89" s="1"/>
  <c r="Q35" i="89"/>
  <c r="O280" i="89" s="1"/>
  <c r="Z53" i="89"/>
  <c r="X305" i="89" s="1"/>
  <c r="H66" i="89"/>
  <c r="F301" i="89" s="1"/>
  <c r="E65" i="89"/>
  <c r="C300" i="89" s="1"/>
  <c r="W57" i="89"/>
  <c r="U296" i="89" s="1"/>
  <c r="N59" i="89"/>
  <c r="L297" i="89" s="1"/>
  <c r="AO63" i="89"/>
  <c r="AM298" i="89" s="1"/>
  <c r="K63" i="89"/>
  <c r="I305" i="89" s="1"/>
  <c r="H62" i="89"/>
  <c r="F304" i="89" s="1"/>
  <c r="E61" i="89"/>
  <c r="C294" i="89" s="1"/>
  <c r="T56" i="89"/>
  <c r="R294" i="89" s="1"/>
  <c r="H60" i="89"/>
  <c r="F295" i="89" s="1"/>
  <c r="K59" i="89"/>
  <c r="Q57" i="89"/>
  <c r="O300" i="89" s="1"/>
  <c r="E57" i="89"/>
  <c r="C298" i="89" s="1"/>
  <c r="T54" i="89"/>
  <c r="R298" i="89" s="1"/>
  <c r="H56" i="89"/>
  <c r="F299" i="89" s="1"/>
  <c r="K55" i="89"/>
  <c r="AO231" i="89"/>
  <c r="AM391" i="89" s="1"/>
  <c r="AO222" i="89"/>
  <c r="AM358" i="89" s="1"/>
  <c r="U267" i="89"/>
  <c r="U305" i="89"/>
  <c r="U308" i="89"/>
  <c r="U309" i="89"/>
  <c r="U310" i="89"/>
  <c r="U312" i="89"/>
  <c r="U313" i="89"/>
  <c r="U314" i="89"/>
  <c r="U315" i="89"/>
  <c r="U317" i="89"/>
  <c r="U320" i="89"/>
  <c r="U323" i="89"/>
  <c r="U326" i="89"/>
  <c r="U297" i="89"/>
  <c r="U299" i="89"/>
  <c r="U301" i="89"/>
  <c r="U337" i="89"/>
  <c r="U350" i="89"/>
  <c r="U351" i="89"/>
  <c r="U352" i="89"/>
  <c r="U354" i="89"/>
  <c r="U356" i="89"/>
  <c r="U362" i="89"/>
  <c r="U342" i="89"/>
  <c r="U329" i="89"/>
  <c r="U330" i="89"/>
  <c r="U331" i="89"/>
  <c r="U332" i="89"/>
  <c r="U334" i="89"/>
  <c r="U340" i="89"/>
  <c r="U344" i="89"/>
  <c r="U368" i="89"/>
  <c r="U370" i="89"/>
  <c r="U373" i="89"/>
  <c r="U374" i="89"/>
  <c r="U376" i="89"/>
  <c r="U379" i="89"/>
  <c r="U382" i="89"/>
  <c r="U388" i="89"/>
  <c r="U390" i="89"/>
  <c r="U398" i="89"/>
  <c r="U400" i="89"/>
  <c r="U420" i="89"/>
  <c r="U424" i="89"/>
  <c r="U428" i="89"/>
  <c r="U436" i="89"/>
  <c r="U450" i="89"/>
  <c r="U452" i="89"/>
  <c r="U453" i="89"/>
  <c r="U455" i="89"/>
  <c r="U456" i="89"/>
  <c r="U458" i="89"/>
  <c r="U461" i="89"/>
  <c r="U464" i="89"/>
  <c r="U466" i="89"/>
  <c r="U408" i="89"/>
  <c r="U410" i="89"/>
  <c r="U411" i="89"/>
  <c r="U412" i="89"/>
  <c r="U449" i="89"/>
  <c r="U413" i="89"/>
  <c r="U417" i="89"/>
  <c r="U421" i="89"/>
  <c r="U425" i="89"/>
  <c r="U429" i="89"/>
  <c r="U440" i="89"/>
  <c r="U442" i="89"/>
  <c r="U422" i="89"/>
  <c r="U426" i="89"/>
  <c r="U415" i="89"/>
  <c r="U419" i="89"/>
  <c r="U423" i="89"/>
  <c r="U427" i="89"/>
  <c r="U431" i="89"/>
  <c r="U441" i="89"/>
  <c r="U443" i="89"/>
  <c r="U446" i="89"/>
  <c r="U468" i="89"/>
  <c r="U474" i="89"/>
  <c r="U476" i="89"/>
  <c r="U477" i="89"/>
  <c r="U478" i="89"/>
  <c r="U479" i="89"/>
  <c r="U481" i="89"/>
  <c r="U482" i="89"/>
  <c r="U483" i="89"/>
  <c r="U486" i="89"/>
  <c r="E132" i="89"/>
  <c r="C403" i="89" s="1"/>
  <c r="E68" i="89"/>
  <c r="C315" i="89" s="1"/>
  <c r="AU48" i="89"/>
  <c r="AS262" i="89" s="1"/>
  <c r="AU36" i="89"/>
  <c r="AS293" i="89" s="1"/>
  <c r="AU24" i="89"/>
  <c r="AS248" i="89" s="1"/>
  <c r="Q44" i="89"/>
  <c r="O260" i="89" s="1"/>
  <c r="H61" i="89"/>
  <c r="F296" i="89" s="1"/>
  <c r="AD275" i="89"/>
  <c r="AD294" i="89"/>
  <c r="AD295" i="89"/>
  <c r="AD296" i="89"/>
  <c r="AD297" i="89"/>
  <c r="AD298" i="89"/>
  <c r="AD299" i="89"/>
  <c r="AD301" i="89"/>
  <c r="AD306" i="89"/>
  <c r="AD307" i="89"/>
  <c r="AD304" i="89"/>
  <c r="AD345" i="89"/>
  <c r="AD350" i="89"/>
  <c r="AD334" i="89"/>
  <c r="AD373" i="89"/>
  <c r="AD374" i="89"/>
  <c r="AD375" i="89"/>
  <c r="AD382" i="89"/>
  <c r="AD427" i="89"/>
  <c r="AD441" i="89"/>
  <c r="AD420" i="89"/>
  <c r="AD424" i="89"/>
  <c r="AD456" i="89"/>
  <c r="AD425" i="89"/>
  <c r="AD440" i="89"/>
  <c r="AD442" i="89"/>
  <c r="AD426" i="89"/>
  <c r="AD474" i="89"/>
  <c r="AD478" i="89"/>
  <c r="AD480" i="89"/>
  <c r="AD486" i="89"/>
  <c r="E185" i="89"/>
  <c r="C387" i="89" s="1"/>
  <c r="E169" i="89"/>
  <c r="C370" i="89" s="1"/>
  <c r="E137" i="89"/>
  <c r="C342" i="89" s="1"/>
  <c r="E97" i="89"/>
  <c r="C331" i="89" s="1"/>
  <c r="E73" i="89"/>
  <c r="C314" i="89" s="1"/>
  <c r="AR15" i="89"/>
  <c r="AP250" i="89" s="1"/>
  <c r="AR52" i="89"/>
  <c r="AP276" i="89" s="1"/>
  <c r="AR46" i="89"/>
  <c r="AP281" i="89" s="1"/>
  <c r="AR38" i="89"/>
  <c r="AP293" i="89" s="1"/>
  <c r="AR30" i="89"/>
  <c r="AP280" i="89" s="1"/>
  <c r="AR22" i="89"/>
  <c r="AP286" i="89" s="1"/>
  <c r="AL41" i="89"/>
  <c r="AJ250" i="89" s="1"/>
  <c r="AU66" i="89"/>
  <c r="AS297" i="89" s="1"/>
  <c r="Q66" i="89"/>
  <c r="O306" i="89" s="1"/>
  <c r="AR65" i="89"/>
  <c r="AP296" i="89" s="1"/>
  <c r="N65" i="89"/>
  <c r="L307" i="89" s="1"/>
  <c r="AF64" i="89"/>
  <c r="AD300" i="89" s="1"/>
  <c r="T58" i="89"/>
  <c r="R297" i="89" s="1"/>
  <c r="AU55" i="89"/>
  <c r="AS306" i="89" s="1"/>
  <c r="AL57" i="89"/>
  <c r="AJ297" i="89" s="1"/>
  <c r="Z62" i="89"/>
  <c r="X306" i="89" s="1"/>
  <c r="Q62" i="89"/>
  <c r="O295" i="89" s="1"/>
  <c r="AI61" i="89"/>
  <c r="AG296" i="89" s="1"/>
  <c r="AO60" i="89"/>
  <c r="AM299" i="89" s="1"/>
  <c r="AR55" i="89"/>
  <c r="AP306" i="89" s="1"/>
  <c r="AF59" i="89"/>
  <c r="AD303" i="89" s="1"/>
  <c r="AI58" i="89"/>
  <c r="AG294" i="89" s="1"/>
  <c r="AO56" i="89"/>
  <c r="AM306" i="89" s="1"/>
  <c r="AC56" i="89"/>
  <c r="AA299" i="89" s="1"/>
  <c r="AF55" i="89"/>
  <c r="AD305" i="89" s="1"/>
  <c r="AI54" i="89"/>
  <c r="AG298" i="89" s="1"/>
  <c r="H229" i="89"/>
  <c r="F482" i="89" s="1"/>
  <c r="AF227" i="89"/>
  <c r="AD421" i="89" s="1"/>
  <c r="H226" i="89"/>
  <c r="F312" i="89" s="1"/>
  <c r="AX220" i="89"/>
  <c r="AV410" i="89" s="1"/>
  <c r="AF216" i="89"/>
  <c r="AD482" i="89" s="1"/>
  <c r="E108" i="89"/>
  <c r="C384" i="89" s="1"/>
  <c r="AU30" i="89"/>
  <c r="AS280" i="89" s="1"/>
  <c r="Q29" i="89"/>
  <c r="O258" i="89" s="1"/>
  <c r="E58" i="89"/>
  <c r="C306" i="89" s="1"/>
  <c r="K56" i="89"/>
  <c r="I297" i="89" s="1"/>
  <c r="E238" i="89"/>
  <c r="C362" i="89" s="1"/>
  <c r="AO232" i="89"/>
  <c r="AM396" i="89" s="1"/>
  <c r="E161" i="89"/>
  <c r="C388" i="89" s="1"/>
  <c r="E145" i="89"/>
  <c r="C338" i="89" s="1"/>
  <c r="E121" i="89"/>
  <c r="C480" i="89" s="1"/>
  <c r="E105" i="89"/>
  <c r="C475" i="89" s="1"/>
  <c r="E89" i="89"/>
  <c r="C433" i="89" s="1"/>
  <c r="E81" i="89"/>
  <c r="C467" i="89" s="1"/>
  <c r="AU12" i="89"/>
  <c r="AS254" i="89" s="1"/>
  <c r="AR44" i="89"/>
  <c r="AP265" i="89" s="1"/>
  <c r="AR36" i="89"/>
  <c r="AP284" i="89" s="1"/>
  <c r="Z38" i="89"/>
  <c r="I294" i="89"/>
  <c r="I295" i="89"/>
  <c r="I303" i="89"/>
  <c r="I300" i="89"/>
  <c r="I302" i="89"/>
  <c r="I301" i="89"/>
  <c r="I304" i="89"/>
  <c r="I330" i="89"/>
  <c r="I334" i="89"/>
  <c r="I345" i="89"/>
  <c r="I326" i="89"/>
  <c r="I307" i="89"/>
  <c r="I313" i="89"/>
  <c r="I321" i="89"/>
  <c r="I306" i="89"/>
  <c r="I314" i="89"/>
  <c r="I320" i="89"/>
  <c r="I350" i="89"/>
  <c r="I353" i="89"/>
  <c r="I373" i="89"/>
  <c r="I375" i="89"/>
  <c r="I382" i="89"/>
  <c r="I405" i="89"/>
  <c r="I410" i="89"/>
  <c r="I411" i="89"/>
  <c r="I419" i="89"/>
  <c r="I420" i="89"/>
  <c r="I421" i="89"/>
  <c r="I422" i="89"/>
  <c r="I423" i="89"/>
  <c r="I424" i="89"/>
  <c r="I425" i="89"/>
  <c r="I426" i="89"/>
  <c r="I427" i="89"/>
  <c r="I428" i="89"/>
  <c r="I431" i="89"/>
  <c r="I432" i="89"/>
  <c r="I433" i="89"/>
  <c r="I435" i="89"/>
  <c r="I436" i="89"/>
  <c r="I437" i="89"/>
  <c r="I438" i="89"/>
  <c r="I439" i="89"/>
  <c r="I440" i="89"/>
  <c r="I441" i="89"/>
  <c r="I442" i="89"/>
  <c r="I446" i="89"/>
  <c r="I456" i="89"/>
  <c r="I459" i="89"/>
  <c r="I460" i="89"/>
  <c r="I461" i="89"/>
  <c r="I463" i="89"/>
  <c r="I464" i="89"/>
  <c r="I468" i="89"/>
  <c r="I470" i="89"/>
  <c r="I471" i="89"/>
  <c r="I472" i="89"/>
  <c r="I473" i="89"/>
  <c r="I474" i="89"/>
  <c r="I475" i="89"/>
  <c r="I476" i="89"/>
  <c r="I477" i="89"/>
  <c r="I478" i="89"/>
  <c r="I479" i="89"/>
  <c r="I480" i="89"/>
  <c r="I481" i="89"/>
  <c r="I482" i="89"/>
  <c r="I483" i="89"/>
  <c r="I484" i="89"/>
  <c r="I485" i="89"/>
  <c r="I486" i="89"/>
  <c r="I467" i="89"/>
  <c r="I466" i="89"/>
  <c r="I465" i="89"/>
  <c r="E192" i="89"/>
  <c r="C364" i="89" s="1"/>
  <c r="E184" i="89"/>
  <c r="C323" i="89" s="1"/>
  <c r="E176" i="89"/>
  <c r="C439" i="89" s="1"/>
  <c r="E168" i="89"/>
  <c r="C406" i="89" s="1"/>
  <c r="E160" i="89"/>
  <c r="C377" i="89" s="1"/>
  <c r="E144" i="89"/>
  <c r="C437" i="89" s="1"/>
  <c r="E136" i="89"/>
  <c r="C385" i="89" s="1"/>
  <c r="E128" i="89"/>
  <c r="C468" i="89" s="1"/>
  <c r="E120" i="89"/>
  <c r="C402" i="89" s="1"/>
  <c r="E112" i="89"/>
  <c r="C481" i="89" s="1"/>
  <c r="E104" i="89"/>
  <c r="C472" i="89" s="1"/>
  <c r="E96" i="89"/>
  <c r="C431" i="89" s="1"/>
  <c r="E88" i="89"/>
  <c r="C443" i="89" s="1"/>
  <c r="E80" i="89"/>
  <c r="C336" i="89" s="1"/>
  <c r="E72" i="89"/>
  <c r="C459" i="89" s="1"/>
  <c r="W49" i="89"/>
  <c r="U293" i="89" s="1"/>
  <c r="K6" i="89"/>
  <c r="I261" i="89" s="1"/>
  <c r="N19" i="89"/>
  <c r="L255" i="89" s="1"/>
  <c r="AI16" i="89"/>
  <c r="AG286" i="89" s="1"/>
  <c r="Q14" i="89"/>
  <c r="O264" i="89" s="1"/>
  <c r="E66" i="89"/>
  <c r="C296" i="89" s="1"/>
  <c r="AR59" i="89"/>
  <c r="AP295" i="89" s="1"/>
  <c r="W58" i="89"/>
  <c r="U294" i="89" s="1"/>
  <c r="N60" i="89"/>
  <c r="L300" i="89" s="1"/>
  <c r="AO64" i="89"/>
  <c r="AM300" i="89" s="1"/>
  <c r="T64" i="89"/>
  <c r="R306" i="89" s="1"/>
  <c r="AL63" i="89"/>
  <c r="AJ300" i="89" s="1"/>
  <c r="H63" i="89"/>
  <c r="F300" i="89" s="1"/>
  <c r="E62" i="89"/>
  <c r="C301" i="89" s="1"/>
  <c r="W54" i="89"/>
  <c r="U302" i="89" s="1"/>
  <c r="N56" i="89"/>
  <c r="L299" i="89" s="1"/>
  <c r="Q60" i="89"/>
  <c r="O307" i="89" s="1"/>
  <c r="E60" i="89"/>
  <c r="C303" i="89" s="1"/>
  <c r="T53" i="89"/>
  <c r="R305" i="89" s="1"/>
  <c r="H59" i="89"/>
  <c r="F303" i="89" s="1"/>
  <c r="K58" i="89"/>
  <c r="I296" i="89" s="1"/>
  <c r="N54" i="89"/>
  <c r="L302" i="89" s="1"/>
  <c r="Q56" i="89"/>
  <c r="O296" i="89" s="1"/>
  <c r="E56" i="89"/>
  <c r="C307" i="89" s="1"/>
  <c r="H55" i="89"/>
  <c r="F298" i="89" s="1"/>
  <c r="K54" i="89"/>
  <c r="I299" i="89" s="1"/>
  <c r="AO227" i="89"/>
  <c r="AM322" i="89" s="1"/>
  <c r="AX222" i="89"/>
  <c r="AV420" i="89" s="1"/>
  <c r="AX216" i="89"/>
  <c r="AV381" i="89" s="1"/>
  <c r="AX206" i="89"/>
  <c r="AV354" i="89" s="1"/>
  <c r="AF201" i="89"/>
  <c r="AD321" i="89" s="1"/>
  <c r="AO204" i="89"/>
  <c r="AM445" i="89" s="1"/>
  <c r="H174" i="89"/>
  <c r="F437" i="89" s="1"/>
  <c r="AF213" i="89"/>
  <c r="AD417" i="89" s="1"/>
  <c r="AR202" i="89"/>
  <c r="AP367" i="89" s="1"/>
  <c r="H192" i="89"/>
  <c r="F417" i="89" s="1"/>
  <c r="AX188" i="89"/>
  <c r="AV397" i="89" s="1"/>
  <c r="T176" i="89"/>
  <c r="R409" i="89" s="1"/>
  <c r="T182" i="89"/>
  <c r="R451" i="89" s="1"/>
  <c r="N177" i="89"/>
  <c r="L398" i="89" s="1"/>
  <c r="AO183" i="89"/>
  <c r="AM387" i="89" s="1"/>
  <c r="AR169" i="89"/>
  <c r="AP405" i="89" s="1"/>
  <c r="AI168" i="89"/>
  <c r="AG472" i="89" s="1"/>
  <c r="AF163" i="89"/>
  <c r="AD462" i="89" s="1"/>
  <c r="K163" i="89"/>
  <c r="I444" i="89" s="1"/>
  <c r="AU162" i="89"/>
  <c r="AS320" i="89" s="1"/>
  <c r="AU166" i="89"/>
  <c r="AS407" i="89" s="1"/>
  <c r="AU171" i="89"/>
  <c r="AS404" i="89" s="1"/>
  <c r="AU178" i="89"/>
  <c r="AS348" i="89" s="1"/>
  <c r="AU123" i="89"/>
  <c r="AS422" i="89" s="1"/>
  <c r="AF122" i="89"/>
  <c r="AD329" i="89" s="1"/>
  <c r="N121" i="89"/>
  <c r="L370" i="89" s="1"/>
  <c r="AF72" i="89"/>
  <c r="AD434" i="89" s="1"/>
  <c r="T72" i="89"/>
  <c r="R322" i="89" s="1"/>
  <c r="Z67" i="89"/>
  <c r="X314" i="89" s="1"/>
  <c r="AX67" i="89"/>
  <c r="AV459" i="89" s="1"/>
  <c r="AO215" i="89"/>
  <c r="AM375" i="89" s="1"/>
  <c r="AF211" i="89"/>
  <c r="AD412" i="89" s="1"/>
  <c r="AO209" i="89"/>
  <c r="AM345" i="89" s="1"/>
  <c r="AF209" i="89"/>
  <c r="AD346" i="89" s="1"/>
  <c r="AO206" i="89"/>
  <c r="AM355" i="89" s="1"/>
  <c r="AF204" i="89"/>
  <c r="AD363" i="89" s="1"/>
  <c r="AR201" i="89"/>
  <c r="AP325" i="89" s="1"/>
  <c r="AO198" i="89"/>
  <c r="AM348" i="89" s="1"/>
  <c r="AX196" i="89"/>
  <c r="AV308" i="89" s="1"/>
  <c r="AX194" i="89"/>
  <c r="AV421" i="89" s="1"/>
  <c r="AO193" i="89"/>
  <c r="AM403" i="89" s="1"/>
  <c r="AF193" i="89"/>
  <c r="AD326" i="89" s="1"/>
  <c r="AR192" i="89"/>
  <c r="AP343" i="89" s="1"/>
  <c r="AF190" i="89"/>
  <c r="AD414" i="89" s="1"/>
  <c r="H178" i="89"/>
  <c r="F399" i="89" s="1"/>
  <c r="Q175" i="89"/>
  <c r="O452" i="89" s="1"/>
  <c r="Q171" i="89"/>
  <c r="O443" i="89" s="1"/>
  <c r="Q166" i="89"/>
  <c r="O421" i="89" s="1"/>
  <c r="Q157" i="89"/>
  <c r="O397" i="89" s="1"/>
  <c r="Q179" i="89"/>
  <c r="O465" i="89" s="1"/>
  <c r="Q172" i="89"/>
  <c r="O444" i="89" s="1"/>
  <c r="Q183" i="89"/>
  <c r="O479" i="89" s="1"/>
  <c r="H164" i="89"/>
  <c r="F462" i="89" s="1"/>
  <c r="W139" i="89"/>
  <c r="U345" i="89" s="1"/>
  <c r="AI135" i="89"/>
  <c r="AG375" i="89" s="1"/>
  <c r="AI136" i="89"/>
  <c r="AG380" i="89" s="1"/>
  <c r="AI137" i="89"/>
  <c r="AG386" i="89" s="1"/>
  <c r="AI140" i="89"/>
  <c r="AG394" i="89" s="1"/>
  <c r="AI141" i="89"/>
  <c r="AG395" i="89" s="1"/>
  <c r="AI133" i="89"/>
  <c r="AG371" i="89" s="1"/>
  <c r="AI134" i="89"/>
  <c r="AG372" i="89" s="1"/>
  <c r="AI138" i="89"/>
  <c r="AG391" i="89" s="1"/>
  <c r="AI142" i="89"/>
  <c r="AG396" i="89" s="1"/>
  <c r="AI143" i="89"/>
  <c r="AG400" i="89" s="1"/>
  <c r="AI131" i="89"/>
  <c r="AG364" i="89" s="1"/>
  <c r="AI144" i="89"/>
  <c r="AG406" i="89" s="1"/>
  <c r="AI162" i="89"/>
  <c r="AG458" i="89" s="1"/>
  <c r="AI158" i="89"/>
  <c r="AG450" i="89" s="1"/>
  <c r="AI125" i="89"/>
  <c r="AG354" i="89" s="1"/>
  <c r="AU139" i="89"/>
  <c r="AS359" i="89" s="1"/>
  <c r="AO200" i="89"/>
  <c r="AM394" i="89" s="1"/>
  <c r="AC67" i="89"/>
  <c r="AA322" i="89" s="1"/>
  <c r="H236" i="89"/>
  <c r="F334" i="89" s="1"/>
  <c r="AF232" i="89"/>
  <c r="AD477" i="89" s="1"/>
  <c r="H232" i="89"/>
  <c r="F405" i="89" s="1"/>
  <c r="AF228" i="89"/>
  <c r="AD422" i="89" s="1"/>
  <c r="H228" i="89"/>
  <c r="F362" i="89" s="1"/>
  <c r="AF226" i="89"/>
  <c r="AD419" i="89" s="1"/>
  <c r="AO224" i="89"/>
  <c r="AM361" i="89" s="1"/>
  <c r="H224" i="89"/>
  <c r="F422" i="89" s="1"/>
  <c r="AF222" i="89"/>
  <c r="AD337" i="89" s="1"/>
  <c r="AO220" i="89"/>
  <c r="AM380" i="89" s="1"/>
  <c r="H220" i="89"/>
  <c r="F441" i="89" s="1"/>
  <c r="H219" i="89"/>
  <c r="F361" i="89" s="1"/>
  <c r="H218" i="89"/>
  <c r="F353" i="89" s="1"/>
  <c r="AO212" i="89"/>
  <c r="AM388" i="89" s="1"/>
  <c r="AF212" i="89"/>
  <c r="AD413" i="89" s="1"/>
  <c r="AX211" i="89"/>
  <c r="AV391" i="89" s="1"/>
  <c r="H208" i="89"/>
  <c r="F455" i="89" s="1"/>
  <c r="H206" i="89"/>
  <c r="F326" i="89" s="1"/>
  <c r="AR205" i="89"/>
  <c r="AP387" i="89" s="1"/>
  <c r="AO202" i="89"/>
  <c r="AM412" i="89" s="1"/>
  <c r="AX200" i="89"/>
  <c r="AV364" i="89" s="1"/>
  <c r="AX198" i="89"/>
  <c r="AV325" i="89" s="1"/>
  <c r="AO197" i="89"/>
  <c r="AM332" i="89" s="1"/>
  <c r="AF197" i="89"/>
  <c r="AD389" i="89" s="1"/>
  <c r="H196" i="89"/>
  <c r="F411" i="89" s="1"/>
  <c r="AR195" i="89"/>
  <c r="AP375" i="89" s="1"/>
  <c r="AO191" i="89"/>
  <c r="AM346" i="89" s="1"/>
  <c r="H191" i="89"/>
  <c r="F439" i="89" s="1"/>
  <c r="AO187" i="89"/>
  <c r="AM369" i="89" s="1"/>
  <c r="AR186" i="89"/>
  <c r="AP378" i="89" s="1"/>
  <c r="T183" i="89"/>
  <c r="R453" i="89" s="1"/>
  <c r="H182" i="89"/>
  <c r="F444" i="89" s="1"/>
  <c r="N176" i="89"/>
  <c r="L483" i="89" s="1"/>
  <c r="AX180" i="89"/>
  <c r="AV411" i="89" s="1"/>
  <c r="H173" i="89"/>
  <c r="F418" i="89" s="1"/>
  <c r="AR172" i="89"/>
  <c r="AP335" i="89" s="1"/>
  <c r="AF165" i="89"/>
  <c r="AD437" i="89" s="1"/>
  <c r="AR155" i="89"/>
  <c r="AP317" i="89" s="1"/>
  <c r="AR163" i="89"/>
  <c r="AP320" i="89" s="1"/>
  <c r="AR168" i="89"/>
  <c r="AP341" i="89" s="1"/>
  <c r="AR175" i="89"/>
  <c r="AP309" i="89" s="1"/>
  <c r="AR177" i="89"/>
  <c r="AP416" i="89" s="1"/>
  <c r="AR178" i="89"/>
  <c r="AP454" i="89" s="1"/>
  <c r="AR187" i="89"/>
  <c r="AP329" i="89" s="1"/>
  <c r="AR189" i="89"/>
  <c r="AP381" i="89" s="1"/>
  <c r="AR196" i="89"/>
  <c r="AP389" i="89" s="1"/>
  <c r="AR200" i="89"/>
  <c r="AP386" i="89" s="1"/>
  <c r="AR204" i="89"/>
  <c r="AP364" i="89" s="1"/>
  <c r="AR179" i="89"/>
  <c r="AP333" i="89" s="1"/>
  <c r="AR190" i="89"/>
  <c r="AP412" i="89" s="1"/>
  <c r="AR180" i="89"/>
  <c r="AP348" i="89" s="1"/>
  <c r="AR181" i="89"/>
  <c r="AP323" i="89" s="1"/>
  <c r="AR182" i="89"/>
  <c r="AP394" i="89" s="1"/>
  <c r="AR171" i="89"/>
  <c r="AP450" i="89" s="1"/>
  <c r="AR173" i="89"/>
  <c r="AP404" i="89" s="1"/>
  <c r="AR174" i="89"/>
  <c r="AP448" i="89" s="1"/>
  <c r="AR183" i="89"/>
  <c r="AP351" i="89" s="1"/>
  <c r="AR191" i="89"/>
  <c r="AP332" i="89" s="1"/>
  <c r="AX168" i="89"/>
  <c r="AV395" i="89" s="1"/>
  <c r="AU165" i="89"/>
  <c r="AS476" i="89" s="1"/>
  <c r="K120" i="89"/>
  <c r="I325" i="89" s="1"/>
  <c r="AX213" i="89"/>
  <c r="AV413" i="89" s="1"/>
  <c r="AR197" i="89"/>
  <c r="AP410" i="89" s="1"/>
  <c r="AF191" i="89"/>
  <c r="AD418" i="89" s="1"/>
  <c r="AF67" i="89"/>
  <c r="AD315" i="89" s="1"/>
  <c r="AO233" i="89"/>
  <c r="AM377" i="89" s="1"/>
  <c r="AO229" i="89"/>
  <c r="AM357" i="89" s="1"/>
  <c r="AF224" i="89"/>
  <c r="AD362" i="89" s="1"/>
  <c r="AF220" i="89"/>
  <c r="AD428" i="89" s="1"/>
  <c r="H217" i="89"/>
  <c r="F419" i="89" s="1"/>
  <c r="AO211" i="89"/>
  <c r="AM381" i="89" s="1"/>
  <c r="AX209" i="89"/>
  <c r="AV369" i="89" s="1"/>
  <c r="AR207" i="89"/>
  <c r="AP347" i="89" s="1"/>
  <c r="AX204" i="89"/>
  <c r="AV317" i="89" s="1"/>
  <c r="AX202" i="89"/>
  <c r="AV394" i="89" s="1"/>
  <c r="AO201" i="89"/>
  <c r="AM404" i="89" s="1"/>
  <c r="H200" i="89"/>
  <c r="F363" i="89" s="1"/>
  <c r="AR199" i="89"/>
  <c r="AP380" i="89" s="1"/>
  <c r="AF195" i="89"/>
  <c r="AD446" i="89" s="1"/>
  <c r="AX193" i="89"/>
  <c r="AV389" i="89" s="1"/>
  <c r="AO192" i="89"/>
  <c r="AM406" i="89" s="1"/>
  <c r="AF192" i="89"/>
  <c r="AD348" i="89" s="1"/>
  <c r="AX191" i="89"/>
  <c r="AV361" i="89" s="1"/>
  <c r="H190" i="89"/>
  <c r="F355" i="89" s="1"/>
  <c r="N173" i="89"/>
  <c r="L368" i="89" s="1"/>
  <c r="H184" i="89"/>
  <c r="F319" i="89" s="1"/>
  <c r="AU182" i="89"/>
  <c r="AS372" i="89" s="1"/>
  <c r="K181" i="89"/>
  <c r="AO179" i="89"/>
  <c r="AM350" i="89" s="1"/>
  <c r="K172" i="89"/>
  <c r="I337" i="89" s="1"/>
  <c r="Q170" i="89"/>
  <c r="O437" i="89" s="1"/>
  <c r="N165" i="89"/>
  <c r="L364" i="89" s="1"/>
  <c r="AI151" i="89"/>
  <c r="AG432" i="89" s="1"/>
  <c r="W142" i="89"/>
  <c r="U348" i="89" s="1"/>
  <c r="K150" i="89"/>
  <c r="I357" i="89" s="1"/>
  <c r="K129" i="89"/>
  <c r="I399" i="89" s="1"/>
  <c r="K158" i="89"/>
  <c r="I429" i="89" s="1"/>
  <c r="K169" i="89"/>
  <c r="I376" i="89" s="1"/>
  <c r="K167" i="89"/>
  <c r="I318" i="89" s="1"/>
  <c r="K176" i="89"/>
  <c r="I369" i="89" s="1"/>
  <c r="K168" i="89"/>
  <c r="I366" i="89" s="1"/>
  <c r="H67" i="89"/>
  <c r="F315" i="89" s="1"/>
  <c r="K67" i="89"/>
  <c r="I311" i="89" s="1"/>
  <c r="AI67" i="89"/>
  <c r="AG378" i="89" s="1"/>
  <c r="H215" i="89"/>
  <c r="F446" i="89" s="1"/>
  <c r="H214" i="89"/>
  <c r="F420" i="89" s="1"/>
  <c r="H211" i="89"/>
  <c r="F358" i="89" s="1"/>
  <c r="AR210" i="89"/>
  <c r="AP393" i="89" s="1"/>
  <c r="AF210" i="89"/>
  <c r="AD405" i="89" s="1"/>
  <c r="H209" i="89"/>
  <c r="F424" i="89" s="1"/>
  <c r="AR208" i="89"/>
  <c r="AP368" i="89" s="1"/>
  <c r="AF207" i="89"/>
  <c r="AD483" i="89" s="1"/>
  <c r="AO205" i="89"/>
  <c r="AM414" i="89" s="1"/>
  <c r="AF205" i="89"/>
  <c r="AD376" i="89" s="1"/>
  <c r="H204" i="89"/>
  <c r="F483" i="89" s="1"/>
  <c r="AR203" i="89"/>
  <c r="AP397" i="89" s="1"/>
  <c r="AF199" i="89"/>
  <c r="AD485" i="89" s="1"/>
  <c r="AX197" i="89"/>
  <c r="AV322" i="89" s="1"/>
  <c r="AX187" i="89"/>
  <c r="AV379" i="89" s="1"/>
  <c r="AF179" i="89"/>
  <c r="AD454" i="89" s="1"/>
  <c r="Q184" i="89"/>
  <c r="O481" i="89" s="1"/>
  <c r="T181" i="89"/>
  <c r="R448" i="89" s="1"/>
  <c r="N178" i="89"/>
  <c r="L453" i="89" s="1"/>
  <c r="AR176" i="89"/>
  <c r="AP403" i="89" s="1"/>
  <c r="AU174" i="89"/>
  <c r="AS454" i="89" s="1"/>
  <c r="Z170" i="89"/>
  <c r="Z156" i="89"/>
  <c r="X392" i="89" s="1"/>
  <c r="AX177" i="89"/>
  <c r="AV406" i="89" s="1"/>
  <c r="T167" i="89"/>
  <c r="R480" i="89" s="1"/>
  <c r="W154" i="89"/>
  <c r="U392" i="89" s="1"/>
  <c r="W160" i="89"/>
  <c r="U414" i="89" s="1"/>
  <c r="K154" i="89"/>
  <c r="I448" i="89" s="1"/>
  <c r="AX208" i="89"/>
  <c r="AV357" i="89" s="1"/>
  <c r="AO230" i="89"/>
  <c r="AM362" i="89" s="1"/>
  <c r="H227" i="89"/>
  <c r="F330" i="89" s="1"/>
  <c r="AO225" i="89"/>
  <c r="AM371" i="89" s="1"/>
  <c r="H225" i="89"/>
  <c r="F346" i="89" s="1"/>
  <c r="AX223" i="89"/>
  <c r="AV441" i="89" s="1"/>
  <c r="H223" i="89"/>
  <c r="F376" i="89" s="1"/>
  <c r="AX221" i="89"/>
  <c r="AV415" i="89" s="1"/>
  <c r="AO221" i="89"/>
  <c r="AM347" i="89" s="1"/>
  <c r="H221" i="89"/>
  <c r="F442" i="89" s="1"/>
  <c r="AX219" i="89"/>
  <c r="AV407" i="89" s="1"/>
  <c r="AF219" i="89"/>
  <c r="AD410" i="89" s="1"/>
  <c r="AO218" i="89"/>
  <c r="AM354" i="89" s="1"/>
  <c r="AF218" i="89"/>
  <c r="AD372" i="89" s="1"/>
  <c r="AO217" i="89"/>
  <c r="AM325" i="89" s="1"/>
  <c r="H216" i="89"/>
  <c r="F321" i="89" s="1"/>
  <c r="H213" i="89"/>
  <c r="F372" i="89" s="1"/>
  <c r="AX207" i="89"/>
  <c r="AV355" i="89" s="1"/>
  <c r="AF203" i="89"/>
  <c r="AD358" i="89" s="1"/>
  <c r="AX201" i="89"/>
  <c r="AV365" i="89" s="1"/>
  <c r="H197" i="89"/>
  <c r="F454" i="89" s="1"/>
  <c r="AO195" i="89"/>
  <c r="AM386" i="89" s="1"/>
  <c r="AX192" i="89"/>
  <c r="AV370" i="89" s="1"/>
  <c r="AO189" i="89"/>
  <c r="AM476" i="89" s="1"/>
  <c r="AR188" i="89"/>
  <c r="AP369" i="89" s="1"/>
  <c r="AR185" i="89"/>
  <c r="AP312" i="89" s="1"/>
  <c r="AX179" i="89"/>
  <c r="AV366" i="89" s="1"/>
  <c r="AX190" i="89"/>
  <c r="AV312" i="89" s="1"/>
  <c r="AX195" i="89"/>
  <c r="AV422" i="89" s="1"/>
  <c r="AX199" i="89"/>
  <c r="AV329" i="89" s="1"/>
  <c r="AX203" i="89"/>
  <c r="AV416" i="89" s="1"/>
  <c r="AX184" i="89"/>
  <c r="AV367" i="89" s="1"/>
  <c r="AX185" i="89"/>
  <c r="AV417" i="89" s="1"/>
  <c r="AF178" i="89"/>
  <c r="AD439" i="89" s="1"/>
  <c r="T173" i="89"/>
  <c r="R362" i="89" s="1"/>
  <c r="AI165" i="89"/>
  <c r="AG462" i="89" s="1"/>
  <c r="N162" i="89"/>
  <c r="L340" i="89" s="1"/>
  <c r="AO169" i="89"/>
  <c r="AM411" i="89" s="1"/>
  <c r="AO142" i="89"/>
  <c r="AM363" i="89" s="1"/>
  <c r="AO216" i="89"/>
  <c r="AM410" i="89" s="1"/>
  <c r="AX214" i="89"/>
  <c r="AV362" i="89" s="1"/>
  <c r="AF200" i="89"/>
  <c r="AD361" i="89" s="1"/>
  <c r="AO194" i="89"/>
  <c r="AM407" i="89" s="1"/>
  <c r="AL67" i="89"/>
  <c r="AJ386" i="89" s="1"/>
  <c r="Q67" i="89"/>
  <c r="O412" i="89" s="1"/>
  <c r="AO67" i="89"/>
  <c r="AM483" i="89" s="1"/>
  <c r="AX218" i="89"/>
  <c r="AV400" i="89" s="1"/>
  <c r="AX217" i="89"/>
  <c r="AV393" i="89" s="1"/>
  <c r="AF217" i="89"/>
  <c r="AD330" i="89" s="1"/>
  <c r="AO210" i="89"/>
  <c r="AM319" i="89" s="1"/>
  <c r="AO207" i="89"/>
  <c r="AM376" i="89" s="1"/>
  <c r="AX205" i="89"/>
  <c r="AV347" i="89" s="1"/>
  <c r="H201" i="89"/>
  <c r="F357" i="89" s="1"/>
  <c r="AO199" i="89"/>
  <c r="AM456" i="89" s="1"/>
  <c r="H195" i="89"/>
  <c r="F468" i="89" s="1"/>
  <c r="AR194" i="89"/>
  <c r="AP379" i="89" s="1"/>
  <c r="AX189" i="89"/>
  <c r="AV455" i="89" s="1"/>
  <c r="AF188" i="89"/>
  <c r="AD398" i="89" s="1"/>
  <c r="H186" i="89"/>
  <c r="F408" i="89" s="1"/>
  <c r="AR184" i="89"/>
  <c r="AP446" i="89" s="1"/>
  <c r="H156" i="89"/>
  <c r="F467" i="89" s="1"/>
  <c r="H166" i="89"/>
  <c r="F451" i="89" s="1"/>
  <c r="H170" i="89"/>
  <c r="F340" i="89" s="1"/>
  <c r="H171" i="89"/>
  <c r="F398" i="89" s="1"/>
  <c r="H175" i="89"/>
  <c r="F412" i="89" s="1"/>
  <c r="H185" i="89"/>
  <c r="F354" i="89" s="1"/>
  <c r="H169" i="89"/>
  <c r="F457" i="89" s="1"/>
  <c r="H176" i="89"/>
  <c r="F379" i="89" s="1"/>
  <c r="H187" i="89"/>
  <c r="F453" i="89" s="1"/>
  <c r="H177" i="89"/>
  <c r="F476" i="89" s="1"/>
  <c r="H188" i="89"/>
  <c r="F479" i="89" s="1"/>
  <c r="H194" i="89"/>
  <c r="F423" i="89" s="1"/>
  <c r="H198" i="89"/>
  <c r="F310" i="89" s="1"/>
  <c r="H202" i="89"/>
  <c r="F375" i="89" s="1"/>
  <c r="H179" i="89"/>
  <c r="F347" i="89" s="1"/>
  <c r="H189" i="89"/>
  <c r="F325" i="89" s="1"/>
  <c r="H180" i="89"/>
  <c r="F352" i="89" s="1"/>
  <c r="H181" i="89"/>
  <c r="F413" i="89" s="1"/>
  <c r="H193" i="89"/>
  <c r="F313" i="89" s="1"/>
  <c r="H183" i="89"/>
  <c r="F320" i="89" s="1"/>
  <c r="N67" i="89"/>
  <c r="L458" i="89" s="1"/>
  <c r="T67" i="89"/>
  <c r="R458" i="89" s="1"/>
  <c r="AR67" i="89"/>
  <c r="AP483" i="89" s="1"/>
  <c r="AO214" i="89"/>
  <c r="AM389" i="89" s="1"/>
  <c r="AF214" i="89"/>
  <c r="AD423" i="89" s="1"/>
  <c r="H212" i="89"/>
  <c r="F440" i="89" s="1"/>
  <c r="AX210" i="89"/>
  <c r="AV375" i="89" s="1"/>
  <c r="H210" i="89"/>
  <c r="F474" i="89" s="1"/>
  <c r="AR209" i="89"/>
  <c r="AP371" i="89" s="1"/>
  <c r="AO208" i="89"/>
  <c r="AM397" i="89" s="1"/>
  <c r="AF208" i="89"/>
  <c r="AD312" i="89" s="1"/>
  <c r="H207" i="89"/>
  <c r="F485" i="89" s="1"/>
  <c r="AR206" i="89"/>
  <c r="AP456" i="89" s="1"/>
  <c r="AF206" i="89"/>
  <c r="AD468" i="89" s="1"/>
  <c r="H205" i="89"/>
  <c r="F410" i="89" s="1"/>
  <c r="AO203" i="89"/>
  <c r="AM416" i="89" s="1"/>
  <c r="H199" i="89"/>
  <c r="F348" i="89" s="1"/>
  <c r="AR198" i="89"/>
  <c r="AP455" i="89" s="1"/>
  <c r="AO196" i="89"/>
  <c r="AM309" i="89" s="1"/>
  <c r="AF196" i="89"/>
  <c r="AD353" i="89" s="1"/>
  <c r="AR193" i="89"/>
  <c r="AP372" i="89" s="1"/>
  <c r="AO188" i="89"/>
  <c r="AM343" i="89" s="1"/>
  <c r="AF180" i="89"/>
  <c r="AD392" i="89" s="1"/>
  <c r="T180" i="89"/>
  <c r="R445" i="89" s="1"/>
  <c r="K180" i="89"/>
  <c r="I469" i="89" s="1"/>
  <c r="AX178" i="89"/>
  <c r="AV465" i="89" s="1"/>
  <c r="AR170" i="89"/>
  <c r="AP406" i="89" s="1"/>
  <c r="AI169" i="89"/>
  <c r="AG480" i="89" s="1"/>
  <c r="N169" i="89"/>
  <c r="L320" i="89" s="1"/>
  <c r="N161" i="89"/>
  <c r="L448" i="89" s="1"/>
  <c r="AF187" i="89"/>
  <c r="AD455" i="89" s="1"/>
  <c r="AU181" i="89"/>
  <c r="AS381" i="89" s="1"/>
  <c r="AU180" i="89"/>
  <c r="AS450" i="89" s="1"/>
  <c r="T179" i="89"/>
  <c r="R439" i="89" s="1"/>
  <c r="AO178" i="89"/>
  <c r="AM317" i="89" s="1"/>
  <c r="AO177" i="89"/>
  <c r="AM370" i="89" s="1"/>
  <c r="AX176" i="89"/>
  <c r="AV348" i="89" s="1"/>
  <c r="AO176" i="89"/>
  <c r="AM323" i="89" s="1"/>
  <c r="AF176" i="89"/>
  <c r="AD393" i="89" s="1"/>
  <c r="Q174" i="89"/>
  <c r="O448" i="89" s="1"/>
  <c r="Q173" i="89"/>
  <c r="O447" i="89" s="1"/>
  <c r="AI166" i="89"/>
  <c r="AG467" i="89" s="1"/>
  <c r="AX161" i="89"/>
  <c r="AV403" i="89" s="1"/>
  <c r="Q161" i="89"/>
  <c r="O415" i="89" s="1"/>
  <c r="AO160" i="89"/>
  <c r="AM432" i="89" s="1"/>
  <c r="AF154" i="89"/>
  <c r="AD322" i="89" s="1"/>
  <c r="T188" i="89"/>
  <c r="AX186" i="89"/>
  <c r="AV358" i="89" s="1"/>
  <c r="AF186" i="89"/>
  <c r="AD357" i="89" s="1"/>
  <c r="AF185" i="89"/>
  <c r="AD355" i="89" s="1"/>
  <c r="N185" i="89"/>
  <c r="AU179" i="89"/>
  <c r="AS394" i="89" s="1"/>
  <c r="K179" i="89"/>
  <c r="I462" i="89" s="1"/>
  <c r="AX175" i="89"/>
  <c r="AV338" i="89" s="1"/>
  <c r="AO175" i="89"/>
  <c r="AM378" i="89" s="1"/>
  <c r="AF175" i="89"/>
  <c r="AD360" i="89" s="1"/>
  <c r="N175" i="89"/>
  <c r="L468" i="89" s="1"/>
  <c r="AO170" i="89"/>
  <c r="AM367" i="89" s="1"/>
  <c r="AF170" i="89"/>
  <c r="AD467" i="89" s="1"/>
  <c r="N170" i="89"/>
  <c r="L323" i="89" s="1"/>
  <c r="T168" i="89"/>
  <c r="R308" i="89" s="1"/>
  <c r="N166" i="89"/>
  <c r="L396" i="89" s="1"/>
  <c r="AO165" i="89"/>
  <c r="AM385" i="89" s="1"/>
  <c r="AU164" i="89"/>
  <c r="AS447" i="89" s="1"/>
  <c r="T163" i="89"/>
  <c r="R398" i="89" s="1"/>
  <c r="AR162" i="89"/>
  <c r="AP342" i="89" s="1"/>
  <c r="K159" i="89"/>
  <c r="I454" i="89" s="1"/>
  <c r="AO154" i="89"/>
  <c r="AM338" i="89" s="1"/>
  <c r="T153" i="89"/>
  <c r="R400" i="89" s="1"/>
  <c r="H145" i="89"/>
  <c r="F387" i="89" s="1"/>
  <c r="H149" i="89"/>
  <c r="F395" i="89" s="1"/>
  <c r="H162" i="89"/>
  <c r="F368" i="89" s="1"/>
  <c r="H151" i="89"/>
  <c r="F435" i="89" s="1"/>
  <c r="H155" i="89"/>
  <c r="F415" i="89" s="1"/>
  <c r="H161" i="89"/>
  <c r="F329" i="89" s="1"/>
  <c r="H163" i="89"/>
  <c r="F484" i="89" s="1"/>
  <c r="H154" i="89"/>
  <c r="F381" i="89" s="1"/>
  <c r="H153" i="89"/>
  <c r="F365" i="89" s="1"/>
  <c r="H150" i="89"/>
  <c r="F404" i="89" s="1"/>
  <c r="H159" i="89"/>
  <c r="F445" i="89" s="1"/>
  <c r="H126" i="89"/>
  <c r="F386" i="89" s="1"/>
  <c r="H158" i="89"/>
  <c r="F333" i="89" s="1"/>
  <c r="H167" i="89"/>
  <c r="F416" i="89" s="1"/>
  <c r="Z125" i="89"/>
  <c r="X326" i="89" s="1"/>
  <c r="N122" i="89"/>
  <c r="L328" i="89" s="1"/>
  <c r="N146" i="89"/>
  <c r="L392" i="89" s="1"/>
  <c r="N145" i="89"/>
  <c r="L381" i="89" s="1"/>
  <c r="N148" i="89"/>
  <c r="L367" i="89" s="1"/>
  <c r="N153" i="89"/>
  <c r="L351" i="89" s="1"/>
  <c r="N154" i="89"/>
  <c r="L360" i="89" s="1"/>
  <c r="N150" i="89"/>
  <c r="L408" i="89" s="1"/>
  <c r="N152" i="89"/>
  <c r="L342" i="89" s="1"/>
  <c r="N156" i="89"/>
  <c r="L365" i="89" s="1"/>
  <c r="N157" i="89"/>
  <c r="L391" i="89" s="1"/>
  <c r="N158" i="89"/>
  <c r="L397" i="89" s="1"/>
  <c r="N133" i="89"/>
  <c r="L416" i="89" s="1"/>
  <c r="N149" i="89"/>
  <c r="L388" i="89" s="1"/>
  <c r="AO186" i="89"/>
  <c r="AM356" i="89" s="1"/>
  <c r="AO185" i="89"/>
  <c r="AM405" i="89" s="1"/>
  <c r="AO184" i="89"/>
  <c r="AM486" i="89" s="1"/>
  <c r="AF184" i="89"/>
  <c r="AD472" i="89" s="1"/>
  <c r="Q182" i="89"/>
  <c r="O472" i="89" s="1"/>
  <c r="Q181" i="89"/>
  <c r="O471" i="89" s="1"/>
  <c r="Q180" i="89"/>
  <c r="O470" i="89" s="1"/>
  <c r="T178" i="89"/>
  <c r="R437" i="89" s="1"/>
  <c r="K178" i="89"/>
  <c r="I458" i="89" s="1"/>
  <c r="T177" i="89"/>
  <c r="R413" i="89" s="1"/>
  <c r="K177" i="89"/>
  <c r="I374" i="89" s="1"/>
  <c r="AX174" i="89"/>
  <c r="AV336" i="89" s="1"/>
  <c r="AF174" i="89"/>
  <c r="AD310" i="89" s="1"/>
  <c r="N174" i="89"/>
  <c r="L394" i="89" s="1"/>
  <c r="AF173" i="89"/>
  <c r="AD391" i="89" s="1"/>
  <c r="N171" i="89"/>
  <c r="L325" i="89" s="1"/>
  <c r="AX170" i="89"/>
  <c r="AV388" i="89" s="1"/>
  <c r="AX169" i="89"/>
  <c r="AV323" i="89" s="1"/>
  <c r="AF159" i="89"/>
  <c r="AD386" i="89" s="1"/>
  <c r="AF169" i="89"/>
  <c r="AD399" i="89" s="1"/>
  <c r="AF157" i="89"/>
  <c r="AD408" i="89" s="1"/>
  <c r="AI167" i="89"/>
  <c r="AG469" i="89" s="1"/>
  <c r="Q167" i="89"/>
  <c r="O422" i="89" s="1"/>
  <c r="AF166" i="89"/>
  <c r="AD473" i="89" s="1"/>
  <c r="AX165" i="89"/>
  <c r="AV319" i="89" s="1"/>
  <c r="T165" i="89"/>
  <c r="R438" i="89" s="1"/>
  <c r="AU161" i="89"/>
  <c r="AS311" i="89" s="1"/>
  <c r="AO153" i="89"/>
  <c r="AM431" i="89" s="1"/>
  <c r="AO150" i="89"/>
  <c r="AM455" i="89" s="1"/>
  <c r="AO145" i="89"/>
  <c r="AM384" i="89" s="1"/>
  <c r="AO168" i="89"/>
  <c r="AM329" i="89" s="1"/>
  <c r="AO144" i="89"/>
  <c r="AM409" i="89" s="1"/>
  <c r="AO139" i="89"/>
  <c r="AM435" i="89" s="1"/>
  <c r="AO140" i="89"/>
  <c r="AM439" i="89" s="1"/>
  <c r="AO133" i="89"/>
  <c r="AM466" i="89" s="1"/>
  <c r="AO157" i="89"/>
  <c r="AM335" i="89" s="1"/>
  <c r="AO172" i="89"/>
  <c r="AM395" i="89" s="1"/>
  <c r="AF158" i="89"/>
  <c r="AD436" i="89" s="1"/>
  <c r="AR127" i="89"/>
  <c r="AP318" i="89" s="1"/>
  <c r="AR124" i="89"/>
  <c r="AP422" i="89" s="1"/>
  <c r="AR132" i="89"/>
  <c r="AP339" i="89" s="1"/>
  <c r="AR145" i="89"/>
  <c r="AP411" i="89" s="1"/>
  <c r="AR111" i="89"/>
  <c r="AP401" i="89" s="1"/>
  <c r="AR128" i="89"/>
  <c r="AP360" i="89" s="1"/>
  <c r="AR148" i="89"/>
  <c r="AP457" i="89" s="1"/>
  <c r="AR160" i="89"/>
  <c r="AP384" i="89" s="1"/>
  <c r="AR164" i="89"/>
  <c r="AP337" i="89" s="1"/>
  <c r="AR161" i="89"/>
  <c r="AP311" i="89" s="1"/>
  <c r="AR159" i="89"/>
  <c r="AP370" i="89" s="1"/>
  <c r="AR165" i="89"/>
  <c r="AP447" i="89" s="1"/>
  <c r="AR152" i="89"/>
  <c r="AP363" i="89" s="1"/>
  <c r="AR153" i="89"/>
  <c r="AP366" i="89" s="1"/>
  <c r="AR147" i="89"/>
  <c r="AP431" i="89" s="1"/>
  <c r="AR120" i="89"/>
  <c r="AP439" i="89" s="1"/>
  <c r="AR149" i="89"/>
  <c r="AP444" i="89" s="1"/>
  <c r="AR156" i="89"/>
  <c r="AP417" i="89" s="1"/>
  <c r="AR151" i="89"/>
  <c r="AP340" i="89" s="1"/>
  <c r="AR157" i="89"/>
  <c r="AP486" i="89" s="1"/>
  <c r="AX183" i="89"/>
  <c r="AV332" i="89" s="1"/>
  <c r="AF183" i="89"/>
  <c r="AD354" i="89" s="1"/>
  <c r="AU177" i="89"/>
  <c r="AS342" i="89" s="1"/>
  <c r="AU176" i="89"/>
  <c r="AS323" i="89" s="1"/>
  <c r="T175" i="89"/>
  <c r="R379" i="89" s="1"/>
  <c r="AO174" i="89"/>
  <c r="AM342" i="89" s="1"/>
  <c r="AX173" i="89"/>
  <c r="AV309" i="89" s="1"/>
  <c r="AO173" i="89"/>
  <c r="AM341" i="89" s="1"/>
  <c r="AX172" i="89"/>
  <c r="AV351" i="89" s="1"/>
  <c r="AF172" i="89"/>
  <c r="AD387" i="89" s="1"/>
  <c r="N172" i="89"/>
  <c r="L347" i="89" s="1"/>
  <c r="AX171" i="89"/>
  <c r="AV328" i="89" s="1"/>
  <c r="AF171" i="89"/>
  <c r="AD347" i="89" s="1"/>
  <c r="T169" i="89"/>
  <c r="R309" i="89" s="1"/>
  <c r="AR167" i="89"/>
  <c r="AP407" i="89" s="1"/>
  <c r="AO166" i="89"/>
  <c r="AM383" i="89" s="1"/>
  <c r="N164" i="89"/>
  <c r="L355" i="89" s="1"/>
  <c r="Q163" i="89"/>
  <c r="O418" i="89" s="1"/>
  <c r="AO162" i="89"/>
  <c r="AM398" i="89" s="1"/>
  <c r="K162" i="89"/>
  <c r="I361" i="89" s="1"/>
  <c r="W161" i="89"/>
  <c r="U416" i="89" s="1"/>
  <c r="AU156" i="89"/>
  <c r="AS486" i="89" s="1"/>
  <c r="Q149" i="89"/>
  <c r="O355" i="89" s="1"/>
  <c r="Q128" i="89"/>
  <c r="O464" i="89" s="1"/>
  <c r="AX146" i="89"/>
  <c r="AV432" i="89" s="1"/>
  <c r="AX163" i="89"/>
  <c r="AV340" i="89" s="1"/>
  <c r="AF202" i="89"/>
  <c r="AD325" i="89" s="1"/>
  <c r="AF198" i="89"/>
  <c r="AD416" i="89" s="1"/>
  <c r="AF194" i="89"/>
  <c r="AD390" i="89" s="1"/>
  <c r="T186" i="89"/>
  <c r="R484" i="89" s="1"/>
  <c r="T185" i="89"/>
  <c r="R482" i="89" s="1"/>
  <c r="T184" i="89"/>
  <c r="R481" i="89" s="1"/>
  <c r="AX182" i="89"/>
  <c r="AV320" i="89" s="1"/>
  <c r="AF182" i="89"/>
  <c r="AD352" i="89" s="1"/>
  <c r="AF181" i="89"/>
  <c r="AD411" i="89" s="1"/>
  <c r="AU175" i="89"/>
  <c r="AS416" i="89" s="1"/>
  <c r="K175" i="89"/>
  <c r="I368" i="89" s="1"/>
  <c r="AO171" i="89"/>
  <c r="AM365" i="89" s="1"/>
  <c r="K171" i="89"/>
  <c r="I312" i="89" s="1"/>
  <c r="K170" i="89"/>
  <c r="I430" i="89" s="1"/>
  <c r="AU169" i="89"/>
  <c r="AS335" i="89" s="1"/>
  <c r="AU168" i="89"/>
  <c r="AS406" i="89" s="1"/>
  <c r="AF167" i="89"/>
  <c r="AD313" i="89" s="1"/>
  <c r="N167" i="89"/>
  <c r="L444" i="89" s="1"/>
  <c r="AX166" i="89"/>
  <c r="AV341" i="89" s="1"/>
  <c r="K166" i="89"/>
  <c r="I316" i="89" s="1"/>
  <c r="H165" i="89"/>
  <c r="F414" i="89" s="1"/>
  <c r="W164" i="89"/>
  <c r="U457" i="89" s="1"/>
  <c r="AU163" i="89"/>
  <c r="AS337" i="89" s="1"/>
  <c r="AO159" i="89"/>
  <c r="AM450" i="89" s="1"/>
  <c r="AX153" i="89"/>
  <c r="AV456" i="89" s="1"/>
  <c r="AX152" i="89"/>
  <c r="AV330" i="89" s="1"/>
  <c r="AX147" i="89"/>
  <c r="AV445" i="89" s="1"/>
  <c r="AX158" i="89"/>
  <c r="AV428" i="89" s="1"/>
  <c r="AX151" i="89"/>
  <c r="AV414" i="89" s="1"/>
  <c r="AX156" i="89"/>
  <c r="AV353" i="89" s="1"/>
  <c r="Q153" i="89"/>
  <c r="O379" i="89" s="1"/>
  <c r="AU185" i="89"/>
  <c r="AS397" i="89" s="1"/>
  <c r="AU184" i="89"/>
  <c r="AS386" i="89" s="1"/>
  <c r="AO182" i="89"/>
  <c r="AM417" i="89" s="1"/>
  <c r="AX181" i="89"/>
  <c r="AV476" i="89" s="1"/>
  <c r="AO181" i="89"/>
  <c r="AM312" i="89" s="1"/>
  <c r="AO180" i="89"/>
  <c r="AM368" i="89" s="1"/>
  <c r="Q178" i="89"/>
  <c r="O460" i="89" s="1"/>
  <c r="Q177" i="89"/>
  <c r="O459" i="89" s="1"/>
  <c r="Q176" i="89"/>
  <c r="O458" i="89" s="1"/>
  <c r="T174" i="89"/>
  <c r="R377" i="89" s="1"/>
  <c r="K174" i="89"/>
  <c r="I367" i="89" s="1"/>
  <c r="K173" i="89"/>
  <c r="I362" i="89" s="1"/>
  <c r="T171" i="89"/>
  <c r="R325" i="89" s="1"/>
  <c r="AU170" i="89"/>
  <c r="AS448" i="89" s="1"/>
  <c r="AO167" i="89"/>
  <c r="AM333" i="89" s="1"/>
  <c r="Q165" i="89"/>
  <c r="O420" i="89" s="1"/>
  <c r="K164" i="89"/>
  <c r="I455" i="89" s="1"/>
  <c r="AI163" i="89"/>
  <c r="AG459" i="89" s="1"/>
  <c r="N163" i="89"/>
  <c r="L354" i="89" s="1"/>
  <c r="AX162" i="89"/>
  <c r="AV405" i="89" s="1"/>
  <c r="T161" i="89"/>
  <c r="R391" i="89" s="1"/>
  <c r="N160" i="89"/>
  <c r="L445" i="89" s="1"/>
  <c r="AX159" i="89"/>
  <c r="AV412" i="89" s="1"/>
  <c r="H157" i="89"/>
  <c r="F309" i="89" s="1"/>
  <c r="W156" i="89"/>
  <c r="U394" i="89" s="1"/>
  <c r="Z146" i="89"/>
  <c r="X371" i="89" s="1"/>
  <c r="T160" i="89"/>
  <c r="R387" i="89" s="1"/>
  <c r="AO190" i="89"/>
  <c r="AM379" i="89" s="1"/>
  <c r="AF189" i="89"/>
  <c r="AD319" i="89" s="1"/>
  <c r="AU183" i="89"/>
  <c r="AS343" i="89" s="1"/>
  <c r="AU173" i="89"/>
  <c r="AS309" i="89" s="1"/>
  <c r="AU172" i="89"/>
  <c r="AS403" i="89" s="1"/>
  <c r="T172" i="89"/>
  <c r="R339" i="89" s="1"/>
  <c r="Q169" i="89"/>
  <c r="O430" i="89" s="1"/>
  <c r="N168" i="89"/>
  <c r="L484" i="89" s="1"/>
  <c r="AX167" i="89"/>
  <c r="AV383" i="89" s="1"/>
  <c r="AO164" i="89"/>
  <c r="AM415" i="89" s="1"/>
  <c r="T164" i="89"/>
  <c r="R418" i="89" s="1"/>
  <c r="Q162" i="89"/>
  <c r="O417" i="89" s="1"/>
  <c r="AO161" i="89"/>
  <c r="AM366" i="89" s="1"/>
  <c r="AF151" i="89"/>
  <c r="AD320" i="89" s="1"/>
  <c r="AI154" i="89"/>
  <c r="AG441" i="89" s="1"/>
  <c r="AU149" i="89"/>
  <c r="AS338" i="89" s="1"/>
  <c r="AU160" i="89"/>
  <c r="AS365" i="89" s="1"/>
  <c r="W133" i="89"/>
  <c r="U316" i="89" s="1"/>
  <c r="Z154" i="89"/>
  <c r="X363" i="89" s="1"/>
  <c r="AX155" i="89"/>
  <c r="AV434" i="89" s="1"/>
  <c r="H172" i="89"/>
  <c r="F480" i="89" s="1"/>
  <c r="AF168" i="89"/>
  <c r="AD460" i="89" s="1"/>
  <c r="T166" i="89"/>
  <c r="R452" i="89" s="1"/>
  <c r="AX164" i="89"/>
  <c r="AV345" i="89" s="1"/>
  <c r="AF164" i="89"/>
  <c r="AD471" i="89" s="1"/>
  <c r="AO163" i="89"/>
  <c r="AM399" i="89" s="1"/>
  <c r="W163" i="89"/>
  <c r="U454" i="89" s="1"/>
  <c r="AF162" i="89"/>
  <c r="AD453" i="89" s="1"/>
  <c r="W162" i="89"/>
  <c r="U439" i="89" s="1"/>
  <c r="AF161" i="89"/>
  <c r="AD388" i="89" s="1"/>
  <c r="AX160" i="89"/>
  <c r="AV423" i="89" s="1"/>
  <c r="AF160" i="89"/>
  <c r="AD323" i="89" s="1"/>
  <c r="T159" i="89"/>
  <c r="R341" i="89" s="1"/>
  <c r="AU158" i="89"/>
  <c r="AS384" i="89" s="1"/>
  <c r="Q158" i="89"/>
  <c r="O403" i="89" s="1"/>
  <c r="Z157" i="89"/>
  <c r="X416" i="89" s="1"/>
  <c r="Q156" i="89"/>
  <c r="O389" i="89" s="1"/>
  <c r="AF155" i="89"/>
  <c r="AD394" i="89" s="1"/>
  <c r="N155" i="89"/>
  <c r="L363" i="89" s="1"/>
  <c r="AX154" i="89"/>
  <c r="AV343" i="89" s="1"/>
  <c r="K153" i="89"/>
  <c r="I309" i="89" s="1"/>
  <c r="H152" i="89"/>
  <c r="F473" i="89" s="1"/>
  <c r="N151" i="89"/>
  <c r="L308" i="89" s="1"/>
  <c r="AX150" i="89"/>
  <c r="AV399" i="89" s="1"/>
  <c r="T150" i="89"/>
  <c r="R390" i="89" s="1"/>
  <c r="Z149" i="89"/>
  <c r="X325" i="89" s="1"/>
  <c r="AF148" i="89"/>
  <c r="AD370" i="89" s="1"/>
  <c r="T148" i="89"/>
  <c r="R436" i="89" s="1"/>
  <c r="K148" i="89"/>
  <c r="I331" i="89" s="1"/>
  <c r="AU147" i="89"/>
  <c r="AS457" i="89" s="1"/>
  <c r="N147" i="89"/>
  <c r="L339" i="89" s="1"/>
  <c r="Q146" i="89"/>
  <c r="O346" i="89" s="1"/>
  <c r="T142" i="89"/>
  <c r="R340" i="89" s="1"/>
  <c r="H142" i="89"/>
  <c r="F397" i="89" s="1"/>
  <c r="AR140" i="89"/>
  <c r="AP308" i="89" s="1"/>
  <c r="AR139" i="89"/>
  <c r="AP359" i="89" s="1"/>
  <c r="AF138" i="89"/>
  <c r="AD364" i="89" s="1"/>
  <c r="W125" i="89"/>
  <c r="U355" i="89" s="1"/>
  <c r="Q130" i="89"/>
  <c r="O475" i="89" s="1"/>
  <c r="AI121" i="89"/>
  <c r="AG338" i="89" s="1"/>
  <c r="W121" i="89"/>
  <c r="U445" i="89" s="1"/>
  <c r="K109" i="89"/>
  <c r="I324" i="89" s="1"/>
  <c r="K100" i="89"/>
  <c r="I403" i="89" s="1"/>
  <c r="K89" i="89"/>
  <c r="I371" i="89" s="1"/>
  <c r="K95" i="89"/>
  <c r="I360" i="89" s="1"/>
  <c r="K98" i="89"/>
  <c r="I359" i="89" s="1"/>
  <c r="K102" i="89"/>
  <c r="I386" i="89" s="1"/>
  <c r="K122" i="89"/>
  <c r="I319" i="89" s="1"/>
  <c r="K126" i="89"/>
  <c r="I347" i="89" s="1"/>
  <c r="K130" i="89"/>
  <c r="I417" i="89" s="1"/>
  <c r="K104" i="89"/>
  <c r="I401" i="89" s="1"/>
  <c r="K93" i="89"/>
  <c r="I385" i="89" s="1"/>
  <c r="K121" i="89"/>
  <c r="I349" i="89" s="1"/>
  <c r="K91" i="89"/>
  <c r="I343" i="89" s="1"/>
  <c r="K96" i="89"/>
  <c r="I447" i="89" s="1"/>
  <c r="K107" i="89"/>
  <c r="I398" i="89" s="1"/>
  <c r="K92" i="89"/>
  <c r="I384" i="89" s="1"/>
  <c r="K128" i="89"/>
  <c r="I451" i="89" s="1"/>
  <c r="K132" i="89"/>
  <c r="I348" i="89" s="1"/>
  <c r="K144" i="89"/>
  <c r="I340" i="89" s="1"/>
  <c r="K125" i="89"/>
  <c r="I352" i="89" s="1"/>
  <c r="K135" i="89"/>
  <c r="I409" i="89" s="1"/>
  <c r="K136" i="89"/>
  <c r="I457" i="89" s="1"/>
  <c r="K137" i="89"/>
  <c r="I329" i="89" s="1"/>
  <c r="K139" i="89"/>
  <c r="I355" i="89" s="1"/>
  <c r="K140" i="89"/>
  <c r="I413" i="89" s="1"/>
  <c r="K141" i="89"/>
  <c r="I351" i="89" s="1"/>
  <c r="K133" i="89"/>
  <c r="I354" i="89" s="1"/>
  <c r="K138" i="89"/>
  <c r="I339" i="89" s="1"/>
  <c r="K142" i="89"/>
  <c r="I443" i="89" s="1"/>
  <c r="K127" i="89"/>
  <c r="I365" i="89" s="1"/>
  <c r="K134" i="89"/>
  <c r="I370" i="89" s="1"/>
  <c r="K143" i="89"/>
  <c r="I453" i="89" s="1"/>
  <c r="H102" i="89"/>
  <c r="F475" i="89" s="1"/>
  <c r="H112" i="89"/>
  <c r="F400" i="89" s="1"/>
  <c r="H121" i="89"/>
  <c r="F452" i="89" s="1"/>
  <c r="H114" i="89"/>
  <c r="F471" i="89" s="1"/>
  <c r="H115" i="89"/>
  <c r="F438" i="89" s="1"/>
  <c r="H124" i="89"/>
  <c r="F332" i="89" s="1"/>
  <c r="H116" i="89"/>
  <c r="F349" i="89" s="1"/>
  <c r="H120" i="89"/>
  <c r="F338" i="89" s="1"/>
  <c r="H117" i="89"/>
  <c r="F402" i="89" s="1"/>
  <c r="H118" i="89"/>
  <c r="F393" i="89" s="1"/>
  <c r="H134" i="89"/>
  <c r="F351" i="89" s="1"/>
  <c r="H122" i="89"/>
  <c r="F341" i="89" s="1"/>
  <c r="H130" i="89"/>
  <c r="F389" i="89" s="1"/>
  <c r="H147" i="89"/>
  <c r="F360" i="89" s="1"/>
  <c r="H144" i="89"/>
  <c r="F323" i="89" s="1"/>
  <c r="H146" i="89"/>
  <c r="F448" i="89" s="1"/>
  <c r="H98" i="89"/>
  <c r="F463" i="89" s="1"/>
  <c r="AI157" i="89"/>
  <c r="AG449" i="89" s="1"/>
  <c r="AI156" i="89"/>
  <c r="AG444" i="89" s="1"/>
  <c r="W155" i="89"/>
  <c r="U393" i="89" s="1"/>
  <c r="T154" i="89"/>
  <c r="R404" i="89" s="1"/>
  <c r="AU153" i="89"/>
  <c r="AS366" i="89" s="1"/>
  <c r="AU152" i="89"/>
  <c r="AS363" i="89" s="1"/>
  <c r="Z152" i="89"/>
  <c r="X352" i="89" s="1"/>
  <c r="Q152" i="89"/>
  <c r="O366" i="89" s="1"/>
  <c r="W151" i="89"/>
  <c r="U386" i="89" s="1"/>
  <c r="AI149" i="89"/>
  <c r="AG430" i="89" s="1"/>
  <c r="AO148" i="89"/>
  <c r="AM452" i="89" s="1"/>
  <c r="AI147" i="89"/>
  <c r="AG415" i="89" s="1"/>
  <c r="W147" i="89"/>
  <c r="U377" i="89" s="1"/>
  <c r="AX145" i="89"/>
  <c r="AV408" i="89" s="1"/>
  <c r="AX143" i="89"/>
  <c r="AV442" i="89" s="1"/>
  <c r="AX142" i="89"/>
  <c r="AV386" i="89" s="1"/>
  <c r="H138" i="89"/>
  <c r="F356" i="89" s="1"/>
  <c r="AR136" i="89"/>
  <c r="AP415" i="89" s="1"/>
  <c r="AR135" i="89"/>
  <c r="AP418" i="89" s="1"/>
  <c r="AF134" i="89"/>
  <c r="AD397" i="89" s="1"/>
  <c r="AX129" i="89"/>
  <c r="AV311" i="89" s="1"/>
  <c r="AO126" i="89"/>
  <c r="AM349" i="89" s="1"/>
  <c r="K123" i="89"/>
  <c r="I377" i="89" s="1"/>
  <c r="AU111" i="89"/>
  <c r="AS401" i="89" s="1"/>
  <c r="AR166" i="89"/>
  <c r="AP476" i="89" s="1"/>
  <c r="K165" i="89"/>
  <c r="I310" i="89" s="1"/>
  <c r="T162" i="89"/>
  <c r="R395" i="89" s="1"/>
  <c r="K161" i="89"/>
  <c r="I346" i="89" s="1"/>
  <c r="K160" i="89"/>
  <c r="I308" i="89" s="1"/>
  <c r="AU159" i="89"/>
  <c r="AS370" i="89" s="1"/>
  <c r="AR158" i="89"/>
  <c r="AP365" i="89" s="1"/>
  <c r="W157" i="89"/>
  <c r="U396" i="89" s="1"/>
  <c r="AO155" i="89"/>
  <c r="AM408" i="89" s="1"/>
  <c r="K155" i="89"/>
  <c r="I363" i="89" s="1"/>
  <c r="K151" i="89"/>
  <c r="I408" i="89" s="1"/>
  <c r="Q150" i="89"/>
  <c r="O356" i="89" s="1"/>
  <c r="W149" i="89"/>
  <c r="U380" i="89" s="1"/>
  <c r="H148" i="89"/>
  <c r="F369" i="89" s="1"/>
  <c r="K147" i="89"/>
  <c r="I445" i="89" s="1"/>
  <c r="AU146" i="89"/>
  <c r="AS431" i="89" s="1"/>
  <c r="AX144" i="89"/>
  <c r="AV481" i="89" s="1"/>
  <c r="N143" i="89"/>
  <c r="L414" i="89" s="1"/>
  <c r="Q142" i="89"/>
  <c r="O340" i="89" s="1"/>
  <c r="AO143" i="89"/>
  <c r="AM337" i="89" s="1"/>
  <c r="Z127" i="89"/>
  <c r="X368" i="89" s="1"/>
  <c r="N130" i="89"/>
  <c r="L404" i="89" s="1"/>
  <c r="Q126" i="89"/>
  <c r="O450" i="89" s="1"/>
  <c r="AF130" i="89"/>
  <c r="AD445" i="89" s="1"/>
  <c r="T121" i="89"/>
  <c r="R342" i="89" s="1"/>
  <c r="T128" i="89"/>
  <c r="R336" i="89" s="1"/>
  <c r="N129" i="89"/>
  <c r="L406" i="89" s="1"/>
  <c r="AI159" i="89"/>
  <c r="AG451" i="89" s="1"/>
  <c r="Q159" i="89"/>
  <c r="O405" i="89" s="1"/>
  <c r="AF156" i="89"/>
  <c r="AD395" i="89" s="1"/>
  <c r="T155" i="89"/>
  <c r="R414" i="89" s="1"/>
  <c r="AU154" i="89"/>
  <c r="AS452" i="89" s="1"/>
  <c r="Q154" i="89"/>
  <c r="O381" i="89" s="1"/>
  <c r="Z153" i="89"/>
  <c r="X357" i="89" s="1"/>
  <c r="AI152" i="89"/>
  <c r="AG437" i="89" s="1"/>
  <c r="AO151" i="89"/>
  <c r="AM422" i="89" s="1"/>
  <c r="T151" i="89"/>
  <c r="R394" i="89" s="1"/>
  <c r="AU150" i="89"/>
  <c r="AS340" i="89" s="1"/>
  <c r="Z150" i="89"/>
  <c r="X332" i="89" s="1"/>
  <c r="AF149" i="89"/>
  <c r="AD407" i="89" s="1"/>
  <c r="Q148" i="89"/>
  <c r="O354" i="89" s="1"/>
  <c r="T147" i="89"/>
  <c r="R412" i="89" s="1"/>
  <c r="AI146" i="89"/>
  <c r="AG409" i="89" s="1"/>
  <c r="AU145" i="89"/>
  <c r="AS383" i="89" s="1"/>
  <c r="Z145" i="89"/>
  <c r="X365" i="89" s="1"/>
  <c r="AU144" i="89"/>
  <c r="AS402" i="89" s="1"/>
  <c r="Q138" i="89"/>
  <c r="O329" i="89" s="1"/>
  <c r="AO130" i="89"/>
  <c r="AM433" i="89" s="1"/>
  <c r="AX126" i="89"/>
  <c r="AV356" i="89" s="1"/>
  <c r="AX148" i="89"/>
  <c r="AX127" i="89"/>
  <c r="AV447" i="89" s="1"/>
  <c r="AX135" i="89"/>
  <c r="AV477" i="89" s="1"/>
  <c r="AX139" i="89"/>
  <c r="AV331" i="89" s="1"/>
  <c r="T123" i="89"/>
  <c r="R465" i="89" s="1"/>
  <c r="T136" i="89"/>
  <c r="R351" i="89" s="1"/>
  <c r="T140" i="89"/>
  <c r="R397" i="89" s="1"/>
  <c r="T145" i="89"/>
  <c r="R357" i="89" s="1"/>
  <c r="W127" i="89"/>
  <c r="U375" i="89" s="1"/>
  <c r="T170" i="89"/>
  <c r="R323" i="89" s="1"/>
  <c r="H160" i="89"/>
  <c r="F409" i="89" s="1"/>
  <c r="AO158" i="89"/>
  <c r="AM359" i="89" s="1"/>
  <c r="W158" i="89"/>
  <c r="U397" i="89" s="1"/>
  <c r="AX157" i="89"/>
  <c r="AV440" i="89" s="1"/>
  <c r="T157" i="89"/>
  <c r="R435" i="89" s="1"/>
  <c r="AO156" i="89"/>
  <c r="AM418" i="89" s="1"/>
  <c r="AI153" i="89"/>
  <c r="AG438" i="89" s="1"/>
  <c r="W152" i="89"/>
  <c r="U389" i="89" s="1"/>
  <c r="AI150" i="89"/>
  <c r="AG431" i="89" s="1"/>
  <c r="AO149" i="89"/>
  <c r="AM429" i="89" s="1"/>
  <c r="T149" i="89"/>
  <c r="R467" i="89" s="1"/>
  <c r="K149" i="89"/>
  <c r="I372" i="89" s="1"/>
  <c r="AU148" i="89"/>
  <c r="AS444" i="89" s="1"/>
  <c r="AU167" i="89"/>
  <c r="AS341" i="89" s="1"/>
  <c r="AR146" i="89"/>
  <c r="AP402" i="89" s="1"/>
  <c r="W146" i="89"/>
  <c r="U372" i="89" s="1"/>
  <c r="K146" i="89"/>
  <c r="I404" i="89" s="1"/>
  <c r="AI145" i="89"/>
  <c r="AG408" i="89" s="1"/>
  <c r="W143" i="89"/>
  <c r="U353" i="89" s="1"/>
  <c r="W144" i="89"/>
  <c r="U358" i="89" s="1"/>
  <c r="Q134" i="89"/>
  <c r="O316" i="89" s="1"/>
  <c r="K131" i="89"/>
  <c r="I449" i="89" s="1"/>
  <c r="N127" i="89"/>
  <c r="L386" i="89" s="1"/>
  <c r="AO128" i="89"/>
  <c r="AM434" i="89" s="1"/>
  <c r="Q160" i="89"/>
  <c r="O414" i="89" s="1"/>
  <c r="N159" i="89"/>
  <c r="L412" i="89" s="1"/>
  <c r="K157" i="89"/>
  <c r="I378" i="89" s="1"/>
  <c r="T156" i="89"/>
  <c r="R434" i="89" s="1"/>
  <c r="K156" i="89"/>
  <c r="I358" i="89" s="1"/>
  <c r="AU155" i="89"/>
  <c r="AS317" i="89" s="1"/>
  <c r="AR154" i="89"/>
  <c r="AP452" i="89" s="1"/>
  <c r="W153" i="89"/>
  <c r="U391" i="89" s="1"/>
  <c r="AF152" i="89"/>
  <c r="AD381" i="89" s="1"/>
  <c r="AR150" i="89"/>
  <c r="AP395" i="89" s="1"/>
  <c r="AX149" i="89"/>
  <c r="AV431" i="89" s="1"/>
  <c r="AO147" i="89"/>
  <c r="AM360" i="89" s="1"/>
  <c r="W145" i="89"/>
  <c r="U361" i="89" s="1"/>
  <c r="K145" i="89"/>
  <c r="I379" i="89" s="1"/>
  <c r="AR142" i="89"/>
  <c r="AP429" i="89" s="1"/>
  <c r="N141" i="89"/>
  <c r="L474" i="89" s="1"/>
  <c r="Z139" i="89"/>
  <c r="X386" i="89" s="1"/>
  <c r="AF132" i="89"/>
  <c r="AD368" i="89" s="1"/>
  <c r="AF144" i="89"/>
  <c r="AD379" i="89" s="1"/>
  <c r="AF147" i="89"/>
  <c r="AD359" i="89" s="1"/>
  <c r="AF146" i="89"/>
  <c r="AD484" i="89" s="1"/>
  <c r="AR130" i="89"/>
  <c r="AP408" i="89" s="1"/>
  <c r="W129" i="89"/>
  <c r="U387" i="89" s="1"/>
  <c r="AI127" i="89"/>
  <c r="AG359" i="89" s="1"/>
  <c r="Q122" i="89"/>
  <c r="O404" i="89" s="1"/>
  <c r="Q119" i="89"/>
  <c r="O385" i="89" s="1"/>
  <c r="Q135" i="89"/>
  <c r="O318" i="89" s="1"/>
  <c r="Q136" i="89"/>
  <c r="O321" i="89" s="1"/>
  <c r="Q139" i="89"/>
  <c r="O331" i="89" s="1"/>
  <c r="Q140" i="89"/>
  <c r="O338" i="89" s="1"/>
  <c r="Q145" i="89"/>
  <c r="O344" i="89" s="1"/>
  <c r="Q137" i="89"/>
  <c r="O324" i="89" s="1"/>
  <c r="Q141" i="89"/>
  <c r="O339" i="89" s="1"/>
  <c r="Q133" i="89"/>
  <c r="O314" i="89" s="1"/>
  <c r="Q168" i="89"/>
  <c r="O428" i="89" s="1"/>
  <c r="Q124" i="89"/>
  <c r="O431" i="89" s="1"/>
  <c r="Q132" i="89"/>
  <c r="O310" i="89" s="1"/>
  <c r="Q143" i="89"/>
  <c r="O342" i="89" s="1"/>
  <c r="Q144" i="89"/>
  <c r="O343" i="89" s="1"/>
  <c r="H168" i="89"/>
  <c r="F436" i="89" s="1"/>
  <c r="AI164" i="89"/>
  <c r="AG461" i="89" s="1"/>
  <c r="Q164" i="89"/>
  <c r="O419" i="89" s="1"/>
  <c r="AI161" i="89"/>
  <c r="AG453" i="89" s="1"/>
  <c r="AI160" i="89"/>
  <c r="AG452" i="89" s="1"/>
  <c r="W159" i="89"/>
  <c r="U405" i="89" s="1"/>
  <c r="T158" i="89"/>
  <c r="R319" i="89" s="1"/>
  <c r="AU157" i="89"/>
  <c r="AS417" i="89" s="1"/>
  <c r="AI155" i="89"/>
  <c r="AG443" i="89" s="1"/>
  <c r="Z155" i="89"/>
  <c r="X375" i="89" s="1"/>
  <c r="Q155" i="89"/>
  <c r="O386" i="89" s="1"/>
  <c r="AF153" i="89"/>
  <c r="AD479" i="89" s="1"/>
  <c r="AO152" i="89"/>
  <c r="AM441" i="89" s="1"/>
  <c r="T152" i="89"/>
  <c r="R399" i="89" s="1"/>
  <c r="K152" i="89"/>
  <c r="I434" i="89" s="1"/>
  <c r="AU151" i="89"/>
  <c r="AS395" i="89" s="1"/>
  <c r="Z151" i="89"/>
  <c r="X344" i="89" s="1"/>
  <c r="Q151" i="89"/>
  <c r="O365" i="89" s="1"/>
  <c r="AF150" i="89"/>
  <c r="AD444" i="89" s="1"/>
  <c r="W150" i="89"/>
  <c r="U381" i="89" s="1"/>
  <c r="AI148" i="89"/>
  <c r="AG416" i="89" s="1"/>
  <c r="W148" i="89"/>
  <c r="U378" i="89" s="1"/>
  <c r="Q147" i="89"/>
  <c r="O352" i="89" s="1"/>
  <c r="AO146" i="89"/>
  <c r="AM320" i="89" s="1"/>
  <c r="T146" i="89"/>
  <c r="R403" i="89" s="1"/>
  <c r="AF145" i="89"/>
  <c r="AD335" i="89" s="1"/>
  <c r="AR144" i="89"/>
  <c r="AP383" i="89" s="1"/>
  <c r="T144" i="89"/>
  <c r="R355" i="89" s="1"/>
  <c r="AF142" i="89"/>
  <c r="AD457" i="89" s="1"/>
  <c r="AI139" i="89"/>
  <c r="AG393" i="89" s="1"/>
  <c r="N137" i="89"/>
  <c r="L390" i="89" s="1"/>
  <c r="Z135" i="89"/>
  <c r="X406" i="89" s="1"/>
  <c r="Z143" i="89"/>
  <c r="X341" i="89" s="1"/>
  <c r="Z148" i="89"/>
  <c r="X309" i="89" s="1"/>
  <c r="Z131" i="89"/>
  <c r="X343" i="89" s="1"/>
  <c r="Z147" i="89"/>
  <c r="X385" i="89" s="1"/>
  <c r="N134" i="89"/>
  <c r="L450" i="89" s="1"/>
  <c r="T131" i="89"/>
  <c r="R393" i="89" s="1"/>
  <c r="AU125" i="89"/>
  <c r="AS470" i="89" s="1"/>
  <c r="AX113" i="89"/>
  <c r="AV318" i="89" s="1"/>
  <c r="AU143" i="89"/>
  <c r="AS399" i="89" s="1"/>
  <c r="N142" i="89"/>
  <c r="L366" i="89" s="1"/>
  <c r="AO141" i="89"/>
  <c r="AM328" i="89" s="1"/>
  <c r="W141" i="89"/>
  <c r="U347" i="89" s="1"/>
  <c r="W140" i="89"/>
  <c r="U346" i="89" s="1"/>
  <c r="AO138" i="89"/>
  <c r="AM448" i="89" s="1"/>
  <c r="W138" i="89"/>
  <c r="U333" i="89" s="1"/>
  <c r="N138" i="89"/>
  <c r="L393" i="89" s="1"/>
  <c r="AO137" i="89"/>
  <c r="AM336" i="89" s="1"/>
  <c r="W137" i="89"/>
  <c r="U325" i="89" s="1"/>
  <c r="W136" i="89"/>
  <c r="U322" i="89" s="1"/>
  <c r="AO134" i="89"/>
  <c r="AM311" i="89" s="1"/>
  <c r="AX133" i="89"/>
  <c r="AV433" i="89" s="1"/>
  <c r="AF133" i="89"/>
  <c r="AD435" i="89" s="1"/>
  <c r="AX132" i="89"/>
  <c r="AV360" i="89" s="1"/>
  <c r="AO132" i="89"/>
  <c r="AM470" i="89" s="1"/>
  <c r="T132" i="89"/>
  <c r="R416" i="89" s="1"/>
  <c r="AU131" i="89"/>
  <c r="AS408" i="89" s="1"/>
  <c r="H131" i="89"/>
  <c r="F447" i="89" s="1"/>
  <c r="T129" i="89"/>
  <c r="R381" i="89" s="1"/>
  <c r="Z128" i="89"/>
  <c r="X450" i="89" s="1"/>
  <c r="AF127" i="89"/>
  <c r="AD343" i="89" s="1"/>
  <c r="AR125" i="89"/>
  <c r="AP328" i="89" s="1"/>
  <c r="N125" i="89"/>
  <c r="L418" i="89" s="1"/>
  <c r="AO124" i="89"/>
  <c r="AM421" i="89" s="1"/>
  <c r="T124" i="89"/>
  <c r="R363" i="89" s="1"/>
  <c r="K124" i="89"/>
  <c r="I412" i="89" s="1"/>
  <c r="H123" i="89"/>
  <c r="F366" i="89" s="1"/>
  <c r="W122" i="89"/>
  <c r="U485" i="89" s="1"/>
  <c r="AL121" i="89"/>
  <c r="AJ462" i="89" s="1"/>
  <c r="T120" i="89"/>
  <c r="R392" i="89" s="1"/>
  <c r="AU119" i="89"/>
  <c r="AS435" i="89" s="1"/>
  <c r="AL118" i="89"/>
  <c r="AJ439" i="89" s="1"/>
  <c r="AU115" i="89"/>
  <c r="AS466" i="89" s="1"/>
  <c r="W115" i="89"/>
  <c r="U339" i="89" s="1"/>
  <c r="W114" i="89"/>
  <c r="U364" i="89" s="1"/>
  <c r="AU126" i="89"/>
  <c r="AS328" i="89" s="1"/>
  <c r="AI113" i="89"/>
  <c r="AG404" i="89" s="1"/>
  <c r="AO103" i="89"/>
  <c r="AM465" i="89" s="1"/>
  <c r="AO121" i="89"/>
  <c r="AM442" i="89" s="1"/>
  <c r="AO125" i="89"/>
  <c r="AM444" i="89" s="1"/>
  <c r="AO129" i="89"/>
  <c r="AM340" i="89" s="1"/>
  <c r="AO104" i="89"/>
  <c r="AM330" i="89" s="1"/>
  <c r="AO120" i="89"/>
  <c r="AM437" i="89" s="1"/>
  <c r="AO127" i="89"/>
  <c r="AM443" i="89" s="1"/>
  <c r="AO131" i="89"/>
  <c r="AM308" i="89" s="1"/>
  <c r="AO102" i="89"/>
  <c r="AM351" i="89" s="1"/>
  <c r="AO107" i="89"/>
  <c r="AM339" i="89" s="1"/>
  <c r="AO86" i="89"/>
  <c r="AM481" i="89" s="1"/>
  <c r="Q90" i="89"/>
  <c r="O333" i="89" s="1"/>
  <c r="T105" i="89"/>
  <c r="R430" i="89" s="1"/>
  <c r="Z144" i="89"/>
  <c r="X362" i="89" s="1"/>
  <c r="T143" i="89"/>
  <c r="R354" i="89" s="1"/>
  <c r="AU142" i="89"/>
  <c r="AS411" i="89" s="1"/>
  <c r="AX141" i="89"/>
  <c r="AV439" i="89" s="1"/>
  <c r="AF141" i="89"/>
  <c r="AD332" i="89" s="1"/>
  <c r="AX140" i="89"/>
  <c r="AV324" i="89" s="1"/>
  <c r="AF140" i="89"/>
  <c r="AD447" i="89" s="1"/>
  <c r="N140" i="89"/>
  <c r="L415" i="89" s="1"/>
  <c r="AF139" i="89"/>
  <c r="AD415" i="89" s="1"/>
  <c r="N139" i="89"/>
  <c r="L409" i="89" s="1"/>
  <c r="AX138" i="89"/>
  <c r="AV435" i="89" s="1"/>
  <c r="AX137" i="89"/>
  <c r="AV418" i="89" s="1"/>
  <c r="AF137" i="89"/>
  <c r="AD432" i="89" s="1"/>
  <c r="AX136" i="89"/>
  <c r="AV485" i="89" s="1"/>
  <c r="AO136" i="89"/>
  <c r="AM353" i="89" s="1"/>
  <c r="AF136" i="89"/>
  <c r="AD476" i="89" s="1"/>
  <c r="N136" i="89"/>
  <c r="L387" i="89" s="1"/>
  <c r="AO135" i="89"/>
  <c r="AM324" i="89" s="1"/>
  <c r="AF135" i="89"/>
  <c r="AD463" i="89" s="1"/>
  <c r="W135" i="89"/>
  <c r="U321" i="89" s="1"/>
  <c r="N135" i="89"/>
  <c r="L417" i="89" s="1"/>
  <c r="AX134" i="89"/>
  <c r="AV363" i="89" s="1"/>
  <c r="AU129" i="89"/>
  <c r="AS409" i="89" s="1"/>
  <c r="AX124" i="89"/>
  <c r="AV387" i="89" s="1"/>
  <c r="AI123" i="89"/>
  <c r="AG348" i="89" s="1"/>
  <c r="Z123" i="89"/>
  <c r="X356" i="89" s="1"/>
  <c r="Q123" i="89"/>
  <c r="O429" i="89" s="1"/>
  <c r="AO122" i="89"/>
  <c r="AM482" i="89" s="1"/>
  <c r="AU121" i="89"/>
  <c r="AS331" i="89" s="1"/>
  <c r="Z119" i="89"/>
  <c r="X324" i="89" s="1"/>
  <c r="Z116" i="89"/>
  <c r="X359" i="89" s="1"/>
  <c r="N119" i="89"/>
  <c r="L389" i="89" s="1"/>
  <c r="AU117" i="89"/>
  <c r="AS327" i="89" s="1"/>
  <c r="AU128" i="89"/>
  <c r="AS318" i="89" s="1"/>
  <c r="AU130" i="89"/>
  <c r="AS453" i="89" s="1"/>
  <c r="AI117" i="89"/>
  <c r="AG463" i="89" s="1"/>
  <c r="K117" i="89"/>
  <c r="I333" i="89" s="1"/>
  <c r="W113" i="89"/>
  <c r="U363" i="89" s="1"/>
  <c r="W110" i="89"/>
  <c r="U437" i="89" s="1"/>
  <c r="W124" i="89"/>
  <c r="U349" i="89" s="1"/>
  <c r="W128" i="89"/>
  <c r="U385" i="89" s="1"/>
  <c r="W132" i="89"/>
  <c r="U418" i="89" s="1"/>
  <c r="W120" i="89"/>
  <c r="U399" i="89" s="1"/>
  <c r="W126" i="89"/>
  <c r="U335" i="89" s="1"/>
  <c r="W130" i="89"/>
  <c r="U395" i="89" s="1"/>
  <c r="W134" i="89"/>
  <c r="U319" i="89" s="1"/>
  <c r="K113" i="89"/>
  <c r="I315" i="89" s="1"/>
  <c r="Q100" i="89"/>
  <c r="O394" i="89" s="1"/>
  <c r="AX95" i="89"/>
  <c r="AV401" i="89" s="1"/>
  <c r="AU85" i="89"/>
  <c r="AS480" i="89" s="1"/>
  <c r="AR82" i="89"/>
  <c r="AP424" i="89" s="1"/>
  <c r="AC80" i="89"/>
  <c r="AA406" i="89" s="1"/>
  <c r="T134" i="89"/>
  <c r="R473" i="89" s="1"/>
  <c r="AU133" i="89"/>
  <c r="AS349" i="89" s="1"/>
  <c r="T133" i="89"/>
  <c r="R431" i="89" s="1"/>
  <c r="AU132" i="89"/>
  <c r="AS339" i="89" s="1"/>
  <c r="H132" i="89"/>
  <c r="F390" i="89" s="1"/>
  <c r="T130" i="89"/>
  <c r="R388" i="89" s="1"/>
  <c r="H129" i="89"/>
  <c r="F460" i="89" s="1"/>
  <c r="N128" i="89"/>
  <c r="L395" i="89" s="1"/>
  <c r="Z126" i="89"/>
  <c r="X328" i="89" s="1"/>
  <c r="AF125" i="89"/>
  <c r="AD461" i="89" s="1"/>
  <c r="AU118" i="89"/>
  <c r="AS482" i="89" s="1"/>
  <c r="AI118" i="89"/>
  <c r="AG464" i="89" s="1"/>
  <c r="T116" i="89"/>
  <c r="R466" i="89" s="1"/>
  <c r="AF115" i="89"/>
  <c r="AD466" i="89" s="1"/>
  <c r="AR113" i="89"/>
  <c r="AP443" i="89" s="1"/>
  <c r="AF113" i="89"/>
  <c r="AD402" i="89" s="1"/>
  <c r="H111" i="89"/>
  <c r="F396" i="89" s="1"/>
  <c r="AX75" i="89"/>
  <c r="AV321" i="89" s="1"/>
  <c r="AL107" i="89"/>
  <c r="AJ355" i="89" s="1"/>
  <c r="AL101" i="89"/>
  <c r="AJ438" i="89" s="1"/>
  <c r="Z95" i="89"/>
  <c r="X435" i="89" s="1"/>
  <c r="AR143" i="89"/>
  <c r="AP399" i="89" s="1"/>
  <c r="AU141" i="89"/>
  <c r="AS308" i="89" s="1"/>
  <c r="T141" i="89"/>
  <c r="R417" i="89" s="1"/>
  <c r="AU140" i="89"/>
  <c r="AS429" i="89" s="1"/>
  <c r="AU138" i="89"/>
  <c r="AS449" i="89" s="1"/>
  <c r="T138" i="89"/>
  <c r="R368" i="89" s="1"/>
  <c r="AU137" i="89"/>
  <c r="AS415" i="89" s="1"/>
  <c r="T137" i="89"/>
  <c r="R367" i="89" s="1"/>
  <c r="AU136" i="89"/>
  <c r="AS432" i="89" s="1"/>
  <c r="AU134" i="89"/>
  <c r="AS418" i="89" s="1"/>
  <c r="AR131" i="89"/>
  <c r="AP453" i="89" s="1"/>
  <c r="N131" i="89"/>
  <c r="L359" i="89" s="1"/>
  <c r="AX130" i="89"/>
  <c r="AV339" i="89" s="1"/>
  <c r="AI129" i="89"/>
  <c r="AG361" i="89" s="1"/>
  <c r="Z129" i="89"/>
  <c r="X384" i="89" s="1"/>
  <c r="AF128" i="89"/>
  <c r="AD318" i="89" s="1"/>
  <c r="T127" i="89"/>
  <c r="R329" i="89" s="1"/>
  <c r="AR126" i="89"/>
  <c r="AP470" i="89" s="1"/>
  <c r="N126" i="89"/>
  <c r="L369" i="89" s="1"/>
  <c r="AX125" i="89"/>
  <c r="AV437" i="89" s="1"/>
  <c r="AR123" i="89"/>
  <c r="AP441" i="89" s="1"/>
  <c r="AX122" i="89"/>
  <c r="AV384" i="89" s="1"/>
  <c r="AX120" i="89"/>
  <c r="AV454" i="89" s="1"/>
  <c r="Q120" i="89"/>
  <c r="O387" i="89" s="1"/>
  <c r="AF119" i="89"/>
  <c r="AD409" i="89" s="1"/>
  <c r="W119" i="89"/>
  <c r="U357" i="89" s="1"/>
  <c r="AR117" i="89"/>
  <c r="AP482" i="89" s="1"/>
  <c r="T117" i="89"/>
  <c r="R332" i="89" s="1"/>
  <c r="T113" i="89"/>
  <c r="R415" i="89" s="1"/>
  <c r="AO110" i="89"/>
  <c r="AM475" i="89" s="1"/>
  <c r="Q108" i="89"/>
  <c r="O315" i="89" s="1"/>
  <c r="Q102" i="89"/>
  <c r="O396" i="89" s="1"/>
  <c r="Q104" i="89"/>
  <c r="O408" i="89" s="1"/>
  <c r="Q125" i="89"/>
  <c r="O432" i="89" s="1"/>
  <c r="Q129" i="89"/>
  <c r="O469" i="89" s="1"/>
  <c r="Q116" i="89"/>
  <c r="O375" i="89" s="1"/>
  <c r="Q127" i="89"/>
  <c r="O461" i="89" s="1"/>
  <c r="Q131" i="89"/>
  <c r="O308" i="89" s="1"/>
  <c r="Q107" i="89"/>
  <c r="O463" i="89" s="1"/>
  <c r="Z121" i="89"/>
  <c r="X418" i="89" s="1"/>
  <c r="Z118" i="89"/>
  <c r="X404" i="89" s="1"/>
  <c r="Z117" i="89"/>
  <c r="X437" i="89" s="1"/>
  <c r="N99" i="89"/>
  <c r="L324" i="89" s="1"/>
  <c r="N113" i="89"/>
  <c r="L438" i="89" s="1"/>
  <c r="N115" i="89"/>
  <c r="L462" i="89" s="1"/>
  <c r="N97" i="89"/>
  <c r="L331" i="89" s="1"/>
  <c r="N116" i="89"/>
  <c r="L335" i="89" s="1"/>
  <c r="N109" i="89"/>
  <c r="L338" i="89" s="1"/>
  <c r="N120" i="89"/>
  <c r="L356" i="89" s="1"/>
  <c r="N105" i="89"/>
  <c r="L449" i="89" s="1"/>
  <c r="N117" i="89"/>
  <c r="L435" i="89" s="1"/>
  <c r="N118" i="89"/>
  <c r="L332" i="89" s="1"/>
  <c r="N123" i="89"/>
  <c r="L439" i="89" s="1"/>
  <c r="N98" i="89"/>
  <c r="L344" i="89" s="1"/>
  <c r="N102" i="89"/>
  <c r="L434" i="89" s="1"/>
  <c r="N101" i="89"/>
  <c r="L465" i="89" s="1"/>
  <c r="N112" i="89"/>
  <c r="L437" i="89" s="1"/>
  <c r="N144" i="89"/>
  <c r="L329" i="89" s="1"/>
  <c r="H143" i="89"/>
  <c r="F392" i="89" s="1"/>
  <c r="T139" i="89"/>
  <c r="R389" i="89" s="1"/>
  <c r="AU135" i="89"/>
  <c r="AS353" i="89" s="1"/>
  <c r="T135" i="89"/>
  <c r="R347" i="89" s="1"/>
  <c r="Z132" i="89"/>
  <c r="X395" i="89" s="1"/>
  <c r="AF131" i="89"/>
  <c r="AD451" i="89" s="1"/>
  <c r="W131" i="89"/>
  <c r="U406" i="89" s="1"/>
  <c r="AR129" i="89"/>
  <c r="AP409" i="89" s="1"/>
  <c r="AU127" i="89"/>
  <c r="AS360" i="89" s="1"/>
  <c r="H127" i="89"/>
  <c r="F394" i="89" s="1"/>
  <c r="AF126" i="89"/>
  <c r="AD475" i="89" s="1"/>
  <c r="T125" i="89"/>
  <c r="R364" i="89" s="1"/>
  <c r="Z124" i="89"/>
  <c r="X403" i="89" s="1"/>
  <c r="AF123" i="89"/>
  <c r="AD333" i="89" s="1"/>
  <c r="W123" i="89"/>
  <c r="U409" i="89" s="1"/>
  <c r="AL122" i="89"/>
  <c r="AJ463" i="89" s="1"/>
  <c r="AR121" i="89"/>
  <c r="AP331" i="89" s="1"/>
  <c r="Z120" i="89"/>
  <c r="X380" i="89" s="1"/>
  <c r="AO119" i="89"/>
  <c r="AM420" i="89" s="1"/>
  <c r="AR118" i="89"/>
  <c r="AP451" i="89" s="1"/>
  <c r="T118" i="89"/>
  <c r="R432" i="89" s="1"/>
  <c r="AO116" i="89"/>
  <c r="AM474" i="89" s="1"/>
  <c r="AO115" i="89"/>
  <c r="AM401" i="89" s="1"/>
  <c r="AO114" i="89"/>
  <c r="AM315" i="89" s="1"/>
  <c r="AO113" i="89"/>
  <c r="AM430" i="89" s="1"/>
  <c r="Q112" i="89"/>
  <c r="O341" i="89" s="1"/>
  <c r="AL105" i="89"/>
  <c r="AJ347" i="89" s="1"/>
  <c r="AL117" i="89"/>
  <c r="AJ436" i="89" s="1"/>
  <c r="AL120" i="89"/>
  <c r="AJ460" i="89" s="1"/>
  <c r="AL123" i="89"/>
  <c r="AJ464" i="89" s="1"/>
  <c r="AL119" i="89"/>
  <c r="AJ451" i="89" s="1"/>
  <c r="Z105" i="89"/>
  <c r="X448" i="89" s="1"/>
  <c r="AI98" i="89"/>
  <c r="AG314" i="89" s="1"/>
  <c r="AI83" i="89"/>
  <c r="AG332" i="89" s="1"/>
  <c r="AI89" i="89"/>
  <c r="AG401" i="89" s="1"/>
  <c r="AI91" i="89"/>
  <c r="AG333" i="89" s="1"/>
  <c r="AI96" i="89"/>
  <c r="AG466" i="89" s="1"/>
  <c r="AI106" i="89"/>
  <c r="AG324" i="89" s="1"/>
  <c r="AI99" i="89"/>
  <c r="AG331" i="89" s="1"/>
  <c r="AI101" i="89"/>
  <c r="AG383" i="89" s="1"/>
  <c r="AI102" i="89"/>
  <c r="AG414" i="89" s="1"/>
  <c r="AI87" i="89"/>
  <c r="AG318" i="89" s="1"/>
  <c r="AI92" i="89"/>
  <c r="AG402" i="89" s="1"/>
  <c r="AI97" i="89"/>
  <c r="AG309" i="89" s="1"/>
  <c r="AI122" i="89"/>
  <c r="AG340" i="89" s="1"/>
  <c r="AI126" i="89"/>
  <c r="AG357" i="89" s="1"/>
  <c r="AI130" i="89"/>
  <c r="AG362" i="89" s="1"/>
  <c r="AI103" i="89"/>
  <c r="AG447" i="89" s="1"/>
  <c r="AI109" i="89"/>
  <c r="AG343" i="89" s="1"/>
  <c r="AI95" i="89"/>
  <c r="AG339" i="89" s="1"/>
  <c r="AI93" i="89"/>
  <c r="AG310" i="89" s="1"/>
  <c r="AI128" i="89"/>
  <c r="AG360" i="89" s="1"/>
  <c r="AI132" i="89"/>
  <c r="AG366" i="89" s="1"/>
  <c r="Z142" i="89"/>
  <c r="X335" i="89" s="1"/>
  <c r="AR133" i="89"/>
  <c r="AP349" i="89" s="1"/>
  <c r="Z133" i="89"/>
  <c r="X409" i="89" s="1"/>
  <c r="H133" i="89"/>
  <c r="F391" i="89" s="1"/>
  <c r="AX131" i="89"/>
  <c r="AV342" i="89" s="1"/>
  <c r="AX128" i="89"/>
  <c r="AV474" i="89" s="1"/>
  <c r="AI124" i="89"/>
  <c r="AG351" i="89" s="1"/>
  <c r="AX123" i="89"/>
  <c r="AV480" i="89" s="1"/>
  <c r="AO123" i="89"/>
  <c r="AM327" i="89" s="1"/>
  <c r="AU122" i="89"/>
  <c r="AS430" i="89" s="1"/>
  <c r="AX119" i="89"/>
  <c r="AV466" i="89" s="1"/>
  <c r="H119" i="89"/>
  <c r="F406" i="89" s="1"/>
  <c r="AX114" i="89"/>
  <c r="AV484" i="89" s="1"/>
  <c r="AL110" i="89"/>
  <c r="AJ370" i="89" s="1"/>
  <c r="Z109" i="89"/>
  <c r="X366" i="89" s="1"/>
  <c r="Z107" i="89"/>
  <c r="X367" i="89" s="1"/>
  <c r="N107" i="89"/>
  <c r="L403" i="89" s="1"/>
  <c r="AI104" i="89"/>
  <c r="AG448" i="89" s="1"/>
  <c r="W103" i="89"/>
  <c r="U360" i="89" s="1"/>
  <c r="AF143" i="89"/>
  <c r="AD369" i="89" s="1"/>
  <c r="AR141" i="89"/>
  <c r="AP338" i="89" s="1"/>
  <c r="Z141" i="89"/>
  <c r="X445" i="89" s="1"/>
  <c r="H141" i="89"/>
  <c r="F308" i="89" s="1"/>
  <c r="Z140" i="89"/>
  <c r="X393" i="89" s="1"/>
  <c r="H140" i="89"/>
  <c r="F449" i="89" s="1"/>
  <c r="H139" i="89"/>
  <c r="F364" i="89" s="1"/>
  <c r="AR138" i="89"/>
  <c r="AP449" i="89" s="1"/>
  <c r="Z138" i="89"/>
  <c r="X360" i="89" s="1"/>
  <c r="AR137" i="89"/>
  <c r="AP432" i="89" s="1"/>
  <c r="Z137" i="89"/>
  <c r="X322" i="89" s="1"/>
  <c r="H137" i="89"/>
  <c r="F367" i="89" s="1"/>
  <c r="Z136" i="89"/>
  <c r="X444" i="89" s="1"/>
  <c r="H136" i="89"/>
  <c r="F407" i="89" s="1"/>
  <c r="H135" i="89"/>
  <c r="F359" i="89" s="1"/>
  <c r="AR134" i="89"/>
  <c r="AP353" i="89" s="1"/>
  <c r="Z134" i="89"/>
  <c r="X415" i="89" s="1"/>
  <c r="N132" i="89"/>
  <c r="L371" i="89" s="1"/>
  <c r="Z130" i="89"/>
  <c r="X439" i="89" s="1"/>
  <c r="AF129" i="89"/>
  <c r="AD340" i="89" s="1"/>
  <c r="H128" i="89"/>
  <c r="F316" i="89" s="1"/>
  <c r="T126" i="89"/>
  <c r="R396" i="89" s="1"/>
  <c r="H125" i="89"/>
  <c r="F370" i="89" s="1"/>
  <c r="N124" i="89"/>
  <c r="L447" i="89" s="1"/>
  <c r="Z122" i="89"/>
  <c r="X351" i="89" s="1"/>
  <c r="AF121" i="89"/>
  <c r="AD365" i="89" s="1"/>
  <c r="AI120" i="89"/>
  <c r="AG327" i="89" s="1"/>
  <c r="AX109" i="89"/>
  <c r="AV337" i="89" s="1"/>
  <c r="AL114" i="89"/>
  <c r="AJ405" i="89" s="1"/>
  <c r="N114" i="89"/>
  <c r="L311" i="89" s="1"/>
  <c r="Z112" i="89"/>
  <c r="X311" i="89" s="1"/>
  <c r="N110" i="89"/>
  <c r="L467" i="89" s="1"/>
  <c r="AU109" i="89"/>
  <c r="AS464" i="89" s="1"/>
  <c r="AI105" i="89"/>
  <c r="AG313" i="89" s="1"/>
  <c r="AR102" i="89"/>
  <c r="AP421" i="89" s="1"/>
  <c r="AR101" i="89"/>
  <c r="AP474" i="89" s="1"/>
  <c r="AR119" i="89"/>
  <c r="AP435" i="89" s="1"/>
  <c r="AR122" i="89"/>
  <c r="AP430" i="89" s="1"/>
  <c r="AR116" i="89"/>
  <c r="AP327" i="89" s="1"/>
  <c r="AR112" i="89"/>
  <c r="AP336" i="89" s="1"/>
  <c r="AF97" i="89"/>
  <c r="AD366" i="89" s="1"/>
  <c r="AF107" i="89"/>
  <c r="AD341" i="89" s="1"/>
  <c r="AF110" i="89"/>
  <c r="AD383" i="89" s="1"/>
  <c r="AF114" i="89"/>
  <c r="AD470" i="89" s="1"/>
  <c r="AF106" i="89"/>
  <c r="AD311" i="89" s="1"/>
  <c r="AF116" i="89"/>
  <c r="AD309" i="89" s="1"/>
  <c r="AF117" i="89"/>
  <c r="AD449" i="89" s="1"/>
  <c r="AF78" i="89"/>
  <c r="AD430" i="89" s="1"/>
  <c r="AF118" i="89"/>
  <c r="AD396" i="89" s="1"/>
  <c r="AF120" i="89"/>
  <c r="AD344" i="89" s="1"/>
  <c r="AF124" i="89"/>
  <c r="AD380" i="89" s="1"/>
  <c r="AF98" i="89"/>
  <c r="AD378" i="89" s="1"/>
  <c r="AF108" i="89"/>
  <c r="AD448" i="89" s="1"/>
  <c r="AF102" i="89"/>
  <c r="AD338" i="89" s="1"/>
  <c r="AF111" i="89"/>
  <c r="AD404" i="89" s="1"/>
  <c r="AF112" i="89"/>
  <c r="AD356" i="89" s="1"/>
  <c r="T89" i="89"/>
  <c r="R311" i="89" s="1"/>
  <c r="T100" i="89"/>
  <c r="R370" i="89" s="1"/>
  <c r="T109" i="89"/>
  <c r="R450" i="89" s="1"/>
  <c r="T119" i="89"/>
  <c r="R371" i="89" s="1"/>
  <c r="T122" i="89"/>
  <c r="R366" i="89" s="1"/>
  <c r="T101" i="89"/>
  <c r="R462" i="89" s="1"/>
  <c r="T112" i="89"/>
  <c r="R318" i="89" s="1"/>
  <c r="T114" i="89"/>
  <c r="R365" i="89" s="1"/>
  <c r="T115" i="89"/>
  <c r="R460" i="89" s="1"/>
  <c r="AU116" i="89"/>
  <c r="AS451" i="89" s="1"/>
  <c r="AL116" i="89"/>
  <c r="AJ418" i="89" s="1"/>
  <c r="K116" i="89"/>
  <c r="I452" i="89" s="1"/>
  <c r="AX112" i="89"/>
  <c r="AV452" i="89" s="1"/>
  <c r="AO112" i="89"/>
  <c r="AM402" i="89" s="1"/>
  <c r="W112" i="89"/>
  <c r="U343" i="89" s="1"/>
  <c r="W111" i="89"/>
  <c r="U447" i="89" s="1"/>
  <c r="AX110" i="89"/>
  <c r="AV424" i="89" s="1"/>
  <c r="AL109" i="89"/>
  <c r="AJ364" i="89" s="1"/>
  <c r="AI108" i="89"/>
  <c r="AG342" i="89" s="1"/>
  <c r="Z108" i="89"/>
  <c r="X447" i="89" s="1"/>
  <c r="AX107" i="89"/>
  <c r="AV448" i="89" s="1"/>
  <c r="W107" i="89"/>
  <c r="U324" i="89" s="1"/>
  <c r="AL106" i="89"/>
  <c r="AJ353" i="89" s="1"/>
  <c r="T106" i="89"/>
  <c r="R429" i="89" s="1"/>
  <c r="AU105" i="89"/>
  <c r="AS475" i="89" s="1"/>
  <c r="Q105" i="89"/>
  <c r="O413" i="89" s="1"/>
  <c r="AR104" i="89"/>
  <c r="AP315" i="89" s="1"/>
  <c r="W104" i="89"/>
  <c r="U327" i="89" s="1"/>
  <c r="H103" i="89"/>
  <c r="F461" i="89" s="1"/>
  <c r="W101" i="89"/>
  <c r="U328" i="89" s="1"/>
  <c r="AX100" i="89"/>
  <c r="AV471" i="89" s="1"/>
  <c r="W99" i="89"/>
  <c r="U407" i="89" s="1"/>
  <c r="AU98" i="89"/>
  <c r="AS428" i="89" s="1"/>
  <c r="Q95" i="89"/>
  <c r="O399" i="89" s="1"/>
  <c r="H95" i="89"/>
  <c r="F385" i="89" s="1"/>
  <c r="AR94" i="89"/>
  <c r="AP462" i="89" s="1"/>
  <c r="Z93" i="89"/>
  <c r="X467" i="89" s="1"/>
  <c r="T92" i="89"/>
  <c r="R402" i="89" s="1"/>
  <c r="AL90" i="89"/>
  <c r="AJ352" i="89" s="1"/>
  <c r="AL85" i="89"/>
  <c r="AJ401" i="89" s="1"/>
  <c r="AL97" i="89"/>
  <c r="AJ444" i="89" s="1"/>
  <c r="AL111" i="89"/>
  <c r="AJ398" i="89" s="1"/>
  <c r="K87" i="89"/>
  <c r="I397" i="89" s="1"/>
  <c r="W83" i="89"/>
  <c r="U366" i="89" s="1"/>
  <c r="T83" i="89"/>
  <c r="R324" i="89" s="1"/>
  <c r="H73" i="89"/>
  <c r="F336" i="89" s="1"/>
  <c r="AO84" i="89"/>
  <c r="AM454" i="89" s="1"/>
  <c r="AL68" i="89"/>
  <c r="AJ317" i="89" s="1"/>
  <c r="Z69" i="89"/>
  <c r="X458" i="89" s="1"/>
  <c r="Q118" i="89"/>
  <c r="O384" i="89" s="1"/>
  <c r="Q117" i="89"/>
  <c r="O377" i="89" s="1"/>
  <c r="AL115" i="89"/>
  <c r="AJ412" i="89" s="1"/>
  <c r="K115" i="89"/>
  <c r="I338" i="89" s="1"/>
  <c r="K114" i="89"/>
  <c r="I336" i="89" s="1"/>
  <c r="AL113" i="89"/>
  <c r="AJ400" i="89" s="1"/>
  <c r="AX111" i="89"/>
  <c r="AV398" i="89" s="1"/>
  <c r="T110" i="89"/>
  <c r="R461" i="89" s="1"/>
  <c r="Q109" i="89"/>
  <c r="O319" i="89" s="1"/>
  <c r="AR108" i="89"/>
  <c r="AP434" i="89" s="1"/>
  <c r="N108" i="89"/>
  <c r="L460" i="89" s="1"/>
  <c r="AF104" i="89"/>
  <c r="AD367" i="89" s="1"/>
  <c r="AX103" i="89"/>
  <c r="AV313" i="89" s="1"/>
  <c r="W102" i="89"/>
  <c r="U336" i="89" s="1"/>
  <c r="AF101" i="89"/>
  <c r="AD465" i="89" s="1"/>
  <c r="AL100" i="89"/>
  <c r="AJ354" i="89" s="1"/>
  <c r="H100" i="89"/>
  <c r="F344" i="89" s="1"/>
  <c r="AF99" i="89"/>
  <c r="AD431" i="89" s="1"/>
  <c r="K99" i="89"/>
  <c r="I341" i="89" s="1"/>
  <c r="AR96" i="89"/>
  <c r="AP472" i="89" s="1"/>
  <c r="T96" i="89"/>
  <c r="R356" i="89" s="1"/>
  <c r="T94" i="89"/>
  <c r="R335" i="89" s="1"/>
  <c r="H94" i="89"/>
  <c r="F327" i="89" s="1"/>
  <c r="AR93" i="89"/>
  <c r="AP352" i="89" s="1"/>
  <c r="AR110" i="89"/>
  <c r="AP433" i="89" s="1"/>
  <c r="AU90" i="89"/>
  <c r="AS440" i="89" s="1"/>
  <c r="AL89" i="89"/>
  <c r="AJ332" i="89" s="1"/>
  <c r="AO94" i="89"/>
  <c r="AM477" i="89" s="1"/>
  <c r="AX71" i="89"/>
  <c r="AV446" i="89" s="1"/>
  <c r="AL73" i="89"/>
  <c r="AJ385" i="89" s="1"/>
  <c r="Z80" i="89"/>
  <c r="X475" i="89" s="1"/>
  <c r="Z71" i="89"/>
  <c r="X433" i="89" s="1"/>
  <c r="Z79" i="89"/>
  <c r="X432" i="89" s="1"/>
  <c r="Z91" i="89"/>
  <c r="X471" i="89" s="1"/>
  <c r="Z83" i="89"/>
  <c r="X472" i="89" s="1"/>
  <c r="Z75" i="89"/>
  <c r="X469" i="89" s="1"/>
  <c r="AU77" i="89"/>
  <c r="AS459" i="89" s="1"/>
  <c r="AX118" i="89"/>
  <c r="AV359" i="89" s="1"/>
  <c r="AU114" i="89"/>
  <c r="AS324" i="89" s="1"/>
  <c r="AU113" i="89"/>
  <c r="AS443" i="89" s="1"/>
  <c r="AO111" i="89"/>
  <c r="AM464" i="89" s="1"/>
  <c r="K111" i="89"/>
  <c r="I415" i="89" s="1"/>
  <c r="T107" i="89"/>
  <c r="R433" i="89" s="1"/>
  <c r="AU106" i="89"/>
  <c r="AS465" i="89" s="1"/>
  <c r="H106" i="89"/>
  <c r="F383" i="89" s="1"/>
  <c r="Q103" i="89"/>
  <c r="O400" i="89" s="1"/>
  <c r="AU100" i="89"/>
  <c r="AS420" i="89" s="1"/>
  <c r="Z100" i="89"/>
  <c r="X449" i="89" s="1"/>
  <c r="AO99" i="89"/>
  <c r="AM314" i="89" s="1"/>
  <c r="W98" i="89"/>
  <c r="U404" i="89" s="1"/>
  <c r="Q97" i="89"/>
  <c r="O317" i="89" s="1"/>
  <c r="W91" i="89"/>
  <c r="U402" i="89" s="1"/>
  <c r="AU92" i="89"/>
  <c r="AS352" i="89" s="1"/>
  <c r="AU89" i="89"/>
  <c r="AS326" i="89" s="1"/>
  <c r="AC88" i="89"/>
  <c r="AC78" i="89"/>
  <c r="AA384" i="89" s="1"/>
  <c r="AC84" i="89"/>
  <c r="AA458" i="89" s="1"/>
  <c r="AC86" i="89"/>
  <c r="AA466" i="89" s="1"/>
  <c r="AR80" i="89"/>
  <c r="AP321" i="89" s="1"/>
  <c r="H85" i="89"/>
  <c r="F335" i="89" s="1"/>
  <c r="H86" i="89"/>
  <c r="F328" i="89" s="1"/>
  <c r="AX81" i="89"/>
  <c r="AV473" i="89" s="1"/>
  <c r="AX121" i="89"/>
  <c r="AV478" i="89" s="1"/>
  <c r="AO118" i="89"/>
  <c r="AM447" i="89" s="1"/>
  <c r="AI116" i="89"/>
  <c r="AG435" i="89" s="1"/>
  <c r="Z115" i="89"/>
  <c r="X468" i="89" s="1"/>
  <c r="AU112" i="89"/>
  <c r="AS336" i="89" s="1"/>
  <c r="AL112" i="89"/>
  <c r="AJ399" i="89" s="1"/>
  <c r="K112" i="89"/>
  <c r="I407" i="89" s="1"/>
  <c r="T111" i="89"/>
  <c r="R475" i="89" s="1"/>
  <c r="AU110" i="89"/>
  <c r="AS433" i="89" s="1"/>
  <c r="H110" i="89"/>
  <c r="F339" i="89" s="1"/>
  <c r="AO108" i="89"/>
  <c r="AM440" i="89" s="1"/>
  <c r="AU107" i="89"/>
  <c r="AS437" i="89" s="1"/>
  <c r="Z106" i="89"/>
  <c r="X383" i="89" s="1"/>
  <c r="Q106" i="89"/>
  <c r="O416" i="89" s="1"/>
  <c r="AR105" i="89"/>
  <c r="AP465" i="89" s="1"/>
  <c r="W105" i="89"/>
  <c r="U341" i="89" s="1"/>
  <c r="AX104" i="89"/>
  <c r="AV352" i="89" s="1"/>
  <c r="T104" i="89"/>
  <c r="R470" i="89" s="1"/>
  <c r="Z103" i="89"/>
  <c r="X480" i="89" s="1"/>
  <c r="AX102" i="89"/>
  <c r="AV453" i="89" s="1"/>
  <c r="AI100" i="89"/>
  <c r="AG379" i="89" s="1"/>
  <c r="H99" i="89"/>
  <c r="F324" i="89" s="1"/>
  <c r="Q94" i="89"/>
  <c r="O392" i="89" s="1"/>
  <c r="Q92" i="89"/>
  <c r="O360" i="89" s="1"/>
  <c r="AC82" i="89"/>
  <c r="AA411" i="89" s="1"/>
  <c r="N82" i="89"/>
  <c r="L432" i="89" s="1"/>
  <c r="N69" i="89"/>
  <c r="L464" i="89" s="1"/>
  <c r="N77" i="89"/>
  <c r="L463" i="89" s="1"/>
  <c r="N89" i="89"/>
  <c r="L380" i="89" s="1"/>
  <c r="N93" i="89"/>
  <c r="L336" i="89" s="1"/>
  <c r="N73" i="89"/>
  <c r="L443" i="89" s="1"/>
  <c r="N85" i="89"/>
  <c r="L470" i="89" s="1"/>
  <c r="N111" i="89"/>
  <c r="L341" i="89" s="1"/>
  <c r="AR78" i="89"/>
  <c r="AP469" i="89" s="1"/>
  <c r="AO93" i="89"/>
  <c r="AM458" i="89" s="1"/>
  <c r="Q74" i="89"/>
  <c r="O371" i="89" s="1"/>
  <c r="Q80" i="89"/>
  <c r="O462" i="89" s="1"/>
  <c r="Q82" i="89"/>
  <c r="O357" i="89" s="1"/>
  <c r="Q84" i="89"/>
  <c r="O370" i="89" s="1"/>
  <c r="Q98" i="89"/>
  <c r="O332" i="89" s="1"/>
  <c r="Q86" i="89"/>
  <c r="O393" i="89" s="1"/>
  <c r="Q91" i="89"/>
  <c r="O336" i="89" s="1"/>
  <c r="Q88" i="89"/>
  <c r="O485" i="89" s="1"/>
  <c r="Q89" i="89"/>
  <c r="O323" i="89" s="1"/>
  <c r="Q93" i="89"/>
  <c r="O391" i="89" s="1"/>
  <c r="AU69" i="89"/>
  <c r="AS479" i="89" s="1"/>
  <c r="AU72" i="89"/>
  <c r="AS467" i="89" s="1"/>
  <c r="AU76" i="89"/>
  <c r="AS438" i="89" s="1"/>
  <c r="AU80" i="89"/>
  <c r="AS313" i="89" s="1"/>
  <c r="AU84" i="89"/>
  <c r="AS471" i="89" s="1"/>
  <c r="AU71" i="89"/>
  <c r="AS478" i="89" s="1"/>
  <c r="AU75" i="89"/>
  <c r="AS461" i="89" s="1"/>
  <c r="AU70" i="89"/>
  <c r="AS463" i="89" s="1"/>
  <c r="AU74" i="89"/>
  <c r="AS460" i="89" s="1"/>
  <c r="AU78" i="89"/>
  <c r="AS481" i="89" s="1"/>
  <c r="AU82" i="89"/>
  <c r="AS424" i="89" s="1"/>
  <c r="AU86" i="89"/>
  <c r="AS423" i="89" s="1"/>
  <c r="AU87" i="89"/>
  <c r="AS330" i="89" s="1"/>
  <c r="AU96" i="89"/>
  <c r="AS419" i="89" s="1"/>
  <c r="AU79" i="89"/>
  <c r="AS469" i="89" s="1"/>
  <c r="AU83" i="89"/>
  <c r="AS477" i="89" s="1"/>
  <c r="AU91" i="89"/>
  <c r="AS473" i="89" s="1"/>
  <c r="AU95" i="89"/>
  <c r="AS462" i="89" s="1"/>
  <c r="AU99" i="89"/>
  <c r="AS474" i="89" s="1"/>
  <c r="AU103" i="89"/>
  <c r="AS442" i="89" s="1"/>
  <c r="AU124" i="89"/>
  <c r="AS441" i="89" s="1"/>
  <c r="Q121" i="89"/>
  <c r="O398" i="89" s="1"/>
  <c r="AU120" i="89"/>
  <c r="AS439" i="89" s="1"/>
  <c r="K119" i="89"/>
  <c r="I418" i="89" s="1"/>
  <c r="W118" i="89"/>
  <c r="U451" i="89" s="1"/>
  <c r="AX117" i="89"/>
  <c r="AV468" i="89" s="1"/>
  <c r="AO117" i="89"/>
  <c r="AM428" i="89" s="1"/>
  <c r="W117" i="89"/>
  <c r="U444" i="89" s="1"/>
  <c r="AR115" i="89"/>
  <c r="AP324" i="89" s="1"/>
  <c r="AI115" i="89"/>
  <c r="AG434" i="89" s="1"/>
  <c r="Q115" i="89"/>
  <c r="O369" i="89" s="1"/>
  <c r="AR114" i="89"/>
  <c r="AP466" i="89" s="1"/>
  <c r="AI114" i="89"/>
  <c r="AG417" i="89" s="1"/>
  <c r="Z114" i="89"/>
  <c r="X369" i="89" s="1"/>
  <c r="Q114" i="89"/>
  <c r="O359" i="89" s="1"/>
  <c r="Z113" i="89"/>
  <c r="X462" i="89" s="1"/>
  <c r="Q113" i="89"/>
  <c r="O347" i="89" s="1"/>
  <c r="H113" i="89"/>
  <c r="F331" i="89" s="1"/>
  <c r="AI110" i="89"/>
  <c r="AG355" i="89" s="1"/>
  <c r="Z110" i="89"/>
  <c r="X407" i="89" s="1"/>
  <c r="Q110" i="89"/>
  <c r="O322" i="89" s="1"/>
  <c r="AR109" i="89"/>
  <c r="AP464" i="89" s="1"/>
  <c r="W109" i="89"/>
  <c r="U384" i="89" s="1"/>
  <c r="AX108" i="89"/>
  <c r="AV409" i="89" s="1"/>
  <c r="H107" i="89"/>
  <c r="F388" i="89" s="1"/>
  <c r="N103" i="89"/>
  <c r="L473" i="89" s="1"/>
  <c r="AL102" i="89"/>
  <c r="AJ337" i="89" s="1"/>
  <c r="T102" i="89"/>
  <c r="R385" i="89" s="1"/>
  <c r="AU101" i="89"/>
  <c r="AS472" i="89" s="1"/>
  <c r="AX99" i="89"/>
  <c r="AV327" i="89" s="1"/>
  <c r="AO98" i="89"/>
  <c r="AM480" i="89" s="1"/>
  <c r="AO96" i="89"/>
  <c r="AM331" i="89" s="1"/>
  <c r="AO100" i="89"/>
  <c r="AM449" i="89" s="1"/>
  <c r="AO105" i="89"/>
  <c r="AM423" i="89" s="1"/>
  <c r="AO109" i="89"/>
  <c r="AM419" i="89" s="1"/>
  <c r="AU97" i="89"/>
  <c r="AS314" i="89" s="1"/>
  <c r="Z97" i="89"/>
  <c r="X438" i="89" s="1"/>
  <c r="Q96" i="89"/>
  <c r="O480" i="89" s="1"/>
  <c r="H96" i="89"/>
  <c r="F465" i="89" s="1"/>
  <c r="AL94" i="89"/>
  <c r="AJ331" i="89" s="1"/>
  <c r="T93" i="89"/>
  <c r="R471" i="89" s="1"/>
  <c r="Z92" i="89"/>
  <c r="X327" i="89" s="1"/>
  <c r="AU81" i="89"/>
  <c r="AS321" i="89" s="1"/>
  <c r="W81" i="89"/>
  <c r="U430" i="89" s="1"/>
  <c r="AF74" i="89"/>
  <c r="AD429" i="89" s="1"/>
  <c r="AI119" i="89"/>
  <c r="AG320" i="89" s="1"/>
  <c r="AX116" i="89"/>
  <c r="AV350" i="89" s="1"/>
  <c r="W116" i="89"/>
  <c r="U438" i="89" s="1"/>
  <c r="Z111" i="89"/>
  <c r="X317" i="89" s="1"/>
  <c r="H108" i="89"/>
  <c r="F472" i="89" s="1"/>
  <c r="W106" i="89"/>
  <c r="U403" i="89" s="1"/>
  <c r="AX105" i="89"/>
  <c r="AV444" i="89" s="1"/>
  <c r="AU104" i="89"/>
  <c r="AS421" i="89" s="1"/>
  <c r="AL104" i="89"/>
  <c r="AJ346" i="89" s="1"/>
  <c r="AU102" i="89"/>
  <c r="AS315" i="89" s="1"/>
  <c r="Q101" i="89"/>
  <c r="O395" i="89" s="1"/>
  <c r="AR100" i="89"/>
  <c r="AP420" i="89" s="1"/>
  <c r="Q99" i="89"/>
  <c r="O390" i="89" s="1"/>
  <c r="T98" i="89"/>
  <c r="R359" i="89" s="1"/>
  <c r="AX96" i="89"/>
  <c r="AV429" i="89" s="1"/>
  <c r="AL96" i="89"/>
  <c r="AJ368" i="89" s="1"/>
  <c r="Z96" i="89"/>
  <c r="X436" i="89" s="1"/>
  <c r="AU94" i="89"/>
  <c r="AS436" i="89" s="1"/>
  <c r="Z94" i="89"/>
  <c r="X473" i="89" s="1"/>
  <c r="AL93" i="89"/>
  <c r="AJ445" i="89" s="1"/>
  <c r="H93" i="89"/>
  <c r="F322" i="89" s="1"/>
  <c r="AR92" i="89"/>
  <c r="AP458" i="89" s="1"/>
  <c r="T90" i="89"/>
  <c r="R328" i="89" s="1"/>
  <c r="H90" i="89"/>
  <c r="F450" i="89" s="1"/>
  <c r="AR106" i="89"/>
  <c r="AP475" i="89" s="1"/>
  <c r="W89" i="89"/>
  <c r="U470" i="89" s="1"/>
  <c r="AU88" i="89"/>
  <c r="AS468" i="89" s="1"/>
  <c r="Z87" i="89"/>
  <c r="X434" i="89" s="1"/>
  <c r="AX79" i="89"/>
  <c r="AV461" i="89" s="1"/>
  <c r="N84" i="89"/>
  <c r="L343" i="89" s="1"/>
  <c r="AI81" i="89"/>
  <c r="AG323" i="89" s="1"/>
  <c r="K71" i="89"/>
  <c r="I388" i="89" s="1"/>
  <c r="K74" i="89"/>
  <c r="I344" i="89" s="1"/>
  <c r="K78" i="89"/>
  <c r="I390" i="89" s="1"/>
  <c r="K82" i="89"/>
  <c r="I332" i="89" s="1"/>
  <c r="K86" i="89"/>
  <c r="I364" i="89" s="1"/>
  <c r="K69" i="89"/>
  <c r="I317" i="89" s="1"/>
  <c r="K73" i="89"/>
  <c r="I396" i="89" s="1"/>
  <c r="K77" i="89"/>
  <c r="I327" i="89" s="1"/>
  <c r="K72" i="89"/>
  <c r="I322" i="89" s="1"/>
  <c r="K76" i="89"/>
  <c r="I394" i="89" s="1"/>
  <c r="K80" i="89"/>
  <c r="I389" i="89" s="1"/>
  <c r="K84" i="89"/>
  <c r="I392" i="89" s="1"/>
  <c r="K88" i="89"/>
  <c r="I387" i="89" s="1"/>
  <c r="K81" i="89"/>
  <c r="I391" i="89" s="1"/>
  <c r="K90" i="89"/>
  <c r="I383" i="89" s="1"/>
  <c r="K94" i="89"/>
  <c r="I395" i="89" s="1"/>
  <c r="K97" i="89"/>
  <c r="I450" i="89" s="1"/>
  <c r="K101" i="89"/>
  <c r="I381" i="89" s="1"/>
  <c r="K105" i="89"/>
  <c r="I416" i="89" s="1"/>
  <c r="K85" i="89"/>
  <c r="I323" i="89" s="1"/>
  <c r="K103" i="89"/>
  <c r="I342" i="89" s="1"/>
  <c r="K106" i="89"/>
  <c r="I414" i="89" s="1"/>
  <c r="K108" i="89"/>
  <c r="I406" i="89" s="1"/>
  <c r="K110" i="89"/>
  <c r="I402" i="89" s="1"/>
  <c r="K118" i="89"/>
  <c r="I356" i="89" s="1"/>
  <c r="AX115" i="89"/>
  <c r="AV315" i="89" s="1"/>
  <c r="AI112" i="89"/>
  <c r="AG365" i="89" s="1"/>
  <c r="AI111" i="89"/>
  <c r="AG363" i="89" s="1"/>
  <c r="Q111" i="89"/>
  <c r="O325" i="89" s="1"/>
  <c r="AU108" i="89"/>
  <c r="AS434" i="89" s="1"/>
  <c r="AL108" i="89"/>
  <c r="AJ361" i="89" s="1"/>
  <c r="AI107" i="89"/>
  <c r="AG328" i="89" s="1"/>
  <c r="AO106" i="89"/>
  <c r="AM472" i="89" s="1"/>
  <c r="N106" i="89"/>
  <c r="L436" i="89" s="1"/>
  <c r="Z104" i="89"/>
  <c r="X402" i="89" s="1"/>
  <c r="H104" i="89"/>
  <c r="F377" i="89" s="1"/>
  <c r="AF103" i="89"/>
  <c r="AD327" i="89" s="1"/>
  <c r="Z101" i="89"/>
  <c r="X338" i="89" s="1"/>
  <c r="Z99" i="89"/>
  <c r="X370" i="89" s="1"/>
  <c r="AX98" i="89"/>
  <c r="AV451" i="89" s="1"/>
  <c r="AL98" i="89"/>
  <c r="AJ318" i="89" s="1"/>
  <c r="AR97" i="89"/>
  <c r="AP419" i="89" s="1"/>
  <c r="W95" i="89"/>
  <c r="U365" i="89" s="1"/>
  <c r="W108" i="89"/>
  <c r="U383" i="89" s="1"/>
  <c r="W92" i="89"/>
  <c r="U338" i="89" s="1"/>
  <c r="W93" i="89"/>
  <c r="U371" i="89" s="1"/>
  <c r="W94" i="89"/>
  <c r="U473" i="89" s="1"/>
  <c r="W96" i="89"/>
  <c r="U448" i="89" s="1"/>
  <c r="W100" i="89"/>
  <c r="U311" i="89" s="1"/>
  <c r="W85" i="89"/>
  <c r="U480" i="89" s="1"/>
  <c r="W87" i="89"/>
  <c r="U435" i="89" s="1"/>
  <c r="W97" i="89"/>
  <c r="U462" i="89" s="1"/>
  <c r="AU93" i="89"/>
  <c r="AS458" i="89" s="1"/>
  <c r="AX83" i="89"/>
  <c r="AV483" i="89" s="1"/>
  <c r="K83" i="89"/>
  <c r="I380" i="89" s="1"/>
  <c r="T81" i="89"/>
  <c r="R344" i="89" s="1"/>
  <c r="T88" i="89"/>
  <c r="R338" i="89" s="1"/>
  <c r="T97" i="89"/>
  <c r="R443" i="89" s="1"/>
  <c r="T68" i="89"/>
  <c r="R317" i="89" s="1"/>
  <c r="T76" i="89"/>
  <c r="R459" i="89" s="1"/>
  <c r="T80" i="89"/>
  <c r="R449" i="89" s="1"/>
  <c r="T84" i="89"/>
  <c r="R472" i="89" s="1"/>
  <c r="T108" i="89"/>
  <c r="R369" i="89" s="1"/>
  <c r="AL76" i="89"/>
  <c r="AJ443" i="89" s="1"/>
  <c r="Z76" i="89"/>
  <c r="X429" i="89" s="1"/>
  <c r="H109" i="89"/>
  <c r="F380" i="89" s="1"/>
  <c r="H105" i="89"/>
  <c r="F470" i="89" s="1"/>
  <c r="AL103" i="89"/>
  <c r="AJ345" i="89" s="1"/>
  <c r="H101" i="89"/>
  <c r="F378" i="89" s="1"/>
  <c r="AL99" i="89"/>
  <c r="AJ327" i="89" s="1"/>
  <c r="H97" i="89"/>
  <c r="F343" i="89" s="1"/>
  <c r="AL95" i="89"/>
  <c r="AJ365" i="89" s="1"/>
  <c r="T95" i="89"/>
  <c r="R447" i="89" s="1"/>
  <c r="AL92" i="89"/>
  <c r="AJ414" i="89" s="1"/>
  <c r="AL91" i="89"/>
  <c r="AJ391" i="89" s="1"/>
  <c r="T91" i="89"/>
  <c r="R406" i="89" s="1"/>
  <c r="AL88" i="89"/>
  <c r="AJ340" i="89" s="1"/>
  <c r="H88" i="89"/>
  <c r="F403" i="89" s="1"/>
  <c r="T86" i="89"/>
  <c r="R463" i="89" s="1"/>
  <c r="Z85" i="89"/>
  <c r="X470" i="89" s="1"/>
  <c r="AF84" i="89"/>
  <c r="AD438" i="89" s="1"/>
  <c r="AL83" i="89"/>
  <c r="AJ449" i="89" s="1"/>
  <c r="H83" i="89"/>
  <c r="F466" i="89" s="1"/>
  <c r="AF82" i="89"/>
  <c r="AD401" i="89" s="1"/>
  <c r="AL81" i="89"/>
  <c r="AJ387" i="89" s="1"/>
  <c r="T79" i="89"/>
  <c r="R383" i="89" s="1"/>
  <c r="H79" i="89"/>
  <c r="F434" i="89" s="1"/>
  <c r="W77" i="89"/>
  <c r="U463" i="89" s="1"/>
  <c r="N76" i="89"/>
  <c r="L431" i="89" s="1"/>
  <c r="AL75" i="89"/>
  <c r="AJ344" i="89" s="1"/>
  <c r="AX74" i="89"/>
  <c r="AV430" i="89" s="1"/>
  <c r="AL74" i="89"/>
  <c r="AJ308" i="89" s="1"/>
  <c r="H72" i="89"/>
  <c r="F458" i="89" s="1"/>
  <c r="AR71" i="89"/>
  <c r="AP478" i="89" s="1"/>
  <c r="AF71" i="89"/>
  <c r="AD314" i="89" s="1"/>
  <c r="AF70" i="89"/>
  <c r="AD464" i="89" s="1"/>
  <c r="AI70" i="89"/>
  <c r="AG413" i="89" s="1"/>
  <c r="W69" i="89"/>
  <c r="U469" i="89" s="1"/>
  <c r="W72" i="89"/>
  <c r="U459" i="89" s="1"/>
  <c r="W76" i="89"/>
  <c r="U475" i="89" s="1"/>
  <c r="W80" i="89"/>
  <c r="U401" i="89" s="1"/>
  <c r="W84" i="89"/>
  <c r="U367" i="89" s="1"/>
  <c r="W71" i="89"/>
  <c r="U432" i="89" s="1"/>
  <c r="W75" i="89"/>
  <c r="U460" i="89" s="1"/>
  <c r="W70" i="89"/>
  <c r="U318" i="89" s="1"/>
  <c r="W74" i="89"/>
  <c r="U471" i="89" s="1"/>
  <c r="W78" i="89"/>
  <c r="U434" i="89" s="1"/>
  <c r="W82" i="89"/>
  <c r="U369" i="89" s="1"/>
  <c r="W86" i="89"/>
  <c r="U484" i="89" s="1"/>
  <c r="AU68" i="89"/>
  <c r="AS484" i="89" s="1"/>
  <c r="N68" i="89"/>
  <c r="L314" i="89" s="1"/>
  <c r="AF109" i="89"/>
  <c r="AD459" i="89" s="1"/>
  <c r="AF105" i="89"/>
  <c r="AD400" i="89" s="1"/>
  <c r="T103" i="89"/>
  <c r="R386" i="89" s="1"/>
  <c r="AX101" i="89"/>
  <c r="AV450" i="89" s="1"/>
  <c r="AO101" i="89"/>
  <c r="AM468" i="89" s="1"/>
  <c r="T99" i="89"/>
  <c r="R360" i="89" s="1"/>
  <c r="AX97" i="89"/>
  <c r="AV467" i="89" s="1"/>
  <c r="AO97" i="89"/>
  <c r="AM326" i="89" s="1"/>
  <c r="AI94" i="89"/>
  <c r="AG322" i="89" s="1"/>
  <c r="AI90" i="89"/>
  <c r="AG315" i="89" s="1"/>
  <c r="Z88" i="89"/>
  <c r="X460" i="89" s="1"/>
  <c r="AR87" i="89"/>
  <c r="AP468" i="89" s="1"/>
  <c r="N87" i="89"/>
  <c r="L475" i="89" s="1"/>
  <c r="AX86" i="89"/>
  <c r="AV458" i="89" s="1"/>
  <c r="AI85" i="89"/>
  <c r="AG358" i="89" s="1"/>
  <c r="AO82" i="89"/>
  <c r="AM453" i="89" s="1"/>
  <c r="H81" i="89"/>
  <c r="F459" i="89" s="1"/>
  <c r="N80" i="89"/>
  <c r="L472" i="89" s="1"/>
  <c r="AO78" i="89"/>
  <c r="AM318" i="89" s="1"/>
  <c r="T78" i="89"/>
  <c r="R380" i="89" s="1"/>
  <c r="H78" i="89"/>
  <c r="F318" i="89" s="1"/>
  <c r="AR77" i="89"/>
  <c r="AP459" i="89" s="1"/>
  <c r="N75" i="89"/>
  <c r="L433" i="89" s="1"/>
  <c r="Z74" i="89"/>
  <c r="X431" i="89" s="1"/>
  <c r="N74" i="89"/>
  <c r="L318" i="89" s="1"/>
  <c r="AX73" i="89"/>
  <c r="AV479" i="89" s="1"/>
  <c r="AC72" i="89"/>
  <c r="AA325" i="89" s="1"/>
  <c r="T71" i="89"/>
  <c r="R464" i="89" s="1"/>
  <c r="H71" i="89"/>
  <c r="F317" i="89" s="1"/>
  <c r="H70" i="89"/>
  <c r="F469" i="89" s="1"/>
  <c r="AR70" i="89"/>
  <c r="AP463" i="89" s="1"/>
  <c r="K70" i="89"/>
  <c r="I328" i="89" s="1"/>
  <c r="W68" i="89"/>
  <c r="U433" i="89" s="1"/>
  <c r="H92" i="89"/>
  <c r="F371" i="89" s="1"/>
  <c r="H91" i="89"/>
  <c r="F342" i="89" s="1"/>
  <c r="AR90" i="89"/>
  <c r="AP440" i="89" s="1"/>
  <c r="Z90" i="89"/>
  <c r="X331" i="89" s="1"/>
  <c r="AR89" i="89"/>
  <c r="AP326" i="89" s="1"/>
  <c r="Z89" i="89"/>
  <c r="X430" i="89" s="1"/>
  <c r="H89" i="89"/>
  <c r="F430" i="89" s="1"/>
  <c r="AR88" i="89"/>
  <c r="AP330" i="89" s="1"/>
  <c r="AF87" i="89"/>
  <c r="AD452" i="89" s="1"/>
  <c r="AL86" i="89"/>
  <c r="AJ351" i="89" s="1"/>
  <c r="AR85" i="89"/>
  <c r="AP480" i="89" s="1"/>
  <c r="AX84" i="89"/>
  <c r="AV469" i="89" s="1"/>
  <c r="T82" i="89"/>
  <c r="R315" i="89" s="1"/>
  <c r="Z81" i="89"/>
  <c r="X465" i="89" s="1"/>
  <c r="AF80" i="89"/>
  <c r="AD450" i="89" s="1"/>
  <c r="AL79" i="89"/>
  <c r="AJ450" i="89" s="1"/>
  <c r="AF77" i="89"/>
  <c r="AD458" i="89" s="1"/>
  <c r="T77" i="89"/>
  <c r="R331" i="89" s="1"/>
  <c r="AR76" i="89"/>
  <c r="AP438" i="89" s="1"/>
  <c r="AI75" i="89"/>
  <c r="AG317" i="89" s="1"/>
  <c r="Z73" i="89"/>
  <c r="X315" i="89" s="1"/>
  <c r="AX72" i="89"/>
  <c r="AV462" i="89" s="1"/>
  <c r="AO70" i="89"/>
  <c r="AM463" i="89" s="1"/>
  <c r="AO73" i="89"/>
  <c r="AM478" i="89" s="1"/>
  <c r="AO77" i="89"/>
  <c r="AM451" i="89" s="1"/>
  <c r="AO81" i="89"/>
  <c r="AM469" i="89" s="1"/>
  <c r="AO85" i="89"/>
  <c r="AM313" i="89" s="1"/>
  <c r="AO68" i="89"/>
  <c r="AM479" i="89" s="1"/>
  <c r="AO72" i="89"/>
  <c r="AM460" i="89" s="1"/>
  <c r="AO76" i="89"/>
  <c r="AM467" i="89" s="1"/>
  <c r="AO71" i="89"/>
  <c r="AM459" i="89" s="1"/>
  <c r="AO75" i="89"/>
  <c r="AM461" i="89" s="1"/>
  <c r="AO79" i="89"/>
  <c r="AM485" i="89" s="1"/>
  <c r="AO83" i="89"/>
  <c r="AM321" i="89" s="1"/>
  <c r="AO87" i="89"/>
  <c r="AM446" i="89" s="1"/>
  <c r="AF69" i="89"/>
  <c r="AD469" i="89" s="1"/>
  <c r="T70" i="89"/>
  <c r="R314" i="89" s="1"/>
  <c r="AR68" i="89"/>
  <c r="AP484" i="89" s="1"/>
  <c r="AX106" i="89"/>
  <c r="AV443" i="89" s="1"/>
  <c r="AR103" i="89"/>
  <c r="AP442" i="89" s="1"/>
  <c r="AR99" i="89"/>
  <c r="AP428" i="89" s="1"/>
  <c r="AR95" i="89"/>
  <c r="AP436" i="89" s="1"/>
  <c r="AR91" i="89"/>
  <c r="AP473" i="89" s="1"/>
  <c r="W88" i="89"/>
  <c r="U359" i="89" s="1"/>
  <c r="AX87" i="89"/>
  <c r="AV419" i="89" s="1"/>
  <c r="H84" i="89"/>
  <c r="F401" i="89" s="1"/>
  <c r="N83" i="89"/>
  <c r="L429" i="89" s="1"/>
  <c r="AX82" i="89"/>
  <c r="AV314" i="89" s="1"/>
  <c r="H82" i="89"/>
  <c r="F384" i="89" s="1"/>
  <c r="N81" i="89"/>
  <c r="L459" i="89" s="1"/>
  <c r="AO80" i="89"/>
  <c r="AM438" i="89" s="1"/>
  <c r="AX78" i="89"/>
  <c r="AV402" i="89" s="1"/>
  <c r="AL78" i="89"/>
  <c r="AJ396" i="89" s="1"/>
  <c r="Q78" i="89"/>
  <c r="O407" i="89" s="1"/>
  <c r="H77" i="89"/>
  <c r="F431" i="89" s="1"/>
  <c r="AF76" i="89"/>
  <c r="AD342" i="89" s="1"/>
  <c r="K75" i="89"/>
  <c r="I393" i="89" s="1"/>
  <c r="AU73" i="89"/>
  <c r="AS485" i="89" s="1"/>
  <c r="AL72" i="89"/>
  <c r="AJ389" i="89" s="1"/>
  <c r="Z72" i="89"/>
  <c r="X443" i="89" s="1"/>
  <c r="Q70" i="89"/>
  <c r="O311" i="89" s="1"/>
  <c r="Q73" i="89"/>
  <c r="O363" i="89" s="1"/>
  <c r="Q77" i="89"/>
  <c r="O484" i="89" s="1"/>
  <c r="Q81" i="89"/>
  <c r="O406" i="89" s="1"/>
  <c r="Q85" i="89"/>
  <c r="O388" i="89" s="1"/>
  <c r="Q68" i="89"/>
  <c r="O410" i="89" s="1"/>
  <c r="Q72" i="89"/>
  <c r="O327" i="89" s="1"/>
  <c r="Q76" i="89"/>
  <c r="O411" i="89" s="1"/>
  <c r="Q71" i="89"/>
  <c r="O328" i="89" s="1"/>
  <c r="Q75" i="89"/>
  <c r="O401" i="89" s="1"/>
  <c r="Q79" i="89"/>
  <c r="O409" i="89" s="1"/>
  <c r="Q83" i="89"/>
  <c r="O364" i="89" s="1"/>
  <c r="Q87" i="89"/>
  <c r="O483" i="89" s="1"/>
  <c r="H69" i="89"/>
  <c r="F464" i="89" s="1"/>
  <c r="AF100" i="89"/>
  <c r="AD433" i="89" s="1"/>
  <c r="AR98" i="89"/>
  <c r="AP314" i="89" s="1"/>
  <c r="AF96" i="89"/>
  <c r="AD351" i="89" s="1"/>
  <c r="AF94" i="89"/>
  <c r="AD308" i="89" s="1"/>
  <c r="N94" i="89"/>
  <c r="L383" i="89" s="1"/>
  <c r="AO90" i="89"/>
  <c r="AM462" i="89" s="1"/>
  <c r="AF90" i="89"/>
  <c r="AD443" i="89" s="1"/>
  <c r="W90" i="89"/>
  <c r="U467" i="89" s="1"/>
  <c r="N90" i="89"/>
  <c r="L322" i="89" s="1"/>
  <c r="AO89" i="89"/>
  <c r="AM436" i="89" s="1"/>
  <c r="AF88" i="89"/>
  <c r="AD324" i="89" s="1"/>
  <c r="N88" i="89"/>
  <c r="L461" i="89" s="1"/>
  <c r="Z86" i="89"/>
  <c r="X401" i="89" s="1"/>
  <c r="AF85" i="89"/>
  <c r="AD316" i="89" s="1"/>
  <c r="AL84" i="89"/>
  <c r="AJ333" i="89" s="1"/>
  <c r="AR83" i="89"/>
  <c r="AP477" i="89" s="1"/>
  <c r="AL82" i="89"/>
  <c r="AJ402" i="89" s="1"/>
  <c r="AR81" i="89"/>
  <c r="AP313" i="89" s="1"/>
  <c r="AX80" i="89"/>
  <c r="AV475" i="89" s="1"/>
  <c r="AI79" i="89"/>
  <c r="AG336" i="89" s="1"/>
  <c r="N79" i="89"/>
  <c r="L401" i="89" s="1"/>
  <c r="H76" i="89"/>
  <c r="F433" i="89" s="1"/>
  <c r="AR75" i="89"/>
  <c r="AP461" i="89" s="1"/>
  <c r="AF75" i="89"/>
  <c r="AD403" i="89" s="1"/>
  <c r="AR74" i="89"/>
  <c r="AP485" i="89" s="1"/>
  <c r="W73" i="89"/>
  <c r="U465" i="89" s="1"/>
  <c r="N72" i="89"/>
  <c r="L317" i="89" s="1"/>
  <c r="AL71" i="89"/>
  <c r="AJ349" i="89" s="1"/>
  <c r="AX70" i="89"/>
  <c r="AV436" i="89" s="1"/>
  <c r="AL70" i="89"/>
  <c r="AJ322" i="89" s="1"/>
  <c r="AR107" i="89"/>
  <c r="AP437" i="89" s="1"/>
  <c r="N104" i="89"/>
  <c r="L407" i="89" s="1"/>
  <c r="Z102" i="89"/>
  <c r="X339" i="89" s="1"/>
  <c r="N100" i="89"/>
  <c r="L327" i="89" s="1"/>
  <c r="Z98" i="89"/>
  <c r="X336" i="89" s="1"/>
  <c r="N96" i="89"/>
  <c r="L402" i="89" s="1"/>
  <c r="AO95" i="89"/>
  <c r="AM473" i="89" s="1"/>
  <c r="AF95" i="89"/>
  <c r="AD406" i="89" s="1"/>
  <c r="N95" i="89"/>
  <c r="L471" i="89" s="1"/>
  <c r="AX94" i="89"/>
  <c r="AV472" i="89" s="1"/>
  <c r="AX93" i="89"/>
  <c r="AV438" i="89" s="1"/>
  <c r="AF93" i="89"/>
  <c r="AD331" i="89" s="1"/>
  <c r="AX92" i="89"/>
  <c r="AV449" i="89" s="1"/>
  <c r="AO92" i="89"/>
  <c r="AM352" i="89" s="1"/>
  <c r="AF92" i="89"/>
  <c r="AD377" i="89" s="1"/>
  <c r="N92" i="89"/>
  <c r="L430" i="89" s="1"/>
  <c r="AX91" i="89"/>
  <c r="AV335" i="89" s="1"/>
  <c r="AO91" i="89"/>
  <c r="AM424" i="89" s="1"/>
  <c r="AF91" i="89"/>
  <c r="AD349" i="89" s="1"/>
  <c r="N91" i="89"/>
  <c r="L385" i="89" s="1"/>
  <c r="AX90" i="89"/>
  <c r="AV326" i="89" s="1"/>
  <c r="AX89" i="89"/>
  <c r="AV457" i="89" s="1"/>
  <c r="AF89" i="89"/>
  <c r="AD328" i="89" s="1"/>
  <c r="AX88" i="89"/>
  <c r="AV470" i="89" s="1"/>
  <c r="AO88" i="89"/>
  <c r="AM471" i="89" s="1"/>
  <c r="AL87" i="89"/>
  <c r="AJ320" i="89" s="1"/>
  <c r="T87" i="89"/>
  <c r="R401" i="89" s="1"/>
  <c r="AR86" i="89"/>
  <c r="AP423" i="89" s="1"/>
  <c r="N86" i="89"/>
  <c r="L466" i="89" s="1"/>
  <c r="AX85" i="89"/>
  <c r="AV482" i="89" s="1"/>
  <c r="T85" i="89"/>
  <c r="R343" i="89" s="1"/>
  <c r="Z84" i="89"/>
  <c r="X461" i="89" s="1"/>
  <c r="AF83" i="89"/>
  <c r="AD339" i="89" s="1"/>
  <c r="H80" i="89"/>
  <c r="F311" i="89" s="1"/>
  <c r="W79" i="89"/>
  <c r="U472" i="89" s="1"/>
  <c r="Z78" i="89"/>
  <c r="X466" i="89" s="1"/>
  <c r="N78" i="89"/>
  <c r="L384" i="89" s="1"/>
  <c r="AX77" i="89"/>
  <c r="AV464" i="89" s="1"/>
  <c r="AL77" i="89"/>
  <c r="AJ323" i="89" s="1"/>
  <c r="AC76" i="89"/>
  <c r="AA343" i="89" s="1"/>
  <c r="T75" i="89"/>
  <c r="R407" i="89" s="1"/>
  <c r="H75" i="89"/>
  <c r="F443" i="89" s="1"/>
  <c r="T74" i="89"/>
  <c r="R469" i="89" s="1"/>
  <c r="H74" i="89"/>
  <c r="F429" i="89" s="1"/>
  <c r="AR73" i="89"/>
  <c r="AP460" i="89" s="1"/>
  <c r="N71" i="89"/>
  <c r="L315" i="89" s="1"/>
  <c r="Z70" i="89"/>
  <c r="X464" i="89" s="1"/>
  <c r="N70" i="89"/>
  <c r="L469" i="89" s="1"/>
  <c r="AL69" i="89"/>
  <c r="AJ335" i="89" s="1"/>
  <c r="AO69" i="89"/>
  <c r="AM484" i="89" s="1"/>
  <c r="AC68" i="89"/>
  <c r="AA317" i="89" s="1"/>
  <c r="AC71" i="89"/>
  <c r="AA314" i="89" s="1"/>
  <c r="AC75" i="89"/>
  <c r="AA331" i="89" s="1"/>
  <c r="AC79" i="89"/>
  <c r="AA397" i="89" s="1"/>
  <c r="AC83" i="89"/>
  <c r="AA448" i="89" s="1"/>
  <c r="AC70" i="89"/>
  <c r="AA380" i="89" s="1"/>
  <c r="AC74" i="89"/>
  <c r="AA328" i="89" s="1"/>
  <c r="AC69" i="89"/>
  <c r="AA332" i="89" s="1"/>
  <c r="AC73" i="89"/>
  <c r="AA327" i="89" s="1"/>
  <c r="AC77" i="89"/>
  <c r="AA355" i="89" s="1"/>
  <c r="AC81" i="89"/>
  <c r="AA407" i="89" s="1"/>
  <c r="AC85" i="89"/>
  <c r="AA464" i="89" s="1"/>
  <c r="H87" i="89"/>
  <c r="F432" i="89" s="1"/>
  <c r="AF86" i="89"/>
  <c r="AD385" i="89" s="1"/>
  <c r="AR84" i="89"/>
  <c r="AP471" i="89" s="1"/>
  <c r="Z82" i="89"/>
  <c r="X463" i="89" s="1"/>
  <c r="AF81" i="89"/>
  <c r="AD371" i="89" s="1"/>
  <c r="AL80" i="89"/>
  <c r="AJ469" i="89" s="1"/>
  <c r="AR79" i="89"/>
  <c r="AP481" i="89" s="1"/>
  <c r="AF79" i="89"/>
  <c r="AD384" i="89" s="1"/>
  <c r="K79" i="89"/>
  <c r="I400" i="89" s="1"/>
  <c r="Z77" i="89"/>
  <c r="X459" i="89" s="1"/>
  <c r="AX76" i="89"/>
  <c r="AV349" i="89" s="1"/>
  <c r="AO74" i="89"/>
  <c r="AM457" i="89" s="1"/>
  <c r="AF73" i="89"/>
  <c r="AD317" i="89" s="1"/>
  <c r="T73" i="89"/>
  <c r="R327" i="89" s="1"/>
  <c r="AR72" i="89"/>
  <c r="AP467" i="89" s="1"/>
  <c r="AI71" i="89"/>
  <c r="AG335" i="89" s="1"/>
  <c r="AI74" i="89"/>
  <c r="AG308" i="89" s="1"/>
  <c r="AI78" i="89"/>
  <c r="AG470" i="89" s="1"/>
  <c r="AI82" i="89"/>
  <c r="AG356" i="89" s="1"/>
  <c r="AI86" i="89"/>
  <c r="AG403" i="89" s="1"/>
  <c r="AI69" i="89"/>
  <c r="AG445" i="89" s="1"/>
  <c r="AI73" i="89"/>
  <c r="AG387" i="89" s="1"/>
  <c r="AI77" i="89"/>
  <c r="AG384" i="89" s="1"/>
  <c r="AI72" i="89"/>
  <c r="AG349" i="89" s="1"/>
  <c r="AI76" i="89"/>
  <c r="AG311" i="89" s="1"/>
  <c r="AI80" i="89"/>
  <c r="AG329" i="89" s="1"/>
  <c r="AI84" i="89"/>
  <c r="AG341" i="89" s="1"/>
  <c r="AI88" i="89"/>
  <c r="AG385" i="89" s="1"/>
  <c r="AX69" i="89"/>
  <c r="AV460" i="89" s="1"/>
  <c r="Q69" i="89"/>
  <c r="O335" i="89" s="1"/>
  <c r="AI68" i="89"/>
  <c r="AG377" i="89" s="1"/>
  <c r="K68" i="89"/>
  <c r="I335" i="89" s="1"/>
  <c r="AR69" i="89"/>
  <c r="AP479" i="89" s="1"/>
  <c r="T69" i="89"/>
  <c r="R384" i="89" s="1"/>
  <c r="AX68" i="89"/>
  <c r="AV463" i="89" s="1"/>
  <c r="Z68" i="89"/>
  <c r="X318" i="89" s="1"/>
  <c r="AF68" i="89"/>
  <c r="AD336" i="89" s="1"/>
  <c r="H68" i="89"/>
  <c r="F314" i="89" s="1"/>
  <c r="H53" i="89"/>
  <c r="F305" i="89" s="1"/>
  <c r="AF53" i="89"/>
  <c r="AD302" i="89" s="1"/>
  <c r="K53" i="89"/>
  <c r="I298" i="89" s="1"/>
  <c r="AI53" i="89"/>
  <c r="AG297" i="89" s="1"/>
  <c r="W65" i="89"/>
  <c r="U300" i="89" s="1"/>
  <c r="AU64" i="89"/>
  <c r="AS298" i="89" s="1"/>
  <c r="W64" i="89"/>
  <c r="U304" i="89" s="1"/>
  <c r="AU63" i="89"/>
  <c r="AS303" i="89" s="1"/>
  <c r="W63" i="89"/>
  <c r="U298" i="89" s="1"/>
  <c r="AU62" i="89"/>
  <c r="AS304" i="89" s="1"/>
  <c r="W62" i="89"/>
  <c r="U307" i="89" s="1"/>
  <c r="AU61" i="89"/>
  <c r="AS294" i="89" s="1"/>
  <c r="W61" i="89"/>
  <c r="U306" i="89" s="1"/>
  <c r="AU60" i="89"/>
  <c r="AS300" i="89" s="1"/>
  <c r="W60" i="89"/>
  <c r="U303" i="89" s="1"/>
  <c r="AU59" i="89"/>
  <c r="AS295" i="89" s="1"/>
  <c r="W59" i="89"/>
  <c r="U295" i="89" s="1"/>
  <c r="AU58" i="89"/>
  <c r="AS299" i="89" s="1"/>
  <c r="H51" i="89"/>
  <c r="F273" i="89" s="1"/>
  <c r="N50" i="89"/>
  <c r="L273" i="89" s="1"/>
  <c r="N37" i="89"/>
  <c r="L265" i="89" s="1"/>
  <c r="W43" i="89"/>
  <c r="U279" i="89" s="1"/>
  <c r="W28" i="89"/>
  <c r="U284" i="89" s="1"/>
  <c r="W22" i="89"/>
  <c r="U280" i="89" s="1"/>
  <c r="W36" i="89"/>
  <c r="U281" i="89" s="1"/>
  <c r="AO8" i="89"/>
  <c r="AM291" i="89" s="1"/>
  <c r="AF31" i="89"/>
  <c r="AD251" i="89" s="1"/>
  <c r="AI47" i="89"/>
  <c r="AG259" i="89" s="1"/>
  <c r="AI34" i="89"/>
  <c r="AG251" i="89" s="1"/>
  <c r="AI40" i="89"/>
  <c r="AG267" i="89" s="1"/>
  <c r="K45" i="89"/>
  <c r="I282" i="89" s="1"/>
  <c r="AL44" i="89"/>
  <c r="AJ251" i="89" s="1"/>
  <c r="AL35" i="89"/>
  <c r="AJ284" i="89" s="1"/>
  <c r="AL45" i="89"/>
  <c r="AJ278" i="89" s="1"/>
  <c r="AL29" i="89"/>
  <c r="AJ249" i="89" s="1"/>
  <c r="AO52" i="89"/>
  <c r="AM259" i="89" s="1"/>
  <c r="H52" i="89"/>
  <c r="F259" i="89" s="1"/>
  <c r="H21" i="89"/>
  <c r="F257" i="89" s="1"/>
  <c r="H45" i="89"/>
  <c r="F277" i="89" s="1"/>
  <c r="H39" i="89"/>
  <c r="F260" i="89" s="1"/>
  <c r="K49" i="89"/>
  <c r="I273" i="89" s="1"/>
  <c r="K40" i="89"/>
  <c r="I277" i="89" s="1"/>
  <c r="AO45" i="89"/>
  <c r="AM285" i="89" s="1"/>
  <c r="AO46" i="89"/>
  <c r="AM262" i="89" s="1"/>
  <c r="AF42" i="89"/>
  <c r="AD273" i="89" s="1"/>
  <c r="AF21" i="89"/>
  <c r="AD252" i="89" s="1"/>
  <c r="K24" i="89"/>
  <c r="I269" i="89" s="1"/>
  <c r="T42" i="89"/>
  <c r="R275" i="89" s="1"/>
  <c r="T33" i="89"/>
  <c r="R258" i="89" s="1"/>
  <c r="T49" i="89"/>
  <c r="R273" i="89" s="1"/>
  <c r="T27" i="89"/>
  <c r="R272" i="89" s="1"/>
  <c r="N40" i="89"/>
  <c r="L275" i="89" s="1"/>
  <c r="H38" i="89"/>
  <c r="F270" i="89" s="1"/>
  <c r="AO35" i="89"/>
  <c r="AM282" i="89" s="1"/>
  <c r="E34" i="89"/>
  <c r="C265" i="89" s="1"/>
  <c r="W33" i="89"/>
  <c r="U272" i="89" s="1"/>
  <c r="Z31" i="89"/>
  <c r="E31" i="89"/>
  <c r="C280" i="89" s="1"/>
  <c r="H29" i="89"/>
  <c r="F284" i="89" s="1"/>
  <c r="Z28" i="89"/>
  <c r="AC26" i="89"/>
  <c r="AA251" i="89" s="1"/>
  <c r="H26" i="89"/>
  <c r="F250" i="89" s="1"/>
  <c r="AC23" i="89"/>
  <c r="AA270" i="89" s="1"/>
  <c r="K21" i="89"/>
  <c r="I271" i="89" s="1"/>
  <c r="AF18" i="89"/>
  <c r="AD291" i="89" s="1"/>
  <c r="N16" i="89"/>
  <c r="L267" i="89" s="1"/>
  <c r="AI13" i="89"/>
  <c r="AG253" i="89" s="1"/>
  <c r="AF10" i="89"/>
  <c r="AD269" i="89" s="1"/>
  <c r="T6" i="89"/>
  <c r="R247" i="89" s="1"/>
  <c r="T10" i="89"/>
  <c r="R274" i="89" s="1"/>
  <c r="T9" i="89"/>
  <c r="R271" i="89" s="1"/>
  <c r="N9" i="89"/>
  <c r="L269" i="89" s="1"/>
  <c r="AI7" i="89"/>
  <c r="AG266" i="89" s="1"/>
  <c r="AO39" i="89"/>
  <c r="AM266" i="89" s="1"/>
  <c r="T39" i="89"/>
  <c r="R291" i="89" s="1"/>
  <c r="AI37" i="89"/>
  <c r="AG283" i="89" s="1"/>
  <c r="AF36" i="89"/>
  <c r="AD283" i="89" s="1"/>
  <c r="H35" i="89"/>
  <c r="F267" i="89" s="1"/>
  <c r="N34" i="89"/>
  <c r="L280" i="89" s="1"/>
  <c r="K33" i="89"/>
  <c r="I281" i="89" s="1"/>
  <c r="AC32" i="89"/>
  <c r="AA291" i="89" s="1"/>
  <c r="AI31" i="89"/>
  <c r="AG275" i="89" s="1"/>
  <c r="AF30" i="89"/>
  <c r="AD287" i="89" s="1"/>
  <c r="K30" i="89"/>
  <c r="I280" i="89" s="1"/>
  <c r="N28" i="89"/>
  <c r="L288" i="89" s="1"/>
  <c r="AF27" i="89"/>
  <c r="AD290" i="89" s="1"/>
  <c r="AL26" i="89"/>
  <c r="AJ256" i="89" s="1"/>
  <c r="AI25" i="89"/>
  <c r="AG285" i="89" s="1"/>
  <c r="N25" i="89"/>
  <c r="L250" i="89" s="1"/>
  <c r="AO24" i="89"/>
  <c r="AM253" i="89" s="1"/>
  <c r="T24" i="89"/>
  <c r="R255" i="89" s="1"/>
  <c r="Q23" i="89"/>
  <c r="O250" i="89" s="1"/>
  <c r="AI22" i="89"/>
  <c r="AG249" i="89" s="1"/>
  <c r="AO21" i="89"/>
  <c r="AM280" i="89" s="1"/>
  <c r="AL20" i="89"/>
  <c r="AJ291" i="89" s="1"/>
  <c r="Q20" i="89"/>
  <c r="O289" i="89" s="1"/>
  <c r="E20" i="89"/>
  <c r="C268" i="89" s="1"/>
  <c r="W19" i="89"/>
  <c r="U286" i="89" s="1"/>
  <c r="T18" i="89"/>
  <c r="R249" i="89" s="1"/>
  <c r="AL17" i="89"/>
  <c r="AJ253" i="89" s="1"/>
  <c r="Z17" i="89"/>
  <c r="E17" i="89"/>
  <c r="C256" i="89" s="1"/>
  <c r="AO15" i="89"/>
  <c r="AM248" i="89" s="1"/>
  <c r="T15" i="89"/>
  <c r="R262" i="89" s="1"/>
  <c r="H15" i="89"/>
  <c r="F292" i="89" s="1"/>
  <c r="Z14" i="89"/>
  <c r="W13" i="89"/>
  <c r="U248" i="89" s="1"/>
  <c r="AO12" i="89"/>
  <c r="AM255" i="89" s="1"/>
  <c r="AC12" i="89"/>
  <c r="AA289" i="89" s="1"/>
  <c r="H12" i="89"/>
  <c r="F269" i="89" s="1"/>
  <c r="H6" i="89"/>
  <c r="F247" i="89" s="1"/>
  <c r="H17" i="89"/>
  <c r="F253" i="89" s="1"/>
  <c r="H25" i="89"/>
  <c r="F265" i="89" s="1"/>
  <c r="H33" i="89"/>
  <c r="F279" i="89" s="1"/>
  <c r="H41" i="89"/>
  <c r="F272" i="89" s="1"/>
  <c r="H49" i="89"/>
  <c r="F278" i="89" s="1"/>
  <c r="H16" i="89"/>
  <c r="F286" i="89" s="1"/>
  <c r="H24" i="89"/>
  <c r="F276" i="89" s="1"/>
  <c r="H32" i="89"/>
  <c r="F287" i="89" s="1"/>
  <c r="H40" i="89"/>
  <c r="F293" i="89" s="1"/>
  <c r="H48" i="89"/>
  <c r="F264" i="89" s="1"/>
  <c r="H10" i="89"/>
  <c r="F248" i="89" s="1"/>
  <c r="AI9" i="89"/>
  <c r="AG265" i="89" s="1"/>
  <c r="AI8" i="89"/>
  <c r="AG276" i="89" s="1"/>
  <c r="AC8" i="89"/>
  <c r="AA271" i="89" s="1"/>
  <c r="Q8" i="89"/>
  <c r="O266" i="89" s="1"/>
  <c r="K7" i="89"/>
  <c r="I247" i="89" s="1"/>
  <c r="K46" i="89"/>
  <c r="I275" i="89" s="1"/>
  <c r="H42" i="89"/>
  <c r="F271" i="89" s="1"/>
  <c r="AL32" i="89"/>
  <c r="AJ259" i="89" s="1"/>
  <c r="T30" i="89"/>
  <c r="R290" i="89" s="1"/>
  <c r="AO27" i="89"/>
  <c r="AM267" i="89" s="1"/>
  <c r="W25" i="89"/>
  <c r="U277" i="89" s="1"/>
  <c r="E23" i="89"/>
  <c r="C250" i="89" s="1"/>
  <c r="Z20" i="89"/>
  <c r="AC18" i="89"/>
  <c r="AA292" i="89" s="1"/>
  <c r="K16" i="89"/>
  <c r="I274" i="89" s="1"/>
  <c r="AF13" i="89"/>
  <c r="AD248" i="89" s="1"/>
  <c r="W11" i="89"/>
  <c r="U268" i="89" s="1"/>
  <c r="K9" i="89"/>
  <c r="I252" i="89" s="1"/>
  <c r="K8" i="89"/>
  <c r="I251" i="89" s="1"/>
  <c r="E8" i="89"/>
  <c r="C254" i="89" s="1"/>
  <c r="AF7" i="89"/>
  <c r="AD254" i="89" s="1"/>
  <c r="Q6" i="89"/>
  <c r="O247" i="89" s="1"/>
  <c r="AL52" i="89"/>
  <c r="AJ264" i="89" s="1"/>
  <c r="E51" i="89"/>
  <c r="C273" i="89" s="1"/>
  <c r="W50" i="89"/>
  <c r="U252" i="89" s="1"/>
  <c r="K50" i="89"/>
  <c r="I260" i="89" s="1"/>
  <c r="Z48" i="89"/>
  <c r="E48" i="89"/>
  <c r="C263" i="89" s="1"/>
  <c r="AF47" i="89"/>
  <c r="AD271" i="89" s="1"/>
  <c r="K47" i="89"/>
  <c r="I276" i="89" s="1"/>
  <c r="T46" i="89"/>
  <c r="R260" i="89" s="1"/>
  <c r="Q45" i="89"/>
  <c r="O275" i="89" s="1"/>
  <c r="N44" i="89"/>
  <c r="L293" i="89" s="1"/>
  <c r="AF43" i="89"/>
  <c r="AD276" i="89" s="1"/>
  <c r="T43" i="89"/>
  <c r="R268" i="89" s="1"/>
  <c r="AL42" i="89"/>
  <c r="AJ280" i="89" s="1"/>
  <c r="AI41" i="89"/>
  <c r="AG293" i="89" s="1"/>
  <c r="N41" i="89"/>
  <c r="L277" i="89" s="1"/>
  <c r="AO40" i="89"/>
  <c r="AM281" i="89" s="1"/>
  <c r="T40" i="89"/>
  <c r="R280" i="89" s="1"/>
  <c r="Q39" i="89"/>
  <c r="O284" i="89" s="1"/>
  <c r="AI38" i="89"/>
  <c r="AG277" i="89" s="1"/>
  <c r="AF37" i="89"/>
  <c r="AD277" i="89" s="1"/>
  <c r="W37" i="89"/>
  <c r="U290" i="89" s="1"/>
  <c r="AO36" i="89"/>
  <c r="AM284" i="89" s="1"/>
  <c r="H36" i="89"/>
  <c r="F280" i="89" s="1"/>
  <c r="E35" i="89"/>
  <c r="C267" i="89" s="1"/>
  <c r="W34" i="89"/>
  <c r="U287" i="89" s="1"/>
  <c r="K34" i="89"/>
  <c r="I292" i="89" s="1"/>
  <c r="Z32" i="89"/>
  <c r="E32" i="89"/>
  <c r="C287" i="89" s="1"/>
  <c r="K31" i="89"/>
  <c r="I267" i="89" s="1"/>
  <c r="H30" i="89"/>
  <c r="F249" i="89" s="1"/>
  <c r="Z29" i="89"/>
  <c r="N29" i="89"/>
  <c r="L248" i="89" s="1"/>
  <c r="AF28" i="89"/>
  <c r="AD260" i="89" s="1"/>
  <c r="AC27" i="89"/>
  <c r="AA252" i="89" s="1"/>
  <c r="H27" i="89"/>
  <c r="F285" i="89" s="1"/>
  <c r="AI26" i="89"/>
  <c r="AG292" i="89" s="1"/>
  <c r="N26" i="89"/>
  <c r="L258" i="89" s="1"/>
  <c r="K25" i="89"/>
  <c r="I270" i="89" s="1"/>
  <c r="AC24" i="89"/>
  <c r="AA278" i="89" s="1"/>
  <c r="Q24" i="89"/>
  <c r="O278" i="89" s="1"/>
  <c r="AI23" i="89"/>
  <c r="AG291" i="89" s="1"/>
  <c r="AF22" i="89"/>
  <c r="AD288" i="89" s="1"/>
  <c r="K22" i="89"/>
  <c r="I289" i="89" s="1"/>
  <c r="AL21" i="89"/>
  <c r="AJ255" i="89" s="1"/>
  <c r="Q21" i="89"/>
  <c r="O262" i="89" s="1"/>
  <c r="N20" i="89"/>
  <c r="L266" i="89" s="1"/>
  <c r="AF19" i="89"/>
  <c r="AD268" i="89" s="1"/>
  <c r="T19" i="89"/>
  <c r="R279" i="89" s="1"/>
  <c r="AL18" i="89"/>
  <c r="AJ288" i="89" s="1"/>
  <c r="AI17" i="89"/>
  <c r="AG287" i="89" s="1"/>
  <c r="N17" i="89"/>
  <c r="L249" i="89" s="1"/>
  <c r="AO16" i="89"/>
  <c r="AM269" i="89" s="1"/>
  <c r="T16" i="89"/>
  <c r="R252" i="89" s="1"/>
  <c r="Q15" i="89"/>
  <c r="O248" i="89" s="1"/>
  <c r="AI14" i="89"/>
  <c r="AG279" i="89" s="1"/>
  <c r="W14" i="89"/>
  <c r="U289" i="89" s="1"/>
  <c r="AO13" i="89"/>
  <c r="AM256" i="89" s="1"/>
  <c r="AL12" i="89"/>
  <c r="AJ266" i="89" s="1"/>
  <c r="AL11" i="89"/>
  <c r="AJ257" i="89" s="1"/>
  <c r="Q12" i="89"/>
  <c r="O254" i="89" s="1"/>
  <c r="E12" i="89"/>
  <c r="C248" i="89" s="1"/>
  <c r="AL10" i="89"/>
  <c r="AJ254" i="89" s="1"/>
  <c r="AL8" i="89"/>
  <c r="AJ268" i="89" s="1"/>
  <c r="Z6" i="89"/>
  <c r="X247" i="89" s="1"/>
  <c r="Z27" i="89"/>
  <c r="Z35" i="89"/>
  <c r="Z43" i="89"/>
  <c r="Z51" i="89"/>
  <c r="Z18" i="89"/>
  <c r="Z26" i="89"/>
  <c r="Z34" i="89"/>
  <c r="Z42" i="89"/>
  <c r="Z50" i="89"/>
  <c r="Z8" i="89"/>
  <c r="Z7" i="89"/>
  <c r="AF9" i="89"/>
  <c r="AD289" i="89" s="1"/>
  <c r="T7" i="89"/>
  <c r="R250" i="89" s="1"/>
  <c r="H7" i="89"/>
  <c r="F254" i="89" s="1"/>
  <c r="AL48" i="89"/>
  <c r="AJ271" i="89" s="1"/>
  <c r="AO30" i="89"/>
  <c r="AM252" i="89" s="1"/>
  <c r="E26" i="89"/>
  <c r="C257" i="89" s="1"/>
  <c r="Z23" i="89"/>
  <c r="H18" i="89"/>
  <c r="F268" i="89" s="1"/>
  <c r="AC15" i="89"/>
  <c r="AA269" i="89" s="1"/>
  <c r="K13" i="89"/>
  <c r="I258" i="89" s="1"/>
  <c r="W9" i="89"/>
  <c r="U254" i="89" s="1"/>
  <c r="AI6" i="89"/>
  <c r="AG248" i="89" s="1"/>
  <c r="Z52" i="89"/>
  <c r="Q52" i="89"/>
  <c r="O285" i="89" s="1"/>
  <c r="E52" i="89"/>
  <c r="C259" i="89" s="1"/>
  <c r="AI51" i="89"/>
  <c r="AG264" i="89" s="1"/>
  <c r="N51" i="89"/>
  <c r="L276" i="89" s="1"/>
  <c r="AF50" i="89"/>
  <c r="AD263" i="89" s="1"/>
  <c r="AI48" i="89"/>
  <c r="AG250" i="89" s="1"/>
  <c r="N48" i="89"/>
  <c r="L292" i="89" s="1"/>
  <c r="H46" i="89"/>
  <c r="F281" i="89" s="1"/>
  <c r="W44" i="89"/>
  <c r="U282" i="89" s="1"/>
  <c r="AO43" i="89"/>
  <c r="AM271" i="89" s="1"/>
  <c r="E42" i="89"/>
  <c r="C272" i="89" s="1"/>
  <c r="W41" i="89"/>
  <c r="U270" i="89" s="1"/>
  <c r="Z39" i="89"/>
  <c r="E39" i="89"/>
  <c r="C293" i="89" s="1"/>
  <c r="W38" i="89"/>
  <c r="U265" i="89" s="1"/>
  <c r="AO37" i="89"/>
  <c r="AM278" i="89" s="1"/>
  <c r="K37" i="89"/>
  <c r="I291" i="89" s="1"/>
  <c r="AF34" i="89"/>
  <c r="AD249" i="89" s="1"/>
  <c r="AI32" i="89"/>
  <c r="AG256" i="89" s="1"/>
  <c r="N32" i="89"/>
  <c r="L284" i="89" s="1"/>
  <c r="AI29" i="89"/>
  <c r="AG255" i="89" s="1"/>
  <c r="AL27" i="89"/>
  <c r="AJ290" i="89" s="1"/>
  <c r="Q27" i="89"/>
  <c r="O277" i="89" s="1"/>
  <c r="T25" i="89"/>
  <c r="R266" i="89" s="1"/>
  <c r="AL24" i="89"/>
  <c r="AJ252" i="89" s="1"/>
  <c r="AO22" i="89"/>
  <c r="AM268" i="89" s="1"/>
  <c r="T22" i="89"/>
  <c r="R267" i="89" s="1"/>
  <c r="W20" i="89"/>
  <c r="U291" i="89" s="1"/>
  <c r="AO19" i="89"/>
  <c r="AM274" i="89" s="1"/>
  <c r="E18" i="89"/>
  <c r="C252" i="89" s="1"/>
  <c r="W17" i="89"/>
  <c r="U249" i="89" s="1"/>
  <c r="Z15" i="89"/>
  <c r="E15" i="89"/>
  <c r="C249" i="89" s="1"/>
  <c r="H13" i="89"/>
  <c r="F252" i="89" s="1"/>
  <c r="Z12" i="89"/>
  <c r="AF11" i="89"/>
  <c r="AD256" i="89" s="1"/>
  <c r="T11" i="89"/>
  <c r="R287" i="89" s="1"/>
  <c r="N10" i="89"/>
  <c r="L289" i="89" s="1"/>
  <c r="N8" i="89"/>
  <c r="L287" i="89" s="1"/>
  <c r="AO10" i="89"/>
  <c r="AM289" i="89" s="1"/>
  <c r="AO18" i="89"/>
  <c r="AM279" i="89" s="1"/>
  <c r="AO26" i="89"/>
  <c r="AM290" i="89" s="1"/>
  <c r="AO34" i="89"/>
  <c r="AM277" i="89" s="1"/>
  <c r="AO42" i="89"/>
  <c r="AM272" i="89" s="1"/>
  <c r="AO50" i="89"/>
  <c r="AM276" i="89" s="1"/>
  <c r="AO9" i="89"/>
  <c r="AM249" i="89" s="1"/>
  <c r="AO17" i="89"/>
  <c r="AM250" i="89" s="1"/>
  <c r="AO25" i="89"/>
  <c r="AM270" i="89" s="1"/>
  <c r="AO33" i="89"/>
  <c r="AM283" i="89" s="1"/>
  <c r="AO41" i="89"/>
  <c r="AM260" i="89" s="1"/>
  <c r="AO49" i="89"/>
  <c r="AM264" i="89" s="1"/>
  <c r="AO7" i="89"/>
  <c r="AM292" i="89" s="1"/>
  <c r="AO6" i="89"/>
  <c r="AM247" i="89" s="1"/>
  <c r="W51" i="89"/>
  <c r="U273" i="89" s="1"/>
  <c r="T50" i="89"/>
  <c r="R259" i="89" s="1"/>
  <c r="AL49" i="89"/>
  <c r="AJ262" i="89" s="1"/>
  <c r="Z49" i="89"/>
  <c r="E49" i="89"/>
  <c r="C264" i="89" s="1"/>
  <c r="AO47" i="89"/>
  <c r="AM265" i="89" s="1"/>
  <c r="T47" i="89"/>
  <c r="R285" i="89" s="1"/>
  <c r="H47" i="89"/>
  <c r="F263" i="89" s="1"/>
  <c r="AI45" i="89"/>
  <c r="AG274" i="89" s="1"/>
  <c r="Z45" i="89"/>
  <c r="N45" i="89"/>
  <c r="L260" i="89" s="1"/>
  <c r="AF44" i="89"/>
  <c r="AD293" i="89" s="1"/>
  <c r="H43" i="89"/>
  <c r="F262" i="89" s="1"/>
  <c r="AI42" i="89"/>
  <c r="AG257" i="89" s="1"/>
  <c r="N42" i="89"/>
  <c r="L261" i="89" s="1"/>
  <c r="K41" i="89"/>
  <c r="I256" i="89" s="1"/>
  <c r="Q40" i="89"/>
  <c r="O288" i="89" s="1"/>
  <c r="AI39" i="89"/>
  <c r="AG273" i="89" s="1"/>
  <c r="AF38" i="89"/>
  <c r="AD279" i="89" s="1"/>
  <c r="AL36" i="89"/>
  <c r="AJ270" i="89" s="1"/>
  <c r="Q36" i="89"/>
  <c r="O263" i="89" s="1"/>
  <c r="E36" i="89"/>
  <c r="C285" i="89" s="1"/>
  <c r="W35" i="89"/>
  <c r="U259" i="89" s="1"/>
  <c r="T34" i="89"/>
  <c r="R277" i="89" s="1"/>
  <c r="AL33" i="89"/>
  <c r="AJ274" i="89" s="1"/>
  <c r="Z33" i="89"/>
  <c r="E33" i="89"/>
  <c r="C276" i="89" s="1"/>
  <c r="AO31" i="89"/>
  <c r="AM251" i="89" s="1"/>
  <c r="T31" i="89"/>
  <c r="R281" i="89" s="1"/>
  <c r="H31" i="89"/>
  <c r="F274" i="89" s="1"/>
  <c r="Z30" i="89"/>
  <c r="W29" i="89"/>
  <c r="U264" i="89" s="1"/>
  <c r="AO28" i="89"/>
  <c r="AM293" i="89" s="1"/>
  <c r="AC28" i="89"/>
  <c r="AA254" i="89" s="1"/>
  <c r="H28" i="89"/>
  <c r="F288" i="89" s="1"/>
  <c r="E27" i="89"/>
  <c r="C274" i="89" s="1"/>
  <c r="W26" i="89"/>
  <c r="U250" i="89" s="1"/>
  <c r="K26" i="89"/>
  <c r="I279" i="89" s="1"/>
  <c r="AC25" i="89"/>
  <c r="AA288" i="89" s="1"/>
  <c r="Z24" i="89"/>
  <c r="E24" i="89"/>
  <c r="C251" i="89" s="1"/>
  <c r="AF23" i="89"/>
  <c r="AD253" i="89" s="1"/>
  <c r="K23" i="89"/>
  <c r="I257" i="89" s="1"/>
  <c r="H22" i="89"/>
  <c r="F256" i="89" s="1"/>
  <c r="Z21" i="89"/>
  <c r="N21" i="89"/>
  <c r="L281" i="89" s="1"/>
  <c r="AF20" i="89"/>
  <c r="AD292" i="89" s="1"/>
  <c r="AC19" i="89"/>
  <c r="AA253" i="89" s="1"/>
  <c r="H19" i="89"/>
  <c r="F255" i="89" s="1"/>
  <c r="AI18" i="89"/>
  <c r="AG269" i="89" s="1"/>
  <c r="N18" i="89"/>
  <c r="L290" i="89" s="1"/>
  <c r="K17" i="89"/>
  <c r="I248" i="89" s="1"/>
  <c r="AC16" i="89"/>
  <c r="AA274" i="89" s="1"/>
  <c r="Q16" i="89"/>
  <c r="O261" i="89" s="1"/>
  <c r="AI15" i="89"/>
  <c r="AG268" i="89" s="1"/>
  <c r="AF14" i="89"/>
  <c r="AD257" i="89" s="1"/>
  <c r="K14" i="89"/>
  <c r="I249" i="89" s="1"/>
  <c r="AL13" i="89"/>
  <c r="AJ247" i="89" s="1"/>
  <c r="Q13" i="89"/>
  <c r="O249" i="89" s="1"/>
  <c r="N12" i="89"/>
  <c r="L270" i="89" s="1"/>
  <c r="N11" i="89"/>
  <c r="L257" i="89" s="1"/>
  <c r="H11" i="89"/>
  <c r="F289" i="89" s="1"/>
  <c r="AI10" i="89"/>
  <c r="AG252" i="89" s="1"/>
  <c r="AC9" i="89"/>
  <c r="AA286" i="89" s="1"/>
  <c r="AC7" i="89"/>
  <c r="AA248" i="89" s="1"/>
  <c r="Q10" i="89"/>
  <c r="O251" i="89" s="1"/>
  <c r="Q18" i="89"/>
  <c r="O271" i="89" s="1"/>
  <c r="Q26" i="89"/>
  <c r="O267" i="89" s="1"/>
  <c r="Q34" i="89"/>
  <c r="O272" i="89" s="1"/>
  <c r="Q42" i="89"/>
  <c r="O282" i="89" s="1"/>
  <c r="Q50" i="89"/>
  <c r="O273" i="89" s="1"/>
  <c r="Q9" i="89"/>
  <c r="O253" i="89" s="1"/>
  <c r="Q17" i="89"/>
  <c r="O256" i="89" s="1"/>
  <c r="Q25" i="89"/>
  <c r="O293" i="89" s="1"/>
  <c r="Q33" i="89"/>
  <c r="O270" i="89" s="1"/>
  <c r="Q41" i="89"/>
  <c r="O281" i="89" s="1"/>
  <c r="Q49" i="89"/>
  <c r="O259" i="89" s="1"/>
  <c r="Q7" i="89"/>
  <c r="O252" i="89" s="1"/>
  <c r="W52" i="89"/>
  <c r="U276" i="89" s="1"/>
  <c r="N52" i="89"/>
  <c r="L285" i="89" s="1"/>
  <c r="H50" i="89"/>
  <c r="F275" i="89" s="1"/>
  <c r="K48" i="89"/>
  <c r="I265" i="89" s="1"/>
  <c r="Z46" i="89"/>
  <c r="AL43" i="89"/>
  <c r="AJ279" i="89" s="1"/>
  <c r="Q43" i="89"/>
  <c r="O286" i="89" s="1"/>
  <c r="T41" i="89"/>
  <c r="R265" i="89" s="1"/>
  <c r="AL40" i="89"/>
  <c r="AJ283" i="89" s="1"/>
  <c r="AO38" i="89"/>
  <c r="AM257" i="89" s="1"/>
  <c r="K38" i="89"/>
  <c r="I272" i="89" s="1"/>
  <c r="AL37" i="89"/>
  <c r="AJ282" i="89" s="1"/>
  <c r="H37" i="89"/>
  <c r="F282" i="89" s="1"/>
  <c r="Z36" i="89"/>
  <c r="H34" i="89"/>
  <c r="F290" i="89" s="1"/>
  <c r="K32" i="89"/>
  <c r="I290" i="89" s="1"/>
  <c r="AC31" i="89"/>
  <c r="AA279" i="89" s="1"/>
  <c r="AF29" i="89"/>
  <c r="AD261" i="89" s="1"/>
  <c r="K29" i="89"/>
  <c r="I287" i="89" s="1"/>
  <c r="N27" i="89"/>
  <c r="L268" i="89" s="1"/>
  <c r="AF26" i="89"/>
  <c r="AD282" i="89" s="1"/>
  <c r="AI24" i="89"/>
  <c r="AG254" i="89" s="1"/>
  <c r="N24" i="89"/>
  <c r="L274" i="89" s="1"/>
  <c r="Q22" i="89"/>
  <c r="O257" i="89" s="1"/>
  <c r="AI21" i="89"/>
  <c r="AG290" i="89" s="1"/>
  <c r="AL19" i="89"/>
  <c r="AJ261" i="89" s="1"/>
  <c r="Q19" i="89"/>
  <c r="O292" i="89" s="1"/>
  <c r="T17" i="89"/>
  <c r="R269" i="89" s="1"/>
  <c r="AL16" i="89"/>
  <c r="AJ293" i="89" s="1"/>
  <c r="AO14" i="89"/>
  <c r="AM258" i="89" s="1"/>
  <c r="T14" i="89"/>
  <c r="R248" i="89" s="1"/>
  <c r="W12" i="89"/>
  <c r="U266" i="89" s="1"/>
  <c r="AO11" i="89"/>
  <c r="AM254" i="89" s="1"/>
  <c r="AC11" i="89"/>
  <c r="AA266" i="89" s="1"/>
  <c r="AC10" i="89"/>
  <c r="AA287" i="89" s="1"/>
  <c r="W10" i="89"/>
  <c r="U258" i="89" s="1"/>
  <c r="K10" i="89"/>
  <c r="I250" i="89" s="1"/>
  <c r="E9" i="89"/>
  <c r="C291" i="89" s="1"/>
  <c r="E7" i="89"/>
  <c r="C292" i="89" s="1"/>
  <c r="Q46" i="89"/>
  <c r="O269" i="89" s="1"/>
  <c r="AF52" i="89"/>
  <c r="AD262" i="89" s="1"/>
  <c r="AO51" i="89"/>
  <c r="AM273" i="89" s="1"/>
  <c r="AF51" i="89"/>
  <c r="AD264" i="89" s="1"/>
  <c r="AL50" i="89"/>
  <c r="AJ272" i="89" s="1"/>
  <c r="AI49" i="89"/>
  <c r="AG272" i="89" s="1"/>
  <c r="N49" i="89"/>
  <c r="L259" i="89" s="1"/>
  <c r="AO48" i="89"/>
  <c r="AM275" i="89" s="1"/>
  <c r="T48" i="89"/>
  <c r="R276" i="89" s="1"/>
  <c r="Q47" i="89"/>
  <c r="O283" i="89" s="1"/>
  <c r="AI46" i="89"/>
  <c r="AG263" i="89" s="1"/>
  <c r="AF45" i="89"/>
  <c r="AD265" i="89" s="1"/>
  <c r="W45" i="89"/>
  <c r="U275" i="89" s="1"/>
  <c r="AO44" i="89"/>
  <c r="AM263" i="89" s="1"/>
  <c r="H44" i="89"/>
  <c r="F283" i="89" s="1"/>
  <c r="E43" i="89"/>
  <c r="C260" i="89" s="1"/>
  <c r="W42" i="89"/>
  <c r="U285" i="89" s="1"/>
  <c r="K42" i="89"/>
  <c r="I288" i="89" s="1"/>
  <c r="Z40" i="89"/>
  <c r="E40" i="89"/>
  <c r="C283" i="89" s="1"/>
  <c r="AF39" i="89"/>
  <c r="AD284" i="89" s="1"/>
  <c r="K39" i="89"/>
  <c r="I284" i="89" s="1"/>
  <c r="T38" i="89"/>
  <c r="R292" i="89" s="1"/>
  <c r="Q37" i="89"/>
  <c r="O268" i="89" s="1"/>
  <c r="N36" i="89"/>
  <c r="L264" i="89" s="1"/>
  <c r="AF35" i="89"/>
  <c r="AD280" i="89" s="1"/>
  <c r="T35" i="89"/>
  <c r="R257" i="89" s="1"/>
  <c r="AL34" i="89"/>
  <c r="AJ287" i="89" s="1"/>
  <c r="AI33" i="89"/>
  <c r="AG247" i="89" s="1"/>
  <c r="N33" i="89"/>
  <c r="L278" i="89" s="1"/>
  <c r="AO32" i="89"/>
  <c r="AM287" i="89" s="1"/>
  <c r="T32" i="89"/>
  <c r="R278" i="89" s="1"/>
  <c r="Q31" i="89"/>
  <c r="O274" i="89" s="1"/>
  <c r="AI30" i="89"/>
  <c r="AG282" i="89" s="1"/>
  <c r="W30" i="89"/>
  <c r="U278" i="89" s="1"/>
  <c r="AO29" i="89"/>
  <c r="AM286" i="89" s="1"/>
  <c r="AL28" i="89"/>
  <c r="AJ260" i="89" s="1"/>
  <c r="Q28" i="89"/>
  <c r="O265" i="89" s="1"/>
  <c r="E28" i="89"/>
  <c r="C279" i="89" s="1"/>
  <c r="W27" i="89"/>
  <c r="U251" i="89" s="1"/>
  <c r="T26" i="89"/>
  <c r="R264" i="89" s="1"/>
  <c r="AL25" i="89"/>
  <c r="AJ276" i="89" s="1"/>
  <c r="Z25" i="89"/>
  <c r="E25" i="89"/>
  <c r="C288" i="89" s="1"/>
  <c r="AO23" i="89"/>
  <c r="AM261" i="89" s="1"/>
  <c r="T23" i="89"/>
  <c r="R289" i="89" s="1"/>
  <c r="H23" i="89"/>
  <c r="F291" i="89" s="1"/>
  <c r="Z22" i="89"/>
  <c r="W21" i="89"/>
  <c r="U255" i="89" s="1"/>
  <c r="AO20" i="89"/>
  <c r="AM288" i="89" s="1"/>
  <c r="AC20" i="89"/>
  <c r="AA249" i="89" s="1"/>
  <c r="H20" i="89"/>
  <c r="F251" i="89" s="1"/>
  <c r="E19" i="89"/>
  <c r="C261" i="89" s="1"/>
  <c r="W18" i="89"/>
  <c r="U261" i="89" s="1"/>
  <c r="K18" i="89"/>
  <c r="I266" i="89" s="1"/>
  <c r="AC17" i="89"/>
  <c r="AA290" i="89" s="1"/>
  <c r="Z16" i="89"/>
  <c r="E16" i="89"/>
  <c r="C266" i="89" s="1"/>
  <c r="AF15" i="89"/>
  <c r="AD255" i="89" s="1"/>
  <c r="K15" i="89"/>
  <c r="I255" i="89" s="1"/>
  <c r="H14" i="89"/>
  <c r="F261" i="89" s="1"/>
  <c r="Z13" i="89"/>
  <c r="N13" i="89"/>
  <c r="L256" i="89" s="1"/>
  <c r="AF12" i="89"/>
  <c r="AD266" i="89" s="1"/>
  <c r="AF6" i="89"/>
  <c r="AD247" i="89" s="1"/>
  <c r="AF17" i="89"/>
  <c r="AD286" i="89" s="1"/>
  <c r="AF25" i="89"/>
  <c r="AD267" i="89" s="1"/>
  <c r="AF33" i="89"/>
  <c r="AD272" i="89" s="1"/>
  <c r="AF41" i="89"/>
  <c r="AD281" i="89" s="1"/>
  <c r="AF49" i="89"/>
  <c r="AD278" i="89" s="1"/>
  <c r="AF16" i="89"/>
  <c r="AD285" i="89" s="1"/>
  <c r="AF24" i="89"/>
  <c r="AD274" i="89" s="1"/>
  <c r="AF32" i="89"/>
  <c r="AD250" i="89" s="1"/>
  <c r="AF40" i="89"/>
  <c r="AD270" i="89" s="1"/>
  <c r="AF48" i="89"/>
  <c r="AD259" i="89" s="1"/>
  <c r="Q11" i="89"/>
  <c r="O255" i="89" s="1"/>
  <c r="E11" i="89"/>
  <c r="C258" i="89" s="1"/>
  <c r="E10" i="89"/>
  <c r="C289" i="89" s="1"/>
  <c r="AL9" i="89"/>
  <c r="AJ286" i="89" s="1"/>
  <c r="Z9" i="89"/>
  <c r="T8" i="89"/>
  <c r="R251" i="89" s="1"/>
  <c r="Z11" i="89"/>
  <c r="N6" i="89"/>
  <c r="L247" i="89" s="1"/>
  <c r="AL6" i="89"/>
  <c r="AJ269" i="89" s="1"/>
  <c r="K51" i="89"/>
  <c r="I293" i="89" s="1"/>
  <c r="W47" i="89"/>
  <c r="U283" i="89" s="1"/>
  <c r="AL46" i="89"/>
  <c r="AJ248" i="89" s="1"/>
  <c r="N46" i="89"/>
  <c r="L291" i="89" s="1"/>
  <c r="E45" i="89"/>
  <c r="C278" i="89" s="1"/>
  <c r="T44" i="89"/>
  <c r="R288" i="89" s="1"/>
  <c r="AI43" i="89"/>
  <c r="AG281" i="89" s="1"/>
  <c r="K43" i="89"/>
  <c r="I283" i="89" s="1"/>
  <c r="W39" i="89"/>
  <c r="U271" i="89" s="1"/>
  <c r="AL38" i="89"/>
  <c r="AJ281" i="89" s="1"/>
  <c r="N38" i="89"/>
  <c r="L272" i="89" s="1"/>
  <c r="E37" i="89"/>
  <c r="C270" i="89" s="1"/>
  <c r="T36" i="89"/>
  <c r="R284" i="89" s="1"/>
  <c r="AI35" i="89"/>
  <c r="AG260" i="89" s="1"/>
  <c r="K35" i="89"/>
  <c r="I278" i="89" s="1"/>
  <c r="W31" i="89"/>
  <c r="U274" i="89" s="1"/>
  <c r="AL30" i="89"/>
  <c r="AJ265" i="89" s="1"/>
  <c r="N30" i="89"/>
  <c r="L253" i="89" s="1"/>
  <c r="AC29" i="89"/>
  <c r="AA262" i="89" s="1"/>
  <c r="E29" i="89"/>
  <c r="C284" i="89" s="1"/>
  <c r="T28" i="89"/>
  <c r="R263" i="89" s="1"/>
  <c r="AI27" i="89"/>
  <c r="AG258" i="89" s="1"/>
  <c r="K27" i="89"/>
  <c r="I264" i="89" s="1"/>
  <c r="W23" i="89"/>
  <c r="U260" i="89" s="1"/>
  <c r="AL22" i="89"/>
  <c r="AJ267" i="89" s="1"/>
  <c r="N22" i="89"/>
  <c r="L283" i="89" s="1"/>
  <c r="AC21" i="89"/>
  <c r="AA255" i="89" s="1"/>
  <c r="E21" i="89"/>
  <c r="C286" i="89" s="1"/>
  <c r="T20" i="89"/>
  <c r="R270" i="89" s="1"/>
  <c r="AI19" i="89"/>
  <c r="AG280" i="89" s="1"/>
  <c r="K19" i="89"/>
  <c r="I262" i="89" s="1"/>
  <c r="W15" i="89"/>
  <c r="U253" i="89" s="1"/>
  <c r="AL14" i="89"/>
  <c r="AJ292" i="89" s="1"/>
  <c r="N14" i="89"/>
  <c r="L254" i="89" s="1"/>
  <c r="AC13" i="89"/>
  <c r="AA256" i="89" s="1"/>
  <c r="E13" i="89"/>
  <c r="C269" i="89" s="1"/>
  <c r="T12" i="89"/>
  <c r="R261" i="89" s="1"/>
  <c r="AI11" i="89"/>
  <c r="AG284" i="89" s="1"/>
  <c r="K11" i="89"/>
  <c r="I254" i="89" s="1"/>
  <c r="Z10" i="89"/>
  <c r="AF8" i="89"/>
  <c r="AD258" i="89" s="1"/>
  <c r="H8" i="89"/>
  <c r="F258" i="89" s="1"/>
  <c r="W7" i="89"/>
  <c r="U292" i="89" s="1"/>
  <c r="W6" i="89"/>
  <c r="U247" i="89" s="1"/>
  <c r="AI52" i="89"/>
  <c r="AG271" i="89" s="1"/>
  <c r="K52" i="89"/>
  <c r="I259" i="89" s="1"/>
  <c r="W48" i="89"/>
  <c r="U262" i="89" s="1"/>
  <c r="AL47" i="89"/>
  <c r="AJ273" i="89" s="1"/>
  <c r="N47" i="89"/>
  <c r="L262" i="89" s="1"/>
  <c r="E46" i="89"/>
  <c r="C271" i="89" s="1"/>
  <c r="T45" i="89"/>
  <c r="R283" i="89" s="1"/>
  <c r="AI44" i="89"/>
  <c r="AG278" i="89" s="1"/>
  <c r="K44" i="89"/>
  <c r="I285" i="89" s="1"/>
  <c r="W40" i="89"/>
  <c r="U269" i="89" s="1"/>
  <c r="AL39" i="89"/>
  <c r="AJ277" i="89" s="1"/>
  <c r="N39" i="89"/>
  <c r="L263" i="89" s="1"/>
  <c r="E38" i="89"/>
  <c r="C282" i="89" s="1"/>
  <c r="T37" i="89"/>
  <c r="R256" i="89" s="1"/>
  <c r="AI36" i="89"/>
  <c r="AG270" i="89" s="1"/>
  <c r="K36" i="89"/>
  <c r="I268" i="89" s="1"/>
  <c r="W32" i="89"/>
  <c r="U263" i="89" s="1"/>
  <c r="AL31" i="89"/>
  <c r="AJ275" i="89" s="1"/>
  <c r="N31" i="89"/>
  <c r="L251" i="89" s="1"/>
  <c r="AC30" i="89"/>
  <c r="AA277" i="89" s="1"/>
  <c r="E30" i="89"/>
  <c r="C290" i="89" s="1"/>
  <c r="T29" i="89"/>
  <c r="R253" i="89" s="1"/>
  <c r="AI28" i="89"/>
  <c r="AG261" i="89" s="1"/>
  <c r="K28" i="89"/>
  <c r="I263" i="89" s="1"/>
  <c r="W24" i="89"/>
  <c r="U256" i="89" s="1"/>
  <c r="AL23" i="89"/>
  <c r="AJ285" i="89" s="1"/>
  <c r="N23" i="89"/>
  <c r="L279" i="89" s="1"/>
  <c r="AC22" i="89"/>
  <c r="AA268" i="89" s="1"/>
  <c r="E22" i="89"/>
  <c r="C253" i="89" s="1"/>
  <c r="T21" i="89"/>
  <c r="R254" i="89" s="1"/>
  <c r="AI20" i="89"/>
  <c r="AG288" i="89" s="1"/>
  <c r="K20" i="89"/>
  <c r="I286" i="89" s="1"/>
  <c r="Z19" i="89"/>
  <c r="W16" i="89"/>
  <c r="U257" i="89" s="1"/>
  <c r="AL15" i="89"/>
  <c r="AJ289" i="89" s="1"/>
  <c r="N15" i="89"/>
  <c r="L271" i="89" s="1"/>
  <c r="AC14" i="89"/>
  <c r="AA257" i="89" s="1"/>
  <c r="E14" i="89"/>
  <c r="C255" i="89" s="1"/>
  <c r="T13" i="89"/>
  <c r="R286" i="89" s="1"/>
  <c r="AI12" i="89"/>
  <c r="AG289" i="89" s="1"/>
  <c r="K12" i="89"/>
  <c r="I253" i="89" s="1"/>
  <c r="H9" i="89"/>
  <c r="F266" i="89" s="1"/>
  <c r="W8" i="89"/>
  <c r="U288" i="89" s="1"/>
  <c r="AL7" i="89"/>
  <c r="AJ258" i="89" s="1"/>
  <c r="N7" i="89"/>
  <c r="L286" i="89" s="1"/>
  <c r="E6" i="89"/>
  <c r="C247" i="89" s="1"/>
  <c r="AC6" i="89"/>
  <c r="AA247" i="89" s="1"/>
  <c r="AU6" i="89"/>
  <c r="AS247" i="89" s="1"/>
  <c r="L125" i="52"/>
  <c r="D58" i="52"/>
  <c r="E58" i="52"/>
  <c r="F58" i="52"/>
  <c r="M58" i="52"/>
  <c r="P58" i="52"/>
  <c r="Q58" i="52"/>
  <c r="R58" i="52"/>
  <c r="S58" i="52"/>
  <c r="D59" i="52"/>
  <c r="E59" i="52"/>
  <c r="F59" i="52"/>
  <c r="M59" i="52"/>
  <c r="P59" i="52"/>
  <c r="Q59" i="52"/>
  <c r="R59" i="52"/>
  <c r="S59" i="52"/>
  <c r="D60" i="52"/>
  <c r="E60" i="52"/>
  <c r="F60" i="52"/>
  <c r="M60" i="52"/>
  <c r="P60" i="52"/>
  <c r="Q60" i="52"/>
  <c r="R60" i="52"/>
  <c r="S60" i="52"/>
  <c r="D61" i="52"/>
  <c r="E61" i="52"/>
  <c r="F61" i="52"/>
  <c r="M61" i="52"/>
  <c r="P61" i="52"/>
  <c r="Q61" i="52"/>
  <c r="R61" i="52"/>
  <c r="S61" i="52"/>
  <c r="D62" i="52"/>
  <c r="E62" i="52"/>
  <c r="F62" i="52"/>
  <c r="M62" i="52"/>
  <c r="N62" i="52"/>
  <c r="O62" i="52"/>
  <c r="P62" i="52"/>
  <c r="Q62" i="52"/>
  <c r="R62" i="52"/>
  <c r="S62" i="52"/>
  <c r="D63" i="52"/>
  <c r="E63" i="52"/>
  <c r="F63" i="52"/>
  <c r="M63" i="52"/>
  <c r="N63" i="52"/>
  <c r="O63" i="52"/>
  <c r="P63" i="52"/>
  <c r="Q63" i="52"/>
  <c r="R63" i="52"/>
  <c r="S63" i="52"/>
  <c r="D64" i="52"/>
  <c r="E64" i="52"/>
  <c r="F64" i="52"/>
  <c r="M64" i="52"/>
  <c r="N64" i="52"/>
  <c r="O64" i="52"/>
  <c r="P64" i="52"/>
  <c r="Q64" i="52"/>
  <c r="R64" i="52"/>
  <c r="S64" i="52"/>
  <c r="D65" i="52"/>
  <c r="E65" i="52"/>
  <c r="F65" i="52"/>
  <c r="M65" i="52"/>
  <c r="N65" i="52"/>
  <c r="O65" i="52"/>
  <c r="P65" i="52"/>
  <c r="Q65" i="52"/>
  <c r="R65" i="52"/>
  <c r="S65" i="52"/>
  <c r="D66" i="52"/>
  <c r="E66" i="52"/>
  <c r="F66" i="52"/>
  <c r="M66" i="52"/>
  <c r="N66" i="52"/>
  <c r="O66" i="52"/>
  <c r="P66" i="52"/>
  <c r="Q66" i="52"/>
  <c r="R66" i="52"/>
  <c r="S66" i="52"/>
  <c r="D67" i="52"/>
  <c r="E67" i="52"/>
  <c r="F67" i="52"/>
  <c r="M67" i="52"/>
  <c r="N67" i="52"/>
  <c r="O67" i="52"/>
  <c r="P67" i="52"/>
  <c r="Q67" i="52"/>
  <c r="R67" i="52"/>
  <c r="S67" i="52"/>
  <c r="D68" i="52"/>
  <c r="E68" i="52"/>
  <c r="F68" i="52"/>
  <c r="M68" i="52"/>
  <c r="N68" i="52"/>
  <c r="O68" i="52"/>
  <c r="P68" i="52"/>
  <c r="Q68" i="52"/>
  <c r="R68" i="52"/>
  <c r="S68" i="52"/>
  <c r="D69" i="52"/>
  <c r="E69" i="52"/>
  <c r="F69" i="52"/>
  <c r="M69" i="52"/>
  <c r="N69" i="52"/>
  <c r="O69" i="52"/>
  <c r="P69" i="52"/>
  <c r="Q69" i="52"/>
  <c r="R69" i="52"/>
  <c r="S69" i="52"/>
  <c r="D70" i="52"/>
  <c r="E70" i="52"/>
  <c r="F70" i="52"/>
  <c r="M70" i="52"/>
  <c r="N70" i="52"/>
  <c r="O70" i="52"/>
  <c r="P70" i="52"/>
  <c r="Q70" i="52"/>
  <c r="R70" i="52"/>
  <c r="S70" i="52"/>
  <c r="D71" i="52"/>
  <c r="E71" i="52"/>
  <c r="F71" i="52"/>
  <c r="M71" i="52"/>
  <c r="N71" i="52"/>
  <c r="O71" i="52"/>
  <c r="P71" i="52"/>
  <c r="Q71" i="52"/>
  <c r="R71" i="52"/>
  <c r="S71" i="52"/>
  <c r="D72" i="52"/>
  <c r="E72" i="52"/>
  <c r="F72" i="52"/>
  <c r="M72" i="52"/>
  <c r="N72" i="52"/>
  <c r="O72" i="52"/>
  <c r="P72" i="52"/>
  <c r="Q72" i="52"/>
  <c r="R72" i="52"/>
  <c r="S72" i="52"/>
  <c r="D73" i="52"/>
  <c r="E73" i="52"/>
  <c r="F73" i="52"/>
  <c r="M73" i="52"/>
  <c r="N73" i="52"/>
  <c r="O73" i="52"/>
  <c r="P73" i="52"/>
  <c r="Q73" i="52"/>
  <c r="R73" i="52"/>
  <c r="S73" i="52"/>
  <c r="D74" i="52"/>
  <c r="E74" i="52"/>
  <c r="F74" i="52"/>
  <c r="M74" i="52"/>
  <c r="N74" i="52"/>
  <c r="O74" i="52"/>
  <c r="P74" i="52"/>
  <c r="Q74" i="52"/>
  <c r="R74" i="52"/>
  <c r="S74" i="52"/>
  <c r="D75" i="52"/>
  <c r="E75" i="52"/>
  <c r="F75" i="52"/>
  <c r="M75" i="52"/>
  <c r="N75" i="52"/>
  <c r="O75" i="52"/>
  <c r="P75" i="52"/>
  <c r="Q75" i="52"/>
  <c r="R75" i="52"/>
  <c r="S75" i="52"/>
  <c r="D76" i="52"/>
  <c r="E76" i="52"/>
  <c r="F76" i="52"/>
  <c r="M76" i="52"/>
  <c r="N76" i="52"/>
  <c r="O76" i="52"/>
  <c r="P76" i="52"/>
  <c r="Q76" i="52"/>
  <c r="R76" i="52"/>
  <c r="S76" i="52"/>
  <c r="D77" i="52"/>
  <c r="E77" i="52"/>
  <c r="F77" i="52"/>
  <c r="M77" i="52"/>
  <c r="N77" i="52"/>
  <c r="O77" i="52"/>
  <c r="P77" i="52"/>
  <c r="Q77" i="52"/>
  <c r="R77" i="52"/>
  <c r="S77" i="52"/>
  <c r="D78" i="52"/>
  <c r="E78" i="52"/>
  <c r="F78" i="52"/>
  <c r="M78" i="52"/>
  <c r="N78" i="52"/>
  <c r="O78" i="52"/>
  <c r="P78" i="52"/>
  <c r="Q78" i="52"/>
  <c r="R78" i="52"/>
  <c r="S78" i="52"/>
  <c r="D79" i="52"/>
  <c r="E79" i="52"/>
  <c r="F79" i="52"/>
  <c r="M79" i="52"/>
  <c r="N79" i="52"/>
  <c r="O79" i="52"/>
  <c r="P79" i="52"/>
  <c r="Q79" i="52"/>
  <c r="R79" i="52"/>
  <c r="S79" i="52"/>
  <c r="D80" i="52"/>
  <c r="E80" i="52"/>
  <c r="F80" i="52"/>
  <c r="M80" i="52"/>
  <c r="N80" i="52"/>
  <c r="O80" i="52"/>
  <c r="P80" i="52"/>
  <c r="Q80" i="52"/>
  <c r="R80" i="52"/>
  <c r="S80" i="52"/>
  <c r="D81" i="52"/>
  <c r="E81" i="52"/>
  <c r="F81" i="52"/>
  <c r="M81" i="52"/>
  <c r="N81" i="52"/>
  <c r="O81" i="52"/>
  <c r="P81" i="52"/>
  <c r="Q81" i="52"/>
  <c r="R81" i="52"/>
  <c r="S81" i="52"/>
  <c r="D82" i="52"/>
  <c r="E82" i="52"/>
  <c r="F82" i="52"/>
  <c r="M82" i="52"/>
  <c r="N82" i="52"/>
  <c r="O82" i="52"/>
  <c r="P82" i="52"/>
  <c r="Q82" i="52"/>
  <c r="R82" i="52"/>
  <c r="S82" i="52"/>
  <c r="D83" i="52"/>
  <c r="E83" i="52"/>
  <c r="F83" i="52"/>
  <c r="M83" i="52"/>
  <c r="N83" i="52"/>
  <c r="O83" i="52"/>
  <c r="P83" i="52"/>
  <c r="Q83" i="52"/>
  <c r="R83" i="52"/>
  <c r="S83" i="52"/>
  <c r="D84" i="52"/>
  <c r="E84" i="52"/>
  <c r="F84" i="52"/>
  <c r="M84" i="52"/>
  <c r="N84" i="52"/>
  <c r="O84" i="52"/>
  <c r="P84" i="52"/>
  <c r="Q84" i="52"/>
  <c r="R84" i="52"/>
  <c r="S84" i="52"/>
  <c r="D85" i="52"/>
  <c r="E85" i="52"/>
  <c r="F85" i="52"/>
  <c r="M85" i="52"/>
  <c r="N85" i="52"/>
  <c r="O85" i="52"/>
  <c r="P85" i="52"/>
  <c r="Q85" i="52"/>
  <c r="R85" i="52"/>
  <c r="S85" i="52"/>
  <c r="D86" i="52"/>
  <c r="E86" i="52"/>
  <c r="F86" i="52"/>
  <c r="M86" i="52"/>
  <c r="N86" i="52"/>
  <c r="O86" i="52"/>
  <c r="P86" i="52"/>
  <c r="Q86" i="52"/>
  <c r="R86" i="52"/>
  <c r="S86" i="52"/>
  <c r="D87" i="52"/>
  <c r="E87" i="52"/>
  <c r="F87" i="52"/>
  <c r="M87" i="52"/>
  <c r="N87" i="52"/>
  <c r="O87" i="52"/>
  <c r="P87" i="52"/>
  <c r="Q87" i="52"/>
  <c r="R87" i="52"/>
  <c r="S87" i="52"/>
  <c r="D88" i="52"/>
  <c r="E88" i="52"/>
  <c r="F88" i="52"/>
  <c r="M88" i="52"/>
  <c r="N88" i="52"/>
  <c r="O88" i="52"/>
  <c r="P88" i="52"/>
  <c r="Q88" i="52"/>
  <c r="R88" i="52"/>
  <c r="S88" i="52"/>
  <c r="D89" i="52"/>
  <c r="E89" i="52"/>
  <c r="F89" i="52"/>
  <c r="M89" i="52"/>
  <c r="N89" i="52"/>
  <c r="O89" i="52"/>
  <c r="P89" i="52"/>
  <c r="Q89" i="52"/>
  <c r="R89" i="52"/>
  <c r="S89" i="52"/>
  <c r="D90" i="52"/>
  <c r="E90" i="52"/>
  <c r="F90" i="52"/>
  <c r="M90" i="52"/>
  <c r="N90" i="52"/>
  <c r="O90" i="52"/>
  <c r="P90" i="52"/>
  <c r="Q90" i="52"/>
  <c r="R90" i="52"/>
  <c r="S90" i="52"/>
  <c r="D91" i="52"/>
  <c r="E91" i="52"/>
  <c r="F91" i="52"/>
  <c r="M91" i="52"/>
  <c r="N91" i="52"/>
  <c r="O91" i="52"/>
  <c r="P91" i="52"/>
  <c r="Q91" i="52"/>
  <c r="R91" i="52"/>
  <c r="S91" i="52"/>
  <c r="D92" i="52"/>
  <c r="E92" i="52"/>
  <c r="F92" i="52"/>
  <c r="M92" i="52"/>
  <c r="N92" i="52"/>
  <c r="O92" i="52"/>
  <c r="P92" i="52"/>
  <c r="Q92" i="52"/>
  <c r="R92" i="52"/>
  <c r="S92" i="52"/>
  <c r="D93" i="52"/>
  <c r="E93" i="52"/>
  <c r="F93" i="52"/>
  <c r="M93" i="52"/>
  <c r="N93" i="52"/>
  <c r="O93" i="52"/>
  <c r="P93" i="52"/>
  <c r="Q93" i="52"/>
  <c r="R93" i="52"/>
  <c r="S93" i="52"/>
  <c r="D94" i="52"/>
  <c r="E94" i="52"/>
  <c r="F94" i="52"/>
  <c r="M94" i="52"/>
  <c r="N94" i="52"/>
  <c r="O94" i="52"/>
  <c r="P94" i="52"/>
  <c r="Q94" i="52"/>
  <c r="R94" i="52"/>
  <c r="S94" i="52"/>
  <c r="D95" i="52"/>
  <c r="E95" i="52"/>
  <c r="F95" i="52"/>
  <c r="M95" i="52"/>
  <c r="N95" i="52"/>
  <c r="O95" i="52"/>
  <c r="P95" i="52"/>
  <c r="Q95" i="52"/>
  <c r="R95" i="52"/>
  <c r="S95" i="52"/>
  <c r="D96" i="52"/>
  <c r="E96" i="52"/>
  <c r="F96" i="52"/>
  <c r="M96" i="52"/>
  <c r="N96" i="52"/>
  <c r="O96" i="52"/>
  <c r="P96" i="52"/>
  <c r="Q96" i="52"/>
  <c r="R96" i="52"/>
  <c r="S96" i="52"/>
  <c r="D97" i="52"/>
  <c r="E97" i="52"/>
  <c r="F97" i="52"/>
  <c r="M97" i="52"/>
  <c r="N97" i="52"/>
  <c r="O97" i="52"/>
  <c r="P97" i="52"/>
  <c r="Q97" i="52"/>
  <c r="R97" i="52"/>
  <c r="S97" i="52"/>
  <c r="D98" i="52"/>
  <c r="E98" i="52"/>
  <c r="F98" i="52"/>
  <c r="M98" i="52"/>
  <c r="N98" i="52"/>
  <c r="O98" i="52"/>
  <c r="P98" i="52"/>
  <c r="Q98" i="52"/>
  <c r="R98" i="52"/>
  <c r="S98" i="52"/>
  <c r="D99" i="52"/>
  <c r="E99" i="52"/>
  <c r="F99" i="52"/>
  <c r="M99" i="52"/>
  <c r="N99" i="52"/>
  <c r="O99" i="52"/>
  <c r="P99" i="52"/>
  <c r="Q99" i="52"/>
  <c r="R99" i="52"/>
  <c r="S99" i="52"/>
  <c r="D100" i="52"/>
  <c r="E100" i="52"/>
  <c r="F100" i="52"/>
  <c r="M100" i="52"/>
  <c r="N100" i="52"/>
  <c r="O100" i="52"/>
  <c r="P100" i="52"/>
  <c r="Q100" i="52"/>
  <c r="R100" i="52"/>
  <c r="S100" i="52"/>
  <c r="D101" i="52"/>
  <c r="E101" i="52"/>
  <c r="F101" i="52"/>
  <c r="M101" i="52"/>
  <c r="N101" i="52"/>
  <c r="O101" i="52"/>
  <c r="P101" i="52"/>
  <c r="Q101" i="52"/>
  <c r="R101" i="52"/>
  <c r="S101" i="52"/>
  <c r="L54" i="52"/>
  <c r="D11" i="52"/>
  <c r="E11" i="52"/>
  <c r="F11" i="52"/>
  <c r="M11" i="52"/>
  <c r="P11" i="52"/>
  <c r="Q11" i="52"/>
  <c r="R11" i="52"/>
  <c r="S11" i="52"/>
  <c r="D12" i="52"/>
  <c r="E12" i="52"/>
  <c r="F12" i="52"/>
  <c r="M12" i="52"/>
  <c r="P12" i="52"/>
  <c r="Q12" i="52"/>
  <c r="R12" i="52"/>
  <c r="S12" i="52"/>
  <c r="D13" i="52"/>
  <c r="E13" i="52"/>
  <c r="F13" i="52"/>
  <c r="M13" i="52"/>
  <c r="P13" i="52"/>
  <c r="Q13" i="52"/>
  <c r="R13" i="52"/>
  <c r="S13" i="52"/>
  <c r="D14" i="52"/>
  <c r="E14" i="52"/>
  <c r="F14" i="52"/>
  <c r="M14" i="52"/>
  <c r="N14" i="52"/>
  <c r="O14" i="52"/>
  <c r="P14" i="52"/>
  <c r="Q14" i="52"/>
  <c r="R14" i="52"/>
  <c r="S14" i="52"/>
  <c r="D15" i="52"/>
  <c r="E15" i="52"/>
  <c r="F15" i="52"/>
  <c r="M15" i="52"/>
  <c r="N15" i="52"/>
  <c r="O15" i="52"/>
  <c r="P15" i="52"/>
  <c r="Q15" i="52"/>
  <c r="R15" i="52"/>
  <c r="S15" i="52"/>
  <c r="D16" i="52"/>
  <c r="E16" i="52"/>
  <c r="F16" i="52"/>
  <c r="M16" i="52"/>
  <c r="N16" i="52"/>
  <c r="O16" i="52"/>
  <c r="P16" i="52"/>
  <c r="Q16" i="52"/>
  <c r="R16" i="52"/>
  <c r="S16" i="52"/>
  <c r="D17" i="52"/>
  <c r="E17" i="52"/>
  <c r="F17" i="52"/>
  <c r="M17" i="52"/>
  <c r="N17" i="52"/>
  <c r="O17" i="52"/>
  <c r="P17" i="52"/>
  <c r="Q17" i="52"/>
  <c r="R17" i="52"/>
  <c r="S17" i="52"/>
  <c r="D18" i="52"/>
  <c r="E18" i="52"/>
  <c r="F18" i="52"/>
  <c r="M18" i="52"/>
  <c r="N18" i="52"/>
  <c r="O18" i="52"/>
  <c r="P18" i="52"/>
  <c r="Q18" i="52"/>
  <c r="R18" i="52"/>
  <c r="S18" i="52"/>
  <c r="D19" i="52"/>
  <c r="E19" i="52"/>
  <c r="F19" i="52"/>
  <c r="M19" i="52"/>
  <c r="N19" i="52"/>
  <c r="O19" i="52"/>
  <c r="P19" i="52"/>
  <c r="Q19" i="52"/>
  <c r="R19" i="52"/>
  <c r="S19" i="52"/>
  <c r="D20" i="52"/>
  <c r="E20" i="52"/>
  <c r="F20" i="52"/>
  <c r="M20" i="52"/>
  <c r="N20" i="52"/>
  <c r="O20" i="52"/>
  <c r="P20" i="52"/>
  <c r="Q20" i="52"/>
  <c r="R20" i="52"/>
  <c r="S20" i="52"/>
  <c r="D21" i="52"/>
  <c r="E21" i="52"/>
  <c r="F21" i="52"/>
  <c r="M21" i="52"/>
  <c r="N21" i="52"/>
  <c r="O21" i="52"/>
  <c r="P21" i="52"/>
  <c r="Q21" i="52"/>
  <c r="R21" i="52"/>
  <c r="S21" i="52"/>
  <c r="D22" i="52"/>
  <c r="E22" i="52"/>
  <c r="F22" i="52"/>
  <c r="M22" i="52"/>
  <c r="N22" i="52"/>
  <c r="O22" i="52"/>
  <c r="P22" i="52"/>
  <c r="Q22" i="52"/>
  <c r="R22" i="52"/>
  <c r="S22" i="52"/>
  <c r="D23" i="52"/>
  <c r="E23" i="52"/>
  <c r="F23" i="52"/>
  <c r="M23" i="52"/>
  <c r="N23" i="52"/>
  <c r="O23" i="52"/>
  <c r="P23" i="52"/>
  <c r="Q23" i="52"/>
  <c r="R23" i="52"/>
  <c r="S23" i="52"/>
  <c r="D24" i="52"/>
  <c r="E24" i="52"/>
  <c r="F24" i="52"/>
  <c r="M24" i="52"/>
  <c r="N24" i="52"/>
  <c r="O24" i="52"/>
  <c r="P24" i="52"/>
  <c r="Q24" i="52"/>
  <c r="R24" i="52"/>
  <c r="S24" i="52"/>
  <c r="D25" i="52"/>
  <c r="E25" i="52"/>
  <c r="F25" i="52"/>
  <c r="M25" i="52"/>
  <c r="N25" i="52"/>
  <c r="O25" i="52"/>
  <c r="P25" i="52"/>
  <c r="Q25" i="52"/>
  <c r="R25" i="52"/>
  <c r="S25" i="52"/>
  <c r="D26" i="52"/>
  <c r="E26" i="52"/>
  <c r="F26" i="52"/>
  <c r="M26" i="52"/>
  <c r="N26" i="52"/>
  <c r="O26" i="52"/>
  <c r="P26" i="52"/>
  <c r="Q26" i="52"/>
  <c r="R26" i="52"/>
  <c r="S26" i="52"/>
  <c r="D27" i="52"/>
  <c r="E27" i="52"/>
  <c r="F27" i="52"/>
  <c r="M27" i="52"/>
  <c r="N27" i="52"/>
  <c r="O27" i="52"/>
  <c r="P27" i="52"/>
  <c r="Q27" i="52"/>
  <c r="R27" i="52"/>
  <c r="S27" i="52"/>
  <c r="D28" i="52"/>
  <c r="E28" i="52"/>
  <c r="F28" i="52"/>
  <c r="M28" i="52"/>
  <c r="N28" i="52"/>
  <c r="O28" i="52"/>
  <c r="P28" i="52"/>
  <c r="Q28" i="52"/>
  <c r="R28" i="52"/>
  <c r="S28" i="52"/>
  <c r="D29" i="52"/>
  <c r="E29" i="52"/>
  <c r="F29" i="52"/>
  <c r="M29" i="52"/>
  <c r="N29" i="52"/>
  <c r="O29" i="52"/>
  <c r="P29" i="52"/>
  <c r="Q29" i="52"/>
  <c r="R29" i="52"/>
  <c r="S29" i="52"/>
  <c r="D30" i="52"/>
  <c r="E30" i="52"/>
  <c r="F30" i="52"/>
  <c r="M30" i="52"/>
  <c r="N30" i="52"/>
  <c r="O30" i="52"/>
  <c r="P30" i="52"/>
  <c r="Q30" i="52"/>
  <c r="R30" i="52"/>
  <c r="S30" i="52"/>
  <c r="D31" i="52"/>
  <c r="E31" i="52"/>
  <c r="F31" i="52"/>
  <c r="M31" i="52"/>
  <c r="N31" i="52"/>
  <c r="O31" i="52"/>
  <c r="P31" i="52"/>
  <c r="Q31" i="52"/>
  <c r="R31" i="52"/>
  <c r="S31" i="52"/>
  <c r="D32" i="52"/>
  <c r="E32" i="52"/>
  <c r="F32" i="52"/>
  <c r="M32" i="52"/>
  <c r="N32" i="52"/>
  <c r="O32" i="52"/>
  <c r="P32" i="52"/>
  <c r="Q32" i="52"/>
  <c r="R32" i="52"/>
  <c r="S32" i="52"/>
  <c r="D33" i="52"/>
  <c r="E33" i="52"/>
  <c r="F33" i="52"/>
  <c r="M33" i="52"/>
  <c r="N33" i="52"/>
  <c r="O33" i="52"/>
  <c r="P33" i="52"/>
  <c r="Q33" i="52"/>
  <c r="R33" i="52"/>
  <c r="S33" i="52"/>
  <c r="D34" i="52"/>
  <c r="E34" i="52"/>
  <c r="F34" i="52"/>
  <c r="M34" i="52"/>
  <c r="N34" i="52"/>
  <c r="O34" i="52"/>
  <c r="P34" i="52"/>
  <c r="Q34" i="52"/>
  <c r="R34" i="52"/>
  <c r="S34" i="52"/>
  <c r="D35" i="52"/>
  <c r="E35" i="52"/>
  <c r="F35" i="52"/>
  <c r="M35" i="52"/>
  <c r="N35" i="52"/>
  <c r="O35" i="52"/>
  <c r="P35" i="52"/>
  <c r="Q35" i="52"/>
  <c r="R35" i="52"/>
  <c r="S35" i="52"/>
  <c r="D36" i="52"/>
  <c r="E36" i="52"/>
  <c r="F36" i="52"/>
  <c r="M36" i="52"/>
  <c r="N36" i="52"/>
  <c r="O36" i="52"/>
  <c r="P36" i="52"/>
  <c r="Q36" i="52"/>
  <c r="R36" i="52"/>
  <c r="S36" i="52"/>
  <c r="D37" i="52"/>
  <c r="E37" i="52"/>
  <c r="F37" i="52"/>
  <c r="M37" i="52"/>
  <c r="N37" i="52"/>
  <c r="O37" i="52"/>
  <c r="P37" i="52"/>
  <c r="Q37" i="52"/>
  <c r="R37" i="52"/>
  <c r="S37" i="52"/>
  <c r="D38" i="52"/>
  <c r="E38" i="52"/>
  <c r="F38" i="52"/>
  <c r="M38" i="52"/>
  <c r="N38" i="52"/>
  <c r="O38" i="52"/>
  <c r="P38" i="52"/>
  <c r="Q38" i="52"/>
  <c r="R38" i="52"/>
  <c r="S38" i="52"/>
  <c r="D39" i="52"/>
  <c r="E39" i="52"/>
  <c r="F39" i="52"/>
  <c r="M39" i="52"/>
  <c r="N39" i="52"/>
  <c r="O39" i="52"/>
  <c r="P39" i="52"/>
  <c r="Q39" i="52"/>
  <c r="R39" i="52"/>
  <c r="S39" i="52"/>
  <c r="D40" i="52"/>
  <c r="E40" i="52"/>
  <c r="F40" i="52"/>
  <c r="M40" i="52"/>
  <c r="N40" i="52"/>
  <c r="O40" i="52"/>
  <c r="P40" i="52"/>
  <c r="Q40" i="52"/>
  <c r="R40" i="52"/>
  <c r="S40" i="52"/>
  <c r="D41" i="52"/>
  <c r="E41" i="52"/>
  <c r="F41" i="52"/>
  <c r="M41" i="52"/>
  <c r="N41" i="52"/>
  <c r="O41" i="52"/>
  <c r="P41" i="52"/>
  <c r="Q41" i="52"/>
  <c r="R41" i="52"/>
  <c r="S41" i="52"/>
  <c r="D42" i="52"/>
  <c r="E42" i="52"/>
  <c r="F42" i="52"/>
  <c r="M42" i="52"/>
  <c r="N42" i="52"/>
  <c r="O42" i="52"/>
  <c r="P42" i="52"/>
  <c r="Q42" i="52"/>
  <c r="R42" i="52"/>
  <c r="S42" i="52"/>
  <c r="D43" i="52"/>
  <c r="E43" i="52"/>
  <c r="F43" i="52"/>
  <c r="M43" i="52"/>
  <c r="N43" i="52"/>
  <c r="O43" i="52"/>
  <c r="P43" i="52"/>
  <c r="Q43" i="52"/>
  <c r="R43" i="52"/>
  <c r="S43" i="52"/>
  <c r="D44" i="52"/>
  <c r="E44" i="52"/>
  <c r="F44" i="52"/>
  <c r="M44" i="52"/>
  <c r="N44" i="52"/>
  <c r="O44" i="52"/>
  <c r="P44" i="52"/>
  <c r="Q44" i="52"/>
  <c r="R44" i="52"/>
  <c r="S44" i="52"/>
  <c r="D45" i="52"/>
  <c r="E45" i="52"/>
  <c r="F45" i="52"/>
  <c r="M45" i="52"/>
  <c r="N45" i="52"/>
  <c r="O45" i="52"/>
  <c r="P45" i="52"/>
  <c r="Q45" i="52"/>
  <c r="R45" i="52"/>
  <c r="S45" i="52"/>
  <c r="D46" i="52"/>
  <c r="E46" i="52"/>
  <c r="F46" i="52"/>
  <c r="M46" i="52"/>
  <c r="N46" i="52"/>
  <c r="O46" i="52"/>
  <c r="P46" i="52"/>
  <c r="Q46" i="52"/>
  <c r="R46" i="52"/>
  <c r="S46" i="52"/>
  <c r="D47" i="52"/>
  <c r="E47" i="52"/>
  <c r="F47" i="52"/>
  <c r="M47" i="52"/>
  <c r="N47" i="52"/>
  <c r="O47" i="52"/>
  <c r="P47" i="52"/>
  <c r="Q47" i="52"/>
  <c r="R47" i="52"/>
  <c r="S47" i="52"/>
  <c r="D48" i="52"/>
  <c r="E48" i="52"/>
  <c r="F48" i="52"/>
  <c r="M48" i="52"/>
  <c r="N48" i="52"/>
  <c r="O48" i="52"/>
  <c r="P48" i="52"/>
  <c r="Q48" i="52"/>
  <c r="R48" i="52"/>
  <c r="S48" i="52"/>
  <c r="D49" i="52"/>
  <c r="E49" i="52"/>
  <c r="F49" i="52"/>
  <c r="M49" i="52"/>
  <c r="N49" i="52"/>
  <c r="O49" i="52"/>
  <c r="P49" i="52"/>
  <c r="Q49" i="52"/>
  <c r="R49" i="52"/>
  <c r="S49" i="52"/>
  <c r="D50" i="52"/>
  <c r="E50" i="52"/>
  <c r="F50" i="52"/>
  <c r="M50" i="52"/>
  <c r="N50" i="52"/>
  <c r="O50" i="52"/>
  <c r="P50" i="52"/>
  <c r="Q50" i="52"/>
  <c r="R50" i="52"/>
  <c r="S50" i="52"/>
  <c r="D51" i="52"/>
  <c r="E51" i="52"/>
  <c r="F51" i="52"/>
  <c r="M51" i="52"/>
  <c r="N51" i="52"/>
  <c r="O51" i="52"/>
  <c r="P51" i="52"/>
  <c r="Q51" i="52"/>
  <c r="R51" i="52"/>
  <c r="S51" i="52"/>
  <c r="D52" i="52"/>
  <c r="E52" i="52"/>
  <c r="F52" i="52"/>
  <c r="M52" i="52"/>
  <c r="N52" i="52"/>
  <c r="O52" i="52"/>
  <c r="P52" i="52"/>
  <c r="Q52" i="52"/>
  <c r="R52" i="52"/>
  <c r="S52" i="52"/>
  <c r="D53" i="52"/>
  <c r="E53" i="52"/>
  <c r="F53" i="52"/>
  <c r="M53" i="52"/>
  <c r="N53" i="52"/>
  <c r="O53" i="52"/>
  <c r="P53" i="52"/>
  <c r="Q53" i="52"/>
  <c r="R53" i="52"/>
  <c r="S53" i="52"/>
  <c r="F34" i="87" l="1"/>
  <c r="F35" i="87"/>
  <c r="F36" i="87"/>
  <c r="F37" i="87"/>
  <c r="F38" i="87"/>
  <c r="F39" i="87"/>
  <c r="F40" i="87"/>
  <c r="F41" i="87"/>
  <c r="F42" i="87"/>
  <c r="F43" i="87"/>
  <c r="F44" i="87"/>
  <c r="F45" i="87"/>
  <c r="F46" i="87"/>
  <c r="F47" i="87"/>
  <c r="F48" i="87"/>
  <c r="F49" i="87"/>
  <c r="F50" i="87"/>
  <c r="F51" i="87"/>
  <c r="F52" i="87"/>
  <c r="F53" i="87"/>
  <c r="F54" i="87"/>
  <c r="F55" i="87"/>
  <c r="F56" i="87"/>
  <c r="F57" i="87"/>
  <c r="F58" i="87"/>
  <c r="F59" i="87"/>
  <c r="F60" i="87"/>
  <c r="F61" i="87"/>
  <c r="F62" i="87"/>
  <c r="F63" i="87"/>
  <c r="F64" i="87"/>
  <c r="F65" i="87"/>
  <c r="F66" i="87"/>
  <c r="F67" i="87"/>
  <c r="F68" i="87"/>
  <c r="F69" i="87"/>
  <c r="F70" i="87"/>
  <c r="F71" i="87"/>
  <c r="F72" i="87"/>
  <c r="F73" i="87"/>
  <c r="F74" i="87"/>
  <c r="F75" i="87"/>
  <c r="F76" i="87"/>
  <c r="F77" i="87"/>
  <c r="F78" i="87"/>
  <c r="F79" i="87"/>
  <c r="F80" i="87"/>
  <c r="F81" i="87"/>
  <c r="F82" i="87"/>
  <c r="F83" i="87"/>
  <c r="F84" i="87"/>
  <c r="F85" i="87"/>
  <c r="F86" i="87"/>
  <c r="F87" i="87"/>
  <c r="F88" i="87"/>
  <c r="F89" i="87"/>
  <c r="F33" i="87"/>
  <c r="H45" i="87" l="1"/>
  <c r="H53" i="87"/>
  <c r="H61" i="87"/>
  <c r="H69" i="87"/>
  <c r="H77" i="87"/>
  <c r="H38" i="87"/>
  <c r="H46" i="87"/>
  <c r="H54" i="87"/>
  <c r="H62" i="87"/>
  <c r="H70" i="87"/>
  <c r="H39" i="87"/>
  <c r="H47" i="87"/>
  <c r="H55" i="87"/>
  <c r="H63" i="87"/>
  <c r="H71" i="87"/>
  <c r="H79" i="87"/>
  <c r="H40" i="87"/>
  <c r="H48" i="87"/>
  <c r="H56" i="87"/>
  <c r="H64" i="87"/>
  <c r="H72" i="87"/>
  <c r="H41" i="87"/>
  <c r="H49" i="87"/>
  <c r="H57" i="87"/>
  <c r="H65" i="87"/>
  <c r="H73" i="87"/>
  <c r="H42" i="87"/>
  <c r="H50" i="87"/>
  <c r="H58" i="87"/>
  <c r="H66" i="87"/>
  <c r="H74" i="87"/>
  <c r="H43" i="87"/>
  <c r="H51" i="87"/>
  <c r="H59" i="87"/>
  <c r="H67" i="87"/>
  <c r="H75" i="87"/>
  <c r="H44" i="87"/>
  <c r="H52" i="87"/>
  <c r="H60" i="87"/>
  <c r="H68" i="87"/>
  <c r="H76" i="87"/>
  <c r="H78" i="87"/>
  <c r="H37" i="87"/>
  <c r="J37" i="87" s="1"/>
  <c r="H36" i="87"/>
  <c r="J36" i="87" s="1"/>
  <c r="H35" i="87"/>
  <c r="J35" i="87" s="1"/>
  <c r="H34" i="87"/>
  <c r="G34" i="87" s="1"/>
  <c r="AC10" i="85"/>
  <c r="Z11" i="85"/>
  <c r="AH11" i="85"/>
  <c r="AB13" i="85"/>
  <c r="AJ13" i="85"/>
  <c r="AG14" i="85"/>
  <c r="AD15" i="85"/>
  <c r="AF17" i="85"/>
  <c r="Y10" i="85"/>
  <c r="Y12" i="85"/>
  <c r="Y14" i="85"/>
  <c r="X15" i="85"/>
  <c r="Y16" i="85"/>
  <c r="V17" i="85"/>
  <c r="W17" i="85"/>
  <c r="U8" i="85"/>
  <c r="U16" i="85"/>
  <c r="I35" i="87" l="1"/>
  <c r="L57" i="52" s="1"/>
  <c r="I36" i="87"/>
  <c r="L58" i="52" s="1"/>
  <c r="G39" i="87"/>
  <c r="L13" i="52"/>
  <c r="J39" i="87"/>
  <c r="I39" i="87"/>
  <c r="L61" i="52" s="1"/>
  <c r="G76" i="87"/>
  <c r="L50" i="52"/>
  <c r="J76" i="87"/>
  <c r="I76" i="87"/>
  <c r="L98" i="52" s="1"/>
  <c r="G51" i="87"/>
  <c r="L25" i="52"/>
  <c r="I51" i="87"/>
  <c r="L73" i="52" s="1"/>
  <c r="J51" i="87"/>
  <c r="G65" i="87"/>
  <c r="L39" i="52"/>
  <c r="I65" i="87"/>
  <c r="L87" i="52" s="1"/>
  <c r="J65" i="87"/>
  <c r="G40" i="87"/>
  <c r="L14" i="52"/>
  <c r="J40" i="87"/>
  <c r="I40" i="87"/>
  <c r="L62" i="52" s="1"/>
  <c r="G62" i="87"/>
  <c r="L36" i="52"/>
  <c r="I62" i="87"/>
  <c r="L84" i="52" s="1"/>
  <c r="J62" i="87"/>
  <c r="G45" i="87"/>
  <c r="L19" i="52"/>
  <c r="I45" i="87"/>
  <c r="L67" i="52" s="1"/>
  <c r="J45" i="87"/>
  <c r="I37" i="87"/>
  <c r="L59" i="52" s="1"/>
  <c r="G68" i="87"/>
  <c r="L42" i="52"/>
  <c r="I68" i="87"/>
  <c r="L90" i="52" s="1"/>
  <c r="J68" i="87"/>
  <c r="G43" i="87"/>
  <c r="L17" i="52"/>
  <c r="I43" i="87"/>
  <c r="L65" i="52" s="1"/>
  <c r="J43" i="87"/>
  <c r="G57" i="87"/>
  <c r="L31" i="52"/>
  <c r="J57" i="87"/>
  <c r="I57" i="87"/>
  <c r="L79" i="52" s="1"/>
  <c r="G79" i="87"/>
  <c r="L53" i="52"/>
  <c r="I79" i="87"/>
  <c r="L101" i="52" s="1"/>
  <c r="J79" i="87"/>
  <c r="G54" i="87"/>
  <c r="L28" i="52"/>
  <c r="I54" i="87"/>
  <c r="L76" i="52" s="1"/>
  <c r="J54" i="87"/>
  <c r="G66" i="87"/>
  <c r="L40" i="52"/>
  <c r="I66" i="87"/>
  <c r="L88" i="52" s="1"/>
  <c r="J66" i="87"/>
  <c r="G56" i="87"/>
  <c r="L30" i="52"/>
  <c r="J56" i="87"/>
  <c r="I56" i="87"/>
  <c r="L78" i="52" s="1"/>
  <c r="G59" i="87"/>
  <c r="L33" i="52"/>
  <c r="I59" i="87"/>
  <c r="L81" i="52" s="1"/>
  <c r="J59" i="87"/>
  <c r="G60" i="87"/>
  <c r="L34" i="52"/>
  <c r="J60" i="87"/>
  <c r="I60" i="87"/>
  <c r="L82" i="52" s="1"/>
  <c r="G74" i="87"/>
  <c r="L48" i="52"/>
  <c r="J74" i="87"/>
  <c r="I74" i="87"/>
  <c r="L96" i="52" s="1"/>
  <c r="G49" i="87"/>
  <c r="L23" i="52"/>
  <c r="I49" i="87"/>
  <c r="L71" i="52" s="1"/>
  <c r="J49" i="87"/>
  <c r="G71" i="87"/>
  <c r="L45" i="52"/>
  <c r="J71" i="87"/>
  <c r="I71" i="87"/>
  <c r="L93" i="52" s="1"/>
  <c r="G46" i="87"/>
  <c r="L20" i="52"/>
  <c r="J46" i="87"/>
  <c r="I46" i="87"/>
  <c r="L68" i="52" s="1"/>
  <c r="J34" i="87"/>
  <c r="L8" i="52"/>
  <c r="G52" i="87"/>
  <c r="L26" i="52"/>
  <c r="I52" i="87"/>
  <c r="L74" i="52" s="1"/>
  <c r="J52" i="87"/>
  <c r="G41" i="87"/>
  <c r="L15" i="52"/>
  <c r="J41" i="87"/>
  <c r="I41" i="87"/>
  <c r="L63" i="52" s="1"/>
  <c r="G63" i="87"/>
  <c r="L37" i="52"/>
  <c r="I63" i="87"/>
  <c r="L85" i="52" s="1"/>
  <c r="J63" i="87"/>
  <c r="G38" i="87"/>
  <c r="L12" i="52"/>
  <c r="I38" i="87"/>
  <c r="L60" i="52" s="1"/>
  <c r="J38" i="87"/>
  <c r="G35" i="87"/>
  <c r="L9" i="52"/>
  <c r="G44" i="87"/>
  <c r="L18" i="52"/>
  <c r="J44" i="87"/>
  <c r="I44" i="87"/>
  <c r="L66" i="52" s="1"/>
  <c r="G58" i="87"/>
  <c r="L32" i="52"/>
  <c r="J58" i="87"/>
  <c r="I58" i="87"/>
  <c r="L80" i="52" s="1"/>
  <c r="G72" i="87"/>
  <c r="L46" i="52"/>
  <c r="J72" i="87"/>
  <c r="I72" i="87"/>
  <c r="L94" i="52" s="1"/>
  <c r="G55" i="87"/>
  <c r="L29" i="52"/>
  <c r="J55" i="87"/>
  <c r="I55" i="87"/>
  <c r="L77" i="52" s="1"/>
  <c r="G77" i="87"/>
  <c r="L51" i="52"/>
  <c r="I77" i="87"/>
  <c r="L99" i="52" s="1"/>
  <c r="J77" i="87"/>
  <c r="I34" i="87"/>
  <c r="L56" i="52" s="1"/>
  <c r="G36" i="87"/>
  <c r="L10" i="52"/>
  <c r="G75" i="87"/>
  <c r="L49" i="52"/>
  <c r="J75" i="87"/>
  <c r="I75" i="87"/>
  <c r="L97" i="52" s="1"/>
  <c r="G50" i="87"/>
  <c r="L24" i="52"/>
  <c r="I50" i="87"/>
  <c r="L72" i="52" s="1"/>
  <c r="J50" i="87"/>
  <c r="G64" i="87"/>
  <c r="L38" i="52"/>
  <c r="I64" i="87"/>
  <c r="L86" i="52" s="1"/>
  <c r="J64" i="87"/>
  <c r="G47" i="87"/>
  <c r="L21" i="52"/>
  <c r="I47" i="87"/>
  <c r="L69" i="52" s="1"/>
  <c r="J47" i="87"/>
  <c r="G69" i="87"/>
  <c r="L43" i="52"/>
  <c r="J69" i="87"/>
  <c r="I69" i="87"/>
  <c r="L91" i="52" s="1"/>
  <c r="G42" i="87"/>
  <c r="L16" i="52"/>
  <c r="J42" i="87"/>
  <c r="I42" i="87"/>
  <c r="L64" i="52" s="1"/>
  <c r="G78" i="87"/>
  <c r="L52" i="52"/>
  <c r="J78" i="87"/>
  <c r="I78" i="87"/>
  <c r="L100" i="52" s="1"/>
  <c r="G48" i="87"/>
  <c r="L22" i="52"/>
  <c r="I48" i="87"/>
  <c r="L70" i="52" s="1"/>
  <c r="J48" i="87"/>
  <c r="G53" i="87"/>
  <c r="L27" i="52"/>
  <c r="J53" i="87"/>
  <c r="I53" i="87"/>
  <c r="L75" i="52" s="1"/>
  <c r="G37" i="87"/>
  <c r="L11" i="52"/>
  <c r="G67" i="87"/>
  <c r="L41" i="52"/>
  <c r="I67" i="87"/>
  <c r="L89" i="52" s="1"/>
  <c r="J67" i="87"/>
  <c r="G61" i="87"/>
  <c r="L35" i="52"/>
  <c r="I61" i="87"/>
  <c r="L83" i="52" s="1"/>
  <c r="J61" i="87"/>
  <c r="G73" i="87"/>
  <c r="L47" i="52"/>
  <c r="J73" i="87"/>
  <c r="I73" i="87"/>
  <c r="L95" i="52" s="1"/>
  <c r="G70" i="87"/>
  <c r="L44" i="52"/>
  <c r="I70" i="87"/>
  <c r="L92" i="52" s="1"/>
  <c r="J70" i="87"/>
  <c r="X16" i="85"/>
  <c r="X7" i="85"/>
  <c r="Y6" i="85"/>
  <c r="AD7" i="85"/>
  <c r="X12" i="85"/>
  <c r="X8" i="85"/>
  <c r="X4" i="85"/>
  <c r="AE17" i="85"/>
  <c r="AC15" i="85"/>
  <c r="AI13" i="85"/>
  <c r="AD12" i="85"/>
  <c r="AJ10" i="85"/>
  <c r="AB10" i="85"/>
  <c r="AI5" i="85"/>
  <c r="U14" i="85"/>
  <c r="U6" i="85"/>
  <c r="W16" i="85"/>
  <c r="W14" i="85"/>
  <c r="W10" i="85"/>
  <c r="W8" i="85"/>
  <c r="W6" i="85"/>
  <c r="AD17" i="85"/>
  <c r="AG16" i="85"/>
  <c r="AJ15" i="85"/>
  <c r="AB15" i="85"/>
  <c r="AE14" i="85"/>
  <c r="AC12" i="85"/>
  <c r="AF11" i="85"/>
  <c r="AI10" i="85"/>
  <c r="AA10" i="85"/>
  <c r="AG8" i="85"/>
  <c r="AJ6" i="85"/>
  <c r="AB6" i="85"/>
  <c r="AE6" i="85"/>
  <c r="AH8" i="85"/>
  <c r="Z8" i="85"/>
  <c r="AC9" i="85"/>
  <c r="AF9" i="85"/>
  <c r="AJ5" i="85"/>
  <c r="U15" i="85"/>
  <c r="U7" i="85"/>
  <c r="X14" i="85"/>
  <c r="X10" i="85"/>
  <c r="X6" i="85"/>
  <c r="AH16" i="85"/>
  <c r="AF14" i="85"/>
  <c r="AA13" i="85"/>
  <c r="AG11" i="85"/>
  <c r="AE9" i="85"/>
  <c r="AC7" i="85"/>
  <c r="AA5" i="85"/>
  <c r="U13" i="85"/>
  <c r="U5" i="85"/>
  <c r="V16" i="85"/>
  <c r="V12" i="85"/>
  <c r="V10" i="85"/>
  <c r="V8" i="85"/>
  <c r="V4" i="85"/>
  <c r="AC17" i="85"/>
  <c r="AF16" i="85"/>
  <c r="AI15" i="85"/>
  <c r="AA15" i="85"/>
  <c r="AD14" i="85"/>
  <c r="AG13" i="85"/>
  <c r="AJ12" i="85"/>
  <c r="AB12" i="85"/>
  <c r="AE11" i="85"/>
  <c r="AH10" i="85"/>
  <c r="Z10" i="85"/>
  <c r="AF8" i="85"/>
  <c r="AD6" i="85"/>
  <c r="AJ4" i="85"/>
  <c r="AB4" i="85"/>
  <c r="AG6" i="85"/>
  <c r="Y17" i="85"/>
  <c r="Y11" i="85"/>
  <c r="AJ17" i="85"/>
  <c r="AH15" i="85"/>
  <c r="AF13" i="85"/>
  <c r="AA12" i="85"/>
  <c r="AJ9" i="85"/>
  <c r="AB9" i="85"/>
  <c r="AE8" i="85"/>
  <c r="AH7" i="85"/>
  <c r="Z7" i="85"/>
  <c r="AF5" i="85"/>
  <c r="AI4" i="85"/>
  <c r="AA4" i="85"/>
  <c r="U11" i="85"/>
  <c r="X17" i="85"/>
  <c r="X13" i="85"/>
  <c r="X11" i="85"/>
  <c r="X9" i="85"/>
  <c r="X5" i="85"/>
  <c r="AI17" i="85"/>
  <c r="AA17" i="85"/>
  <c r="AD16" i="85"/>
  <c r="AG15" i="85"/>
  <c r="AJ14" i="85"/>
  <c r="AB14" i="85"/>
  <c r="AE13" i="85"/>
  <c r="AH12" i="85"/>
  <c r="Z12" i="85"/>
  <c r="AC11" i="85"/>
  <c r="AF10" i="85"/>
  <c r="AI9" i="85"/>
  <c r="AA9" i="85"/>
  <c r="AG7" i="85"/>
  <c r="AE5" i="85"/>
  <c r="Y4" i="85"/>
  <c r="AB5" i="85"/>
  <c r="Y13" i="85"/>
  <c r="Y7" i="85"/>
  <c r="AB17" i="85"/>
  <c r="Z15" i="85"/>
  <c r="AI12" i="85"/>
  <c r="U4" i="85"/>
  <c r="U10" i="85"/>
  <c r="W15" i="85"/>
  <c r="W13" i="85"/>
  <c r="W11" i="85"/>
  <c r="W9" i="85"/>
  <c r="W7" i="85"/>
  <c r="W5" i="85"/>
  <c r="AH17" i="85"/>
  <c r="Z17" i="85"/>
  <c r="AC16" i="85"/>
  <c r="AF15" i="85"/>
  <c r="AI14" i="85"/>
  <c r="AA14" i="85"/>
  <c r="AD13" i="85"/>
  <c r="AG12" i="85"/>
  <c r="AJ11" i="85"/>
  <c r="AB11" i="85"/>
  <c r="AE10" i="85"/>
  <c r="AH9" i="85"/>
  <c r="Z9" i="85"/>
  <c r="AC8" i="85"/>
  <c r="AI6" i="85"/>
  <c r="AA6" i="85"/>
  <c r="AD4" i="85"/>
  <c r="AG5" i="85"/>
  <c r="U12" i="85"/>
  <c r="Y15" i="85"/>
  <c r="Y9" i="85"/>
  <c r="Y5" i="85"/>
  <c r="AE16" i="85"/>
  <c r="AD11" i="85"/>
  <c r="U17" i="85"/>
  <c r="U9" i="85"/>
  <c r="V15" i="85"/>
  <c r="V13" i="85"/>
  <c r="V11" i="85"/>
  <c r="V9" i="85"/>
  <c r="V7" i="85"/>
  <c r="V6" i="85"/>
  <c r="AG17" i="85"/>
  <c r="AJ16" i="85"/>
  <c r="AB16" i="85"/>
  <c r="AE15" i="85"/>
  <c r="AH14" i="85"/>
  <c r="Z14" i="85"/>
  <c r="AC13" i="85"/>
  <c r="AF12" i="85"/>
  <c r="AI11" i="85"/>
  <c r="AA11" i="85"/>
  <c r="AD10" i="85"/>
  <c r="AG10" i="85"/>
  <c r="AJ8" i="85"/>
  <c r="AB8" i="85"/>
  <c r="AE7" i="85"/>
  <c r="AH6" i="85"/>
  <c r="Z5" i="85"/>
  <c r="AC6" i="85"/>
  <c r="AF6" i="85"/>
  <c r="Y8" i="85"/>
  <c r="Z16" i="85"/>
  <c r="AI16" i="85"/>
  <c r="V5" i="85"/>
  <c r="AF4" i="85"/>
  <c r="AH13" i="85"/>
  <c r="AC14" i="85"/>
  <c r="AA16" i="85"/>
  <c r="AG4" i="85"/>
  <c r="V14" i="85"/>
  <c r="AE4" i="85"/>
  <c r="AH5" i="85"/>
  <c r="AF7" i="85"/>
  <c r="AI8" i="85"/>
  <c r="Z13" i="85"/>
  <c r="Z4" i="85"/>
  <c r="AH4" i="85"/>
  <c r="AC5" i="85"/>
  <c r="AA7" i="85"/>
  <c r="AI7" i="85"/>
  <c r="AD8" i="85"/>
  <c r="AG9" i="85"/>
  <c r="W4" i="85"/>
  <c r="AD5" i="85"/>
  <c r="AB7" i="85"/>
  <c r="AJ7" i="85"/>
  <c r="AD9" i="85"/>
  <c r="Z6" i="85"/>
  <c r="W12" i="85"/>
  <c r="AA8" i="85"/>
  <c r="AE12" i="85"/>
  <c r="AC4" i="85"/>
  <c r="P141" i="52" l="1"/>
  <c r="Q141" i="52"/>
  <c r="R141" i="52"/>
  <c r="S141" i="52"/>
  <c r="P142" i="52"/>
  <c r="Q142" i="52"/>
  <c r="R142" i="52"/>
  <c r="S142" i="52"/>
  <c r="P143" i="52"/>
  <c r="Q143" i="52"/>
  <c r="R143" i="52"/>
  <c r="S143" i="52"/>
  <c r="P144" i="52"/>
  <c r="Q144" i="52"/>
  <c r="R144" i="52"/>
  <c r="S144" i="52"/>
  <c r="P145" i="52"/>
  <c r="Q145" i="52"/>
  <c r="R145" i="52"/>
  <c r="S145" i="52"/>
  <c r="P146" i="52"/>
  <c r="Q146" i="52"/>
  <c r="R146" i="52"/>
  <c r="S146" i="52"/>
  <c r="P147" i="52"/>
  <c r="Q147" i="52"/>
  <c r="R147" i="52"/>
  <c r="S147" i="52"/>
  <c r="P148" i="52"/>
  <c r="Q148" i="52"/>
  <c r="R148" i="52"/>
  <c r="S148" i="52"/>
  <c r="P149" i="52"/>
  <c r="Q149" i="52"/>
  <c r="R149" i="52"/>
  <c r="S149" i="52"/>
  <c r="P150" i="52"/>
  <c r="Q150" i="52"/>
  <c r="R150" i="52"/>
  <c r="S150" i="52"/>
  <c r="P151" i="52"/>
  <c r="Q151" i="52"/>
  <c r="R151" i="52"/>
  <c r="S151" i="52"/>
  <c r="P152" i="52"/>
  <c r="Q152" i="52"/>
  <c r="R152" i="52"/>
  <c r="S152" i="52"/>
  <c r="P153" i="52"/>
  <c r="Q153" i="52"/>
  <c r="R153" i="52"/>
  <c r="S153" i="52"/>
  <c r="P154" i="52"/>
  <c r="Q154" i="52"/>
  <c r="R154" i="52"/>
  <c r="S154" i="52"/>
  <c r="P155" i="52"/>
  <c r="Q155" i="52"/>
  <c r="R155" i="52"/>
  <c r="S155" i="52"/>
  <c r="P156" i="52"/>
  <c r="Q156" i="52"/>
  <c r="R156" i="52"/>
  <c r="S156" i="52"/>
  <c r="P157" i="52"/>
  <c r="Q157" i="52"/>
  <c r="R157" i="52"/>
  <c r="S157" i="52"/>
  <c r="P158" i="52"/>
  <c r="Q158" i="52"/>
  <c r="R158" i="52"/>
  <c r="S158" i="52"/>
  <c r="P159" i="52"/>
  <c r="Q159" i="52"/>
  <c r="R159" i="52"/>
  <c r="S159" i="52"/>
  <c r="P160" i="52"/>
  <c r="Q160" i="52"/>
  <c r="R160" i="52"/>
  <c r="S160" i="52"/>
  <c r="P161" i="52"/>
  <c r="Q161" i="52"/>
  <c r="R161" i="52"/>
  <c r="S161" i="52"/>
  <c r="P162" i="52"/>
  <c r="Q162" i="52"/>
  <c r="R162" i="52"/>
  <c r="S162" i="52"/>
  <c r="P163" i="52"/>
  <c r="Q163" i="52"/>
  <c r="R163" i="52"/>
  <c r="S163" i="52"/>
  <c r="P164" i="52"/>
  <c r="Q164" i="52"/>
  <c r="R164" i="52"/>
  <c r="S164" i="52"/>
  <c r="P165" i="52"/>
  <c r="Q165" i="52"/>
  <c r="R165" i="52"/>
  <c r="S165" i="52"/>
  <c r="P166" i="52"/>
  <c r="Q166" i="52"/>
  <c r="R166" i="52"/>
  <c r="S166" i="52"/>
  <c r="P167" i="52"/>
  <c r="Q167" i="52"/>
  <c r="R167" i="52"/>
  <c r="S167" i="52"/>
  <c r="P168" i="52"/>
  <c r="Q168" i="52"/>
  <c r="R168" i="52"/>
  <c r="S168" i="52"/>
  <c r="P169" i="52"/>
  <c r="Q169" i="52"/>
  <c r="R169" i="52"/>
  <c r="S169" i="52"/>
  <c r="P170" i="52"/>
  <c r="Q170" i="52"/>
  <c r="R170" i="52"/>
  <c r="S170" i="52"/>
  <c r="P171" i="52"/>
  <c r="Q171" i="52"/>
  <c r="R171" i="52"/>
  <c r="S171" i="52"/>
  <c r="P172" i="52"/>
  <c r="Q172" i="52"/>
  <c r="R172" i="52"/>
  <c r="S172" i="52"/>
  <c r="P173" i="52"/>
  <c r="Q173" i="52"/>
  <c r="R173" i="52"/>
  <c r="S173" i="52"/>
  <c r="P174" i="52"/>
  <c r="Q174" i="52"/>
  <c r="R174" i="52"/>
  <c r="S174" i="52"/>
  <c r="P175" i="52"/>
  <c r="Q175" i="52"/>
  <c r="R175" i="52"/>
  <c r="S175" i="52"/>
  <c r="P176" i="52"/>
  <c r="Q176" i="52"/>
  <c r="R176" i="52"/>
  <c r="S176" i="52"/>
  <c r="P177" i="52"/>
  <c r="Q177" i="52"/>
  <c r="R177" i="52"/>
  <c r="S177" i="52"/>
  <c r="P178" i="52"/>
  <c r="Q178" i="52"/>
  <c r="R178" i="52"/>
  <c r="S178" i="52"/>
  <c r="P179" i="52"/>
  <c r="Q179" i="52"/>
  <c r="R179" i="52"/>
  <c r="S179" i="52"/>
  <c r="P180" i="52"/>
  <c r="Q180" i="52"/>
  <c r="R180" i="52"/>
  <c r="S180" i="52"/>
  <c r="P181" i="52"/>
  <c r="Q181" i="52"/>
  <c r="R181" i="52"/>
  <c r="S181" i="52"/>
  <c r="P182" i="52"/>
  <c r="Q182" i="52"/>
  <c r="R182" i="52"/>
  <c r="S182" i="52"/>
  <c r="P183" i="52"/>
  <c r="Q183" i="52"/>
  <c r="R183" i="52"/>
  <c r="S183" i="52"/>
  <c r="P184" i="52"/>
  <c r="Q184" i="52"/>
  <c r="R184" i="52"/>
  <c r="S184" i="52"/>
  <c r="P185" i="52"/>
  <c r="Q185" i="52"/>
  <c r="R185" i="52"/>
  <c r="S185" i="52"/>
  <c r="P186" i="52"/>
  <c r="Q186" i="52"/>
  <c r="R186" i="52"/>
  <c r="S186" i="52"/>
  <c r="P187" i="52"/>
  <c r="Q187" i="52"/>
  <c r="R187" i="52"/>
  <c r="S187" i="52"/>
  <c r="P188" i="52"/>
  <c r="Q188" i="52"/>
  <c r="R188" i="52"/>
  <c r="S188" i="52"/>
  <c r="P189" i="52"/>
  <c r="Q189" i="52"/>
  <c r="R189" i="52"/>
  <c r="S189" i="52"/>
  <c r="P190" i="52"/>
  <c r="Q190" i="52"/>
  <c r="R190" i="52"/>
  <c r="S190" i="52"/>
  <c r="P191" i="52"/>
  <c r="Q191" i="52"/>
  <c r="R191" i="52"/>
  <c r="S191" i="52"/>
  <c r="P192" i="52"/>
  <c r="Q192" i="52"/>
  <c r="R192" i="52"/>
  <c r="S192" i="52"/>
  <c r="P193" i="52"/>
  <c r="Q193" i="52"/>
  <c r="R193" i="52"/>
  <c r="S193" i="52"/>
  <c r="P194" i="52"/>
  <c r="Q194" i="52"/>
  <c r="R194" i="52"/>
  <c r="S194" i="52"/>
  <c r="P195" i="52"/>
  <c r="Q195" i="52"/>
  <c r="R195" i="52"/>
  <c r="S195" i="52"/>
  <c r="P196" i="52"/>
  <c r="Q196" i="52"/>
  <c r="R196" i="52"/>
  <c r="S196" i="52"/>
  <c r="P197" i="52"/>
  <c r="Q197" i="52"/>
  <c r="R197" i="52"/>
  <c r="S197" i="52"/>
  <c r="P198" i="52"/>
  <c r="Q198" i="52"/>
  <c r="R198" i="52"/>
  <c r="S198" i="52"/>
  <c r="P199" i="52"/>
  <c r="Q199" i="52"/>
  <c r="R199" i="52"/>
  <c r="S199" i="52"/>
  <c r="P200" i="52"/>
  <c r="Q200" i="52"/>
  <c r="R200" i="52"/>
  <c r="S200" i="52"/>
  <c r="P201" i="52"/>
  <c r="Q201" i="52"/>
  <c r="R201" i="52"/>
  <c r="S201" i="52"/>
  <c r="P202" i="52"/>
  <c r="Q202" i="52"/>
  <c r="R202" i="52"/>
  <c r="S202" i="52"/>
  <c r="P203" i="52"/>
  <c r="Q203" i="52"/>
  <c r="R203" i="52"/>
  <c r="S203" i="52"/>
  <c r="P204" i="52"/>
  <c r="Q204" i="52"/>
  <c r="R204" i="52"/>
  <c r="S204" i="52"/>
  <c r="P205" i="52"/>
  <c r="Q205" i="52"/>
  <c r="R205" i="52"/>
  <c r="S205" i="52"/>
  <c r="P206" i="52"/>
  <c r="Q206" i="52"/>
  <c r="R206" i="52"/>
  <c r="S206" i="52"/>
  <c r="P207" i="52"/>
  <c r="Q207" i="52"/>
  <c r="R207" i="52"/>
  <c r="S207" i="52"/>
  <c r="P208" i="52"/>
  <c r="Q208" i="52"/>
  <c r="R208" i="52"/>
  <c r="S208" i="52"/>
  <c r="P209" i="52"/>
  <c r="Q209" i="52"/>
  <c r="R209" i="52"/>
  <c r="S209" i="52"/>
  <c r="P210" i="52"/>
  <c r="Q210" i="52"/>
  <c r="R210" i="52"/>
  <c r="S210" i="52"/>
  <c r="P211" i="52"/>
  <c r="Q211" i="52"/>
  <c r="R211" i="52"/>
  <c r="S211" i="52"/>
  <c r="P212" i="52"/>
  <c r="Q212" i="52"/>
  <c r="R212" i="52"/>
  <c r="S212" i="52"/>
  <c r="P213" i="52"/>
  <c r="Q213" i="52"/>
  <c r="R213" i="52"/>
  <c r="S213" i="52"/>
  <c r="P214" i="52"/>
  <c r="Q214" i="52"/>
  <c r="R214" i="52"/>
  <c r="S214" i="52"/>
  <c r="P215" i="52"/>
  <c r="Q215" i="52"/>
  <c r="R215" i="52"/>
  <c r="S215" i="52"/>
  <c r="P216" i="52"/>
  <c r="Q216" i="52"/>
  <c r="R216" i="52"/>
  <c r="S216" i="52"/>
  <c r="P217" i="52"/>
  <c r="Q217" i="52"/>
  <c r="R217" i="52"/>
  <c r="S217" i="52"/>
  <c r="P218" i="52"/>
  <c r="Q218" i="52"/>
  <c r="R218" i="52"/>
  <c r="S218" i="52"/>
  <c r="P219" i="52"/>
  <c r="Q219" i="52"/>
  <c r="R219" i="52"/>
  <c r="S219" i="52"/>
  <c r="P220" i="52"/>
  <c r="Q220" i="52"/>
  <c r="R220" i="52"/>
  <c r="S220" i="52"/>
  <c r="P221" i="52"/>
  <c r="Q221" i="52"/>
  <c r="R221" i="52"/>
  <c r="S221" i="52"/>
  <c r="P222" i="52"/>
  <c r="Q222" i="52"/>
  <c r="R222" i="52"/>
  <c r="S222" i="52"/>
  <c r="P223" i="52"/>
  <c r="Q223" i="52"/>
  <c r="R223" i="52"/>
  <c r="S223" i="52"/>
  <c r="P224" i="52"/>
  <c r="Q224" i="52"/>
  <c r="R224" i="52"/>
  <c r="S224" i="52"/>
  <c r="P225" i="52"/>
  <c r="Q225" i="52"/>
  <c r="R225" i="52"/>
  <c r="S225" i="52"/>
  <c r="P226" i="52"/>
  <c r="Q226" i="52"/>
  <c r="R226" i="52"/>
  <c r="S226" i="52"/>
  <c r="P227" i="52"/>
  <c r="Q227" i="52"/>
  <c r="R227" i="52"/>
  <c r="S227" i="52"/>
  <c r="P228" i="52"/>
  <c r="Q228" i="52"/>
  <c r="R228" i="52"/>
  <c r="S228" i="52"/>
  <c r="P229" i="52"/>
  <c r="Q229" i="52"/>
  <c r="R229" i="52"/>
  <c r="S229" i="52"/>
  <c r="P230" i="52"/>
  <c r="Q230" i="52"/>
  <c r="R230" i="52"/>
  <c r="S230" i="52"/>
  <c r="P231" i="52"/>
  <c r="Q231" i="52"/>
  <c r="R231" i="52"/>
  <c r="S231" i="52"/>
  <c r="P232" i="52"/>
  <c r="Q232" i="52"/>
  <c r="R232" i="52"/>
  <c r="S232" i="52"/>
  <c r="P233" i="52"/>
  <c r="Q233" i="52"/>
  <c r="R233" i="52"/>
  <c r="S233" i="52"/>
  <c r="P234" i="52"/>
  <c r="Q234" i="52"/>
  <c r="R234" i="52"/>
  <c r="S234" i="52"/>
  <c r="P235" i="52"/>
  <c r="Q235" i="52"/>
  <c r="R235" i="52"/>
  <c r="S235" i="52"/>
  <c r="P236" i="52"/>
  <c r="Q236" i="52"/>
  <c r="R236" i="52"/>
  <c r="S236" i="52"/>
  <c r="P237" i="52"/>
  <c r="Q237" i="52"/>
  <c r="R237" i="52"/>
  <c r="S237" i="52"/>
  <c r="P238" i="52"/>
  <c r="Q238" i="52"/>
  <c r="R238" i="52"/>
  <c r="S238" i="52"/>
  <c r="P239" i="52"/>
  <c r="Q239" i="52"/>
  <c r="R239" i="52"/>
  <c r="S239" i="52"/>
  <c r="P240" i="52"/>
  <c r="Q240" i="52"/>
  <c r="R240" i="52"/>
  <c r="S240" i="52"/>
  <c r="P241" i="52"/>
  <c r="Q241" i="52"/>
  <c r="R241" i="52"/>
  <c r="S241" i="52"/>
  <c r="P242" i="52"/>
  <c r="Q242" i="52"/>
  <c r="R242" i="52"/>
  <c r="S242" i="52"/>
  <c r="P243" i="52"/>
  <c r="Q243" i="52"/>
  <c r="R243" i="52"/>
  <c r="S243" i="52"/>
  <c r="P244" i="52"/>
  <c r="Q244" i="52"/>
  <c r="R244" i="52"/>
  <c r="S244" i="52"/>
  <c r="P245" i="52"/>
  <c r="Q245" i="52"/>
  <c r="R245" i="52"/>
  <c r="S245" i="52"/>
  <c r="P246" i="52"/>
  <c r="Q246" i="52"/>
  <c r="R246" i="52"/>
  <c r="S246" i="52"/>
  <c r="P247" i="52"/>
  <c r="Q247" i="52"/>
  <c r="R247" i="52"/>
  <c r="S247" i="52"/>
  <c r="P248" i="52"/>
  <c r="Q248" i="52"/>
  <c r="R248" i="52"/>
  <c r="S248" i="52"/>
  <c r="P249" i="52"/>
  <c r="Q249" i="52"/>
  <c r="R249" i="52"/>
  <c r="S249" i="52"/>
  <c r="P250" i="52"/>
  <c r="Q250" i="52"/>
  <c r="R250" i="52"/>
  <c r="S250" i="52"/>
  <c r="P251" i="52"/>
  <c r="Q251" i="52"/>
  <c r="R251" i="52"/>
  <c r="S251" i="52"/>
  <c r="P252" i="52"/>
  <c r="Q252" i="52"/>
  <c r="R252" i="52"/>
  <c r="S252" i="52"/>
  <c r="P253" i="52"/>
  <c r="Q253" i="52"/>
  <c r="R253" i="52"/>
  <c r="S253" i="52"/>
  <c r="P254" i="52"/>
  <c r="Q254" i="52"/>
  <c r="R254" i="52"/>
  <c r="S254" i="52"/>
  <c r="P255" i="52"/>
  <c r="Q255" i="52"/>
  <c r="R255" i="52"/>
  <c r="S255" i="52"/>
  <c r="P256" i="52"/>
  <c r="Q256" i="52"/>
  <c r="R256" i="52"/>
  <c r="S256" i="52"/>
  <c r="P257" i="52"/>
  <c r="Q257" i="52"/>
  <c r="R257" i="52"/>
  <c r="S257" i="52"/>
  <c r="P258" i="52"/>
  <c r="Q258" i="52"/>
  <c r="R258" i="52"/>
  <c r="S258" i="52"/>
  <c r="P259" i="52"/>
  <c r="Q259" i="52"/>
  <c r="R259" i="52"/>
  <c r="S259" i="52"/>
  <c r="P260" i="52"/>
  <c r="Q260" i="52"/>
  <c r="R260" i="52"/>
  <c r="S260" i="52"/>
  <c r="P261" i="52"/>
  <c r="Q261" i="52"/>
  <c r="R261" i="52"/>
  <c r="S261" i="52"/>
  <c r="P262" i="52"/>
  <c r="Q262" i="52"/>
  <c r="R262" i="52"/>
  <c r="S262" i="52"/>
  <c r="P263" i="52"/>
  <c r="Q263" i="52"/>
  <c r="R263" i="52"/>
  <c r="S263" i="52"/>
  <c r="P264" i="52"/>
  <c r="Q264" i="52"/>
  <c r="R264" i="52"/>
  <c r="S264" i="52"/>
  <c r="P265" i="52"/>
  <c r="Q265" i="52"/>
  <c r="R265" i="52"/>
  <c r="S265" i="52"/>
  <c r="P266" i="52"/>
  <c r="Q266" i="52"/>
  <c r="R266" i="52"/>
  <c r="S266" i="52"/>
  <c r="P267" i="52"/>
  <c r="Q267" i="52"/>
  <c r="R267" i="52"/>
  <c r="S267" i="52"/>
  <c r="P268" i="52"/>
  <c r="Q268" i="52"/>
  <c r="R268" i="52"/>
  <c r="S268" i="52"/>
  <c r="P269" i="52"/>
  <c r="Q269" i="52"/>
  <c r="R269" i="52"/>
  <c r="S269" i="52"/>
  <c r="P270" i="52"/>
  <c r="Q270" i="52"/>
  <c r="R270" i="52"/>
  <c r="S270" i="52"/>
  <c r="P271" i="52"/>
  <c r="Q271" i="52"/>
  <c r="R271" i="52"/>
  <c r="S271" i="52"/>
  <c r="P272" i="52"/>
  <c r="Q272" i="52"/>
  <c r="R272" i="52"/>
  <c r="S272" i="52"/>
  <c r="P273" i="52"/>
  <c r="Q273" i="52"/>
  <c r="R273" i="52"/>
  <c r="S273" i="52"/>
  <c r="P274" i="52"/>
  <c r="Q274" i="52"/>
  <c r="R274" i="52"/>
  <c r="S274" i="52"/>
  <c r="P275" i="52"/>
  <c r="Q275" i="52"/>
  <c r="R275" i="52"/>
  <c r="S275" i="52"/>
  <c r="P276" i="52"/>
  <c r="Q276" i="52"/>
  <c r="R276" i="52"/>
  <c r="S276" i="52"/>
  <c r="P277" i="52"/>
  <c r="Q277" i="52"/>
  <c r="R277" i="52"/>
  <c r="S277" i="52"/>
  <c r="P278" i="52"/>
  <c r="Q278" i="52"/>
  <c r="R278" i="52"/>
  <c r="S278" i="52"/>
  <c r="P279" i="52"/>
  <c r="Q279" i="52"/>
  <c r="R279" i="52"/>
  <c r="S279" i="52"/>
  <c r="P280" i="52"/>
  <c r="Q280" i="52"/>
  <c r="R280" i="52"/>
  <c r="S280" i="52"/>
  <c r="P281" i="52"/>
  <c r="Q281" i="52"/>
  <c r="R281" i="52"/>
  <c r="S281" i="52"/>
  <c r="P282" i="52"/>
  <c r="Q282" i="52"/>
  <c r="R282" i="52"/>
  <c r="S282" i="52"/>
  <c r="P283" i="52"/>
  <c r="Q283" i="52"/>
  <c r="R283" i="52"/>
  <c r="S283" i="52"/>
  <c r="P284" i="52"/>
  <c r="Q284" i="52"/>
  <c r="R284" i="52"/>
  <c r="S284" i="52"/>
  <c r="P285" i="52"/>
  <c r="Q285" i="52"/>
  <c r="R285" i="52"/>
  <c r="S285" i="52"/>
  <c r="P286" i="52"/>
  <c r="Q286" i="52"/>
  <c r="R286" i="52"/>
  <c r="S286" i="52"/>
  <c r="P287" i="52"/>
  <c r="Q287" i="52"/>
  <c r="R287" i="52"/>
  <c r="S287" i="52"/>
  <c r="P288" i="52"/>
  <c r="Q288" i="52"/>
  <c r="R288" i="52"/>
  <c r="S288" i="52"/>
  <c r="P289" i="52"/>
  <c r="Q289" i="52"/>
  <c r="R289" i="52"/>
  <c r="S289" i="52"/>
  <c r="P290" i="52"/>
  <c r="Q290" i="52"/>
  <c r="R290" i="52"/>
  <c r="S290" i="52"/>
  <c r="P291" i="52"/>
  <c r="Q291" i="52"/>
  <c r="R291" i="52"/>
  <c r="S291" i="52"/>
  <c r="P292" i="52"/>
  <c r="Q292" i="52"/>
  <c r="R292" i="52"/>
  <c r="S292" i="52"/>
  <c r="P293" i="52"/>
  <c r="Q293" i="52"/>
  <c r="R293" i="52"/>
  <c r="S293" i="52"/>
  <c r="P294" i="52"/>
  <c r="Q294" i="52"/>
  <c r="R294" i="52"/>
  <c r="S294" i="52"/>
  <c r="P295" i="52"/>
  <c r="Q295" i="52"/>
  <c r="R295" i="52"/>
  <c r="S295" i="52"/>
  <c r="P296" i="52"/>
  <c r="Q296" i="52"/>
  <c r="R296" i="52"/>
  <c r="S296" i="52"/>
  <c r="P297" i="52"/>
  <c r="Q297" i="52"/>
  <c r="R297" i="52"/>
  <c r="S297" i="52"/>
  <c r="P298" i="52"/>
  <c r="Q298" i="52"/>
  <c r="R298" i="52"/>
  <c r="S298" i="52"/>
  <c r="P299" i="52"/>
  <c r="Q299" i="52"/>
  <c r="R299" i="52"/>
  <c r="S299" i="52"/>
  <c r="P300" i="52"/>
  <c r="Q300" i="52"/>
  <c r="R300" i="52"/>
  <c r="S300" i="52"/>
  <c r="P301" i="52"/>
  <c r="Q301" i="52"/>
  <c r="R301" i="52"/>
  <c r="S301" i="52"/>
  <c r="P302" i="52"/>
  <c r="Q302" i="52"/>
  <c r="R302" i="52"/>
  <c r="S302" i="52"/>
  <c r="P303" i="52"/>
  <c r="Q303" i="52"/>
  <c r="R303" i="52"/>
  <c r="S303" i="52"/>
  <c r="P304" i="52"/>
  <c r="Q304" i="52"/>
  <c r="R304" i="52"/>
  <c r="S304" i="52"/>
  <c r="P305" i="52"/>
  <c r="Q305" i="52"/>
  <c r="R305" i="52"/>
  <c r="S305" i="52"/>
  <c r="P306" i="52"/>
  <c r="Q306" i="52"/>
  <c r="R306" i="52"/>
  <c r="S306" i="52"/>
  <c r="P307" i="52"/>
  <c r="Q307" i="52"/>
  <c r="R307" i="52"/>
  <c r="S307" i="52"/>
  <c r="P308" i="52"/>
  <c r="Q308" i="52"/>
  <c r="R308" i="52"/>
  <c r="S308" i="52"/>
  <c r="P309" i="52"/>
  <c r="Q309" i="52"/>
  <c r="R309" i="52"/>
  <c r="S309" i="52"/>
  <c r="P310" i="52"/>
  <c r="Q310" i="52"/>
  <c r="R310" i="52"/>
  <c r="S310" i="52"/>
  <c r="P311" i="52"/>
  <c r="Q311" i="52"/>
  <c r="R311" i="52"/>
  <c r="S311" i="52"/>
  <c r="P312" i="52"/>
  <c r="Q312" i="52"/>
  <c r="R312" i="52"/>
  <c r="S312" i="52"/>
  <c r="P313" i="52"/>
  <c r="Q313" i="52"/>
  <c r="R313" i="52"/>
  <c r="S313" i="52"/>
  <c r="P314" i="52"/>
  <c r="Q314" i="52"/>
  <c r="R314" i="52"/>
  <c r="S314" i="52"/>
  <c r="P315" i="52"/>
  <c r="Q315" i="52"/>
  <c r="R315" i="52"/>
  <c r="S315" i="52"/>
  <c r="P316" i="52"/>
  <c r="Q316" i="52"/>
  <c r="R316" i="52"/>
  <c r="S316" i="52"/>
  <c r="P317" i="52"/>
  <c r="Q317" i="52"/>
  <c r="R317" i="52"/>
  <c r="S317" i="52"/>
  <c r="P318" i="52"/>
  <c r="Q318" i="52"/>
  <c r="R318" i="52"/>
  <c r="S318" i="52"/>
  <c r="S140" i="52"/>
  <c r="R140" i="52"/>
  <c r="Q140" i="52"/>
  <c r="P140" i="52"/>
  <c r="N147" i="52"/>
  <c r="O147" i="52"/>
  <c r="N148" i="52"/>
  <c r="O148" i="52"/>
  <c r="N149" i="52"/>
  <c r="O149" i="52"/>
  <c r="N150" i="52"/>
  <c r="O150" i="52"/>
  <c r="N151" i="52"/>
  <c r="O151" i="52"/>
  <c r="N152" i="52"/>
  <c r="O152" i="52"/>
  <c r="N153" i="52"/>
  <c r="O153" i="52"/>
  <c r="N154" i="52"/>
  <c r="O154" i="52"/>
  <c r="N155" i="52"/>
  <c r="O155" i="52"/>
  <c r="N156" i="52"/>
  <c r="O156" i="52"/>
  <c r="N157" i="52"/>
  <c r="O157" i="52"/>
  <c r="N158" i="52"/>
  <c r="O158" i="52"/>
  <c r="N159" i="52"/>
  <c r="O159" i="52"/>
  <c r="N160" i="52"/>
  <c r="O160" i="52"/>
  <c r="N161" i="52"/>
  <c r="O161" i="52"/>
  <c r="N162" i="52"/>
  <c r="O162" i="52"/>
  <c r="N163" i="52"/>
  <c r="O163" i="52"/>
  <c r="N164" i="52"/>
  <c r="O164" i="52"/>
  <c r="N165" i="52"/>
  <c r="O165" i="52"/>
  <c r="N166" i="52"/>
  <c r="O166" i="52"/>
  <c r="N167" i="52"/>
  <c r="O167" i="52"/>
  <c r="N168" i="52"/>
  <c r="O168" i="52"/>
  <c r="N169" i="52"/>
  <c r="O169" i="52"/>
  <c r="N170" i="52"/>
  <c r="O170" i="52"/>
  <c r="N171" i="52"/>
  <c r="O171" i="52"/>
  <c r="N172" i="52"/>
  <c r="O172" i="52"/>
  <c r="N173" i="52"/>
  <c r="O173" i="52"/>
  <c r="N174" i="52"/>
  <c r="O174" i="52"/>
  <c r="N175" i="52"/>
  <c r="O175" i="52"/>
  <c r="N176" i="52"/>
  <c r="O176" i="52"/>
  <c r="N177" i="52"/>
  <c r="O177" i="52"/>
  <c r="N178" i="52"/>
  <c r="O178" i="52"/>
  <c r="N179" i="52"/>
  <c r="O179" i="52"/>
  <c r="N180" i="52"/>
  <c r="O180" i="52"/>
  <c r="N181" i="52"/>
  <c r="O181" i="52"/>
  <c r="N182" i="52"/>
  <c r="O182" i="52"/>
  <c r="N183" i="52"/>
  <c r="O183" i="52"/>
  <c r="N184" i="52"/>
  <c r="O184" i="52"/>
  <c r="N185" i="52"/>
  <c r="O185" i="52"/>
  <c r="N186" i="52"/>
  <c r="O186" i="52"/>
  <c r="N187" i="52"/>
  <c r="O187" i="52"/>
  <c r="N188" i="52"/>
  <c r="O188" i="52"/>
  <c r="N189" i="52"/>
  <c r="O189" i="52"/>
  <c r="N190" i="52"/>
  <c r="O190" i="52"/>
  <c r="N191" i="52"/>
  <c r="O191" i="52"/>
  <c r="N192" i="52"/>
  <c r="O192" i="52"/>
  <c r="N193" i="52"/>
  <c r="O193" i="52"/>
  <c r="N194" i="52"/>
  <c r="O194" i="52"/>
  <c r="N195" i="52"/>
  <c r="O195" i="52"/>
  <c r="N196" i="52"/>
  <c r="O196" i="52"/>
  <c r="N197" i="52"/>
  <c r="O197" i="52"/>
  <c r="N198" i="52"/>
  <c r="O198" i="52"/>
  <c r="N199" i="52"/>
  <c r="O199" i="52"/>
  <c r="N200" i="52"/>
  <c r="O200" i="52"/>
  <c r="N201" i="52"/>
  <c r="O201" i="52"/>
  <c r="N202" i="52"/>
  <c r="O202" i="52"/>
  <c r="N203" i="52"/>
  <c r="O203" i="52"/>
  <c r="N204" i="52"/>
  <c r="O204" i="52"/>
  <c r="N205" i="52"/>
  <c r="O205" i="52"/>
  <c r="N206" i="52"/>
  <c r="O206" i="52"/>
  <c r="N207" i="52"/>
  <c r="O207" i="52"/>
  <c r="N208" i="52"/>
  <c r="O208" i="52"/>
  <c r="N209" i="52"/>
  <c r="O209" i="52"/>
  <c r="N210" i="52"/>
  <c r="O210" i="52"/>
  <c r="N211" i="52"/>
  <c r="O211" i="52"/>
  <c r="N212" i="52"/>
  <c r="O212" i="52"/>
  <c r="N213" i="52"/>
  <c r="O213" i="52"/>
  <c r="N214" i="52"/>
  <c r="O214" i="52"/>
  <c r="N215" i="52"/>
  <c r="O215" i="52"/>
  <c r="N216" i="52"/>
  <c r="O216" i="52"/>
  <c r="N217" i="52"/>
  <c r="O217" i="52"/>
  <c r="N218" i="52"/>
  <c r="O218" i="52"/>
  <c r="N219" i="52"/>
  <c r="O219" i="52"/>
  <c r="N220" i="52"/>
  <c r="O220" i="52"/>
  <c r="N221" i="52"/>
  <c r="O221" i="52"/>
  <c r="N222" i="52"/>
  <c r="O222" i="52"/>
  <c r="N223" i="52"/>
  <c r="O223" i="52"/>
  <c r="N224" i="52"/>
  <c r="O224" i="52"/>
  <c r="N225" i="52"/>
  <c r="O225" i="52"/>
  <c r="N226" i="52"/>
  <c r="O226" i="52"/>
  <c r="N227" i="52"/>
  <c r="O227" i="52"/>
  <c r="N228" i="52"/>
  <c r="O228" i="52"/>
  <c r="N229" i="52"/>
  <c r="O229" i="52"/>
  <c r="N230" i="52"/>
  <c r="O230" i="52"/>
  <c r="N231" i="52"/>
  <c r="O231" i="52"/>
  <c r="N232" i="52"/>
  <c r="O232" i="52"/>
  <c r="N233" i="52"/>
  <c r="O233" i="52"/>
  <c r="N234" i="52"/>
  <c r="O234" i="52"/>
  <c r="N235" i="52"/>
  <c r="O235" i="52"/>
  <c r="N236" i="52"/>
  <c r="O236" i="52"/>
  <c r="N237" i="52"/>
  <c r="O237" i="52"/>
  <c r="N238" i="52"/>
  <c r="O238" i="52"/>
  <c r="N239" i="52"/>
  <c r="O239" i="52"/>
  <c r="N240" i="52"/>
  <c r="O240" i="52"/>
  <c r="N241" i="52"/>
  <c r="O241" i="52"/>
  <c r="N242" i="52"/>
  <c r="O242" i="52"/>
  <c r="N243" i="52"/>
  <c r="O243" i="52"/>
  <c r="N244" i="52"/>
  <c r="O244" i="52"/>
  <c r="N245" i="52"/>
  <c r="O245" i="52"/>
  <c r="N246" i="52"/>
  <c r="O246" i="52"/>
  <c r="N247" i="52"/>
  <c r="O247" i="52"/>
  <c r="N248" i="52"/>
  <c r="O248" i="52"/>
  <c r="N249" i="52"/>
  <c r="O249" i="52"/>
  <c r="N250" i="52"/>
  <c r="O250" i="52"/>
  <c r="N251" i="52"/>
  <c r="O251" i="52"/>
  <c r="N252" i="52"/>
  <c r="O252" i="52"/>
  <c r="N253" i="52"/>
  <c r="O253" i="52"/>
  <c r="N254" i="52"/>
  <c r="O254" i="52"/>
  <c r="N255" i="52"/>
  <c r="O255" i="52"/>
  <c r="N256" i="52"/>
  <c r="O256" i="52"/>
  <c r="N257" i="52"/>
  <c r="O257" i="52"/>
  <c r="N258" i="52"/>
  <c r="O258" i="52"/>
  <c r="N259" i="52"/>
  <c r="O259" i="52"/>
  <c r="N260" i="52"/>
  <c r="O260" i="52"/>
  <c r="N261" i="52"/>
  <c r="O261" i="52"/>
  <c r="N262" i="52"/>
  <c r="O262" i="52"/>
  <c r="N263" i="52"/>
  <c r="O263" i="52"/>
  <c r="N264" i="52"/>
  <c r="O264" i="52"/>
  <c r="N265" i="52"/>
  <c r="O265" i="52"/>
  <c r="N266" i="52"/>
  <c r="O266" i="52"/>
  <c r="N267" i="52"/>
  <c r="O267" i="52"/>
  <c r="N268" i="52"/>
  <c r="O268" i="52"/>
  <c r="N269" i="52"/>
  <c r="O269" i="52"/>
  <c r="N270" i="52"/>
  <c r="O270" i="52"/>
  <c r="N271" i="52"/>
  <c r="O271" i="52"/>
  <c r="N272" i="52"/>
  <c r="O272" i="52"/>
  <c r="N273" i="52"/>
  <c r="O273" i="52"/>
  <c r="N274" i="52"/>
  <c r="O274" i="52"/>
  <c r="N275" i="52"/>
  <c r="O275" i="52"/>
  <c r="N276" i="52"/>
  <c r="O276" i="52"/>
  <c r="N277" i="52"/>
  <c r="O277" i="52"/>
  <c r="N278" i="52"/>
  <c r="O278" i="52"/>
  <c r="N279" i="52"/>
  <c r="O279" i="52"/>
  <c r="N280" i="52"/>
  <c r="O280" i="52"/>
  <c r="N281" i="52"/>
  <c r="O281" i="52"/>
  <c r="N282" i="52"/>
  <c r="O282" i="52"/>
  <c r="N283" i="52"/>
  <c r="O283" i="52"/>
  <c r="N284" i="52"/>
  <c r="O284" i="52"/>
  <c r="N285" i="52"/>
  <c r="O285" i="52"/>
  <c r="N286" i="52"/>
  <c r="O286" i="52"/>
  <c r="N287" i="52"/>
  <c r="O287" i="52"/>
  <c r="N288" i="52"/>
  <c r="O288" i="52"/>
  <c r="N289" i="52"/>
  <c r="O289" i="52"/>
  <c r="N290" i="52"/>
  <c r="O290" i="52"/>
  <c r="N291" i="52"/>
  <c r="O291" i="52"/>
  <c r="N292" i="52"/>
  <c r="O292" i="52"/>
  <c r="N293" i="52"/>
  <c r="O293" i="52"/>
  <c r="N294" i="52"/>
  <c r="O294" i="52"/>
  <c r="N295" i="52"/>
  <c r="O295" i="52"/>
  <c r="N296" i="52"/>
  <c r="O296" i="52"/>
  <c r="N297" i="52"/>
  <c r="O297" i="52"/>
  <c r="N298" i="52"/>
  <c r="O298" i="52"/>
  <c r="N299" i="52"/>
  <c r="O299" i="52"/>
  <c r="N300" i="52"/>
  <c r="O300" i="52"/>
  <c r="N301" i="52"/>
  <c r="O301" i="52"/>
  <c r="N302" i="52"/>
  <c r="O302" i="52"/>
  <c r="N303" i="52"/>
  <c r="O303" i="52"/>
  <c r="N304" i="52"/>
  <c r="O304" i="52"/>
  <c r="N305" i="52"/>
  <c r="O305" i="52"/>
  <c r="N306" i="52"/>
  <c r="O306" i="52"/>
  <c r="N307" i="52"/>
  <c r="O307" i="52"/>
  <c r="N308" i="52"/>
  <c r="O308" i="52"/>
  <c r="N309" i="52"/>
  <c r="O309" i="52"/>
  <c r="N310" i="52"/>
  <c r="O310" i="52"/>
  <c r="N311" i="52"/>
  <c r="O311" i="52"/>
  <c r="N312" i="52"/>
  <c r="O312" i="52"/>
  <c r="N313" i="52"/>
  <c r="O313" i="52"/>
  <c r="N314" i="52"/>
  <c r="O314" i="52"/>
  <c r="N315" i="52"/>
  <c r="O315" i="52"/>
  <c r="N316" i="52"/>
  <c r="O316" i="52"/>
  <c r="N317" i="52"/>
  <c r="O317" i="52"/>
  <c r="N318" i="52"/>
  <c r="O318" i="52"/>
  <c r="N141" i="52"/>
  <c r="O141" i="52"/>
  <c r="N142" i="52"/>
  <c r="O142" i="52"/>
  <c r="N143" i="52"/>
  <c r="O143" i="52"/>
  <c r="N144" i="52"/>
  <c r="O144" i="52"/>
  <c r="N145" i="52"/>
  <c r="O145" i="52"/>
  <c r="N146" i="52"/>
  <c r="O146" i="52"/>
  <c r="O140" i="52"/>
  <c r="N140" i="52"/>
  <c r="M141" i="52"/>
  <c r="M142" i="52"/>
  <c r="M143" i="52"/>
  <c r="M144" i="52"/>
  <c r="M145" i="52"/>
  <c r="M146" i="52"/>
  <c r="M147" i="52"/>
  <c r="M148" i="52"/>
  <c r="M149" i="52"/>
  <c r="M150" i="52"/>
  <c r="M151" i="52"/>
  <c r="M152" i="52"/>
  <c r="M153" i="52"/>
  <c r="M154" i="52"/>
  <c r="M155" i="52"/>
  <c r="M156" i="52"/>
  <c r="M157" i="52"/>
  <c r="M158" i="52"/>
  <c r="M159" i="52"/>
  <c r="M160" i="52"/>
  <c r="M161" i="52"/>
  <c r="M162" i="52"/>
  <c r="M163" i="52"/>
  <c r="M164" i="52"/>
  <c r="M165" i="52"/>
  <c r="M166" i="52"/>
  <c r="M167" i="52"/>
  <c r="M168" i="52"/>
  <c r="M169" i="52"/>
  <c r="M170" i="52"/>
  <c r="M171" i="52"/>
  <c r="M172" i="52"/>
  <c r="M173" i="52"/>
  <c r="M174" i="52"/>
  <c r="M175" i="52"/>
  <c r="M176" i="52"/>
  <c r="M177" i="52"/>
  <c r="M178" i="52"/>
  <c r="M179" i="52"/>
  <c r="M180" i="52"/>
  <c r="M181" i="52"/>
  <c r="M182" i="52"/>
  <c r="M183" i="52"/>
  <c r="M184" i="52"/>
  <c r="M185" i="52"/>
  <c r="M186" i="52"/>
  <c r="M187" i="52"/>
  <c r="M188" i="52"/>
  <c r="M189" i="52"/>
  <c r="M190" i="52"/>
  <c r="M191" i="52"/>
  <c r="M192" i="52"/>
  <c r="M193" i="52"/>
  <c r="M194" i="52"/>
  <c r="M195" i="52"/>
  <c r="M196" i="52"/>
  <c r="M197" i="52"/>
  <c r="M198" i="52"/>
  <c r="M199" i="52"/>
  <c r="M200" i="52"/>
  <c r="M201" i="52"/>
  <c r="M202" i="52"/>
  <c r="M203" i="52"/>
  <c r="M204" i="52"/>
  <c r="M205" i="52"/>
  <c r="M206" i="52"/>
  <c r="M207" i="52"/>
  <c r="M208" i="52"/>
  <c r="M209" i="52"/>
  <c r="M210" i="52"/>
  <c r="M211" i="52"/>
  <c r="M212" i="52"/>
  <c r="M213" i="52"/>
  <c r="M214" i="52"/>
  <c r="M215" i="52"/>
  <c r="M216" i="52"/>
  <c r="M217" i="52"/>
  <c r="M218" i="52"/>
  <c r="M219" i="52"/>
  <c r="M220" i="52"/>
  <c r="M221" i="52"/>
  <c r="M222" i="52"/>
  <c r="M223" i="52"/>
  <c r="M224" i="52"/>
  <c r="M225" i="52"/>
  <c r="M226" i="52"/>
  <c r="M227" i="52"/>
  <c r="M228" i="52"/>
  <c r="M229" i="52"/>
  <c r="M230" i="52"/>
  <c r="M231" i="52"/>
  <c r="M232" i="52"/>
  <c r="M233" i="52"/>
  <c r="M234" i="52"/>
  <c r="M235" i="52"/>
  <c r="M236" i="52"/>
  <c r="M237" i="52"/>
  <c r="M238" i="52"/>
  <c r="M239" i="52"/>
  <c r="M240" i="52"/>
  <c r="M241" i="52"/>
  <c r="M242" i="52"/>
  <c r="M243" i="52"/>
  <c r="M244" i="52"/>
  <c r="M245" i="52"/>
  <c r="M246" i="52"/>
  <c r="M247" i="52"/>
  <c r="M248" i="52"/>
  <c r="M249" i="52"/>
  <c r="M250" i="52"/>
  <c r="M251" i="52"/>
  <c r="M252" i="52"/>
  <c r="M253" i="52"/>
  <c r="M254" i="52"/>
  <c r="M255" i="52"/>
  <c r="M256" i="52"/>
  <c r="M257" i="52"/>
  <c r="M258" i="52"/>
  <c r="M259" i="52"/>
  <c r="M260" i="52"/>
  <c r="M261" i="52"/>
  <c r="M262" i="52"/>
  <c r="M263" i="52"/>
  <c r="M264" i="52"/>
  <c r="M265" i="52"/>
  <c r="M266" i="52"/>
  <c r="M267" i="52"/>
  <c r="M268" i="52"/>
  <c r="M269" i="52"/>
  <c r="M270" i="52"/>
  <c r="M271" i="52"/>
  <c r="M272" i="52"/>
  <c r="M273" i="52"/>
  <c r="M274" i="52"/>
  <c r="M275" i="52"/>
  <c r="M276" i="52"/>
  <c r="M277" i="52"/>
  <c r="M278" i="52"/>
  <c r="M279" i="52"/>
  <c r="M280" i="52"/>
  <c r="M281" i="52"/>
  <c r="M282" i="52"/>
  <c r="M283" i="52"/>
  <c r="M284" i="52"/>
  <c r="M285" i="52"/>
  <c r="M286" i="52"/>
  <c r="M287" i="52"/>
  <c r="M288" i="52"/>
  <c r="M289" i="52"/>
  <c r="M290" i="52"/>
  <c r="M291" i="52"/>
  <c r="M292" i="52"/>
  <c r="M293" i="52"/>
  <c r="M294" i="52"/>
  <c r="M295" i="52"/>
  <c r="M296" i="52"/>
  <c r="M297" i="52"/>
  <c r="M298" i="52"/>
  <c r="M299" i="52"/>
  <c r="M300" i="52"/>
  <c r="M301" i="52"/>
  <c r="M302" i="52"/>
  <c r="M303" i="52"/>
  <c r="M304" i="52"/>
  <c r="M305" i="52"/>
  <c r="M306" i="52"/>
  <c r="M307" i="52"/>
  <c r="M308" i="52"/>
  <c r="M309" i="52"/>
  <c r="M310" i="52"/>
  <c r="M311" i="52"/>
  <c r="M312" i="52"/>
  <c r="M313" i="52"/>
  <c r="M314" i="52"/>
  <c r="M315" i="52"/>
  <c r="M316" i="52"/>
  <c r="M317" i="52"/>
  <c r="M318" i="52"/>
  <c r="M140" i="52"/>
  <c r="L141" i="52"/>
  <c r="L142" i="52"/>
  <c r="L143" i="52"/>
  <c r="L144" i="52"/>
  <c r="L145" i="52"/>
  <c r="L146" i="52"/>
  <c r="L147" i="52"/>
  <c r="L148" i="52"/>
  <c r="L149" i="52"/>
  <c r="L150" i="52"/>
  <c r="L151" i="52"/>
  <c r="L152" i="52"/>
  <c r="L153" i="52"/>
  <c r="L154" i="52"/>
  <c r="L155" i="52"/>
  <c r="L156" i="52"/>
  <c r="L157" i="52"/>
  <c r="L158" i="52"/>
  <c r="L159" i="52"/>
  <c r="L160" i="52"/>
  <c r="L161" i="52"/>
  <c r="L162" i="52"/>
  <c r="L163" i="52"/>
  <c r="L164" i="52"/>
  <c r="L165" i="52"/>
  <c r="L166" i="52"/>
  <c r="L167" i="52"/>
  <c r="L168" i="52"/>
  <c r="L169" i="52"/>
  <c r="L170" i="52"/>
  <c r="L171" i="52"/>
  <c r="L172" i="52"/>
  <c r="L173" i="52"/>
  <c r="L174" i="52"/>
  <c r="L175" i="52"/>
  <c r="L176" i="52"/>
  <c r="L177" i="52"/>
  <c r="L178" i="52"/>
  <c r="L179" i="52"/>
  <c r="L180" i="52"/>
  <c r="L181" i="52"/>
  <c r="L182" i="52"/>
  <c r="L183" i="52"/>
  <c r="L184" i="52"/>
  <c r="L185" i="52"/>
  <c r="L186" i="52"/>
  <c r="L187" i="52"/>
  <c r="L188" i="52"/>
  <c r="L189" i="52"/>
  <c r="L190" i="52"/>
  <c r="L191" i="52"/>
  <c r="L192" i="52"/>
  <c r="L193" i="52"/>
  <c r="L194" i="52"/>
  <c r="L195" i="52"/>
  <c r="L196" i="52"/>
  <c r="L197" i="52"/>
  <c r="L198" i="52"/>
  <c r="L199" i="52"/>
  <c r="L200" i="52"/>
  <c r="L201" i="52"/>
  <c r="L202" i="52"/>
  <c r="L203" i="52"/>
  <c r="L204" i="52"/>
  <c r="L205" i="52"/>
  <c r="L206" i="52"/>
  <c r="L207" i="52"/>
  <c r="L208" i="52"/>
  <c r="L209" i="52"/>
  <c r="L210" i="52"/>
  <c r="L211" i="52"/>
  <c r="L212" i="52"/>
  <c r="L213" i="52"/>
  <c r="L214" i="52"/>
  <c r="L215" i="52"/>
  <c r="L216" i="52"/>
  <c r="L217" i="52"/>
  <c r="L218" i="52"/>
  <c r="L219" i="52"/>
  <c r="L220" i="52"/>
  <c r="L221" i="52"/>
  <c r="L222" i="52"/>
  <c r="L223" i="52"/>
  <c r="L224" i="52"/>
  <c r="L225" i="52"/>
  <c r="L226" i="52"/>
  <c r="L227" i="52"/>
  <c r="L228" i="52"/>
  <c r="L229" i="52"/>
  <c r="L230" i="52"/>
  <c r="L231" i="52"/>
  <c r="L232" i="52"/>
  <c r="L233" i="52"/>
  <c r="L234" i="52"/>
  <c r="L235" i="52"/>
  <c r="L236" i="52"/>
  <c r="L237" i="52"/>
  <c r="L238" i="52"/>
  <c r="L239" i="52"/>
  <c r="L240" i="52"/>
  <c r="L241" i="52"/>
  <c r="L242" i="52"/>
  <c r="L243" i="52"/>
  <c r="L244" i="52"/>
  <c r="L245" i="52"/>
  <c r="L246" i="52"/>
  <c r="L247" i="52"/>
  <c r="L248" i="52"/>
  <c r="L249" i="52"/>
  <c r="L250" i="52"/>
  <c r="L251" i="52"/>
  <c r="L252" i="52"/>
  <c r="L253" i="52"/>
  <c r="L254" i="52"/>
  <c r="L255" i="52"/>
  <c r="L256" i="52"/>
  <c r="L257" i="52"/>
  <c r="L258" i="52"/>
  <c r="L259" i="52"/>
  <c r="L260" i="52"/>
  <c r="L261" i="52"/>
  <c r="L262" i="52"/>
  <c r="L263" i="52"/>
  <c r="L264" i="52"/>
  <c r="L265" i="52"/>
  <c r="L266" i="52"/>
  <c r="L267" i="52"/>
  <c r="L268" i="52"/>
  <c r="L269" i="52"/>
  <c r="L270" i="52"/>
  <c r="L271" i="52"/>
  <c r="L272" i="52"/>
  <c r="L273" i="52"/>
  <c r="L274" i="52"/>
  <c r="L275" i="52"/>
  <c r="L276" i="52"/>
  <c r="L277" i="52"/>
  <c r="L278" i="52"/>
  <c r="L279" i="52"/>
  <c r="L280" i="52"/>
  <c r="L281" i="52"/>
  <c r="L282" i="52"/>
  <c r="L283" i="52"/>
  <c r="L284" i="52"/>
  <c r="L285" i="52"/>
  <c r="L286" i="52"/>
  <c r="L287" i="52"/>
  <c r="L288" i="52"/>
  <c r="L289" i="52"/>
  <c r="L290" i="52"/>
  <c r="L291" i="52"/>
  <c r="L292" i="52"/>
  <c r="L293" i="52"/>
  <c r="L294" i="52"/>
  <c r="L295" i="52"/>
  <c r="L296" i="52"/>
  <c r="L297" i="52"/>
  <c r="L298" i="52"/>
  <c r="L299" i="52"/>
  <c r="L300" i="52"/>
  <c r="L301" i="52"/>
  <c r="L302" i="52"/>
  <c r="L303" i="52"/>
  <c r="L304" i="52"/>
  <c r="L305" i="52"/>
  <c r="L306" i="52"/>
  <c r="L307" i="52"/>
  <c r="L308" i="52"/>
  <c r="L309" i="52"/>
  <c r="L310" i="52"/>
  <c r="L311" i="52"/>
  <c r="L312" i="52"/>
  <c r="L313" i="52"/>
  <c r="L314" i="52"/>
  <c r="L315" i="52"/>
  <c r="L316" i="52"/>
  <c r="L317" i="52"/>
  <c r="L318" i="52"/>
  <c r="L140" i="52"/>
  <c r="K147" i="52"/>
  <c r="K148" i="52"/>
  <c r="K149" i="52"/>
  <c r="K150" i="52"/>
  <c r="K151" i="52"/>
  <c r="K152" i="52"/>
  <c r="K153" i="52"/>
  <c r="K154" i="52"/>
  <c r="K155" i="52"/>
  <c r="K156" i="52"/>
  <c r="K157" i="52"/>
  <c r="K158" i="52"/>
  <c r="K159" i="52"/>
  <c r="K160" i="52"/>
  <c r="K161" i="52"/>
  <c r="K162" i="52"/>
  <c r="K163" i="52"/>
  <c r="K164" i="52"/>
  <c r="K165" i="52"/>
  <c r="K166" i="52"/>
  <c r="K167" i="52"/>
  <c r="K168" i="52"/>
  <c r="K169" i="52"/>
  <c r="K170" i="52"/>
  <c r="K171" i="52"/>
  <c r="K172" i="52"/>
  <c r="K173" i="52"/>
  <c r="K174" i="52"/>
  <c r="K175" i="52"/>
  <c r="K176" i="52"/>
  <c r="K177" i="52"/>
  <c r="K178" i="52"/>
  <c r="K179" i="52"/>
  <c r="K180" i="52"/>
  <c r="K181" i="52"/>
  <c r="K182" i="52"/>
  <c r="K183" i="52"/>
  <c r="K184" i="52"/>
  <c r="K185" i="52"/>
  <c r="K186" i="52"/>
  <c r="K187" i="52"/>
  <c r="K188" i="52"/>
  <c r="K189" i="52"/>
  <c r="K190" i="52"/>
  <c r="K191" i="52"/>
  <c r="K192" i="52"/>
  <c r="K193" i="52"/>
  <c r="K194" i="52"/>
  <c r="K195" i="52"/>
  <c r="K196" i="52"/>
  <c r="K197" i="52"/>
  <c r="K198" i="52"/>
  <c r="K199" i="52"/>
  <c r="K200" i="52"/>
  <c r="K201" i="52"/>
  <c r="K202" i="52"/>
  <c r="K203" i="52"/>
  <c r="K204" i="52"/>
  <c r="K205" i="52"/>
  <c r="K206" i="52"/>
  <c r="K207" i="52"/>
  <c r="K208" i="52"/>
  <c r="K209" i="52"/>
  <c r="K210" i="52"/>
  <c r="K211" i="52"/>
  <c r="K212" i="52"/>
  <c r="K213" i="52"/>
  <c r="K214" i="52"/>
  <c r="K215" i="52"/>
  <c r="K216" i="52"/>
  <c r="K217" i="52"/>
  <c r="K218" i="52"/>
  <c r="K219" i="52"/>
  <c r="K220" i="52"/>
  <c r="K221" i="52"/>
  <c r="K222" i="52"/>
  <c r="K223" i="52"/>
  <c r="K224" i="52"/>
  <c r="K225" i="52"/>
  <c r="K226" i="52"/>
  <c r="K227" i="52"/>
  <c r="K228" i="52"/>
  <c r="K229" i="52"/>
  <c r="K230" i="52"/>
  <c r="K231" i="52"/>
  <c r="K232" i="52"/>
  <c r="K233" i="52"/>
  <c r="K234" i="52"/>
  <c r="K235" i="52"/>
  <c r="K236" i="52"/>
  <c r="K237" i="52"/>
  <c r="K238" i="52"/>
  <c r="K239" i="52"/>
  <c r="K240" i="52"/>
  <c r="K241" i="52"/>
  <c r="K242" i="52"/>
  <c r="K243" i="52"/>
  <c r="K244" i="52"/>
  <c r="K245" i="52"/>
  <c r="K246" i="52"/>
  <c r="K247" i="52"/>
  <c r="K248" i="52"/>
  <c r="K249" i="52"/>
  <c r="K250" i="52"/>
  <c r="K251" i="52"/>
  <c r="K252" i="52"/>
  <c r="K253" i="52"/>
  <c r="K254" i="52"/>
  <c r="K255" i="52"/>
  <c r="K256" i="52"/>
  <c r="K257" i="52"/>
  <c r="K258" i="52"/>
  <c r="K259" i="52"/>
  <c r="K260" i="52"/>
  <c r="K261" i="52"/>
  <c r="K262" i="52"/>
  <c r="K263" i="52"/>
  <c r="K264" i="52"/>
  <c r="K265" i="52"/>
  <c r="K266" i="52"/>
  <c r="K267" i="52"/>
  <c r="K268" i="52"/>
  <c r="K269" i="52"/>
  <c r="K270" i="52"/>
  <c r="K271" i="52"/>
  <c r="K272" i="52"/>
  <c r="K273" i="52"/>
  <c r="K274" i="52"/>
  <c r="K275" i="52"/>
  <c r="K276" i="52"/>
  <c r="K277" i="52"/>
  <c r="K278" i="52"/>
  <c r="K279" i="52"/>
  <c r="K280" i="52"/>
  <c r="K281" i="52"/>
  <c r="K282" i="52"/>
  <c r="K283" i="52"/>
  <c r="K284" i="52"/>
  <c r="K285" i="52"/>
  <c r="K286" i="52"/>
  <c r="K287" i="52"/>
  <c r="K288" i="52"/>
  <c r="K289" i="52"/>
  <c r="K290" i="52"/>
  <c r="K291" i="52"/>
  <c r="K292" i="52"/>
  <c r="K293" i="52"/>
  <c r="K294" i="52"/>
  <c r="K295" i="52"/>
  <c r="K296" i="52"/>
  <c r="K297" i="52"/>
  <c r="K298" i="52"/>
  <c r="K299" i="52"/>
  <c r="K300" i="52"/>
  <c r="K301" i="52"/>
  <c r="K302" i="52"/>
  <c r="K303" i="52"/>
  <c r="K304" i="52"/>
  <c r="K305" i="52"/>
  <c r="K306" i="52"/>
  <c r="K307" i="52"/>
  <c r="K308" i="52"/>
  <c r="K309" i="52"/>
  <c r="K310" i="52"/>
  <c r="K311" i="52"/>
  <c r="K312" i="52"/>
  <c r="K313" i="52"/>
  <c r="K314" i="52"/>
  <c r="K315" i="52"/>
  <c r="K316" i="52"/>
  <c r="K317" i="52"/>
  <c r="K318" i="52"/>
  <c r="K141" i="52"/>
  <c r="K142" i="52"/>
  <c r="K143" i="52"/>
  <c r="K144" i="52"/>
  <c r="K145" i="52"/>
  <c r="K146" i="52"/>
  <c r="K140" i="52"/>
  <c r="M36" i="87" l="1"/>
  <c r="O36" i="87"/>
  <c r="L109" i="52"/>
  <c r="L110" i="52" s="1"/>
  <c r="H33" i="87"/>
  <c r="L7" i="52" s="1"/>
  <c r="C1" i="86"/>
  <c r="I118" i="52"/>
  <c r="J113" i="52"/>
  <c r="O115" i="52"/>
  <c r="S113" i="52"/>
  <c r="E115" i="52"/>
  <c r="I33" i="87" l="1"/>
  <c r="L55" i="52" s="1"/>
  <c r="G33" i="87"/>
  <c r="J33" i="87"/>
  <c r="O33" i="87" s="1"/>
  <c r="M37" i="87"/>
  <c r="O37" i="87"/>
  <c r="M33" i="87"/>
  <c r="M34" i="87"/>
  <c r="O34" i="87"/>
  <c r="M35" i="87"/>
  <c r="O35" i="87"/>
  <c r="N36" i="87"/>
  <c r="H115" i="52"/>
  <c r="P111" i="52"/>
  <c r="L115" i="52"/>
  <c r="G112" i="52"/>
  <c r="K112" i="52"/>
  <c r="G1" i="52" s="1"/>
  <c r="F117" i="52"/>
  <c r="N118" i="52"/>
  <c r="M119" i="52"/>
  <c r="R112" i="52"/>
  <c r="D117" i="52"/>
  <c r="Q112" i="52"/>
  <c r="D124" i="52"/>
  <c r="D116" i="52"/>
  <c r="E122" i="52"/>
  <c r="E114" i="52"/>
  <c r="J124" i="52"/>
  <c r="G123" i="52"/>
  <c r="I121" i="52"/>
  <c r="F120" i="52"/>
  <c r="H118" i="52"/>
  <c r="J116" i="52"/>
  <c r="G115" i="52"/>
  <c r="I113" i="52"/>
  <c r="F112" i="52"/>
  <c r="M118" i="52"/>
  <c r="N111" i="52"/>
  <c r="N117" i="52"/>
  <c r="O122" i="52"/>
  <c r="O114" i="52"/>
  <c r="K123" i="52"/>
  <c r="K119" i="52"/>
  <c r="K115" i="52"/>
  <c r="Q111" i="52"/>
  <c r="R123" i="52"/>
  <c r="R121" i="52"/>
  <c r="R119" i="52"/>
  <c r="R117" i="52"/>
  <c r="R115" i="52"/>
  <c r="R113" i="52"/>
  <c r="D123" i="52"/>
  <c r="D115" i="52"/>
  <c r="E121" i="52"/>
  <c r="E113" i="52"/>
  <c r="I124" i="52"/>
  <c r="F123" i="52"/>
  <c r="H121" i="52"/>
  <c r="J119" i="52"/>
  <c r="G118" i="52"/>
  <c r="I116" i="52"/>
  <c r="F115" i="52"/>
  <c r="H113" i="52"/>
  <c r="M111" i="52"/>
  <c r="M117" i="52"/>
  <c r="N124" i="52"/>
  <c r="N116" i="52"/>
  <c r="O121" i="52"/>
  <c r="O113" i="52"/>
  <c r="L122" i="52"/>
  <c r="L118" i="52"/>
  <c r="L114" i="52"/>
  <c r="R111" i="52"/>
  <c r="Q123" i="52"/>
  <c r="Q121" i="52"/>
  <c r="Q119" i="52"/>
  <c r="Q117" i="52"/>
  <c r="Q115" i="52"/>
  <c r="Q113" i="52"/>
  <c r="D122" i="52"/>
  <c r="D114" i="52"/>
  <c r="E120" i="52"/>
  <c r="E112" i="52"/>
  <c r="H124" i="52"/>
  <c r="J122" i="52"/>
  <c r="G121" i="52"/>
  <c r="I119" i="52"/>
  <c r="F118" i="52"/>
  <c r="H116" i="52"/>
  <c r="J114" i="52"/>
  <c r="G113" i="52"/>
  <c r="M124" i="52"/>
  <c r="M116" i="52"/>
  <c r="N123" i="52"/>
  <c r="N115" i="52"/>
  <c r="O120" i="52"/>
  <c r="O112" i="52"/>
  <c r="K122" i="52"/>
  <c r="K118" i="52"/>
  <c r="K114" i="52"/>
  <c r="S111" i="52"/>
  <c r="P123" i="52"/>
  <c r="P121" i="52"/>
  <c r="P119" i="52"/>
  <c r="P117" i="52"/>
  <c r="P115" i="52"/>
  <c r="P113" i="52"/>
  <c r="D121" i="52"/>
  <c r="D113" i="52"/>
  <c r="E119" i="52"/>
  <c r="F111" i="52"/>
  <c r="G124" i="52"/>
  <c r="I122" i="52"/>
  <c r="F121" i="52"/>
  <c r="H119" i="52"/>
  <c r="J117" i="52"/>
  <c r="G116" i="52"/>
  <c r="I114" i="52"/>
  <c r="F113" i="52"/>
  <c r="M123" i="52"/>
  <c r="M115" i="52"/>
  <c r="N122" i="52"/>
  <c r="N114" i="52"/>
  <c r="O119" i="52"/>
  <c r="K111" i="52"/>
  <c r="F1" i="52" s="1"/>
  <c r="L121" i="52"/>
  <c r="L117" i="52"/>
  <c r="L113" i="52"/>
  <c r="S124" i="52"/>
  <c r="S122" i="52"/>
  <c r="S120" i="52"/>
  <c r="S118" i="52"/>
  <c r="S116" i="52"/>
  <c r="S114" i="52"/>
  <c r="S112" i="52"/>
  <c r="D120" i="52"/>
  <c r="D112" i="52"/>
  <c r="E118" i="52"/>
  <c r="J111" i="52"/>
  <c r="F124" i="52"/>
  <c r="H122" i="52"/>
  <c r="J120" i="52"/>
  <c r="G119" i="52"/>
  <c r="I117" i="52"/>
  <c r="F116" i="52"/>
  <c r="H114" i="52"/>
  <c r="J112" i="52"/>
  <c r="M122" i="52"/>
  <c r="M114" i="52"/>
  <c r="N121" i="52"/>
  <c r="N113" i="52"/>
  <c r="O118" i="52"/>
  <c r="L111" i="52"/>
  <c r="K121" i="52"/>
  <c r="K117" i="52"/>
  <c r="K113" i="52"/>
  <c r="H1" i="52" s="1"/>
  <c r="R124" i="52"/>
  <c r="R122" i="52"/>
  <c r="R120" i="52"/>
  <c r="R118" i="52"/>
  <c r="R116" i="52"/>
  <c r="R114" i="52"/>
  <c r="D119" i="52"/>
  <c r="E111" i="52"/>
  <c r="E117" i="52"/>
  <c r="I111" i="52"/>
  <c r="J123" i="52"/>
  <c r="G122" i="52"/>
  <c r="I120" i="52"/>
  <c r="F119" i="52"/>
  <c r="H117" i="52"/>
  <c r="J115" i="52"/>
  <c r="G114" i="52"/>
  <c r="I112" i="52"/>
  <c r="M121" i="52"/>
  <c r="M113" i="52"/>
  <c r="N120" i="52"/>
  <c r="N112" i="52"/>
  <c r="O117" i="52"/>
  <c r="L124" i="52"/>
  <c r="L120" i="52"/>
  <c r="L116" i="52"/>
  <c r="L112" i="52"/>
  <c r="Q124" i="52"/>
  <c r="Q122" i="52"/>
  <c r="Q120" i="52"/>
  <c r="Q118" i="52"/>
  <c r="Q116" i="52"/>
  <c r="Q114" i="52"/>
  <c r="D118" i="52"/>
  <c r="E124" i="52"/>
  <c r="E116" i="52"/>
  <c r="H111" i="52"/>
  <c r="I123" i="52"/>
  <c r="F122" i="52"/>
  <c r="H120" i="52"/>
  <c r="J118" i="52"/>
  <c r="G117" i="52"/>
  <c r="I115" i="52"/>
  <c r="F114" i="52"/>
  <c r="H112" i="52"/>
  <c r="M120" i="52"/>
  <c r="M112" i="52"/>
  <c r="N119" i="52"/>
  <c r="O124" i="52"/>
  <c r="O116" i="52"/>
  <c r="K124" i="52"/>
  <c r="K120" i="52"/>
  <c r="K116" i="52"/>
  <c r="P124" i="52"/>
  <c r="P122" i="52"/>
  <c r="P120" i="52"/>
  <c r="P118" i="52"/>
  <c r="P116" i="52"/>
  <c r="P114" i="52"/>
  <c r="P112" i="52"/>
  <c r="D111" i="52"/>
  <c r="E123" i="52"/>
  <c r="G111" i="52"/>
  <c r="H123" i="52"/>
  <c r="J121" i="52"/>
  <c r="G120" i="52"/>
  <c r="O111" i="52"/>
  <c r="O123" i="52"/>
  <c r="L123" i="52"/>
  <c r="L119" i="52"/>
  <c r="S123" i="52"/>
  <c r="S121" i="52"/>
  <c r="S119" i="52"/>
  <c r="S117" i="52"/>
  <c r="S115" i="52"/>
  <c r="F140" i="52"/>
  <c r="G140" i="52"/>
  <c r="H140" i="52"/>
  <c r="I140" i="52"/>
  <c r="J140" i="52"/>
  <c r="F141" i="52"/>
  <c r="G141" i="52"/>
  <c r="H141" i="52"/>
  <c r="I141" i="52"/>
  <c r="J141" i="52"/>
  <c r="F142" i="52"/>
  <c r="G142" i="52"/>
  <c r="H142" i="52"/>
  <c r="I142" i="52"/>
  <c r="J142" i="52"/>
  <c r="F143" i="52"/>
  <c r="G143" i="52"/>
  <c r="H143" i="52"/>
  <c r="I143" i="52"/>
  <c r="J143" i="52"/>
  <c r="F144" i="52"/>
  <c r="G144" i="52"/>
  <c r="H144" i="52"/>
  <c r="I144" i="52"/>
  <c r="J144" i="52"/>
  <c r="F145" i="52"/>
  <c r="G145" i="52"/>
  <c r="H145" i="52"/>
  <c r="I145" i="52"/>
  <c r="J145" i="52"/>
  <c r="F146" i="52"/>
  <c r="G146" i="52"/>
  <c r="H146" i="52"/>
  <c r="I146" i="52"/>
  <c r="J146" i="52"/>
  <c r="F147" i="52"/>
  <c r="G147" i="52"/>
  <c r="H147" i="52"/>
  <c r="I147" i="52"/>
  <c r="J147" i="52"/>
  <c r="F148" i="52"/>
  <c r="G148" i="52"/>
  <c r="H148" i="52"/>
  <c r="I148" i="52"/>
  <c r="J148" i="52"/>
  <c r="F149" i="52"/>
  <c r="G149" i="52"/>
  <c r="H149" i="52"/>
  <c r="I149" i="52"/>
  <c r="J149" i="52"/>
  <c r="F150" i="52"/>
  <c r="G150" i="52"/>
  <c r="H150" i="52"/>
  <c r="I150" i="52"/>
  <c r="J150" i="52"/>
  <c r="F151" i="52"/>
  <c r="G151" i="52"/>
  <c r="H151" i="52"/>
  <c r="I151" i="52"/>
  <c r="J151" i="52"/>
  <c r="F152" i="52"/>
  <c r="G152" i="52"/>
  <c r="H152" i="52"/>
  <c r="I152" i="52"/>
  <c r="J152" i="52"/>
  <c r="F153" i="52"/>
  <c r="G153" i="52"/>
  <c r="H153" i="52"/>
  <c r="I153" i="52"/>
  <c r="J153" i="52"/>
  <c r="F154" i="52"/>
  <c r="G154" i="52"/>
  <c r="H154" i="52"/>
  <c r="I154" i="52"/>
  <c r="J154" i="52"/>
  <c r="F155" i="52"/>
  <c r="G155" i="52"/>
  <c r="H155" i="52"/>
  <c r="I155" i="52"/>
  <c r="J155" i="52"/>
  <c r="F156" i="52"/>
  <c r="G156" i="52"/>
  <c r="H156" i="52"/>
  <c r="I156" i="52"/>
  <c r="J156" i="52"/>
  <c r="F157" i="52"/>
  <c r="G157" i="52"/>
  <c r="H157" i="52"/>
  <c r="I157" i="52"/>
  <c r="J157" i="52"/>
  <c r="F158" i="52"/>
  <c r="G158" i="52"/>
  <c r="H158" i="52"/>
  <c r="I158" i="52"/>
  <c r="J158" i="52"/>
  <c r="F159" i="52"/>
  <c r="G159" i="52"/>
  <c r="H159" i="52"/>
  <c r="I159" i="52"/>
  <c r="J159" i="52"/>
  <c r="F160" i="52"/>
  <c r="G160" i="52"/>
  <c r="H160" i="52"/>
  <c r="I160" i="52"/>
  <c r="J160" i="52"/>
  <c r="F161" i="52"/>
  <c r="G161" i="52"/>
  <c r="H161" i="52"/>
  <c r="I161" i="52"/>
  <c r="J161" i="52"/>
  <c r="F162" i="52"/>
  <c r="G162" i="52"/>
  <c r="H162" i="52"/>
  <c r="I162" i="52"/>
  <c r="J162" i="52"/>
  <c r="F163" i="52"/>
  <c r="G163" i="52"/>
  <c r="H163" i="52"/>
  <c r="I163" i="52"/>
  <c r="J163" i="52"/>
  <c r="F164" i="52"/>
  <c r="G164" i="52"/>
  <c r="H164" i="52"/>
  <c r="I164" i="52"/>
  <c r="J164" i="52"/>
  <c r="F165" i="52"/>
  <c r="G165" i="52"/>
  <c r="H165" i="52"/>
  <c r="I165" i="52"/>
  <c r="J165" i="52"/>
  <c r="F166" i="52"/>
  <c r="G166" i="52"/>
  <c r="H166" i="52"/>
  <c r="I166" i="52"/>
  <c r="J166" i="52"/>
  <c r="F167" i="52"/>
  <c r="G167" i="52"/>
  <c r="H167" i="52"/>
  <c r="I167" i="52"/>
  <c r="J167" i="52"/>
  <c r="F168" i="52"/>
  <c r="G168" i="52"/>
  <c r="H168" i="52"/>
  <c r="I168" i="52"/>
  <c r="J168" i="52"/>
  <c r="F169" i="52"/>
  <c r="G169" i="52"/>
  <c r="H169" i="52"/>
  <c r="I169" i="52"/>
  <c r="J169" i="52"/>
  <c r="F170" i="52"/>
  <c r="G170" i="52"/>
  <c r="H170" i="52"/>
  <c r="I170" i="52"/>
  <c r="J170" i="52"/>
  <c r="F171" i="52"/>
  <c r="G171" i="52"/>
  <c r="H171" i="52"/>
  <c r="I171" i="52"/>
  <c r="J171" i="52"/>
  <c r="F172" i="52"/>
  <c r="G172" i="52"/>
  <c r="H172" i="52"/>
  <c r="I172" i="52"/>
  <c r="J172" i="52"/>
  <c r="F173" i="52"/>
  <c r="G173" i="52"/>
  <c r="H173" i="52"/>
  <c r="I173" i="52"/>
  <c r="J173" i="52"/>
  <c r="F174" i="52"/>
  <c r="G174" i="52"/>
  <c r="H174" i="52"/>
  <c r="I174" i="52"/>
  <c r="J174" i="52"/>
  <c r="F175" i="52"/>
  <c r="G175" i="52"/>
  <c r="H175" i="52"/>
  <c r="I175" i="52"/>
  <c r="J175" i="52"/>
  <c r="F176" i="52"/>
  <c r="G176" i="52"/>
  <c r="H176" i="52"/>
  <c r="I176" i="52"/>
  <c r="J176" i="52"/>
  <c r="F177" i="52"/>
  <c r="G177" i="52"/>
  <c r="H177" i="52"/>
  <c r="I177" i="52"/>
  <c r="J177" i="52"/>
  <c r="F178" i="52"/>
  <c r="G178" i="52"/>
  <c r="H178" i="52"/>
  <c r="I178" i="52"/>
  <c r="J178" i="52"/>
  <c r="F179" i="52"/>
  <c r="G179" i="52"/>
  <c r="H179" i="52"/>
  <c r="I179" i="52"/>
  <c r="J179" i="52"/>
  <c r="F180" i="52"/>
  <c r="G180" i="52"/>
  <c r="H180" i="52"/>
  <c r="I180" i="52"/>
  <c r="J180" i="52"/>
  <c r="F181" i="52"/>
  <c r="G181" i="52"/>
  <c r="H181" i="52"/>
  <c r="I181" i="52"/>
  <c r="J181" i="52"/>
  <c r="F182" i="52"/>
  <c r="G182" i="52"/>
  <c r="H182" i="52"/>
  <c r="I182" i="52"/>
  <c r="J182" i="52"/>
  <c r="F183" i="52"/>
  <c r="G183" i="52"/>
  <c r="H183" i="52"/>
  <c r="I183" i="52"/>
  <c r="J183" i="52"/>
  <c r="F184" i="52"/>
  <c r="G184" i="52"/>
  <c r="H184" i="52"/>
  <c r="I184" i="52"/>
  <c r="J184" i="52"/>
  <c r="F185" i="52"/>
  <c r="G185" i="52"/>
  <c r="H185" i="52"/>
  <c r="I185" i="52"/>
  <c r="J185" i="52"/>
  <c r="F186" i="52"/>
  <c r="G186" i="52"/>
  <c r="H186" i="52"/>
  <c r="I186" i="52"/>
  <c r="J186" i="52"/>
  <c r="F187" i="52"/>
  <c r="G187" i="52"/>
  <c r="H187" i="52"/>
  <c r="I187" i="52"/>
  <c r="J187" i="52"/>
  <c r="F188" i="52"/>
  <c r="G188" i="52"/>
  <c r="H188" i="52"/>
  <c r="I188" i="52"/>
  <c r="J188" i="52"/>
  <c r="F189" i="52"/>
  <c r="G189" i="52"/>
  <c r="H189" i="52"/>
  <c r="I189" i="52"/>
  <c r="J189" i="52"/>
  <c r="F190" i="52"/>
  <c r="G190" i="52"/>
  <c r="H190" i="52"/>
  <c r="I190" i="52"/>
  <c r="J190" i="52"/>
  <c r="F191" i="52"/>
  <c r="G191" i="52"/>
  <c r="H191" i="52"/>
  <c r="I191" i="52"/>
  <c r="J191" i="52"/>
  <c r="F192" i="52"/>
  <c r="G192" i="52"/>
  <c r="H192" i="52"/>
  <c r="I192" i="52"/>
  <c r="J192" i="52"/>
  <c r="F193" i="52"/>
  <c r="G193" i="52"/>
  <c r="H193" i="52"/>
  <c r="I193" i="52"/>
  <c r="J193" i="52"/>
  <c r="F194" i="52"/>
  <c r="G194" i="52"/>
  <c r="H194" i="52"/>
  <c r="I194" i="52"/>
  <c r="J194" i="52"/>
  <c r="F195" i="52"/>
  <c r="G195" i="52"/>
  <c r="H195" i="52"/>
  <c r="I195" i="52"/>
  <c r="J195" i="52"/>
  <c r="F196" i="52"/>
  <c r="G196" i="52"/>
  <c r="H196" i="52"/>
  <c r="I196" i="52"/>
  <c r="J196" i="52"/>
  <c r="F197" i="52"/>
  <c r="G197" i="52"/>
  <c r="H197" i="52"/>
  <c r="I197" i="52"/>
  <c r="J197" i="52"/>
  <c r="F198" i="52"/>
  <c r="G198" i="52"/>
  <c r="H198" i="52"/>
  <c r="I198" i="52"/>
  <c r="J198" i="52"/>
  <c r="F199" i="52"/>
  <c r="G199" i="52"/>
  <c r="H199" i="52"/>
  <c r="I199" i="52"/>
  <c r="J199" i="52"/>
  <c r="F200" i="52"/>
  <c r="G200" i="52"/>
  <c r="H200" i="52"/>
  <c r="I200" i="52"/>
  <c r="J200" i="52"/>
  <c r="F201" i="52"/>
  <c r="G201" i="52"/>
  <c r="H201" i="52"/>
  <c r="I201" i="52"/>
  <c r="J201" i="52"/>
  <c r="F202" i="52"/>
  <c r="G202" i="52"/>
  <c r="H202" i="52"/>
  <c r="I202" i="52"/>
  <c r="J202" i="52"/>
  <c r="F203" i="52"/>
  <c r="G203" i="52"/>
  <c r="H203" i="52"/>
  <c r="I203" i="52"/>
  <c r="J203" i="52"/>
  <c r="F204" i="52"/>
  <c r="G204" i="52"/>
  <c r="H204" i="52"/>
  <c r="I204" i="52"/>
  <c r="J204" i="52"/>
  <c r="F205" i="52"/>
  <c r="G205" i="52"/>
  <c r="H205" i="52"/>
  <c r="I205" i="52"/>
  <c r="J205" i="52"/>
  <c r="F206" i="52"/>
  <c r="G206" i="52"/>
  <c r="H206" i="52"/>
  <c r="I206" i="52"/>
  <c r="J206" i="52"/>
  <c r="F207" i="52"/>
  <c r="G207" i="52"/>
  <c r="H207" i="52"/>
  <c r="I207" i="52"/>
  <c r="J207" i="52"/>
  <c r="F208" i="52"/>
  <c r="G208" i="52"/>
  <c r="H208" i="52"/>
  <c r="I208" i="52"/>
  <c r="J208" i="52"/>
  <c r="F209" i="52"/>
  <c r="G209" i="52"/>
  <c r="H209" i="52"/>
  <c r="I209" i="52"/>
  <c r="J209" i="52"/>
  <c r="F210" i="52"/>
  <c r="G210" i="52"/>
  <c r="H210" i="52"/>
  <c r="I210" i="52"/>
  <c r="J210" i="52"/>
  <c r="F211" i="52"/>
  <c r="G211" i="52"/>
  <c r="H211" i="52"/>
  <c r="I211" i="52"/>
  <c r="J211" i="52"/>
  <c r="F212" i="52"/>
  <c r="G212" i="52"/>
  <c r="H212" i="52"/>
  <c r="I212" i="52"/>
  <c r="J212" i="52"/>
  <c r="F213" i="52"/>
  <c r="G213" i="52"/>
  <c r="H213" i="52"/>
  <c r="I213" i="52"/>
  <c r="J213" i="52"/>
  <c r="F214" i="52"/>
  <c r="G214" i="52"/>
  <c r="H214" i="52"/>
  <c r="I214" i="52"/>
  <c r="J214" i="52"/>
  <c r="F215" i="52"/>
  <c r="G215" i="52"/>
  <c r="H215" i="52"/>
  <c r="I215" i="52"/>
  <c r="J215" i="52"/>
  <c r="F216" i="52"/>
  <c r="G216" i="52"/>
  <c r="H216" i="52"/>
  <c r="I216" i="52"/>
  <c r="J216" i="52"/>
  <c r="F217" i="52"/>
  <c r="G217" i="52"/>
  <c r="H217" i="52"/>
  <c r="I217" i="52"/>
  <c r="J217" i="52"/>
  <c r="F218" i="52"/>
  <c r="G218" i="52"/>
  <c r="H218" i="52"/>
  <c r="I218" i="52"/>
  <c r="J218" i="52"/>
  <c r="F219" i="52"/>
  <c r="G219" i="52"/>
  <c r="H219" i="52"/>
  <c r="I219" i="52"/>
  <c r="J219" i="52"/>
  <c r="F220" i="52"/>
  <c r="G220" i="52"/>
  <c r="H220" i="52"/>
  <c r="I220" i="52"/>
  <c r="J220" i="52"/>
  <c r="F221" i="52"/>
  <c r="G221" i="52"/>
  <c r="H221" i="52"/>
  <c r="I221" i="52"/>
  <c r="J221" i="52"/>
  <c r="F222" i="52"/>
  <c r="G222" i="52"/>
  <c r="H222" i="52"/>
  <c r="I222" i="52"/>
  <c r="J222" i="52"/>
  <c r="F223" i="52"/>
  <c r="G223" i="52"/>
  <c r="H223" i="52"/>
  <c r="I223" i="52"/>
  <c r="J223" i="52"/>
  <c r="F224" i="52"/>
  <c r="G224" i="52"/>
  <c r="H224" i="52"/>
  <c r="I224" i="52"/>
  <c r="J224" i="52"/>
  <c r="F225" i="52"/>
  <c r="G225" i="52"/>
  <c r="H225" i="52"/>
  <c r="I225" i="52"/>
  <c r="J225" i="52"/>
  <c r="F226" i="52"/>
  <c r="G226" i="52"/>
  <c r="H226" i="52"/>
  <c r="I226" i="52"/>
  <c r="J226" i="52"/>
  <c r="F227" i="52"/>
  <c r="G227" i="52"/>
  <c r="H227" i="52"/>
  <c r="I227" i="52"/>
  <c r="J227" i="52"/>
  <c r="F228" i="52"/>
  <c r="G228" i="52"/>
  <c r="H228" i="52"/>
  <c r="I228" i="52"/>
  <c r="J228" i="52"/>
  <c r="F229" i="52"/>
  <c r="G229" i="52"/>
  <c r="H229" i="52"/>
  <c r="I229" i="52"/>
  <c r="J229" i="52"/>
  <c r="F230" i="52"/>
  <c r="G230" i="52"/>
  <c r="H230" i="52"/>
  <c r="I230" i="52"/>
  <c r="J230" i="52"/>
  <c r="F231" i="52"/>
  <c r="G231" i="52"/>
  <c r="H231" i="52"/>
  <c r="I231" i="52"/>
  <c r="J231" i="52"/>
  <c r="F232" i="52"/>
  <c r="G232" i="52"/>
  <c r="H232" i="52"/>
  <c r="I232" i="52"/>
  <c r="J232" i="52"/>
  <c r="F233" i="52"/>
  <c r="G233" i="52"/>
  <c r="H233" i="52"/>
  <c r="I233" i="52"/>
  <c r="J233" i="52"/>
  <c r="F234" i="52"/>
  <c r="G234" i="52"/>
  <c r="H234" i="52"/>
  <c r="I234" i="52"/>
  <c r="J234" i="52"/>
  <c r="F235" i="52"/>
  <c r="G235" i="52"/>
  <c r="H235" i="52"/>
  <c r="I235" i="52"/>
  <c r="J235" i="52"/>
  <c r="F236" i="52"/>
  <c r="G236" i="52"/>
  <c r="H236" i="52"/>
  <c r="I236" i="52"/>
  <c r="J236" i="52"/>
  <c r="F237" i="52"/>
  <c r="G237" i="52"/>
  <c r="H237" i="52"/>
  <c r="I237" i="52"/>
  <c r="J237" i="52"/>
  <c r="F238" i="52"/>
  <c r="G238" i="52"/>
  <c r="H238" i="52"/>
  <c r="I238" i="52"/>
  <c r="J238" i="52"/>
  <c r="F239" i="52"/>
  <c r="G239" i="52"/>
  <c r="H239" i="52"/>
  <c r="I239" i="52"/>
  <c r="J239" i="52"/>
  <c r="F240" i="52"/>
  <c r="G240" i="52"/>
  <c r="H240" i="52"/>
  <c r="I240" i="52"/>
  <c r="J240" i="52"/>
  <c r="F241" i="52"/>
  <c r="G241" i="52"/>
  <c r="H241" i="52"/>
  <c r="I241" i="52"/>
  <c r="J241" i="52"/>
  <c r="F242" i="52"/>
  <c r="G242" i="52"/>
  <c r="H242" i="52"/>
  <c r="I242" i="52"/>
  <c r="J242" i="52"/>
  <c r="F243" i="52"/>
  <c r="G243" i="52"/>
  <c r="H243" i="52"/>
  <c r="I243" i="52"/>
  <c r="J243" i="52"/>
  <c r="F244" i="52"/>
  <c r="G244" i="52"/>
  <c r="H244" i="52"/>
  <c r="I244" i="52"/>
  <c r="J244" i="52"/>
  <c r="F245" i="52"/>
  <c r="G245" i="52"/>
  <c r="H245" i="52"/>
  <c r="I245" i="52"/>
  <c r="J245" i="52"/>
  <c r="F246" i="52"/>
  <c r="G246" i="52"/>
  <c r="H246" i="52"/>
  <c r="I246" i="52"/>
  <c r="J246" i="52"/>
  <c r="F247" i="52"/>
  <c r="G247" i="52"/>
  <c r="H247" i="52"/>
  <c r="I247" i="52"/>
  <c r="J247" i="52"/>
  <c r="F248" i="52"/>
  <c r="G248" i="52"/>
  <c r="H248" i="52"/>
  <c r="I248" i="52"/>
  <c r="J248" i="52"/>
  <c r="F249" i="52"/>
  <c r="G249" i="52"/>
  <c r="H249" i="52"/>
  <c r="I249" i="52"/>
  <c r="J249" i="52"/>
  <c r="F250" i="52"/>
  <c r="G250" i="52"/>
  <c r="H250" i="52"/>
  <c r="I250" i="52"/>
  <c r="J250" i="52"/>
  <c r="F251" i="52"/>
  <c r="G251" i="52"/>
  <c r="H251" i="52"/>
  <c r="I251" i="52"/>
  <c r="J251" i="52"/>
  <c r="F252" i="52"/>
  <c r="G252" i="52"/>
  <c r="H252" i="52"/>
  <c r="I252" i="52"/>
  <c r="J252" i="52"/>
  <c r="F253" i="52"/>
  <c r="G253" i="52"/>
  <c r="H253" i="52"/>
  <c r="I253" i="52"/>
  <c r="J253" i="52"/>
  <c r="F254" i="52"/>
  <c r="G254" i="52"/>
  <c r="H254" i="52"/>
  <c r="I254" i="52"/>
  <c r="J254" i="52"/>
  <c r="F255" i="52"/>
  <c r="G255" i="52"/>
  <c r="H255" i="52"/>
  <c r="I255" i="52"/>
  <c r="J255" i="52"/>
  <c r="F256" i="52"/>
  <c r="G256" i="52"/>
  <c r="H256" i="52"/>
  <c r="I256" i="52"/>
  <c r="J256" i="52"/>
  <c r="F257" i="52"/>
  <c r="G257" i="52"/>
  <c r="H257" i="52"/>
  <c r="I257" i="52"/>
  <c r="J257" i="52"/>
  <c r="F258" i="52"/>
  <c r="G258" i="52"/>
  <c r="H258" i="52"/>
  <c r="I258" i="52"/>
  <c r="J258" i="52"/>
  <c r="F259" i="52"/>
  <c r="G259" i="52"/>
  <c r="H259" i="52"/>
  <c r="I259" i="52"/>
  <c r="J259" i="52"/>
  <c r="F260" i="52"/>
  <c r="G260" i="52"/>
  <c r="H260" i="52"/>
  <c r="I260" i="52"/>
  <c r="J260" i="52"/>
  <c r="F261" i="52"/>
  <c r="G261" i="52"/>
  <c r="H261" i="52"/>
  <c r="I261" i="52"/>
  <c r="J261" i="52"/>
  <c r="F262" i="52"/>
  <c r="G262" i="52"/>
  <c r="H262" i="52"/>
  <c r="I262" i="52"/>
  <c r="J262" i="52"/>
  <c r="F263" i="52"/>
  <c r="G263" i="52"/>
  <c r="H263" i="52"/>
  <c r="I263" i="52"/>
  <c r="J263" i="52"/>
  <c r="F264" i="52"/>
  <c r="G264" i="52"/>
  <c r="H264" i="52"/>
  <c r="I264" i="52"/>
  <c r="J264" i="52"/>
  <c r="F265" i="52"/>
  <c r="G265" i="52"/>
  <c r="H265" i="52"/>
  <c r="I265" i="52"/>
  <c r="J265" i="52"/>
  <c r="F266" i="52"/>
  <c r="G266" i="52"/>
  <c r="H266" i="52"/>
  <c r="I266" i="52"/>
  <c r="J266" i="52"/>
  <c r="F267" i="52"/>
  <c r="G267" i="52"/>
  <c r="H267" i="52"/>
  <c r="I267" i="52"/>
  <c r="J267" i="52"/>
  <c r="F268" i="52"/>
  <c r="G268" i="52"/>
  <c r="H268" i="52"/>
  <c r="I268" i="52"/>
  <c r="J268" i="52"/>
  <c r="F269" i="52"/>
  <c r="G269" i="52"/>
  <c r="H269" i="52"/>
  <c r="I269" i="52"/>
  <c r="J269" i="52"/>
  <c r="F270" i="52"/>
  <c r="G270" i="52"/>
  <c r="H270" i="52"/>
  <c r="I270" i="52"/>
  <c r="J270" i="52"/>
  <c r="F271" i="52"/>
  <c r="G271" i="52"/>
  <c r="H271" i="52"/>
  <c r="I271" i="52"/>
  <c r="J271" i="52"/>
  <c r="F272" i="52"/>
  <c r="G272" i="52"/>
  <c r="H272" i="52"/>
  <c r="I272" i="52"/>
  <c r="J272" i="52"/>
  <c r="F273" i="52"/>
  <c r="G273" i="52"/>
  <c r="H273" i="52"/>
  <c r="I273" i="52"/>
  <c r="J273" i="52"/>
  <c r="F274" i="52"/>
  <c r="G274" i="52"/>
  <c r="H274" i="52"/>
  <c r="I274" i="52"/>
  <c r="J274" i="52"/>
  <c r="F275" i="52"/>
  <c r="G275" i="52"/>
  <c r="H275" i="52"/>
  <c r="I275" i="52"/>
  <c r="J275" i="52"/>
  <c r="F276" i="52"/>
  <c r="G276" i="52"/>
  <c r="H276" i="52"/>
  <c r="I276" i="52"/>
  <c r="J276" i="52"/>
  <c r="F277" i="52"/>
  <c r="G277" i="52"/>
  <c r="H277" i="52"/>
  <c r="I277" i="52"/>
  <c r="J277" i="52"/>
  <c r="F278" i="52"/>
  <c r="G278" i="52"/>
  <c r="H278" i="52"/>
  <c r="I278" i="52"/>
  <c r="J278" i="52"/>
  <c r="F279" i="52"/>
  <c r="G279" i="52"/>
  <c r="H279" i="52"/>
  <c r="I279" i="52"/>
  <c r="J279" i="52"/>
  <c r="F280" i="52"/>
  <c r="G280" i="52"/>
  <c r="H280" i="52"/>
  <c r="I280" i="52"/>
  <c r="J280" i="52"/>
  <c r="F281" i="52"/>
  <c r="G281" i="52"/>
  <c r="H281" i="52"/>
  <c r="I281" i="52"/>
  <c r="J281" i="52"/>
  <c r="F282" i="52"/>
  <c r="G282" i="52"/>
  <c r="H282" i="52"/>
  <c r="I282" i="52"/>
  <c r="J282" i="52"/>
  <c r="F283" i="52"/>
  <c r="G283" i="52"/>
  <c r="H283" i="52"/>
  <c r="I283" i="52"/>
  <c r="J283" i="52"/>
  <c r="F284" i="52"/>
  <c r="G284" i="52"/>
  <c r="H284" i="52"/>
  <c r="I284" i="52"/>
  <c r="J284" i="52"/>
  <c r="F285" i="52"/>
  <c r="G285" i="52"/>
  <c r="H285" i="52"/>
  <c r="I285" i="52"/>
  <c r="J285" i="52"/>
  <c r="F286" i="52"/>
  <c r="G286" i="52"/>
  <c r="H286" i="52"/>
  <c r="I286" i="52"/>
  <c r="J286" i="52"/>
  <c r="F287" i="52"/>
  <c r="G287" i="52"/>
  <c r="H287" i="52"/>
  <c r="I287" i="52"/>
  <c r="J287" i="52"/>
  <c r="F288" i="52"/>
  <c r="G288" i="52"/>
  <c r="H288" i="52"/>
  <c r="I288" i="52"/>
  <c r="J288" i="52"/>
  <c r="F289" i="52"/>
  <c r="G289" i="52"/>
  <c r="H289" i="52"/>
  <c r="I289" i="52"/>
  <c r="J289" i="52"/>
  <c r="F290" i="52"/>
  <c r="G290" i="52"/>
  <c r="H290" i="52"/>
  <c r="I290" i="52"/>
  <c r="J290" i="52"/>
  <c r="F291" i="52"/>
  <c r="G291" i="52"/>
  <c r="H291" i="52"/>
  <c r="I291" i="52"/>
  <c r="J291" i="52"/>
  <c r="F292" i="52"/>
  <c r="G292" i="52"/>
  <c r="H292" i="52"/>
  <c r="I292" i="52"/>
  <c r="J292" i="52"/>
  <c r="F293" i="52"/>
  <c r="G293" i="52"/>
  <c r="H293" i="52"/>
  <c r="I293" i="52"/>
  <c r="J293" i="52"/>
  <c r="F294" i="52"/>
  <c r="G294" i="52"/>
  <c r="H294" i="52"/>
  <c r="I294" i="52"/>
  <c r="J294" i="52"/>
  <c r="F295" i="52"/>
  <c r="G295" i="52"/>
  <c r="H295" i="52"/>
  <c r="I295" i="52"/>
  <c r="J295" i="52"/>
  <c r="F296" i="52"/>
  <c r="G296" i="52"/>
  <c r="H296" i="52"/>
  <c r="I296" i="52"/>
  <c r="J296" i="52"/>
  <c r="F297" i="52"/>
  <c r="G297" i="52"/>
  <c r="H297" i="52"/>
  <c r="I297" i="52"/>
  <c r="J297" i="52"/>
  <c r="F298" i="52"/>
  <c r="G298" i="52"/>
  <c r="H298" i="52"/>
  <c r="I298" i="52"/>
  <c r="J298" i="52"/>
  <c r="F299" i="52"/>
  <c r="G299" i="52"/>
  <c r="H299" i="52"/>
  <c r="I299" i="52"/>
  <c r="J299" i="52"/>
  <c r="F300" i="52"/>
  <c r="G300" i="52"/>
  <c r="H300" i="52"/>
  <c r="I300" i="52"/>
  <c r="J300" i="52"/>
  <c r="F301" i="52"/>
  <c r="G301" i="52"/>
  <c r="H301" i="52"/>
  <c r="I301" i="52"/>
  <c r="J301" i="52"/>
  <c r="F302" i="52"/>
  <c r="G302" i="52"/>
  <c r="H302" i="52"/>
  <c r="I302" i="52"/>
  <c r="J302" i="52"/>
  <c r="F303" i="52"/>
  <c r="G303" i="52"/>
  <c r="H303" i="52"/>
  <c r="I303" i="52"/>
  <c r="J303" i="52"/>
  <c r="F304" i="52"/>
  <c r="G304" i="52"/>
  <c r="H304" i="52"/>
  <c r="I304" i="52"/>
  <c r="J304" i="52"/>
  <c r="F305" i="52"/>
  <c r="G305" i="52"/>
  <c r="H305" i="52"/>
  <c r="I305" i="52"/>
  <c r="J305" i="52"/>
  <c r="F306" i="52"/>
  <c r="G306" i="52"/>
  <c r="H306" i="52"/>
  <c r="I306" i="52"/>
  <c r="J306" i="52"/>
  <c r="F307" i="52"/>
  <c r="G307" i="52"/>
  <c r="H307" i="52"/>
  <c r="I307" i="52"/>
  <c r="J307" i="52"/>
  <c r="F308" i="52"/>
  <c r="G308" i="52"/>
  <c r="H308" i="52"/>
  <c r="I308" i="52"/>
  <c r="J308" i="52"/>
  <c r="F309" i="52"/>
  <c r="G309" i="52"/>
  <c r="H309" i="52"/>
  <c r="I309" i="52"/>
  <c r="J309" i="52"/>
  <c r="F310" i="52"/>
  <c r="G310" i="52"/>
  <c r="H310" i="52"/>
  <c r="I310" i="52"/>
  <c r="J310" i="52"/>
  <c r="F311" i="52"/>
  <c r="G311" i="52"/>
  <c r="H311" i="52"/>
  <c r="I311" i="52"/>
  <c r="J311" i="52"/>
  <c r="F312" i="52"/>
  <c r="G312" i="52"/>
  <c r="H312" i="52"/>
  <c r="I312" i="52"/>
  <c r="J312" i="52"/>
  <c r="F313" i="52"/>
  <c r="G313" i="52"/>
  <c r="H313" i="52"/>
  <c r="I313" i="52"/>
  <c r="J313" i="52"/>
  <c r="F314" i="52"/>
  <c r="G314" i="52"/>
  <c r="H314" i="52"/>
  <c r="I314" i="52"/>
  <c r="J314" i="52"/>
  <c r="F315" i="52"/>
  <c r="G315" i="52"/>
  <c r="H315" i="52"/>
  <c r="I315" i="52"/>
  <c r="J315" i="52"/>
  <c r="F316" i="52"/>
  <c r="G316" i="52"/>
  <c r="H316" i="52"/>
  <c r="I316" i="52"/>
  <c r="J316" i="52"/>
  <c r="F317" i="52"/>
  <c r="G317" i="52"/>
  <c r="H317" i="52"/>
  <c r="I317" i="52"/>
  <c r="J317" i="52"/>
  <c r="F318" i="52"/>
  <c r="G318" i="52"/>
  <c r="H318" i="52"/>
  <c r="I318" i="52"/>
  <c r="J318" i="52"/>
  <c r="E140" i="52"/>
  <c r="E141" i="52"/>
  <c r="E142" i="52"/>
  <c r="E143" i="52"/>
  <c r="E144" i="52"/>
  <c r="E145" i="52"/>
  <c r="E146" i="52"/>
  <c r="E147" i="52"/>
  <c r="E148" i="52"/>
  <c r="E149" i="52"/>
  <c r="E150" i="52"/>
  <c r="E151" i="52"/>
  <c r="E152" i="52"/>
  <c r="E153" i="52"/>
  <c r="E154" i="52"/>
  <c r="E155" i="52"/>
  <c r="E156" i="52"/>
  <c r="E157" i="52"/>
  <c r="E158" i="52"/>
  <c r="E159" i="52"/>
  <c r="E160" i="52"/>
  <c r="E161" i="52"/>
  <c r="E162" i="52"/>
  <c r="E163" i="52"/>
  <c r="E164" i="52"/>
  <c r="E165" i="52"/>
  <c r="E166" i="52"/>
  <c r="E167" i="52"/>
  <c r="E168" i="52"/>
  <c r="E169" i="52"/>
  <c r="E170" i="52"/>
  <c r="E171" i="52"/>
  <c r="E172" i="52"/>
  <c r="E173" i="52"/>
  <c r="E174" i="52"/>
  <c r="E175" i="52"/>
  <c r="E176" i="52"/>
  <c r="E177" i="52"/>
  <c r="E178" i="52"/>
  <c r="E179" i="52"/>
  <c r="E180" i="52"/>
  <c r="E181" i="52"/>
  <c r="E182" i="52"/>
  <c r="E183" i="52"/>
  <c r="E184" i="52"/>
  <c r="E185" i="52"/>
  <c r="E186" i="52"/>
  <c r="E187" i="52"/>
  <c r="E188" i="52"/>
  <c r="E189" i="52"/>
  <c r="E190" i="52"/>
  <c r="E191" i="52"/>
  <c r="E192" i="52"/>
  <c r="E193" i="52"/>
  <c r="E194" i="52"/>
  <c r="E195" i="52"/>
  <c r="E196" i="52"/>
  <c r="E197" i="52"/>
  <c r="E198" i="52"/>
  <c r="E199" i="52"/>
  <c r="E200" i="52"/>
  <c r="E201" i="52"/>
  <c r="E202" i="52"/>
  <c r="E203" i="52"/>
  <c r="E204" i="52"/>
  <c r="E205" i="52"/>
  <c r="E206" i="52"/>
  <c r="E207" i="52"/>
  <c r="E208" i="52"/>
  <c r="E209" i="52"/>
  <c r="E210" i="52"/>
  <c r="E211" i="52"/>
  <c r="E212" i="52"/>
  <c r="E213" i="52"/>
  <c r="E214" i="52"/>
  <c r="E215" i="52"/>
  <c r="E216" i="52"/>
  <c r="E217" i="52"/>
  <c r="E218" i="52"/>
  <c r="E219" i="52"/>
  <c r="E220" i="52"/>
  <c r="E221" i="52"/>
  <c r="E222" i="52"/>
  <c r="E223" i="52"/>
  <c r="E224" i="52"/>
  <c r="E225" i="52"/>
  <c r="E226" i="52"/>
  <c r="E227" i="52"/>
  <c r="E228" i="52"/>
  <c r="E229" i="52"/>
  <c r="E230" i="52"/>
  <c r="E231" i="52"/>
  <c r="E232" i="52"/>
  <c r="E233" i="52"/>
  <c r="E234" i="52"/>
  <c r="E235" i="52"/>
  <c r="E236" i="52"/>
  <c r="E237" i="52"/>
  <c r="E238" i="52"/>
  <c r="E239" i="52"/>
  <c r="E240" i="52"/>
  <c r="E241" i="52"/>
  <c r="E242" i="52"/>
  <c r="E243" i="52"/>
  <c r="E244" i="52"/>
  <c r="E245" i="52"/>
  <c r="E246" i="52"/>
  <c r="E247" i="52"/>
  <c r="E248" i="52"/>
  <c r="E249" i="52"/>
  <c r="E250" i="52"/>
  <c r="E251" i="52"/>
  <c r="E252" i="52"/>
  <c r="E253" i="52"/>
  <c r="E254" i="52"/>
  <c r="E255" i="52"/>
  <c r="E256" i="52"/>
  <c r="E257" i="52"/>
  <c r="E258" i="52"/>
  <c r="E259" i="52"/>
  <c r="E260" i="52"/>
  <c r="E261" i="52"/>
  <c r="E262" i="52"/>
  <c r="E263" i="52"/>
  <c r="E264" i="52"/>
  <c r="E265" i="52"/>
  <c r="E266" i="52"/>
  <c r="E267" i="52"/>
  <c r="E268" i="52"/>
  <c r="E269" i="52"/>
  <c r="E270" i="52"/>
  <c r="E271" i="52"/>
  <c r="E272" i="52"/>
  <c r="E273" i="52"/>
  <c r="E274" i="52"/>
  <c r="E275" i="52"/>
  <c r="E276" i="52"/>
  <c r="E277" i="52"/>
  <c r="E278" i="52"/>
  <c r="E279" i="52"/>
  <c r="E280" i="52"/>
  <c r="E281" i="52"/>
  <c r="E282" i="52"/>
  <c r="E283" i="52"/>
  <c r="E284" i="52"/>
  <c r="E285" i="52"/>
  <c r="E286" i="52"/>
  <c r="E287" i="52"/>
  <c r="E288" i="52"/>
  <c r="E289" i="52"/>
  <c r="E290" i="52"/>
  <c r="E291" i="52"/>
  <c r="E292" i="52"/>
  <c r="E293" i="52"/>
  <c r="E294" i="52"/>
  <c r="E295" i="52"/>
  <c r="E296" i="52"/>
  <c r="E297" i="52"/>
  <c r="E298" i="52"/>
  <c r="E299" i="52"/>
  <c r="E300" i="52"/>
  <c r="E301" i="52"/>
  <c r="E302" i="52"/>
  <c r="E303" i="52"/>
  <c r="E304" i="52"/>
  <c r="E305" i="52"/>
  <c r="E306" i="52"/>
  <c r="E307" i="52"/>
  <c r="E308" i="52"/>
  <c r="E309" i="52"/>
  <c r="E310" i="52"/>
  <c r="E311" i="52"/>
  <c r="E312" i="52"/>
  <c r="E313" i="52"/>
  <c r="E314" i="52"/>
  <c r="E315" i="52"/>
  <c r="E316" i="52"/>
  <c r="E317" i="52"/>
  <c r="E318" i="52"/>
  <c r="D141" i="52"/>
  <c r="D142" i="52"/>
  <c r="D143" i="52"/>
  <c r="D144" i="52"/>
  <c r="D145" i="52"/>
  <c r="D146" i="52"/>
  <c r="D147" i="52"/>
  <c r="D148" i="52"/>
  <c r="D149" i="52"/>
  <c r="D150" i="52"/>
  <c r="D151" i="52"/>
  <c r="D152" i="52"/>
  <c r="D153" i="52"/>
  <c r="D154" i="52"/>
  <c r="D155" i="52"/>
  <c r="D156" i="52"/>
  <c r="D157" i="52"/>
  <c r="D158" i="52"/>
  <c r="D159" i="52"/>
  <c r="D160" i="52"/>
  <c r="D161" i="52"/>
  <c r="D162" i="52"/>
  <c r="D163" i="52"/>
  <c r="D164" i="52"/>
  <c r="D165" i="52"/>
  <c r="D166" i="52"/>
  <c r="D167" i="52"/>
  <c r="D168" i="52"/>
  <c r="D169" i="52"/>
  <c r="D170" i="52"/>
  <c r="D171" i="52"/>
  <c r="D172" i="52"/>
  <c r="D173" i="52"/>
  <c r="D174" i="52"/>
  <c r="D175" i="52"/>
  <c r="D176" i="52"/>
  <c r="D177" i="52"/>
  <c r="D178" i="52"/>
  <c r="D179" i="52"/>
  <c r="D180" i="52"/>
  <c r="D181" i="52"/>
  <c r="D182" i="52"/>
  <c r="D183" i="52"/>
  <c r="D184" i="52"/>
  <c r="D185" i="52"/>
  <c r="D186" i="52"/>
  <c r="D187" i="52"/>
  <c r="D188" i="52"/>
  <c r="D189" i="52"/>
  <c r="D190" i="52"/>
  <c r="D191" i="52"/>
  <c r="D192" i="52"/>
  <c r="D193" i="52"/>
  <c r="D194" i="52"/>
  <c r="D195" i="52"/>
  <c r="D196" i="52"/>
  <c r="D197" i="52"/>
  <c r="D198" i="52"/>
  <c r="D199" i="52"/>
  <c r="D200" i="52"/>
  <c r="D201" i="52"/>
  <c r="D202" i="52"/>
  <c r="D203" i="52"/>
  <c r="D204" i="52"/>
  <c r="D205" i="52"/>
  <c r="D206" i="52"/>
  <c r="D207" i="52"/>
  <c r="D208" i="52"/>
  <c r="D209" i="52"/>
  <c r="D210" i="52"/>
  <c r="D211" i="52"/>
  <c r="D212" i="52"/>
  <c r="D213" i="52"/>
  <c r="D214" i="52"/>
  <c r="D215" i="52"/>
  <c r="D216" i="52"/>
  <c r="D217" i="52"/>
  <c r="D218" i="52"/>
  <c r="D219" i="52"/>
  <c r="D220" i="52"/>
  <c r="D221" i="52"/>
  <c r="D222" i="52"/>
  <c r="D223" i="52"/>
  <c r="D224" i="52"/>
  <c r="D225" i="52"/>
  <c r="D226" i="52"/>
  <c r="D227" i="52"/>
  <c r="D228" i="52"/>
  <c r="D229" i="52"/>
  <c r="D230" i="52"/>
  <c r="D231" i="52"/>
  <c r="D232" i="52"/>
  <c r="D233" i="52"/>
  <c r="D234" i="52"/>
  <c r="D235" i="52"/>
  <c r="D236" i="52"/>
  <c r="D237" i="52"/>
  <c r="D238" i="52"/>
  <c r="D239" i="52"/>
  <c r="D240" i="52"/>
  <c r="D241" i="52"/>
  <c r="D242" i="52"/>
  <c r="D243" i="52"/>
  <c r="D244" i="52"/>
  <c r="D245" i="52"/>
  <c r="D246" i="52"/>
  <c r="D247" i="52"/>
  <c r="D248" i="52"/>
  <c r="D249" i="52"/>
  <c r="D250" i="52"/>
  <c r="D251" i="52"/>
  <c r="D252" i="52"/>
  <c r="D253" i="52"/>
  <c r="D254" i="52"/>
  <c r="D255" i="52"/>
  <c r="D256" i="52"/>
  <c r="D257" i="52"/>
  <c r="D258" i="52"/>
  <c r="D259" i="52"/>
  <c r="D260" i="52"/>
  <c r="D261" i="52"/>
  <c r="D262" i="52"/>
  <c r="D263" i="52"/>
  <c r="D264" i="52"/>
  <c r="D265" i="52"/>
  <c r="D266" i="52"/>
  <c r="D267" i="52"/>
  <c r="D268" i="52"/>
  <c r="D269" i="52"/>
  <c r="D270" i="52"/>
  <c r="D271" i="52"/>
  <c r="D272" i="52"/>
  <c r="D273" i="52"/>
  <c r="D274" i="52"/>
  <c r="D275" i="52"/>
  <c r="D276" i="52"/>
  <c r="D277" i="52"/>
  <c r="D278" i="52"/>
  <c r="D279" i="52"/>
  <c r="D280" i="52"/>
  <c r="D281" i="52"/>
  <c r="D282" i="52"/>
  <c r="D283" i="52"/>
  <c r="D284" i="52"/>
  <c r="D285" i="52"/>
  <c r="D286" i="52"/>
  <c r="D287" i="52"/>
  <c r="D288" i="52"/>
  <c r="D289" i="52"/>
  <c r="D290" i="52"/>
  <c r="D291" i="52"/>
  <c r="D292" i="52"/>
  <c r="D293" i="52"/>
  <c r="D294" i="52"/>
  <c r="D295" i="52"/>
  <c r="D296" i="52"/>
  <c r="D297" i="52"/>
  <c r="D298" i="52"/>
  <c r="D299" i="52"/>
  <c r="D300" i="52"/>
  <c r="D301" i="52"/>
  <c r="D302" i="52"/>
  <c r="D303" i="52"/>
  <c r="D304" i="52"/>
  <c r="D305" i="52"/>
  <c r="D306" i="52"/>
  <c r="D307" i="52"/>
  <c r="D308" i="52"/>
  <c r="D309" i="52"/>
  <c r="D310" i="52"/>
  <c r="D311" i="52"/>
  <c r="D312" i="52"/>
  <c r="D313" i="52"/>
  <c r="D314" i="52"/>
  <c r="D315" i="52"/>
  <c r="D316" i="52"/>
  <c r="D317" i="52"/>
  <c r="D318" i="52"/>
  <c r="D140" i="52"/>
  <c r="N34" i="87" l="1"/>
  <c r="N33" i="87"/>
  <c r="N37" i="87"/>
  <c r="N35" i="87"/>
  <c r="S125" i="52"/>
  <c r="R125" i="52"/>
  <c r="Q125" i="52"/>
  <c r="P125" i="52"/>
  <c r="O125" i="52"/>
  <c r="N125" i="52"/>
  <c r="M125" i="52"/>
  <c r="F125" i="52"/>
  <c r="E125" i="52"/>
  <c r="D125" i="52"/>
  <c r="M56" i="52"/>
  <c r="N56" i="52"/>
  <c r="O56" i="52"/>
  <c r="P56" i="52"/>
  <c r="Q56" i="52"/>
  <c r="R56" i="52"/>
  <c r="S56" i="52"/>
  <c r="M57" i="52"/>
  <c r="P57" i="52"/>
  <c r="Q57" i="52"/>
  <c r="R57" i="52"/>
  <c r="S57" i="52"/>
  <c r="S55" i="52"/>
  <c r="R55" i="52"/>
  <c r="Q55" i="52"/>
  <c r="P55" i="52"/>
  <c r="O55" i="52"/>
  <c r="N55" i="52"/>
  <c r="N106" i="52" s="1"/>
  <c r="M55" i="52"/>
  <c r="E56" i="52"/>
  <c r="F56" i="52"/>
  <c r="E57" i="52"/>
  <c r="F57" i="52"/>
  <c r="F55" i="52"/>
  <c r="E55" i="52"/>
  <c r="D56" i="52"/>
  <c r="D57" i="52"/>
  <c r="D55" i="52"/>
  <c r="S54" i="52"/>
  <c r="R54" i="52"/>
  <c r="Q54" i="52"/>
  <c r="P54" i="52"/>
  <c r="O54" i="52"/>
  <c r="N54" i="52"/>
  <c r="M54" i="52"/>
  <c r="F54" i="52"/>
  <c r="E54" i="52"/>
  <c r="D54" i="52"/>
  <c r="M8" i="52"/>
  <c r="N8" i="52"/>
  <c r="O8" i="52"/>
  <c r="P8" i="52"/>
  <c r="Q8" i="52"/>
  <c r="R8" i="52"/>
  <c r="S8" i="52"/>
  <c r="M9" i="52"/>
  <c r="N9" i="52"/>
  <c r="O9" i="52"/>
  <c r="P9" i="52"/>
  <c r="Q9" i="52"/>
  <c r="R9" i="52"/>
  <c r="S9" i="52"/>
  <c r="M10" i="52"/>
  <c r="P10" i="52"/>
  <c r="Q10" i="52"/>
  <c r="R10" i="52"/>
  <c r="S10" i="52"/>
  <c r="F8" i="52"/>
  <c r="F9" i="52"/>
  <c r="F10" i="52"/>
  <c r="S7" i="52"/>
  <c r="R7" i="52"/>
  <c r="Q7" i="52"/>
  <c r="P7" i="52"/>
  <c r="O7" i="52"/>
  <c r="N7" i="52"/>
  <c r="M7" i="52"/>
  <c r="F7" i="52"/>
  <c r="E8" i="52"/>
  <c r="E9" i="52"/>
  <c r="E10" i="52"/>
  <c r="E7" i="52"/>
  <c r="D8" i="52"/>
  <c r="D9" i="52"/>
  <c r="D10" i="52"/>
  <c r="D7" i="52"/>
  <c r="R59" i="84"/>
  <c r="Q59" i="84"/>
  <c r="AN59" i="84" s="1"/>
  <c r="P59" i="84"/>
  <c r="AM59" i="84" s="1"/>
  <c r="O59" i="84"/>
  <c r="N59" i="84"/>
  <c r="AJ59" i="84" s="1"/>
  <c r="M59" i="84"/>
  <c r="AI59" i="84" s="1"/>
  <c r="L59" i="84"/>
  <c r="K59" i="84"/>
  <c r="AF59" i="84" s="1"/>
  <c r="J59" i="84"/>
  <c r="AE59" i="84" s="1"/>
  <c r="I59" i="84"/>
  <c r="H59" i="84"/>
  <c r="AB59" i="84" s="1"/>
  <c r="G59" i="84"/>
  <c r="AA59" i="84" s="1"/>
  <c r="F59" i="84"/>
  <c r="E59" i="84"/>
  <c r="X59" i="84" s="1"/>
  <c r="D59" i="84"/>
  <c r="W59" i="84" s="1"/>
  <c r="R58" i="84"/>
  <c r="Q58" i="84"/>
  <c r="AN58" i="84" s="1"/>
  <c r="P58" i="84"/>
  <c r="AM58" i="84" s="1"/>
  <c r="O58" i="84"/>
  <c r="N58" i="84"/>
  <c r="AJ58" i="84" s="1"/>
  <c r="M58" i="84"/>
  <c r="AI58" i="84" s="1"/>
  <c r="L58" i="84"/>
  <c r="K58" i="84"/>
  <c r="AF58" i="84" s="1"/>
  <c r="J58" i="84"/>
  <c r="AE58" i="84" s="1"/>
  <c r="I58" i="84"/>
  <c r="H58" i="84"/>
  <c r="AB58" i="84" s="1"/>
  <c r="G58" i="84"/>
  <c r="AA58" i="84" s="1"/>
  <c r="F58" i="84"/>
  <c r="E58" i="84"/>
  <c r="X58" i="84" s="1"/>
  <c r="D58" i="84"/>
  <c r="W58" i="84" s="1"/>
  <c r="R57" i="84"/>
  <c r="Q57" i="84"/>
  <c r="AN57" i="84" s="1"/>
  <c r="P57" i="84"/>
  <c r="AM57" i="84" s="1"/>
  <c r="O57" i="84"/>
  <c r="N57" i="84"/>
  <c r="AJ57" i="84" s="1"/>
  <c r="M57" i="84"/>
  <c r="AI57" i="84" s="1"/>
  <c r="L57" i="84"/>
  <c r="K57" i="84"/>
  <c r="AF57" i="84" s="1"/>
  <c r="J57" i="84"/>
  <c r="AE57" i="84" s="1"/>
  <c r="I57" i="84"/>
  <c r="H57" i="84"/>
  <c r="AB57" i="84" s="1"/>
  <c r="G57" i="84"/>
  <c r="AA57" i="84" s="1"/>
  <c r="F57" i="84"/>
  <c r="E57" i="84"/>
  <c r="X57" i="84" s="1"/>
  <c r="D57" i="84"/>
  <c r="W57" i="84" s="1"/>
  <c r="R56" i="84"/>
  <c r="Q56" i="84"/>
  <c r="AN56" i="84" s="1"/>
  <c r="P56" i="84"/>
  <c r="AM56" i="84" s="1"/>
  <c r="O56" i="84"/>
  <c r="N56" i="84"/>
  <c r="AJ56" i="84" s="1"/>
  <c r="M56" i="84"/>
  <c r="AI56" i="84" s="1"/>
  <c r="L56" i="84"/>
  <c r="K56" i="84"/>
  <c r="AF56" i="84" s="1"/>
  <c r="J56" i="84"/>
  <c r="AE56" i="84" s="1"/>
  <c r="I56" i="84"/>
  <c r="H56" i="84"/>
  <c r="AB56" i="84" s="1"/>
  <c r="G56" i="84"/>
  <c r="AA56" i="84" s="1"/>
  <c r="F56" i="84"/>
  <c r="E56" i="84"/>
  <c r="X56" i="84" s="1"/>
  <c r="D56" i="84"/>
  <c r="W56" i="84" s="1"/>
  <c r="R55" i="84"/>
  <c r="Q55" i="84"/>
  <c r="AN55" i="84" s="1"/>
  <c r="P55" i="84"/>
  <c r="AM55" i="84" s="1"/>
  <c r="O55" i="84"/>
  <c r="N55" i="84"/>
  <c r="AJ55" i="84" s="1"/>
  <c r="M55" i="84"/>
  <c r="AI55" i="84" s="1"/>
  <c r="L55" i="84"/>
  <c r="K55" i="84"/>
  <c r="AF55" i="84" s="1"/>
  <c r="J55" i="84"/>
  <c r="AE55" i="84" s="1"/>
  <c r="I55" i="84"/>
  <c r="H55" i="84"/>
  <c r="AB55" i="84" s="1"/>
  <c r="G55" i="84"/>
  <c r="AA55" i="84" s="1"/>
  <c r="F55" i="84"/>
  <c r="E55" i="84"/>
  <c r="X55" i="84" s="1"/>
  <c r="D55" i="84"/>
  <c r="W55" i="84" s="1"/>
  <c r="R54" i="84"/>
  <c r="Q54" i="84"/>
  <c r="AN54" i="84" s="1"/>
  <c r="P54" i="84"/>
  <c r="AM54" i="84" s="1"/>
  <c r="O54" i="84"/>
  <c r="N54" i="84"/>
  <c r="AJ54" i="84" s="1"/>
  <c r="M54" i="84"/>
  <c r="AI54" i="84" s="1"/>
  <c r="L54" i="84"/>
  <c r="K54" i="84"/>
  <c r="AF54" i="84" s="1"/>
  <c r="J54" i="84"/>
  <c r="AE54" i="84" s="1"/>
  <c r="I54" i="84"/>
  <c r="H54" i="84"/>
  <c r="AB54" i="84" s="1"/>
  <c r="G54" i="84"/>
  <c r="AA54" i="84" s="1"/>
  <c r="F54" i="84"/>
  <c r="E54" i="84"/>
  <c r="X54" i="84" s="1"/>
  <c r="D54" i="84"/>
  <c r="W54" i="84" s="1"/>
  <c r="R53" i="84"/>
  <c r="Q53" i="84"/>
  <c r="AN53" i="84" s="1"/>
  <c r="P53" i="84"/>
  <c r="AM53" i="84" s="1"/>
  <c r="O53" i="84"/>
  <c r="N53" i="84"/>
  <c r="AJ53" i="84" s="1"/>
  <c r="M53" i="84"/>
  <c r="AI53" i="84" s="1"/>
  <c r="L53" i="84"/>
  <c r="K53" i="84"/>
  <c r="AF53" i="84" s="1"/>
  <c r="J53" i="84"/>
  <c r="AE53" i="84" s="1"/>
  <c r="I53" i="84"/>
  <c r="H53" i="84"/>
  <c r="AB53" i="84" s="1"/>
  <c r="G53" i="84"/>
  <c r="AA53" i="84" s="1"/>
  <c r="F53" i="84"/>
  <c r="E53" i="84"/>
  <c r="X53" i="84" s="1"/>
  <c r="D53" i="84"/>
  <c r="W53" i="84" s="1"/>
  <c r="R52" i="84"/>
  <c r="Q52" i="84"/>
  <c r="AN52" i="84" s="1"/>
  <c r="P52" i="84"/>
  <c r="AM52" i="84" s="1"/>
  <c r="O52" i="84"/>
  <c r="N52" i="84"/>
  <c r="AJ52" i="84" s="1"/>
  <c r="M52" i="84"/>
  <c r="AI52" i="84" s="1"/>
  <c r="L52" i="84"/>
  <c r="K52" i="84"/>
  <c r="AF52" i="84" s="1"/>
  <c r="J52" i="84"/>
  <c r="AE52" i="84" s="1"/>
  <c r="I52" i="84"/>
  <c r="H52" i="84"/>
  <c r="AB52" i="84" s="1"/>
  <c r="G52" i="84"/>
  <c r="AA52" i="84" s="1"/>
  <c r="F52" i="84"/>
  <c r="E52" i="84"/>
  <c r="X52" i="84" s="1"/>
  <c r="D52" i="84"/>
  <c r="W52" i="84" s="1"/>
  <c r="R51" i="84"/>
  <c r="Q51" i="84"/>
  <c r="AN51" i="84" s="1"/>
  <c r="P51" i="84"/>
  <c r="AM51" i="84" s="1"/>
  <c r="O51" i="84"/>
  <c r="N51" i="84"/>
  <c r="AJ51" i="84" s="1"/>
  <c r="M51" i="84"/>
  <c r="AI51" i="84" s="1"/>
  <c r="L51" i="84"/>
  <c r="K51" i="84"/>
  <c r="AF51" i="84" s="1"/>
  <c r="J51" i="84"/>
  <c r="AE51" i="84" s="1"/>
  <c r="I51" i="84"/>
  <c r="H51" i="84"/>
  <c r="AB51" i="84" s="1"/>
  <c r="G51" i="84"/>
  <c r="AA51" i="84" s="1"/>
  <c r="F51" i="84"/>
  <c r="E51" i="84"/>
  <c r="X51" i="84" s="1"/>
  <c r="D51" i="84"/>
  <c r="W51" i="84" s="1"/>
  <c r="R50" i="84"/>
  <c r="Q50" i="84"/>
  <c r="AN50" i="84" s="1"/>
  <c r="P50" i="84"/>
  <c r="AM50" i="84" s="1"/>
  <c r="O50" i="84"/>
  <c r="N50" i="84"/>
  <c r="AJ50" i="84" s="1"/>
  <c r="M50" i="84"/>
  <c r="AI50" i="84" s="1"/>
  <c r="L50" i="84"/>
  <c r="K50" i="84"/>
  <c r="AF50" i="84" s="1"/>
  <c r="J50" i="84"/>
  <c r="AE50" i="84" s="1"/>
  <c r="I50" i="84"/>
  <c r="H50" i="84"/>
  <c r="AB50" i="84" s="1"/>
  <c r="G50" i="84"/>
  <c r="AA50" i="84" s="1"/>
  <c r="F50" i="84"/>
  <c r="E50" i="84"/>
  <c r="X50" i="84" s="1"/>
  <c r="D50" i="84"/>
  <c r="W50" i="84" s="1"/>
  <c r="R49" i="84"/>
  <c r="Q49" i="84"/>
  <c r="AN49" i="84" s="1"/>
  <c r="P49" i="84"/>
  <c r="AM49" i="84" s="1"/>
  <c r="O49" i="84"/>
  <c r="N49" i="84"/>
  <c r="AJ49" i="84" s="1"/>
  <c r="M49" i="84"/>
  <c r="AI49" i="84" s="1"/>
  <c r="L49" i="84"/>
  <c r="K49" i="84"/>
  <c r="AF49" i="84" s="1"/>
  <c r="J49" i="84"/>
  <c r="AE49" i="84" s="1"/>
  <c r="I49" i="84"/>
  <c r="H49" i="84"/>
  <c r="AB49" i="84" s="1"/>
  <c r="G49" i="84"/>
  <c r="AA49" i="84" s="1"/>
  <c r="F49" i="84"/>
  <c r="E49" i="84"/>
  <c r="X49" i="84" s="1"/>
  <c r="D49" i="84"/>
  <c r="W49" i="84" s="1"/>
  <c r="R48" i="84"/>
  <c r="Q48" i="84"/>
  <c r="AN48" i="84" s="1"/>
  <c r="P48" i="84"/>
  <c r="AM48" i="84" s="1"/>
  <c r="O48" i="84"/>
  <c r="N48" i="84"/>
  <c r="AJ48" i="84" s="1"/>
  <c r="M48" i="84"/>
  <c r="AI48" i="84" s="1"/>
  <c r="L48" i="84"/>
  <c r="K48" i="84"/>
  <c r="AF48" i="84" s="1"/>
  <c r="J48" i="84"/>
  <c r="AE48" i="84" s="1"/>
  <c r="I48" i="84"/>
  <c r="H48" i="84"/>
  <c r="AB48" i="84" s="1"/>
  <c r="G48" i="84"/>
  <c r="AA48" i="84" s="1"/>
  <c r="F48" i="84"/>
  <c r="E48" i="84"/>
  <c r="X48" i="84" s="1"/>
  <c r="D48" i="84"/>
  <c r="W48" i="84" s="1"/>
  <c r="R47" i="84"/>
  <c r="Q47" i="84"/>
  <c r="AN47" i="84" s="1"/>
  <c r="P47" i="84"/>
  <c r="AM47" i="84" s="1"/>
  <c r="O47" i="84"/>
  <c r="N47" i="84"/>
  <c r="AJ47" i="84" s="1"/>
  <c r="M47" i="84"/>
  <c r="AI47" i="84" s="1"/>
  <c r="L47" i="84"/>
  <c r="K47" i="84"/>
  <c r="AF47" i="84" s="1"/>
  <c r="J47" i="84"/>
  <c r="AE47" i="84" s="1"/>
  <c r="I47" i="84"/>
  <c r="H47" i="84"/>
  <c r="AB47" i="84" s="1"/>
  <c r="G47" i="84"/>
  <c r="AA47" i="84" s="1"/>
  <c r="F47" i="84"/>
  <c r="E47" i="84"/>
  <c r="X47" i="84" s="1"/>
  <c r="D47" i="84"/>
  <c r="W47" i="84" s="1"/>
  <c r="R46" i="84"/>
  <c r="Q46" i="84"/>
  <c r="AN46" i="84" s="1"/>
  <c r="P46" i="84"/>
  <c r="AM46" i="84" s="1"/>
  <c r="O46" i="84"/>
  <c r="N46" i="84"/>
  <c r="AJ46" i="84" s="1"/>
  <c r="M46" i="84"/>
  <c r="AI46" i="84" s="1"/>
  <c r="L46" i="84"/>
  <c r="K46" i="84"/>
  <c r="AF46" i="84" s="1"/>
  <c r="J46" i="84"/>
  <c r="AE46" i="84" s="1"/>
  <c r="I46" i="84"/>
  <c r="H46" i="84"/>
  <c r="AB46" i="84" s="1"/>
  <c r="G46" i="84"/>
  <c r="AA46" i="84" s="1"/>
  <c r="F46" i="84"/>
  <c r="E46" i="84"/>
  <c r="X46" i="84" s="1"/>
  <c r="D46" i="84"/>
  <c r="W46" i="84" s="1"/>
  <c r="R45" i="84"/>
  <c r="Q45" i="84"/>
  <c r="AN45" i="84" s="1"/>
  <c r="P45" i="84"/>
  <c r="AM45" i="84" s="1"/>
  <c r="O45" i="84"/>
  <c r="N45" i="84"/>
  <c r="AJ45" i="84" s="1"/>
  <c r="M45" i="84"/>
  <c r="AI45" i="84" s="1"/>
  <c r="L45" i="84"/>
  <c r="K45" i="84"/>
  <c r="AF45" i="84" s="1"/>
  <c r="J45" i="84"/>
  <c r="AE45" i="84" s="1"/>
  <c r="I45" i="84"/>
  <c r="H45" i="84"/>
  <c r="AB45" i="84" s="1"/>
  <c r="G45" i="84"/>
  <c r="AA45" i="84" s="1"/>
  <c r="F45" i="84"/>
  <c r="E45" i="84"/>
  <c r="X45" i="84" s="1"/>
  <c r="D45" i="84"/>
  <c r="W45" i="84" s="1"/>
  <c r="R44" i="84"/>
  <c r="Q44" i="84"/>
  <c r="AN44" i="84" s="1"/>
  <c r="P44" i="84"/>
  <c r="AM44" i="84" s="1"/>
  <c r="O44" i="84"/>
  <c r="N44" i="84"/>
  <c r="AJ44" i="84" s="1"/>
  <c r="M44" i="84"/>
  <c r="AI44" i="84" s="1"/>
  <c r="L44" i="84"/>
  <c r="K44" i="84"/>
  <c r="AF44" i="84" s="1"/>
  <c r="J44" i="84"/>
  <c r="AE44" i="84" s="1"/>
  <c r="I44" i="84"/>
  <c r="H44" i="84"/>
  <c r="AB44" i="84" s="1"/>
  <c r="G44" i="84"/>
  <c r="AA44" i="84" s="1"/>
  <c r="F44" i="84"/>
  <c r="E44" i="84"/>
  <c r="X44" i="84" s="1"/>
  <c r="D44" i="84"/>
  <c r="W44" i="84" s="1"/>
  <c r="R43" i="84"/>
  <c r="Q43" i="84"/>
  <c r="AN43" i="84" s="1"/>
  <c r="P43" i="84"/>
  <c r="AM43" i="84" s="1"/>
  <c r="O43" i="84"/>
  <c r="N43" i="84"/>
  <c r="AJ43" i="84" s="1"/>
  <c r="M43" i="84"/>
  <c r="AI43" i="84" s="1"/>
  <c r="L43" i="84"/>
  <c r="K43" i="84"/>
  <c r="AF43" i="84" s="1"/>
  <c r="J43" i="84"/>
  <c r="AE43" i="84" s="1"/>
  <c r="I43" i="84"/>
  <c r="H43" i="84"/>
  <c r="AB43" i="84" s="1"/>
  <c r="G43" i="84"/>
  <c r="AA43" i="84" s="1"/>
  <c r="F43" i="84"/>
  <c r="E43" i="84"/>
  <c r="X43" i="84" s="1"/>
  <c r="D43" i="84"/>
  <c r="W43" i="84" s="1"/>
  <c r="R42" i="84"/>
  <c r="Q42" i="84"/>
  <c r="AN42" i="84" s="1"/>
  <c r="P42" i="84"/>
  <c r="AM42" i="84" s="1"/>
  <c r="O42" i="84"/>
  <c r="N42" i="84"/>
  <c r="AJ42" i="84" s="1"/>
  <c r="M42" i="84"/>
  <c r="AI42" i="84" s="1"/>
  <c r="L42" i="84"/>
  <c r="K42" i="84"/>
  <c r="AF42" i="84" s="1"/>
  <c r="J42" i="84"/>
  <c r="AE42" i="84" s="1"/>
  <c r="I42" i="84"/>
  <c r="H42" i="84"/>
  <c r="AB42" i="84" s="1"/>
  <c r="G42" i="84"/>
  <c r="AA42" i="84" s="1"/>
  <c r="F42" i="84"/>
  <c r="E42" i="84"/>
  <c r="X42" i="84" s="1"/>
  <c r="D42" i="84"/>
  <c r="W42" i="84" s="1"/>
  <c r="R41" i="84"/>
  <c r="Q41" i="84"/>
  <c r="AN41" i="84" s="1"/>
  <c r="P41" i="84"/>
  <c r="AM41" i="84" s="1"/>
  <c r="O41" i="84"/>
  <c r="N41" i="84"/>
  <c r="AJ41" i="84" s="1"/>
  <c r="M41" i="84"/>
  <c r="AI41" i="84" s="1"/>
  <c r="L41" i="84"/>
  <c r="K41" i="84"/>
  <c r="AF41" i="84" s="1"/>
  <c r="J41" i="84"/>
  <c r="AE41" i="84" s="1"/>
  <c r="I41" i="84"/>
  <c r="H41" i="84"/>
  <c r="AB41" i="84" s="1"/>
  <c r="G41" i="84"/>
  <c r="AA41" i="84" s="1"/>
  <c r="F41" i="84"/>
  <c r="E41" i="84"/>
  <c r="X41" i="84" s="1"/>
  <c r="D41" i="84"/>
  <c r="W41" i="84" s="1"/>
  <c r="R40" i="84"/>
  <c r="Q40" i="84"/>
  <c r="AN40" i="84" s="1"/>
  <c r="P40" i="84"/>
  <c r="AM40" i="84" s="1"/>
  <c r="O40" i="84"/>
  <c r="N40" i="84"/>
  <c r="AJ40" i="84" s="1"/>
  <c r="M40" i="84"/>
  <c r="AI40" i="84" s="1"/>
  <c r="L40" i="84"/>
  <c r="K40" i="84"/>
  <c r="AF40" i="84" s="1"/>
  <c r="J40" i="84"/>
  <c r="AE40" i="84" s="1"/>
  <c r="I40" i="84"/>
  <c r="H40" i="84"/>
  <c r="AB40" i="84" s="1"/>
  <c r="G40" i="84"/>
  <c r="AA40" i="84" s="1"/>
  <c r="F40" i="84"/>
  <c r="E40" i="84"/>
  <c r="X40" i="84" s="1"/>
  <c r="D40" i="84"/>
  <c r="W40" i="84" s="1"/>
  <c r="R39" i="84"/>
  <c r="Q39" i="84"/>
  <c r="AN39" i="84" s="1"/>
  <c r="P39" i="84"/>
  <c r="AM39" i="84" s="1"/>
  <c r="O39" i="84"/>
  <c r="N39" i="84"/>
  <c r="AJ39" i="84" s="1"/>
  <c r="M39" i="84"/>
  <c r="AI39" i="84" s="1"/>
  <c r="L39" i="84"/>
  <c r="K39" i="84"/>
  <c r="AF39" i="84" s="1"/>
  <c r="J39" i="84"/>
  <c r="AE39" i="84" s="1"/>
  <c r="I39" i="84"/>
  <c r="H39" i="84"/>
  <c r="AB39" i="84" s="1"/>
  <c r="G39" i="84"/>
  <c r="AA39" i="84" s="1"/>
  <c r="F39" i="84"/>
  <c r="E39" i="84"/>
  <c r="X39" i="84" s="1"/>
  <c r="D39" i="84"/>
  <c r="W39" i="84" s="1"/>
  <c r="R38" i="84"/>
  <c r="Q38" i="84"/>
  <c r="AN38" i="84" s="1"/>
  <c r="P38" i="84"/>
  <c r="AM38" i="84" s="1"/>
  <c r="O38" i="84"/>
  <c r="N38" i="84"/>
  <c r="AJ38" i="84" s="1"/>
  <c r="M38" i="84"/>
  <c r="AI38" i="84" s="1"/>
  <c r="L38" i="84"/>
  <c r="K38" i="84"/>
  <c r="AF38" i="84" s="1"/>
  <c r="J38" i="84"/>
  <c r="AE38" i="84" s="1"/>
  <c r="I38" i="84"/>
  <c r="H38" i="84"/>
  <c r="AB38" i="84" s="1"/>
  <c r="G38" i="84"/>
  <c r="AA38" i="84" s="1"/>
  <c r="F38" i="84"/>
  <c r="E38" i="84"/>
  <c r="X38" i="84" s="1"/>
  <c r="D38" i="84"/>
  <c r="W38" i="84" s="1"/>
  <c r="R37" i="84"/>
  <c r="Q37" i="84"/>
  <c r="AN37" i="84" s="1"/>
  <c r="P37" i="84"/>
  <c r="AM37" i="84" s="1"/>
  <c r="O37" i="84"/>
  <c r="N37" i="84"/>
  <c r="AJ37" i="84" s="1"/>
  <c r="M37" i="84"/>
  <c r="AI37" i="84" s="1"/>
  <c r="L37" i="84"/>
  <c r="K37" i="84"/>
  <c r="AF37" i="84" s="1"/>
  <c r="J37" i="84"/>
  <c r="AE37" i="84" s="1"/>
  <c r="I37" i="84"/>
  <c r="H37" i="84"/>
  <c r="AB37" i="84" s="1"/>
  <c r="G37" i="84"/>
  <c r="AA37" i="84" s="1"/>
  <c r="F37" i="84"/>
  <c r="E37" i="84"/>
  <c r="X37" i="84" s="1"/>
  <c r="D37" i="84"/>
  <c r="W37" i="84" s="1"/>
  <c r="R36" i="84"/>
  <c r="Q36" i="84"/>
  <c r="AN36" i="84" s="1"/>
  <c r="P36" i="84"/>
  <c r="AM36" i="84" s="1"/>
  <c r="O36" i="84"/>
  <c r="N36" i="84"/>
  <c r="AJ36" i="84" s="1"/>
  <c r="M36" i="84"/>
  <c r="AI36" i="84" s="1"/>
  <c r="L36" i="84"/>
  <c r="K36" i="84"/>
  <c r="AF36" i="84" s="1"/>
  <c r="J36" i="84"/>
  <c r="AE36" i="84" s="1"/>
  <c r="I36" i="84"/>
  <c r="H36" i="84"/>
  <c r="AB36" i="84" s="1"/>
  <c r="G36" i="84"/>
  <c r="AA36" i="84" s="1"/>
  <c r="F36" i="84"/>
  <c r="E36" i="84"/>
  <c r="X36" i="84" s="1"/>
  <c r="D36" i="84"/>
  <c r="W36" i="84" s="1"/>
  <c r="R35" i="84"/>
  <c r="Q35" i="84"/>
  <c r="AN35" i="84" s="1"/>
  <c r="P35" i="84"/>
  <c r="AM35" i="84" s="1"/>
  <c r="O35" i="84"/>
  <c r="N35" i="84"/>
  <c r="AJ35" i="84" s="1"/>
  <c r="M35" i="84"/>
  <c r="AI35" i="84" s="1"/>
  <c r="L35" i="84"/>
  <c r="K35" i="84"/>
  <c r="AF35" i="84" s="1"/>
  <c r="J35" i="84"/>
  <c r="AE35" i="84" s="1"/>
  <c r="I35" i="84"/>
  <c r="H35" i="84"/>
  <c r="AB35" i="84" s="1"/>
  <c r="G35" i="84"/>
  <c r="AA35" i="84" s="1"/>
  <c r="F35" i="84"/>
  <c r="E35" i="84"/>
  <c r="X35" i="84" s="1"/>
  <c r="D35" i="84"/>
  <c r="W35" i="84" s="1"/>
  <c r="R34" i="84"/>
  <c r="Q34" i="84"/>
  <c r="AN34" i="84" s="1"/>
  <c r="P34" i="84"/>
  <c r="AM34" i="84" s="1"/>
  <c r="O34" i="84"/>
  <c r="N34" i="84"/>
  <c r="AJ34" i="84" s="1"/>
  <c r="M34" i="84"/>
  <c r="AI34" i="84" s="1"/>
  <c r="L34" i="84"/>
  <c r="K34" i="84"/>
  <c r="AF34" i="84" s="1"/>
  <c r="J34" i="84"/>
  <c r="AE34" i="84" s="1"/>
  <c r="I34" i="84"/>
  <c r="H34" i="84"/>
  <c r="AB34" i="84" s="1"/>
  <c r="G34" i="84"/>
  <c r="AA34" i="84" s="1"/>
  <c r="F34" i="84"/>
  <c r="E34" i="84"/>
  <c r="X34" i="84" s="1"/>
  <c r="D34" i="84"/>
  <c r="W34" i="84" s="1"/>
  <c r="R33" i="84"/>
  <c r="Q33" i="84"/>
  <c r="AN33" i="84" s="1"/>
  <c r="P33" i="84"/>
  <c r="AM33" i="84" s="1"/>
  <c r="O33" i="84"/>
  <c r="N33" i="84"/>
  <c r="AJ33" i="84" s="1"/>
  <c r="M33" i="84"/>
  <c r="AI33" i="84" s="1"/>
  <c r="L33" i="84"/>
  <c r="K33" i="84"/>
  <c r="AF33" i="84" s="1"/>
  <c r="J33" i="84"/>
  <c r="AE33" i="84" s="1"/>
  <c r="I33" i="84"/>
  <c r="H33" i="84"/>
  <c r="AB33" i="84" s="1"/>
  <c r="G33" i="84"/>
  <c r="AA33" i="84" s="1"/>
  <c r="F33" i="84"/>
  <c r="E33" i="84"/>
  <c r="X33" i="84" s="1"/>
  <c r="D33" i="84"/>
  <c r="W33" i="84" s="1"/>
  <c r="R32" i="84"/>
  <c r="Q32" i="84"/>
  <c r="AN32" i="84" s="1"/>
  <c r="P32" i="84"/>
  <c r="AM32" i="84" s="1"/>
  <c r="O32" i="84"/>
  <c r="N32" i="84"/>
  <c r="AJ32" i="84" s="1"/>
  <c r="M32" i="84"/>
  <c r="AI32" i="84" s="1"/>
  <c r="L32" i="84"/>
  <c r="K32" i="84"/>
  <c r="AF32" i="84" s="1"/>
  <c r="J32" i="84"/>
  <c r="AE32" i="84" s="1"/>
  <c r="I32" i="84"/>
  <c r="H32" i="84"/>
  <c r="AB32" i="84" s="1"/>
  <c r="G32" i="84"/>
  <c r="AA32" i="84" s="1"/>
  <c r="F32" i="84"/>
  <c r="E32" i="84"/>
  <c r="X32" i="84" s="1"/>
  <c r="D32" i="84"/>
  <c r="W32" i="84" s="1"/>
  <c r="R31" i="84"/>
  <c r="Q31" i="84"/>
  <c r="AN31" i="84" s="1"/>
  <c r="P31" i="84"/>
  <c r="AM31" i="84" s="1"/>
  <c r="O31" i="84"/>
  <c r="N31" i="84"/>
  <c r="AJ31" i="84" s="1"/>
  <c r="M31" i="84"/>
  <c r="AI31" i="84" s="1"/>
  <c r="L31" i="84"/>
  <c r="K31" i="84"/>
  <c r="AF31" i="84" s="1"/>
  <c r="J31" i="84"/>
  <c r="AE31" i="84" s="1"/>
  <c r="I31" i="84"/>
  <c r="H31" i="84"/>
  <c r="AB31" i="84" s="1"/>
  <c r="G31" i="84"/>
  <c r="AA31" i="84" s="1"/>
  <c r="F31" i="84"/>
  <c r="E31" i="84"/>
  <c r="X31" i="84" s="1"/>
  <c r="D31" i="84"/>
  <c r="W31" i="84" s="1"/>
  <c r="R30" i="84"/>
  <c r="Q30" i="84"/>
  <c r="AN30" i="84" s="1"/>
  <c r="P30" i="84"/>
  <c r="AM30" i="84" s="1"/>
  <c r="O30" i="84"/>
  <c r="N30" i="84"/>
  <c r="AJ30" i="84" s="1"/>
  <c r="M30" i="84"/>
  <c r="AI30" i="84" s="1"/>
  <c r="L30" i="84"/>
  <c r="K30" i="84"/>
  <c r="AF30" i="84" s="1"/>
  <c r="J30" i="84"/>
  <c r="AE30" i="84" s="1"/>
  <c r="I30" i="84"/>
  <c r="H30" i="84"/>
  <c r="AB30" i="84" s="1"/>
  <c r="G30" i="84"/>
  <c r="AA30" i="84" s="1"/>
  <c r="F30" i="84"/>
  <c r="E30" i="84"/>
  <c r="X30" i="84" s="1"/>
  <c r="D30" i="84"/>
  <c r="W30" i="84" s="1"/>
  <c r="R29" i="84"/>
  <c r="Q29" i="84"/>
  <c r="AN29" i="84" s="1"/>
  <c r="P29" i="84"/>
  <c r="AM29" i="84" s="1"/>
  <c r="O29" i="84"/>
  <c r="N29" i="84"/>
  <c r="AJ29" i="84" s="1"/>
  <c r="M29" i="84"/>
  <c r="AI29" i="84" s="1"/>
  <c r="L29" i="84"/>
  <c r="K29" i="84"/>
  <c r="AF29" i="84" s="1"/>
  <c r="J29" i="84"/>
  <c r="AE29" i="84" s="1"/>
  <c r="I29" i="84"/>
  <c r="H29" i="84"/>
  <c r="AB29" i="84" s="1"/>
  <c r="G29" i="84"/>
  <c r="AA29" i="84" s="1"/>
  <c r="F29" i="84"/>
  <c r="E29" i="84"/>
  <c r="X29" i="84" s="1"/>
  <c r="D29" i="84"/>
  <c r="W29" i="84" s="1"/>
  <c r="R28" i="84"/>
  <c r="Q28" i="84"/>
  <c r="AN28" i="84" s="1"/>
  <c r="P28" i="84"/>
  <c r="AM28" i="84" s="1"/>
  <c r="O28" i="84"/>
  <c r="N28" i="84"/>
  <c r="AJ28" i="84" s="1"/>
  <c r="M28" i="84"/>
  <c r="AI28" i="84" s="1"/>
  <c r="L28" i="84"/>
  <c r="K28" i="84"/>
  <c r="AF28" i="84" s="1"/>
  <c r="J28" i="84"/>
  <c r="AE28" i="84" s="1"/>
  <c r="I28" i="84"/>
  <c r="H28" i="84"/>
  <c r="AB28" i="84" s="1"/>
  <c r="G28" i="84"/>
  <c r="AA28" i="84" s="1"/>
  <c r="F28" i="84"/>
  <c r="E28" i="84"/>
  <c r="X28" i="84" s="1"/>
  <c r="D28" i="84"/>
  <c r="W28" i="84" s="1"/>
  <c r="R27" i="84"/>
  <c r="Q27" i="84"/>
  <c r="AN27" i="84" s="1"/>
  <c r="P27" i="84"/>
  <c r="AM27" i="84" s="1"/>
  <c r="O27" i="84"/>
  <c r="N27" i="84"/>
  <c r="AJ27" i="84" s="1"/>
  <c r="M27" i="84"/>
  <c r="AI27" i="84" s="1"/>
  <c r="L27" i="84"/>
  <c r="K27" i="84"/>
  <c r="AF27" i="84" s="1"/>
  <c r="J27" i="84"/>
  <c r="AE27" i="84" s="1"/>
  <c r="I27" i="84"/>
  <c r="H27" i="84"/>
  <c r="AB27" i="84" s="1"/>
  <c r="G27" i="84"/>
  <c r="AA27" i="84" s="1"/>
  <c r="F27" i="84"/>
  <c r="E27" i="84"/>
  <c r="X27" i="84" s="1"/>
  <c r="D27" i="84"/>
  <c r="W27" i="84" s="1"/>
  <c r="R26" i="84"/>
  <c r="Q26" i="84"/>
  <c r="AN26" i="84" s="1"/>
  <c r="P26" i="84"/>
  <c r="AM26" i="84" s="1"/>
  <c r="O26" i="84"/>
  <c r="N26" i="84"/>
  <c r="AJ26" i="84" s="1"/>
  <c r="M26" i="84"/>
  <c r="AI26" i="84" s="1"/>
  <c r="L26" i="84"/>
  <c r="K26" i="84"/>
  <c r="AF26" i="84" s="1"/>
  <c r="J26" i="84"/>
  <c r="AE26" i="84" s="1"/>
  <c r="I26" i="84"/>
  <c r="H26" i="84"/>
  <c r="AB26" i="84" s="1"/>
  <c r="G26" i="84"/>
  <c r="AA26" i="84" s="1"/>
  <c r="F26" i="84"/>
  <c r="E26" i="84"/>
  <c r="X26" i="84" s="1"/>
  <c r="D26" i="84"/>
  <c r="W26" i="84" s="1"/>
  <c r="R25" i="84"/>
  <c r="Q25" i="84"/>
  <c r="AN25" i="84" s="1"/>
  <c r="P25" i="84"/>
  <c r="AM25" i="84" s="1"/>
  <c r="O25" i="84"/>
  <c r="N25" i="84"/>
  <c r="AJ25" i="84" s="1"/>
  <c r="M25" i="84"/>
  <c r="AI25" i="84" s="1"/>
  <c r="L25" i="84"/>
  <c r="K25" i="84"/>
  <c r="AF25" i="84" s="1"/>
  <c r="J25" i="84"/>
  <c r="AE25" i="84" s="1"/>
  <c r="I25" i="84"/>
  <c r="H25" i="84"/>
  <c r="AB25" i="84" s="1"/>
  <c r="G25" i="84"/>
  <c r="AA25" i="84" s="1"/>
  <c r="F25" i="84"/>
  <c r="E25" i="84"/>
  <c r="X25" i="84" s="1"/>
  <c r="D25" i="84"/>
  <c r="W25" i="84" s="1"/>
  <c r="R24" i="84"/>
  <c r="Q24" i="84"/>
  <c r="AN24" i="84" s="1"/>
  <c r="P24" i="84"/>
  <c r="AM24" i="84" s="1"/>
  <c r="O24" i="84"/>
  <c r="N24" i="84"/>
  <c r="AJ24" i="84" s="1"/>
  <c r="M24" i="84"/>
  <c r="AI24" i="84" s="1"/>
  <c r="L24" i="84"/>
  <c r="K24" i="84"/>
  <c r="AF24" i="84" s="1"/>
  <c r="J24" i="84"/>
  <c r="AE24" i="84" s="1"/>
  <c r="I24" i="84"/>
  <c r="H24" i="84"/>
  <c r="AB24" i="84" s="1"/>
  <c r="G24" i="84"/>
  <c r="AA24" i="84" s="1"/>
  <c r="F24" i="84"/>
  <c r="E24" i="84"/>
  <c r="X24" i="84" s="1"/>
  <c r="D24" i="84"/>
  <c r="W24" i="84" s="1"/>
  <c r="R23" i="84"/>
  <c r="Q23" i="84"/>
  <c r="AN23" i="84" s="1"/>
  <c r="P23" i="84"/>
  <c r="AM23" i="84" s="1"/>
  <c r="O23" i="84"/>
  <c r="N23" i="84"/>
  <c r="AJ23" i="84" s="1"/>
  <c r="M23" i="84"/>
  <c r="AI23" i="84" s="1"/>
  <c r="L23" i="84"/>
  <c r="K23" i="84"/>
  <c r="AF23" i="84" s="1"/>
  <c r="J23" i="84"/>
  <c r="AE23" i="84" s="1"/>
  <c r="I23" i="84"/>
  <c r="H23" i="84"/>
  <c r="AB23" i="84" s="1"/>
  <c r="G23" i="84"/>
  <c r="AA23" i="84" s="1"/>
  <c r="F23" i="84"/>
  <c r="E23" i="84"/>
  <c r="X23" i="84" s="1"/>
  <c r="D23" i="84"/>
  <c r="W23" i="84" s="1"/>
  <c r="R22" i="84"/>
  <c r="Q22" i="84"/>
  <c r="AN22" i="84" s="1"/>
  <c r="P22" i="84"/>
  <c r="AM22" i="84" s="1"/>
  <c r="O22" i="84"/>
  <c r="N22" i="84"/>
  <c r="AJ22" i="84" s="1"/>
  <c r="M22" i="84"/>
  <c r="AI22" i="84" s="1"/>
  <c r="L22" i="84"/>
  <c r="K22" i="84"/>
  <c r="AF22" i="84" s="1"/>
  <c r="J22" i="84"/>
  <c r="AE22" i="84" s="1"/>
  <c r="I22" i="84"/>
  <c r="H22" i="84"/>
  <c r="AB22" i="84" s="1"/>
  <c r="G22" i="84"/>
  <c r="AA22" i="84" s="1"/>
  <c r="F22" i="84"/>
  <c r="E22" i="84"/>
  <c r="X22" i="84" s="1"/>
  <c r="D22" i="84"/>
  <c r="W22" i="84" s="1"/>
  <c r="R21" i="84"/>
  <c r="Q21" i="84"/>
  <c r="AN21" i="84" s="1"/>
  <c r="P21" i="84"/>
  <c r="AM21" i="84" s="1"/>
  <c r="O21" i="84"/>
  <c r="N21" i="84"/>
  <c r="AJ21" i="84" s="1"/>
  <c r="M21" i="84"/>
  <c r="AI21" i="84" s="1"/>
  <c r="L21" i="84"/>
  <c r="K21" i="84"/>
  <c r="AF21" i="84" s="1"/>
  <c r="J21" i="84"/>
  <c r="AE21" i="84" s="1"/>
  <c r="I21" i="84"/>
  <c r="H21" i="84"/>
  <c r="AB21" i="84" s="1"/>
  <c r="G21" i="84"/>
  <c r="AA21" i="84" s="1"/>
  <c r="F21" i="84"/>
  <c r="E21" i="84"/>
  <c r="X21" i="84" s="1"/>
  <c r="D21" i="84"/>
  <c r="W21" i="84" s="1"/>
  <c r="R20" i="84"/>
  <c r="Q20" i="84"/>
  <c r="AN20" i="84" s="1"/>
  <c r="P20" i="84"/>
  <c r="AM20" i="84" s="1"/>
  <c r="O20" i="84"/>
  <c r="N20" i="84"/>
  <c r="AJ20" i="84" s="1"/>
  <c r="M20" i="84"/>
  <c r="AI20" i="84" s="1"/>
  <c r="L20" i="84"/>
  <c r="K20" i="84"/>
  <c r="AF20" i="84" s="1"/>
  <c r="J20" i="84"/>
  <c r="AE20" i="84" s="1"/>
  <c r="I20" i="84"/>
  <c r="H20" i="84"/>
  <c r="AB20" i="84" s="1"/>
  <c r="G20" i="84"/>
  <c r="AA20" i="84" s="1"/>
  <c r="F20" i="84"/>
  <c r="E20" i="84"/>
  <c r="X20" i="84" s="1"/>
  <c r="D20" i="84"/>
  <c r="W20" i="84" s="1"/>
  <c r="R19" i="84"/>
  <c r="Q19" i="84"/>
  <c r="AN19" i="84" s="1"/>
  <c r="P19" i="84"/>
  <c r="AM19" i="84" s="1"/>
  <c r="O19" i="84"/>
  <c r="N19" i="84"/>
  <c r="AJ19" i="84" s="1"/>
  <c r="M19" i="84"/>
  <c r="AI19" i="84" s="1"/>
  <c r="L19" i="84"/>
  <c r="K19" i="84"/>
  <c r="AF19" i="84" s="1"/>
  <c r="J19" i="84"/>
  <c r="AE19" i="84" s="1"/>
  <c r="I19" i="84"/>
  <c r="H19" i="84"/>
  <c r="AB19" i="84" s="1"/>
  <c r="G19" i="84"/>
  <c r="AA19" i="84" s="1"/>
  <c r="F19" i="84"/>
  <c r="E19" i="84"/>
  <c r="X19" i="84" s="1"/>
  <c r="D19" i="84"/>
  <c r="W19" i="84" s="1"/>
  <c r="R18" i="84"/>
  <c r="Q18" i="84"/>
  <c r="AN18" i="84" s="1"/>
  <c r="P18" i="84"/>
  <c r="AM18" i="84" s="1"/>
  <c r="O18" i="84"/>
  <c r="N18" i="84"/>
  <c r="AJ18" i="84" s="1"/>
  <c r="M18" i="84"/>
  <c r="AI18" i="84" s="1"/>
  <c r="L18" i="84"/>
  <c r="K18" i="84"/>
  <c r="AF18" i="84" s="1"/>
  <c r="J18" i="84"/>
  <c r="AE18" i="84" s="1"/>
  <c r="I18" i="84"/>
  <c r="H18" i="84"/>
  <c r="AB18" i="84" s="1"/>
  <c r="G18" i="84"/>
  <c r="AA18" i="84" s="1"/>
  <c r="F18" i="84"/>
  <c r="E18" i="84"/>
  <c r="X18" i="84" s="1"/>
  <c r="D18" i="84"/>
  <c r="W18" i="84" s="1"/>
  <c r="R17" i="84"/>
  <c r="Q17" i="84"/>
  <c r="AN17" i="84" s="1"/>
  <c r="P17" i="84"/>
  <c r="AM17" i="84" s="1"/>
  <c r="O17" i="84"/>
  <c r="N17" i="84"/>
  <c r="AJ17" i="84" s="1"/>
  <c r="M17" i="84"/>
  <c r="AI17" i="84" s="1"/>
  <c r="L17" i="84"/>
  <c r="K17" i="84"/>
  <c r="AF17" i="84" s="1"/>
  <c r="J17" i="84"/>
  <c r="AE17" i="84" s="1"/>
  <c r="I17" i="84"/>
  <c r="H17" i="84"/>
  <c r="AB17" i="84" s="1"/>
  <c r="G17" i="84"/>
  <c r="AA17" i="84" s="1"/>
  <c r="F17" i="84"/>
  <c r="E17" i="84"/>
  <c r="X17" i="84" s="1"/>
  <c r="D17" i="84"/>
  <c r="W17" i="84" s="1"/>
  <c r="R16" i="84"/>
  <c r="Q16" i="84"/>
  <c r="AN16" i="84" s="1"/>
  <c r="P16" i="84"/>
  <c r="AM16" i="84" s="1"/>
  <c r="O16" i="84"/>
  <c r="N16" i="84"/>
  <c r="AJ16" i="84" s="1"/>
  <c r="M16" i="84"/>
  <c r="AI16" i="84" s="1"/>
  <c r="L16" i="84"/>
  <c r="K16" i="84"/>
  <c r="AF16" i="84" s="1"/>
  <c r="J16" i="84"/>
  <c r="AE16" i="84" s="1"/>
  <c r="I16" i="84"/>
  <c r="H16" i="84"/>
  <c r="AB16" i="84" s="1"/>
  <c r="G16" i="84"/>
  <c r="AA16" i="84" s="1"/>
  <c r="F16" i="84"/>
  <c r="E16" i="84"/>
  <c r="X16" i="84" s="1"/>
  <c r="D16" i="84"/>
  <c r="W16" i="84" s="1"/>
  <c r="R15" i="84"/>
  <c r="Q15" i="84"/>
  <c r="AN15" i="84" s="1"/>
  <c r="P15" i="84"/>
  <c r="AM15" i="84" s="1"/>
  <c r="O15" i="84"/>
  <c r="N15" i="84"/>
  <c r="AJ15" i="84" s="1"/>
  <c r="M15" i="84"/>
  <c r="AI15" i="84" s="1"/>
  <c r="L15" i="84"/>
  <c r="K15" i="84"/>
  <c r="AF15" i="84" s="1"/>
  <c r="J15" i="84"/>
  <c r="AE15" i="84" s="1"/>
  <c r="I15" i="84"/>
  <c r="H15" i="84"/>
  <c r="AB15" i="84" s="1"/>
  <c r="G15" i="84"/>
  <c r="AA15" i="84" s="1"/>
  <c r="F15" i="84"/>
  <c r="E15" i="84"/>
  <c r="X15" i="84" s="1"/>
  <c r="D15" i="84"/>
  <c r="W15" i="84" s="1"/>
  <c r="R14" i="84"/>
  <c r="Q14" i="84"/>
  <c r="AN14" i="84" s="1"/>
  <c r="P14" i="84"/>
  <c r="AM14" i="84" s="1"/>
  <c r="O14" i="84"/>
  <c r="N14" i="84"/>
  <c r="AJ14" i="84" s="1"/>
  <c r="M14" i="84"/>
  <c r="AI14" i="84" s="1"/>
  <c r="L14" i="84"/>
  <c r="K14" i="84"/>
  <c r="AF14" i="84" s="1"/>
  <c r="J14" i="84"/>
  <c r="AE14" i="84" s="1"/>
  <c r="I14" i="84"/>
  <c r="H14" i="84"/>
  <c r="AB14" i="84" s="1"/>
  <c r="G14" i="84"/>
  <c r="AA14" i="84" s="1"/>
  <c r="F14" i="84"/>
  <c r="E14" i="84"/>
  <c r="X14" i="84" s="1"/>
  <c r="D14" i="84"/>
  <c r="W14" i="84" s="1"/>
  <c r="R13" i="84"/>
  <c r="Q13" i="84"/>
  <c r="AN13" i="84" s="1"/>
  <c r="P13" i="84"/>
  <c r="AM13" i="84" s="1"/>
  <c r="O13" i="84"/>
  <c r="N13" i="84"/>
  <c r="AJ13" i="84" s="1"/>
  <c r="M13" i="84"/>
  <c r="AI13" i="84" s="1"/>
  <c r="L13" i="84"/>
  <c r="K13" i="84"/>
  <c r="AF13" i="84" s="1"/>
  <c r="J13" i="84"/>
  <c r="AE13" i="84" s="1"/>
  <c r="I13" i="84"/>
  <c r="H13" i="84"/>
  <c r="AB13" i="84" s="1"/>
  <c r="G13" i="84"/>
  <c r="AA13" i="84" s="1"/>
  <c r="F13" i="84"/>
  <c r="E13" i="84"/>
  <c r="X13" i="84" s="1"/>
  <c r="D13" i="84"/>
  <c r="W13" i="84" s="1"/>
  <c r="R11" i="84"/>
  <c r="Q11" i="84"/>
  <c r="AN12" i="84" s="1"/>
  <c r="P11" i="84"/>
  <c r="AM12" i="84" s="1"/>
  <c r="H54" i="52" s="1"/>
  <c r="O11" i="84"/>
  <c r="N11" i="84"/>
  <c r="AJ12" i="84" s="1"/>
  <c r="M11" i="84"/>
  <c r="AI12" i="84" s="1"/>
  <c r="I54" i="52" s="1"/>
  <c r="L11" i="84"/>
  <c r="K11" i="84"/>
  <c r="AF12" i="84" s="1"/>
  <c r="J11" i="84"/>
  <c r="AE12" i="84" s="1"/>
  <c r="K54" i="52" s="1"/>
  <c r="I11" i="84"/>
  <c r="H11" i="84"/>
  <c r="AB12" i="84" s="1"/>
  <c r="G11" i="84"/>
  <c r="AA12" i="84" s="1"/>
  <c r="G54" i="52" s="1"/>
  <c r="F11" i="84"/>
  <c r="E11" i="84"/>
  <c r="X12" i="84" s="1"/>
  <c r="D11" i="84"/>
  <c r="W12" i="84" s="1"/>
  <c r="J54" i="52" s="1"/>
  <c r="P7" i="84"/>
  <c r="M7" i="84"/>
  <c r="J7" i="84"/>
  <c r="G7" i="84"/>
  <c r="D7" i="84"/>
  <c r="C1" i="52"/>
  <c r="E17" i="49" l="1"/>
  <c r="E13" i="49"/>
  <c r="J60" i="52"/>
  <c r="J64" i="52"/>
  <c r="J72" i="52"/>
  <c r="J80" i="52"/>
  <c r="J88" i="52"/>
  <c r="J96" i="52"/>
  <c r="J56" i="52"/>
  <c r="J63" i="52"/>
  <c r="J71" i="52"/>
  <c r="J79" i="52"/>
  <c r="J87" i="52"/>
  <c r="J95" i="52"/>
  <c r="J62" i="52"/>
  <c r="J70" i="52"/>
  <c r="J78" i="52"/>
  <c r="J86" i="52"/>
  <c r="J94" i="52"/>
  <c r="J57" i="52"/>
  <c r="J125" i="52"/>
  <c r="J59" i="52"/>
  <c r="J69" i="52"/>
  <c r="J77" i="52"/>
  <c r="J85" i="52"/>
  <c r="J93" i="52"/>
  <c r="J101" i="52"/>
  <c r="J55" i="52"/>
  <c r="J68" i="52"/>
  <c r="J76" i="52"/>
  <c r="J84" i="52"/>
  <c r="J92" i="52"/>
  <c r="J100" i="52"/>
  <c r="J61" i="52"/>
  <c r="J67" i="52"/>
  <c r="J75" i="52"/>
  <c r="J83" i="52"/>
  <c r="J91" i="52"/>
  <c r="J99" i="52"/>
  <c r="J58" i="52"/>
  <c r="J66" i="52"/>
  <c r="J74" i="52"/>
  <c r="J82" i="52"/>
  <c r="J90" i="52"/>
  <c r="J98" i="52"/>
  <c r="J73" i="52"/>
  <c r="J89" i="52"/>
  <c r="J65" i="52"/>
  <c r="J81" i="52"/>
  <c r="J97" i="52"/>
  <c r="AD21" i="84"/>
  <c r="AC21" i="84"/>
  <c r="AH22" i="84"/>
  <c r="AG22" i="84"/>
  <c r="AD29" i="84"/>
  <c r="AC29" i="84"/>
  <c r="AH30" i="84"/>
  <c r="AG30" i="84"/>
  <c r="AC37" i="84"/>
  <c r="AD37" i="84"/>
  <c r="AH38" i="84"/>
  <c r="AG38" i="84"/>
  <c r="AC45" i="84"/>
  <c r="AD45" i="84"/>
  <c r="AH46" i="84"/>
  <c r="AG46" i="84"/>
  <c r="AD53" i="84"/>
  <c r="AC53" i="84"/>
  <c r="AH54" i="84"/>
  <c r="AG54" i="84"/>
  <c r="AD27" i="84"/>
  <c r="AC27" i="84"/>
  <c r="AH14" i="84"/>
  <c r="AG14" i="84"/>
  <c r="AD13" i="84"/>
  <c r="AC13" i="84"/>
  <c r="AD16" i="84"/>
  <c r="AC16" i="84"/>
  <c r="AG17" i="84"/>
  <c r="AH17" i="84"/>
  <c r="AD24" i="84"/>
  <c r="AC24" i="84"/>
  <c r="AG25" i="84"/>
  <c r="AH25" i="84"/>
  <c r="AD32" i="84"/>
  <c r="AC32" i="84"/>
  <c r="AG33" i="84"/>
  <c r="AH33" i="84"/>
  <c r="AC40" i="84"/>
  <c r="AD40" i="84"/>
  <c r="AG41" i="84"/>
  <c r="AH41" i="84"/>
  <c r="AD48" i="84"/>
  <c r="AC48" i="84"/>
  <c r="AG49" i="84"/>
  <c r="AH49" i="84"/>
  <c r="AD56" i="84"/>
  <c r="AC56" i="84"/>
  <c r="AG57" i="84"/>
  <c r="AH57" i="84"/>
  <c r="AC59" i="84"/>
  <c r="AD59" i="84"/>
  <c r="AG28" i="84"/>
  <c r="AH28" i="84"/>
  <c r="AD35" i="84"/>
  <c r="AC35" i="84"/>
  <c r="AD14" i="84"/>
  <c r="AC14" i="84"/>
  <c r="AG15" i="84"/>
  <c r="AH15" i="84"/>
  <c r="AD22" i="84"/>
  <c r="AC22" i="84"/>
  <c r="AG23" i="84"/>
  <c r="AH23" i="84"/>
  <c r="AD30" i="84"/>
  <c r="AC30" i="84"/>
  <c r="AG31" i="84"/>
  <c r="AH31" i="84"/>
  <c r="AC38" i="84"/>
  <c r="AD38" i="84"/>
  <c r="AG39" i="84"/>
  <c r="AH39" i="84"/>
  <c r="AC46" i="84"/>
  <c r="AD46" i="84"/>
  <c r="AG47" i="84"/>
  <c r="AH47" i="84"/>
  <c r="AD54" i="84"/>
  <c r="AC54" i="84"/>
  <c r="AG55" i="84"/>
  <c r="AH55" i="84"/>
  <c r="AG58" i="84"/>
  <c r="AH58" i="84"/>
  <c r="AG20" i="84"/>
  <c r="AH20" i="84"/>
  <c r="K125" i="52"/>
  <c r="K55" i="52"/>
  <c r="AD17" i="84"/>
  <c r="AC17" i="84"/>
  <c r="AG18" i="84"/>
  <c r="AH18" i="84"/>
  <c r="AD25" i="84"/>
  <c r="AC25" i="84"/>
  <c r="AG26" i="84"/>
  <c r="AH26" i="84"/>
  <c r="AC33" i="84"/>
  <c r="AD33" i="84"/>
  <c r="AG34" i="84"/>
  <c r="AH34" i="84"/>
  <c r="AC41" i="84"/>
  <c r="AD41" i="84"/>
  <c r="AG42" i="84"/>
  <c r="AH42" i="84"/>
  <c r="AC49" i="84"/>
  <c r="AD49" i="84"/>
  <c r="AG50" i="84"/>
  <c r="AH50" i="84"/>
  <c r="AC57" i="84"/>
  <c r="AD57" i="84"/>
  <c r="H62" i="52"/>
  <c r="H70" i="52"/>
  <c r="H78" i="52"/>
  <c r="H86" i="52"/>
  <c r="H94" i="52"/>
  <c r="H59" i="52"/>
  <c r="H69" i="52"/>
  <c r="H77" i="52"/>
  <c r="H85" i="52"/>
  <c r="H93" i="52"/>
  <c r="H101" i="52"/>
  <c r="H68" i="52"/>
  <c r="H76" i="52"/>
  <c r="H84" i="52"/>
  <c r="H92" i="52"/>
  <c r="H100" i="52"/>
  <c r="H61" i="52"/>
  <c r="H67" i="52"/>
  <c r="H75" i="52"/>
  <c r="H83" i="52"/>
  <c r="H91" i="52"/>
  <c r="H99" i="52"/>
  <c r="H58" i="52"/>
  <c r="H66" i="52"/>
  <c r="H74" i="52"/>
  <c r="H82" i="52"/>
  <c r="H90" i="52"/>
  <c r="H98" i="52"/>
  <c r="H125" i="52"/>
  <c r="E5" i="90" s="1"/>
  <c r="H65" i="52"/>
  <c r="H73" i="52"/>
  <c r="H81" i="52"/>
  <c r="H89" i="52"/>
  <c r="H97" i="52"/>
  <c r="H56" i="52"/>
  <c r="H60" i="52"/>
  <c r="H64" i="52"/>
  <c r="H72" i="52"/>
  <c r="H80" i="52"/>
  <c r="H88" i="52"/>
  <c r="H96" i="52"/>
  <c r="H57" i="52"/>
  <c r="E15" i="49" s="1"/>
  <c r="H55" i="52"/>
  <c r="H71" i="52"/>
  <c r="H87" i="52"/>
  <c r="H63" i="52"/>
  <c r="H79" i="52"/>
  <c r="H95" i="52"/>
  <c r="I63" i="52"/>
  <c r="I71" i="52"/>
  <c r="I79" i="52"/>
  <c r="I87" i="52"/>
  <c r="I95" i="52"/>
  <c r="I62" i="52"/>
  <c r="I70" i="52"/>
  <c r="I78" i="52"/>
  <c r="I86" i="52"/>
  <c r="I94" i="52"/>
  <c r="I57" i="52"/>
  <c r="I59" i="52"/>
  <c r="I69" i="52"/>
  <c r="I77" i="52"/>
  <c r="I85" i="52"/>
  <c r="I93" i="52"/>
  <c r="I101" i="52"/>
  <c r="I68" i="52"/>
  <c r="I76" i="52"/>
  <c r="I84" i="52"/>
  <c r="I92" i="52"/>
  <c r="I100" i="52"/>
  <c r="I125" i="52"/>
  <c r="I61" i="52"/>
  <c r="I67" i="52"/>
  <c r="I75" i="52"/>
  <c r="I83" i="52"/>
  <c r="I91" i="52"/>
  <c r="I99" i="52"/>
  <c r="I55" i="52"/>
  <c r="I58" i="52"/>
  <c r="I66" i="52"/>
  <c r="I74" i="52"/>
  <c r="I82" i="52"/>
  <c r="I90" i="52"/>
  <c r="I98" i="52"/>
  <c r="I65" i="52"/>
  <c r="I73" i="52"/>
  <c r="I81" i="52"/>
  <c r="I89" i="52"/>
  <c r="I97" i="52"/>
  <c r="I60" i="52"/>
  <c r="I64" i="52"/>
  <c r="I80" i="52"/>
  <c r="I96" i="52"/>
  <c r="I56" i="52"/>
  <c r="I72" i="52"/>
  <c r="I88" i="52"/>
  <c r="AD20" i="84"/>
  <c r="AC20" i="84"/>
  <c r="AG21" i="84"/>
  <c r="AH21" i="84"/>
  <c r="AD28" i="84"/>
  <c r="AC28" i="84"/>
  <c r="AG29" i="84"/>
  <c r="AH29" i="84"/>
  <c r="AD36" i="84"/>
  <c r="AC36" i="84"/>
  <c r="AG37" i="84"/>
  <c r="AH37" i="84"/>
  <c r="AD44" i="84"/>
  <c r="AC44" i="84"/>
  <c r="AG45" i="84"/>
  <c r="AH45" i="84"/>
  <c r="AD52" i="84"/>
  <c r="AC52" i="84"/>
  <c r="AG53" i="84"/>
  <c r="AH53" i="84"/>
  <c r="AC51" i="84"/>
  <c r="AD51" i="84"/>
  <c r="AG52" i="84"/>
  <c r="AH52" i="84"/>
  <c r="AG13" i="84"/>
  <c r="AH13" i="84"/>
  <c r="K7" i="52" s="1"/>
  <c r="AD15" i="84"/>
  <c r="AC15" i="84"/>
  <c r="AG16" i="84"/>
  <c r="AH16" i="84"/>
  <c r="AD23" i="84"/>
  <c r="AC23" i="84"/>
  <c r="AG24" i="84"/>
  <c r="AH24" i="84"/>
  <c r="AD31" i="84"/>
  <c r="AC31" i="84"/>
  <c r="AG32" i="84"/>
  <c r="AH32" i="84"/>
  <c r="AC39" i="84"/>
  <c r="AD39" i="84"/>
  <c r="AG40" i="84"/>
  <c r="AH40" i="84"/>
  <c r="AC47" i="84"/>
  <c r="AD47" i="84"/>
  <c r="AG48" i="84"/>
  <c r="AH48" i="84"/>
  <c r="AD55" i="84"/>
  <c r="AC55" i="84"/>
  <c r="AG56" i="84"/>
  <c r="AH56" i="84"/>
  <c r="AD58" i="84"/>
  <c r="AC58" i="84"/>
  <c r="AG59" i="84"/>
  <c r="AH59" i="84"/>
  <c r="AC19" i="84"/>
  <c r="AD19" i="84"/>
  <c r="AG36" i="84"/>
  <c r="AH36" i="84"/>
  <c r="AD43" i="84"/>
  <c r="AC43" i="84"/>
  <c r="AG44" i="84"/>
  <c r="AH44" i="84"/>
  <c r="G59" i="52"/>
  <c r="G69" i="52"/>
  <c r="G77" i="52"/>
  <c r="G85" i="52"/>
  <c r="G93" i="52"/>
  <c r="G101" i="52"/>
  <c r="G68" i="52"/>
  <c r="G76" i="52"/>
  <c r="G84" i="52"/>
  <c r="G92" i="52"/>
  <c r="G100" i="52"/>
  <c r="G61" i="52"/>
  <c r="G67" i="52"/>
  <c r="G75" i="52"/>
  <c r="G83" i="52"/>
  <c r="G91" i="52"/>
  <c r="G99" i="52"/>
  <c r="G58" i="52"/>
  <c r="G66" i="52"/>
  <c r="G74" i="52"/>
  <c r="G82" i="52"/>
  <c r="G90" i="52"/>
  <c r="G98" i="52"/>
  <c r="G65" i="52"/>
  <c r="G73" i="52"/>
  <c r="G81" i="52"/>
  <c r="G89" i="52"/>
  <c r="G97" i="52"/>
  <c r="G60" i="52"/>
  <c r="G64" i="52"/>
  <c r="G72" i="52"/>
  <c r="G80" i="52"/>
  <c r="G88" i="52"/>
  <c r="G96" i="52"/>
  <c r="G56" i="52"/>
  <c r="G125" i="52"/>
  <c r="G63" i="52"/>
  <c r="G71" i="52"/>
  <c r="G79" i="52"/>
  <c r="G87" i="52"/>
  <c r="G95" i="52"/>
  <c r="G57" i="52"/>
  <c r="G55" i="52"/>
  <c r="G62" i="52"/>
  <c r="G78" i="52"/>
  <c r="G94" i="52"/>
  <c r="G70" i="52"/>
  <c r="G86" i="52"/>
  <c r="AD18" i="84"/>
  <c r="AC18" i="84"/>
  <c r="AG19" i="84"/>
  <c r="AH19" i="84"/>
  <c r="AD26" i="84"/>
  <c r="AC26" i="84"/>
  <c r="AG27" i="84"/>
  <c r="AH27" i="84"/>
  <c r="AD34" i="84"/>
  <c r="AC34" i="84"/>
  <c r="AG35" i="84"/>
  <c r="AH35" i="84"/>
  <c r="AD42" i="84"/>
  <c r="AC42" i="84"/>
  <c r="AG43" i="84"/>
  <c r="AH43" i="84"/>
  <c r="AC50" i="84"/>
  <c r="AD50" i="84"/>
  <c r="AG51" i="84"/>
  <c r="AH51" i="84"/>
  <c r="E36" i="49"/>
  <c r="E32" i="49"/>
  <c r="E33" i="49"/>
  <c r="E34" i="49"/>
  <c r="E30" i="49"/>
  <c r="E31" i="49"/>
  <c r="E28" i="49"/>
  <c r="E37" i="49"/>
  <c r="E29" i="49"/>
  <c r="E38" i="49"/>
  <c r="E35" i="49"/>
  <c r="E26" i="49"/>
  <c r="E27" i="49"/>
  <c r="O106" i="52"/>
  <c r="E7" i="91"/>
  <c r="E15" i="91"/>
  <c r="E23" i="91"/>
  <c r="C11" i="91"/>
  <c r="D11" i="91" s="1"/>
  <c r="C19" i="91"/>
  <c r="D19" i="91" s="1"/>
  <c r="E8" i="91"/>
  <c r="E16" i="91"/>
  <c r="E24" i="91"/>
  <c r="C12" i="91"/>
  <c r="D12" i="91" s="1"/>
  <c r="C20" i="91"/>
  <c r="D20" i="91" s="1"/>
  <c r="C10" i="91"/>
  <c r="D10" i="91" s="1"/>
  <c r="E9" i="91"/>
  <c r="E17" i="91"/>
  <c r="E5" i="91"/>
  <c r="C13" i="91"/>
  <c r="D13" i="91" s="1"/>
  <c r="C21" i="91"/>
  <c r="D21" i="91" s="1"/>
  <c r="E22" i="91"/>
  <c r="E10" i="91"/>
  <c r="E18" i="91"/>
  <c r="C6" i="91"/>
  <c r="D6" i="91" s="1"/>
  <c r="C14" i="91"/>
  <c r="D14" i="91" s="1"/>
  <c r="C22" i="91"/>
  <c r="D22" i="91" s="1"/>
  <c r="E11" i="91"/>
  <c r="E19" i="91"/>
  <c r="C7" i="91"/>
  <c r="D7" i="91" s="1"/>
  <c r="C15" i="91"/>
  <c r="D15" i="91" s="1"/>
  <c r="C23" i="91"/>
  <c r="D23" i="91" s="1"/>
  <c r="E12" i="91"/>
  <c r="E20" i="91"/>
  <c r="C8" i="91"/>
  <c r="D8" i="91" s="1"/>
  <c r="C16" i="91"/>
  <c r="D16" i="91" s="1"/>
  <c r="C24" i="91"/>
  <c r="D24" i="91" s="1"/>
  <c r="E13" i="91"/>
  <c r="E21" i="91"/>
  <c r="C9" i="91"/>
  <c r="D9" i="91" s="1"/>
  <c r="C17" i="91"/>
  <c r="D17" i="91" s="1"/>
  <c r="C5" i="91"/>
  <c r="D5" i="91" s="1"/>
  <c r="E6" i="91"/>
  <c r="E14" i="91"/>
  <c r="C18" i="91"/>
  <c r="D18" i="91" s="1"/>
  <c r="E12" i="90"/>
  <c r="E20" i="90"/>
  <c r="C12" i="90"/>
  <c r="E13" i="90"/>
  <c r="E7" i="90"/>
  <c r="C13" i="90"/>
  <c r="E14" i="90"/>
  <c r="C19" i="90"/>
  <c r="C14" i="90"/>
  <c r="E15" i="90"/>
  <c r="C20" i="90"/>
  <c r="C15" i="90"/>
  <c r="E8" i="90"/>
  <c r="E16" i="90"/>
  <c r="C8" i="90"/>
  <c r="C16" i="90"/>
  <c r="E9" i="90"/>
  <c r="E17" i="90"/>
  <c r="C9" i="90"/>
  <c r="C17" i="90"/>
  <c r="E10" i="90"/>
  <c r="E18" i="90"/>
  <c r="C10" i="90"/>
  <c r="C18" i="90"/>
  <c r="E11" i="90"/>
  <c r="E19" i="90"/>
  <c r="C11" i="90"/>
  <c r="C7" i="90"/>
  <c r="Z21" i="84"/>
  <c r="Y21" i="84"/>
  <c r="Y23" i="84"/>
  <c r="Z23" i="84"/>
  <c r="Y25" i="84"/>
  <c r="Z25" i="84"/>
  <c r="Z27" i="84"/>
  <c r="Y27" i="84"/>
  <c r="Y31" i="84"/>
  <c r="Z31" i="84"/>
  <c r="Z35" i="84"/>
  <c r="Y35" i="84"/>
  <c r="Z37" i="84"/>
  <c r="Y37" i="84"/>
  <c r="Y39" i="84"/>
  <c r="Z39" i="84"/>
  <c r="Y41" i="84"/>
  <c r="Z41" i="84"/>
  <c r="Y43" i="84"/>
  <c r="Z43" i="84"/>
  <c r="Z45" i="84"/>
  <c r="Y45" i="84"/>
  <c r="Y47" i="84"/>
  <c r="Z47" i="84"/>
  <c r="Y49" i="84"/>
  <c r="Z49" i="84"/>
  <c r="Y51" i="84"/>
  <c r="Z51" i="84"/>
  <c r="Y53" i="84"/>
  <c r="Z53" i="84"/>
  <c r="Y55" i="84"/>
  <c r="Z55" i="84"/>
  <c r="Y57" i="84"/>
  <c r="Z57" i="84"/>
  <c r="Z15" i="84"/>
  <c r="Y15" i="84"/>
  <c r="Y17" i="84"/>
  <c r="Z17" i="84"/>
  <c r="Z19" i="84"/>
  <c r="Y19" i="84"/>
  <c r="Z29" i="84"/>
  <c r="Y29" i="84"/>
  <c r="Y33" i="84"/>
  <c r="Z33" i="84"/>
  <c r="Y13" i="84"/>
  <c r="Z13" i="84"/>
  <c r="Y58" i="84"/>
  <c r="Z58" i="84"/>
  <c r="Z22" i="84"/>
  <c r="Y22" i="84"/>
  <c r="Y24" i="84"/>
  <c r="Z24" i="84"/>
  <c r="Y26" i="84"/>
  <c r="Z26" i="84"/>
  <c r="Z28" i="84"/>
  <c r="Y28" i="84"/>
  <c r="Z30" i="84"/>
  <c r="Y30" i="84"/>
  <c r="Y32" i="84"/>
  <c r="Z32" i="84"/>
  <c r="Y34" i="84"/>
  <c r="Z34" i="84"/>
  <c r="Z36" i="84"/>
  <c r="Y36" i="84"/>
  <c r="Y38" i="84"/>
  <c r="Z38" i="84"/>
  <c r="Y40" i="84"/>
  <c r="Z40" i="84"/>
  <c r="Y42" i="84"/>
  <c r="Z42" i="84"/>
  <c r="Z44" i="84"/>
  <c r="Y44" i="84"/>
  <c r="Z46" i="84"/>
  <c r="Y46" i="84"/>
  <c r="Y48" i="84"/>
  <c r="Z48" i="84"/>
  <c r="Y50" i="84"/>
  <c r="Z50" i="84"/>
  <c r="Z52" i="84"/>
  <c r="Y52" i="84"/>
  <c r="Z54" i="84"/>
  <c r="Y54" i="84"/>
  <c r="Y56" i="84"/>
  <c r="Z56" i="84"/>
  <c r="Y16" i="84"/>
  <c r="Z16" i="84"/>
  <c r="Y18" i="84"/>
  <c r="Z18" i="84"/>
  <c r="Z20" i="84"/>
  <c r="Y20" i="84"/>
  <c r="Z14" i="84"/>
  <c r="Y14" i="84"/>
  <c r="Y59" i="84"/>
  <c r="Z59" i="84"/>
  <c r="AL58" i="84"/>
  <c r="AK58" i="84"/>
  <c r="AL14" i="84"/>
  <c r="AK14" i="84"/>
  <c r="AL16" i="84"/>
  <c r="AK16" i="84"/>
  <c r="AL18" i="84"/>
  <c r="AK18" i="84"/>
  <c r="AL20" i="84"/>
  <c r="AK20" i="84"/>
  <c r="AL22" i="84"/>
  <c r="AK22" i="84"/>
  <c r="AL24" i="84"/>
  <c r="AK24" i="84"/>
  <c r="AL26" i="84"/>
  <c r="AK26" i="84"/>
  <c r="AL28" i="84"/>
  <c r="AK28" i="84"/>
  <c r="AL30" i="84"/>
  <c r="AK30" i="84"/>
  <c r="AL32" i="84"/>
  <c r="AK32" i="84"/>
  <c r="AL34" i="84"/>
  <c r="AK34" i="84"/>
  <c r="AL36" i="84"/>
  <c r="AK36" i="84"/>
  <c r="AL38" i="84"/>
  <c r="AK38" i="84"/>
  <c r="AL40" i="84"/>
  <c r="AK40" i="84"/>
  <c r="AL42" i="84"/>
  <c r="AK42" i="84"/>
  <c r="AL44" i="84"/>
  <c r="AK44" i="84"/>
  <c r="AL46" i="84"/>
  <c r="AK46" i="84"/>
  <c r="AL48" i="84"/>
  <c r="AK48" i="84"/>
  <c r="AL50" i="84"/>
  <c r="AK50" i="84"/>
  <c r="AL52" i="84"/>
  <c r="AK52" i="84"/>
  <c r="AL54" i="84"/>
  <c r="AK54" i="84"/>
  <c r="AL56" i="84"/>
  <c r="AK56" i="84"/>
  <c r="AP59" i="84"/>
  <c r="AO59" i="84"/>
  <c r="AP15" i="84"/>
  <c r="AO15" i="84"/>
  <c r="AP17" i="84"/>
  <c r="AO17" i="84"/>
  <c r="AP19" i="84"/>
  <c r="AO19" i="84"/>
  <c r="AP21" i="84"/>
  <c r="AO21" i="84"/>
  <c r="AP23" i="84"/>
  <c r="AO23" i="84"/>
  <c r="AP25" i="84"/>
  <c r="AO25" i="84"/>
  <c r="AP27" i="84"/>
  <c r="AO27" i="84"/>
  <c r="AP29" i="84"/>
  <c r="AO29" i="84"/>
  <c r="AP31" i="84"/>
  <c r="AO31" i="84"/>
  <c r="AP33" i="84"/>
  <c r="AO33" i="84"/>
  <c r="AP35" i="84"/>
  <c r="AO35" i="84"/>
  <c r="AP37" i="84"/>
  <c r="AO37" i="84"/>
  <c r="AP39" i="84"/>
  <c r="AO39" i="84"/>
  <c r="AP41" i="84"/>
  <c r="AO41" i="84"/>
  <c r="AP43" i="84"/>
  <c r="AO43" i="84"/>
  <c r="AP45" i="84"/>
  <c r="AO45" i="84"/>
  <c r="AP47" i="84"/>
  <c r="AO47" i="84"/>
  <c r="AP49" i="84"/>
  <c r="AO49" i="84"/>
  <c r="AP51" i="84"/>
  <c r="AO51" i="84"/>
  <c r="AP53" i="84"/>
  <c r="AO53" i="84"/>
  <c r="AP55" i="84"/>
  <c r="AO55" i="84"/>
  <c r="AP57" i="84"/>
  <c r="AO57" i="84"/>
  <c r="AP13" i="84"/>
  <c r="AO13" i="84"/>
  <c r="AL59" i="84"/>
  <c r="AK59" i="84"/>
  <c r="AL15" i="84"/>
  <c r="AK15" i="84"/>
  <c r="AK19" i="84"/>
  <c r="AL19" i="84"/>
  <c r="AK21" i="84"/>
  <c r="AL21" i="84"/>
  <c r="AK23" i="84"/>
  <c r="AL23" i="84"/>
  <c r="AK25" i="84"/>
  <c r="AL25" i="84"/>
  <c r="AL27" i="84"/>
  <c r="AK27" i="84"/>
  <c r="AL29" i="84"/>
  <c r="AK29" i="84"/>
  <c r="AL31" i="84"/>
  <c r="AK31" i="84"/>
  <c r="AL33" i="84"/>
  <c r="AK33" i="84"/>
  <c r="AL35" i="84"/>
  <c r="AK35" i="84"/>
  <c r="AL37" i="84"/>
  <c r="AK37" i="84"/>
  <c r="AL39" i="84"/>
  <c r="AK39" i="84"/>
  <c r="AL41" i="84"/>
  <c r="AK41" i="84"/>
  <c r="AL43" i="84"/>
  <c r="AK43" i="84"/>
  <c r="AL45" i="84"/>
  <c r="AK45" i="84"/>
  <c r="AL47" i="84"/>
  <c r="AK47" i="84"/>
  <c r="AL49" i="84"/>
  <c r="AK49" i="84"/>
  <c r="AL51" i="84"/>
  <c r="AK51" i="84"/>
  <c r="AL53" i="84"/>
  <c r="AK53" i="84"/>
  <c r="AL55" i="84"/>
  <c r="AK55" i="84"/>
  <c r="AL57" i="84"/>
  <c r="AK57" i="84"/>
  <c r="AP58" i="84"/>
  <c r="AO58" i="84"/>
  <c r="AK17" i="84"/>
  <c r="AL17" i="84"/>
  <c r="AL13" i="84"/>
  <c r="AK13" i="84"/>
  <c r="AP14" i="84"/>
  <c r="AO14" i="84"/>
  <c r="AO16" i="84"/>
  <c r="AP16" i="84"/>
  <c r="AO18" i="84"/>
  <c r="AP18" i="84"/>
  <c r="AO20" i="84"/>
  <c r="AP20" i="84"/>
  <c r="AO22" i="84"/>
  <c r="AP22" i="84"/>
  <c r="AO24" i="84"/>
  <c r="AP24" i="84"/>
  <c r="AP26" i="84"/>
  <c r="AO26" i="84"/>
  <c r="AP28" i="84"/>
  <c r="AO28" i="84"/>
  <c r="AP30" i="84"/>
  <c r="AO30" i="84"/>
  <c r="AP32" i="84"/>
  <c r="AO32" i="84"/>
  <c r="AP34" i="84"/>
  <c r="AO34" i="84"/>
  <c r="AP36" i="84"/>
  <c r="AO36" i="84"/>
  <c r="AP38" i="84"/>
  <c r="AO38" i="84"/>
  <c r="AP40" i="84"/>
  <c r="AO40" i="84"/>
  <c r="AP42" i="84"/>
  <c r="AO42" i="84"/>
  <c r="AP44" i="84"/>
  <c r="AO44" i="84"/>
  <c r="AP46" i="84"/>
  <c r="AO46" i="84"/>
  <c r="AP48" i="84"/>
  <c r="AO48" i="84"/>
  <c r="AP50" i="84"/>
  <c r="AO50" i="84"/>
  <c r="AP52" i="84"/>
  <c r="AO52" i="84"/>
  <c r="AP54" i="84"/>
  <c r="AO54" i="84"/>
  <c r="AP56" i="84"/>
  <c r="AO56" i="84"/>
  <c r="M102" i="52"/>
  <c r="Q102" i="52"/>
  <c r="N105" i="52"/>
  <c r="O109" i="52"/>
  <c r="O110" i="52" s="1"/>
  <c r="R105" i="52"/>
  <c r="Q104" i="52"/>
  <c r="P103" i="52"/>
  <c r="R103" i="52"/>
  <c r="Q106" i="52"/>
  <c r="M109" i="52"/>
  <c r="M110" i="52" s="1"/>
  <c r="R104" i="52"/>
  <c r="Q103" i="52"/>
  <c r="P106" i="52"/>
  <c r="N109" i="52"/>
  <c r="N110" i="52" s="1"/>
  <c r="N102" i="52"/>
  <c r="Q105" i="52"/>
  <c r="P109" i="52"/>
  <c r="P110" i="52" s="1"/>
  <c r="P105" i="52"/>
  <c r="O104" i="52"/>
  <c r="Q109" i="52"/>
  <c r="Q110" i="52" s="1"/>
  <c r="P104" i="52"/>
  <c r="O105" i="52"/>
  <c r="N104" i="52"/>
  <c r="M106" i="52"/>
  <c r="R109" i="52"/>
  <c r="R110" i="52" s="1"/>
  <c r="M104" i="52"/>
  <c r="R102" i="52"/>
  <c r="M105" i="52"/>
  <c r="R106" i="52"/>
  <c r="E14" i="49"/>
  <c r="C166" i="49"/>
  <c r="C168" i="49"/>
  <c r="C101" i="49"/>
  <c r="E73" i="49"/>
  <c r="C75" i="49"/>
  <c r="E70" i="49"/>
  <c r="E102" i="49"/>
  <c r="E166" i="49"/>
  <c r="E168" i="49"/>
  <c r="E101" i="49"/>
  <c r="C103" i="49"/>
  <c r="E75" i="49"/>
  <c r="C102" i="49"/>
  <c r="E167" i="49"/>
  <c r="C73" i="49"/>
  <c r="C107" i="49"/>
  <c r="C71" i="49"/>
  <c r="C72" i="49"/>
  <c r="E103" i="49"/>
  <c r="C105" i="49"/>
  <c r="E74" i="49"/>
  <c r="C104" i="49"/>
  <c r="E108" i="49"/>
  <c r="E107" i="49"/>
  <c r="C70" i="49"/>
  <c r="E72" i="49"/>
  <c r="C74" i="49"/>
  <c r="E105" i="49"/>
  <c r="C167" i="49"/>
  <c r="C100" i="49"/>
  <c r="E106" i="49"/>
  <c r="C106" i="49"/>
  <c r="C108" i="49"/>
  <c r="E100" i="49"/>
  <c r="E104" i="49"/>
  <c r="E71" i="49"/>
  <c r="P102" i="52"/>
  <c r="E16" i="49"/>
  <c r="O103" i="52"/>
  <c r="O102" i="52"/>
  <c r="N103" i="52"/>
  <c r="M103" i="52"/>
  <c r="E11" i="49"/>
  <c r="D17" i="49" l="1"/>
  <c r="J15" i="52"/>
  <c r="J19" i="52"/>
  <c r="J23" i="52"/>
  <c r="J27" i="52"/>
  <c r="J31" i="52"/>
  <c r="J35" i="52"/>
  <c r="J39" i="52"/>
  <c r="J43" i="52"/>
  <c r="J47" i="52"/>
  <c r="J51" i="52"/>
  <c r="J7" i="52"/>
  <c r="J12" i="52"/>
  <c r="J14" i="52"/>
  <c r="J18" i="52"/>
  <c r="J22" i="52"/>
  <c r="J26" i="52"/>
  <c r="J30" i="52"/>
  <c r="J34" i="52"/>
  <c r="J38" i="52"/>
  <c r="J42" i="52"/>
  <c r="J46" i="52"/>
  <c r="J50" i="52"/>
  <c r="J17" i="52"/>
  <c r="J21" i="52"/>
  <c r="J25" i="52"/>
  <c r="J29" i="52"/>
  <c r="J33" i="52"/>
  <c r="J37" i="52"/>
  <c r="J41" i="52"/>
  <c r="J45" i="52"/>
  <c r="J49" i="52"/>
  <c r="J53" i="52"/>
  <c r="J8" i="52"/>
  <c r="J11" i="52"/>
  <c r="J13" i="52"/>
  <c r="J16" i="52"/>
  <c r="J20" i="52"/>
  <c r="J24" i="52"/>
  <c r="J28" i="52"/>
  <c r="J32" i="52"/>
  <c r="J36" i="52"/>
  <c r="J40" i="52"/>
  <c r="J44" i="52"/>
  <c r="J48" i="52"/>
  <c r="J52" i="52"/>
  <c r="J9" i="52"/>
  <c r="J10" i="52"/>
  <c r="I12" i="52"/>
  <c r="I14" i="52"/>
  <c r="I18" i="52"/>
  <c r="I22" i="52"/>
  <c r="I26" i="52"/>
  <c r="I30" i="52"/>
  <c r="I34" i="52"/>
  <c r="I38" i="52"/>
  <c r="I42" i="52"/>
  <c r="I46" i="52"/>
  <c r="I50" i="52"/>
  <c r="I8" i="52"/>
  <c r="I9" i="52"/>
  <c r="I17" i="52"/>
  <c r="I21" i="52"/>
  <c r="I25" i="52"/>
  <c r="I29" i="52"/>
  <c r="I33" i="52"/>
  <c r="I37" i="52"/>
  <c r="I41" i="52"/>
  <c r="I45" i="52"/>
  <c r="I49" i="52"/>
  <c r="I53" i="52"/>
  <c r="I10" i="52"/>
  <c r="I7" i="52"/>
  <c r="I11" i="52"/>
  <c r="I13" i="52"/>
  <c r="I16" i="52"/>
  <c r="I20" i="52"/>
  <c r="I24" i="52"/>
  <c r="I28" i="52"/>
  <c r="I32" i="52"/>
  <c r="I36" i="52"/>
  <c r="I40" i="52"/>
  <c r="I44" i="52"/>
  <c r="I48" i="52"/>
  <c r="I52" i="52"/>
  <c r="I15" i="52"/>
  <c r="I31" i="52"/>
  <c r="I47" i="52"/>
  <c r="I43" i="52"/>
  <c r="I19" i="52"/>
  <c r="I35" i="52"/>
  <c r="I51" i="52"/>
  <c r="I23" i="52"/>
  <c r="I39" i="52"/>
  <c r="I27" i="52"/>
  <c r="H12" i="52"/>
  <c r="H14" i="52"/>
  <c r="H18" i="52"/>
  <c r="H22" i="52"/>
  <c r="H26" i="52"/>
  <c r="H30" i="52"/>
  <c r="H34" i="52"/>
  <c r="H38" i="52"/>
  <c r="H42" i="52"/>
  <c r="H46" i="52"/>
  <c r="H50" i="52"/>
  <c r="H7" i="52"/>
  <c r="H17" i="52"/>
  <c r="H21" i="52"/>
  <c r="H25" i="52"/>
  <c r="H29" i="52"/>
  <c r="H33" i="52"/>
  <c r="H37" i="52"/>
  <c r="H41" i="52"/>
  <c r="H45" i="52"/>
  <c r="H49" i="52"/>
  <c r="H53" i="52"/>
  <c r="H11" i="52"/>
  <c r="H13" i="52"/>
  <c r="H16" i="52"/>
  <c r="H20" i="52"/>
  <c r="H24" i="52"/>
  <c r="H28" i="52"/>
  <c r="H32" i="52"/>
  <c r="H36" i="52"/>
  <c r="H40" i="52"/>
  <c r="H44" i="52"/>
  <c r="H48" i="52"/>
  <c r="H52" i="52"/>
  <c r="H8" i="52"/>
  <c r="H15" i="52"/>
  <c r="H19" i="52"/>
  <c r="H23" i="52"/>
  <c r="H27" i="52"/>
  <c r="H31" i="52"/>
  <c r="H35" i="52"/>
  <c r="H39" i="52"/>
  <c r="H43" i="52"/>
  <c r="H47" i="52"/>
  <c r="H51" i="52"/>
  <c r="H9" i="52"/>
  <c r="H10" i="52"/>
  <c r="G17" i="52"/>
  <c r="G21" i="52"/>
  <c r="G25" i="52"/>
  <c r="G29" i="52"/>
  <c r="G33" i="52"/>
  <c r="G37" i="52"/>
  <c r="G41" i="52"/>
  <c r="G45" i="52"/>
  <c r="G49" i="52"/>
  <c r="G53" i="52"/>
  <c r="G8" i="52"/>
  <c r="G9" i="52"/>
  <c r="G11" i="52"/>
  <c r="G13" i="52"/>
  <c r="G16" i="52"/>
  <c r="G20" i="52"/>
  <c r="G24" i="52"/>
  <c r="G28" i="52"/>
  <c r="G32" i="52"/>
  <c r="G36" i="52"/>
  <c r="G40" i="52"/>
  <c r="G44" i="52"/>
  <c r="G48" i="52"/>
  <c r="G52" i="52"/>
  <c r="G10" i="52"/>
  <c r="G7" i="52"/>
  <c r="G15" i="52"/>
  <c r="G19" i="52"/>
  <c r="G23" i="52"/>
  <c r="G27" i="52"/>
  <c r="G31" i="52"/>
  <c r="G35" i="52"/>
  <c r="G39" i="52"/>
  <c r="G43" i="52"/>
  <c r="G47" i="52"/>
  <c r="G51" i="52"/>
  <c r="G18" i="52"/>
  <c r="G34" i="52"/>
  <c r="G50" i="52"/>
  <c r="G22" i="52"/>
  <c r="G38" i="52"/>
  <c r="G26" i="52"/>
  <c r="G42" i="52"/>
  <c r="G12" i="52"/>
  <c r="G14" i="52"/>
  <c r="G30" i="52"/>
  <c r="G46" i="52"/>
  <c r="C37" i="49"/>
  <c r="C28" i="49"/>
  <c r="C31" i="49"/>
  <c r="C27" i="49"/>
  <c r="C30" i="49"/>
  <c r="C26" i="49"/>
  <c r="C34" i="49"/>
  <c r="C35" i="49"/>
  <c r="C33" i="49"/>
  <c r="C38" i="49"/>
  <c r="C32" i="49"/>
  <c r="C29" i="49"/>
  <c r="C36" i="49"/>
  <c r="D13" i="90"/>
  <c r="D14" i="90"/>
  <c r="D10" i="90"/>
  <c r="D8" i="90"/>
  <c r="D7" i="90"/>
  <c r="D19" i="90"/>
  <c r="D17" i="90"/>
  <c r="D15" i="90"/>
  <c r="D20" i="90"/>
  <c r="D11" i="90"/>
  <c r="D9" i="90"/>
  <c r="D12" i="90"/>
  <c r="D16" i="90"/>
  <c r="D18" i="90"/>
  <c r="D71" i="49"/>
  <c r="B71" i="49"/>
  <c r="D107" i="49"/>
  <c r="B107" i="49"/>
  <c r="D70" i="49"/>
  <c r="B70" i="49"/>
  <c r="D106" i="49"/>
  <c r="B106" i="49"/>
  <c r="D73" i="49"/>
  <c r="B73" i="49"/>
  <c r="D74" i="49"/>
  <c r="B74" i="49"/>
  <c r="D100" i="49"/>
  <c r="B100" i="49"/>
  <c r="D104" i="49"/>
  <c r="B104" i="49"/>
  <c r="D167" i="49"/>
  <c r="B167" i="49"/>
  <c r="D102" i="49"/>
  <c r="B102" i="49"/>
  <c r="D75" i="49"/>
  <c r="B75" i="49"/>
  <c r="D108" i="49"/>
  <c r="B108" i="49"/>
  <c r="D105" i="49"/>
  <c r="B105" i="49"/>
  <c r="D101" i="49"/>
  <c r="B101" i="49"/>
  <c r="D103" i="49"/>
  <c r="B103" i="49"/>
  <c r="D72" i="49"/>
  <c r="B72" i="49"/>
  <c r="D168" i="49"/>
  <c r="B168" i="49"/>
  <c r="D166" i="49"/>
  <c r="B166" i="49"/>
  <c r="D14" i="49"/>
  <c r="D16" i="49"/>
  <c r="D13" i="49"/>
  <c r="D15" i="49"/>
  <c r="B31" i="49" l="1"/>
  <c r="B29" i="49"/>
  <c r="B32" i="49"/>
  <c r="B38" i="49"/>
  <c r="B33" i="49"/>
  <c r="B37" i="49"/>
  <c r="B28" i="49"/>
  <c r="B35" i="49"/>
  <c r="B27" i="49"/>
  <c r="B34" i="49"/>
  <c r="B26" i="49"/>
  <c r="B36" i="49"/>
  <c r="B30" i="49"/>
  <c r="J109" i="52"/>
  <c r="J110" i="52" s="1"/>
  <c r="I109" i="52"/>
  <c r="I110" i="52" s="1"/>
  <c r="G109" i="52"/>
  <c r="G110" i="52" s="1"/>
  <c r="H109" i="52"/>
  <c r="H110" i="52" s="1"/>
  <c r="K102" i="52"/>
  <c r="F109" i="52"/>
  <c r="F110" i="52" s="1"/>
  <c r="F106" i="52"/>
  <c r="E102" i="52"/>
  <c r="S102" i="52"/>
  <c r="D106" i="52"/>
  <c r="F102" i="52"/>
  <c r="F103" i="52"/>
  <c r="D105" i="52"/>
  <c r="L105" i="52"/>
  <c r="F105" i="52"/>
  <c r="S103" i="52"/>
  <c r="E105" i="52"/>
  <c r="D104" i="52"/>
  <c r="E103" i="52"/>
  <c r="L104" i="52"/>
  <c r="E104" i="52"/>
  <c r="S104" i="52"/>
  <c r="S106" i="52"/>
  <c r="S105" i="52"/>
  <c r="F104" i="52"/>
  <c r="L106" i="52"/>
  <c r="D102" i="52"/>
  <c r="L102" i="52"/>
  <c r="D103" i="52"/>
  <c r="L103" i="52"/>
  <c r="E106" i="52"/>
  <c r="E39" i="49"/>
  <c r="C2" i="52"/>
  <c r="D109" i="52"/>
  <c r="D110" i="52" s="1"/>
  <c r="S109" i="52"/>
  <c r="S110" i="52" s="1"/>
  <c r="E109" i="52"/>
  <c r="E110" i="52" s="1"/>
  <c r="D24" i="49"/>
  <c r="E76" i="49"/>
  <c r="E92" i="49"/>
  <c r="E78" i="49"/>
  <c r="E94" i="49"/>
  <c r="E88" i="49"/>
  <c r="E80" i="49"/>
  <c r="C96" i="49"/>
  <c r="E82" i="49"/>
  <c r="C98" i="49"/>
  <c r="E90" i="49"/>
  <c r="E84" i="49"/>
  <c r="I7" i="49"/>
  <c r="E86" i="49"/>
  <c r="C169" i="49"/>
  <c r="C171" i="49"/>
  <c r="C177" i="49"/>
  <c r="C179" i="49"/>
  <c r="C186" i="49"/>
  <c r="C136" i="49"/>
  <c r="C51" i="49"/>
  <c r="C13" i="49"/>
  <c r="C15" i="49"/>
  <c r="C17" i="49"/>
  <c r="E47" i="49"/>
  <c r="E49" i="49"/>
  <c r="E51" i="49"/>
  <c r="E53" i="49"/>
  <c r="E55" i="49"/>
  <c r="E57" i="49"/>
  <c r="E59" i="49"/>
  <c r="E61" i="49"/>
  <c r="E63" i="49"/>
  <c r="C67" i="49"/>
  <c r="C69" i="49"/>
  <c r="C110" i="49"/>
  <c r="C112" i="49"/>
  <c r="C114" i="49"/>
  <c r="C116" i="49"/>
  <c r="C118" i="49"/>
  <c r="C120" i="49"/>
  <c r="C122" i="49"/>
  <c r="C184" i="49"/>
  <c r="C127" i="49"/>
  <c r="E189" i="49"/>
  <c r="C193" i="49"/>
  <c r="C137" i="49"/>
  <c r="C202" i="49"/>
  <c r="E24" i="49"/>
  <c r="C57" i="49"/>
  <c r="E169" i="49"/>
  <c r="C77" i="49"/>
  <c r="C79" i="49"/>
  <c r="C81" i="49"/>
  <c r="C83" i="49"/>
  <c r="C85" i="49"/>
  <c r="C87" i="49"/>
  <c r="C89" i="49"/>
  <c r="C91" i="49"/>
  <c r="C93" i="49"/>
  <c r="E65" i="49"/>
  <c r="E67" i="49"/>
  <c r="E69" i="49"/>
  <c r="E110" i="49"/>
  <c r="E112" i="49"/>
  <c r="E114" i="49"/>
  <c r="E116" i="49"/>
  <c r="E118" i="49"/>
  <c r="E120" i="49"/>
  <c r="E122" i="49"/>
  <c r="E184" i="49"/>
  <c r="E127" i="49"/>
  <c r="E190" i="49"/>
  <c r="E193" i="49"/>
  <c r="E137" i="49"/>
  <c r="E202" i="49"/>
  <c r="C173" i="49"/>
  <c r="C181" i="49"/>
  <c r="C129" i="49"/>
  <c r="E199" i="49"/>
  <c r="K4" i="49"/>
  <c r="C47" i="49"/>
  <c r="C53" i="49"/>
  <c r="C59" i="49"/>
  <c r="C63" i="49"/>
  <c r="E98" i="49"/>
  <c r="E173" i="49"/>
  <c r="E177" i="49"/>
  <c r="E181" i="49"/>
  <c r="E124" i="49"/>
  <c r="E129" i="49"/>
  <c r="E196" i="49"/>
  <c r="E77" i="49"/>
  <c r="E79" i="49"/>
  <c r="E81" i="49"/>
  <c r="E83" i="49"/>
  <c r="E85" i="49"/>
  <c r="E87" i="49"/>
  <c r="E89" i="49"/>
  <c r="E91" i="49"/>
  <c r="E93" i="49"/>
  <c r="C95" i="49"/>
  <c r="C97" i="49"/>
  <c r="C99" i="49"/>
  <c r="C170" i="49"/>
  <c r="C172" i="49"/>
  <c r="C174" i="49"/>
  <c r="C176" i="49"/>
  <c r="C178" i="49"/>
  <c r="C180" i="49"/>
  <c r="C182" i="49"/>
  <c r="C125" i="49"/>
  <c r="E187" i="49"/>
  <c r="C131" i="49"/>
  <c r="C134" i="49"/>
  <c r="E197" i="49"/>
  <c r="C145" i="49"/>
  <c r="C175" i="49"/>
  <c r="E183" i="49"/>
  <c r="E192" i="49"/>
  <c r="C49" i="49"/>
  <c r="C55" i="49"/>
  <c r="C61" i="49"/>
  <c r="C65" i="49"/>
  <c r="E96" i="49"/>
  <c r="E171" i="49"/>
  <c r="E175" i="49"/>
  <c r="E179" i="49"/>
  <c r="E186" i="49"/>
  <c r="E133" i="49"/>
  <c r="E141" i="49"/>
  <c r="C7" i="49"/>
  <c r="C46" i="49"/>
  <c r="C48" i="49"/>
  <c r="C50" i="49"/>
  <c r="C52" i="49"/>
  <c r="C54" i="49"/>
  <c r="C56" i="49"/>
  <c r="C58" i="49"/>
  <c r="C60" i="49"/>
  <c r="C62" i="49"/>
  <c r="C64" i="49"/>
  <c r="E95" i="49"/>
  <c r="E97" i="49"/>
  <c r="E99" i="49"/>
  <c r="E170" i="49"/>
  <c r="E172" i="49"/>
  <c r="E174" i="49"/>
  <c r="E176" i="49"/>
  <c r="E178" i="49"/>
  <c r="E180" i="49"/>
  <c r="E182" i="49"/>
  <c r="E125" i="49"/>
  <c r="E128" i="49"/>
  <c r="E131" i="49"/>
  <c r="E194" i="49"/>
  <c r="E198" i="49"/>
  <c r="C205" i="49"/>
  <c r="E48" i="49"/>
  <c r="C14" i="49"/>
  <c r="C16" i="49"/>
  <c r="E46" i="49"/>
  <c r="E50" i="49"/>
  <c r="E52" i="49"/>
  <c r="E54" i="49"/>
  <c r="E56" i="49"/>
  <c r="E58" i="49"/>
  <c r="E60" i="49"/>
  <c r="E62" i="49"/>
  <c r="E64" i="49"/>
  <c r="C66" i="49"/>
  <c r="C68" i="49"/>
  <c r="C109" i="49"/>
  <c r="C111" i="49"/>
  <c r="C113" i="49"/>
  <c r="C115" i="49"/>
  <c r="C117" i="49"/>
  <c r="C119" i="49"/>
  <c r="C121" i="49"/>
  <c r="C123" i="49"/>
  <c r="E185" i="49"/>
  <c r="C188" i="49"/>
  <c r="C191" i="49"/>
  <c r="E135" i="49"/>
  <c r="C139" i="49"/>
  <c r="C208" i="49"/>
  <c r="C76" i="49"/>
  <c r="C78" i="49"/>
  <c r="C80" i="49"/>
  <c r="C82" i="49"/>
  <c r="C84" i="49"/>
  <c r="C86" i="49"/>
  <c r="C88" i="49"/>
  <c r="C90" i="49"/>
  <c r="C92" i="49"/>
  <c r="C94" i="49"/>
  <c r="E66" i="49"/>
  <c r="E68" i="49"/>
  <c r="E109" i="49"/>
  <c r="E111" i="49"/>
  <c r="E113" i="49"/>
  <c r="E115" i="49"/>
  <c r="E117" i="49"/>
  <c r="E119" i="49"/>
  <c r="E121" i="49"/>
  <c r="E123" i="49"/>
  <c r="E126" i="49"/>
  <c r="E188" i="49"/>
  <c r="E191" i="49"/>
  <c r="E195" i="49"/>
  <c r="E139" i="49"/>
  <c r="E211" i="49"/>
  <c r="C199" i="49"/>
  <c r="C143" i="49"/>
  <c r="C217" i="49"/>
  <c r="E217" i="49"/>
  <c r="C183" i="49"/>
  <c r="C185" i="49"/>
  <c r="C187" i="49"/>
  <c r="C189" i="49"/>
  <c r="C132" i="49"/>
  <c r="C135" i="49"/>
  <c r="C197" i="49"/>
  <c r="C200" i="49"/>
  <c r="E145" i="49"/>
  <c r="E159" i="49"/>
  <c r="C124" i="49"/>
  <c r="C126" i="49"/>
  <c r="C128" i="49"/>
  <c r="C130" i="49"/>
  <c r="C133" i="49"/>
  <c r="C195" i="49"/>
  <c r="C138" i="49"/>
  <c r="C201" i="49"/>
  <c r="C207" i="49"/>
  <c r="E201" i="49"/>
  <c r="E207" i="49"/>
  <c r="E153" i="49"/>
  <c r="C213" i="49"/>
  <c r="E130" i="49"/>
  <c r="E132" i="49"/>
  <c r="E134" i="49"/>
  <c r="E136" i="49"/>
  <c r="E138" i="49"/>
  <c r="E200" i="49"/>
  <c r="E143" i="49"/>
  <c r="E205" i="49"/>
  <c r="E149" i="49"/>
  <c r="E213" i="49"/>
  <c r="C219" i="49"/>
  <c r="C190" i="49"/>
  <c r="C192" i="49"/>
  <c r="C194" i="49"/>
  <c r="C196" i="49"/>
  <c r="C198" i="49"/>
  <c r="C141" i="49"/>
  <c r="C203" i="49"/>
  <c r="C206" i="49"/>
  <c r="C209" i="49"/>
  <c r="E155" i="49"/>
  <c r="E219" i="49"/>
  <c r="E203" i="49"/>
  <c r="E206" i="49"/>
  <c r="E209" i="49"/>
  <c r="C215" i="49"/>
  <c r="C221" i="49"/>
  <c r="C204" i="49"/>
  <c r="C147" i="49"/>
  <c r="E151" i="49"/>
  <c r="E215" i="49"/>
  <c r="C162" i="49"/>
  <c r="E204" i="49"/>
  <c r="E147" i="49"/>
  <c r="C211" i="49"/>
  <c r="E157" i="49"/>
  <c r="E162" i="49"/>
  <c r="C140" i="49"/>
  <c r="C142" i="49"/>
  <c r="C144" i="49"/>
  <c r="C146" i="49"/>
  <c r="C148" i="49"/>
  <c r="C150" i="49"/>
  <c r="C152" i="49"/>
  <c r="C154" i="49"/>
  <c r="C156" i="49"/>
  <c r="C158" i="49"/>
  <c r="C160" i="49"/>
  <c r="C222" i="49"/>
  <c r="E140" i="49"/>
  <c r="E142" i="49"/>
  <c r="E144" i="49"/>
  <c r="E146" i="49"/>
  <c r="E148" i="49"/>
  <c r="E150" i="49"/>
  <c r="E152" i="49"/>
  <c r="E154" i="49"/>
  <c r="E156" i="49"/>
  <c r="E158" i="49"/>
  <c r="E160" i="49"/>
  <c r="C163" i="49"/>
  <c r="C210" i="49"/>
  <c r="C212" i="49"/>
  <c r="C214" i="49"/>
  <c r="C216" i="49"/>
  <c r="C218" i="49"/>
  <c r="C220" i="49"/>
  <c r="C164" i="49"/>
  <c r="E208" i="49"/>
  <c r="E210" i="49"/>
  <c r="E212" i="49"/>
  <c r="E214" i="49"/>
  <c r="E216" i="49"/>
  <c r="E218" i="49"/>
  <c r="C161" i="49"/>
  <c r="C224" i="49"/>
  <c r="C149" i="49"/>
  <c r="C151" i="49"/>
  <c r="C153" i="49"/>
  <c r="C155" i="49"/>
  <c r="C157" i="49"/>
  <c r="C159" i="49"/>
  <c r="E161" i="49"/>
  <c r="C165" i="49"/>
  <c r="C223" i="49"/>
  <c r="E163" i="49"/>
  <c r="E164" i="49"/>
  <c r="E165" i="49"/>
  <c r="E220" i="49"/>
  <c r="E221" i="49"/>
  <c r="E222" i="49"/>
  <c r="E223" i="49"/>
  <c r="E224" i="49"/>
  <c r="B17" i="49" l="1"/>
  <c r="B15" i="49"/>
  <c r="B16" i="49"/>
  <c r="B14" i="49"/>
  <c r="C39" i="49"/>
  <c r="A38" i="49"/>
  <c r="A29" i="49"/>
  <c r="A37" i="49"/>
  <c r="A26" i="49"/>
  <c r="A28" i="49"/>
  <c r="A35" i="49"/>
  <c r="A36" i="49"/>
  <c r="A27" i="49"/>
  <c r="A33" i="49"/>
  <c r="A32" i="49"/>
  <c r="A31" i="49"/>
  <c r="A30" i="49"/>
  <c r="A34" i="49"/>
  <c r="D37" i="49"/>
  <c r="D34" i="49"/>
  <c r="D30" i="49"/>
  <c r="D35" i="49"/>
  <c r="D31" i="49"/>
  <c r="D38" i="49"/>
  <c r="D29" i="49"/>
  <c r="D27" i="49"/>
  <c r="D26" i="49"/>
  <c r="D32" i="49"/>
  <c r="D36" i="49"/>
  <c r="D28" i="49"/>
  <c r="D33" i="49"/>
  <c r="C18" i="49" a="1"/>
  <c r="C18" i="49" s="1"/>
  <c r="B13" i="49"/>
  <c r="D153" i="49"/>
  <c r="B153" i="49"/>
  <c r="D212" i="49"/>
  <c r="B212" i="49"/>
  <c r="D158" i="49"/>
  <c r="B158" i="49"/>
  <c r="D142" i="49"/>
  <c r="B142" i="49"/>
  <c r="D196" i="49"/>
  <c r="B196" i="49"/>
  <c r="D130" i="49"/>
  <c r="B130" i="49"/>
  <c r="D135" i="49"/>
  <c r="B135" i="49"/>
  <c r="D143" i="49"/>
  <c r="B143" i="49"/>
  <c r="D82" i="49"/>
  <c r="B82" i="49"/>
  <c r="D188" i="49"/>
  <c r="B188" i="49"/>
  <c r="D111" i="49"/>
  <c r="B111" i="49"/>
  <c r="D205" i="49"/>
  <c r="B205" i="49"/>
  <c r="D64" i="49"/>
  <c r="B64" i="49"/>
  <c r="D48" i="49"/>
  <c r="B48" i="49"/>
  <c r="D182" i="49"/>
  <c r="B182" i="49"/>
  <c r="D97" i="49"/>
  <c r="B97" i="49"/>
  <c r="D129" i="49"/>
  <c r="B129" i="49"/>
  <c r="D83" i="49"/>
  <c r="B83" i="49"/>
  <c r="D137" i="49"/>
  <c r="B137" i="49"/>
  <c r="D116" i="49"/>
  <c r="B116" i="49"/>
  <c r="D169" i="49"/>
  <c r="B169" i="49"/>
  <c r="D151" i="49"/>
  <c r="B151" i="49"/>
  <c r="D210" i="49"/>
  <c r="B210" i="49"/>
  <c r="D156" i="49"/>
  <c r="B156" i="49"/>
  <c r="D140" i="49"/>
  <c r="B140" i="49"/>
  <c r="D194" i="49"/>
  <c r="B194" i="49"/>
  <c r="D128" i="49"/>
  <c r="B128" i="49"/>
  <c r="D132" i="49"/>
  <c r="B132" i="49"/>
  <c r="D199" i="49"/>
  <c r="B199" i="49"/>
  <c r="D80" i="49"/>
  <c r="B80" i="49"/>
  <c r="D109" i="49"/>
  <c r="B109" i="49"/>
  <c r="D62" i="49"/>
  <c r="B62" i="49"/>
  <c r="D46" i="49"/>
  <c r="B46" i="49"/>
  <c r="D175" i="49"/>
  <c r="B175" i="49"/>
  <c r="D180" i="49"/>
  <c r="B180" i="49"/>
  <c r="D95" i="49"/>
  <c r="B95" i="49"/>
  <c r="D181" i="49"/>
  <c r="B181" i="49"/>
  <c r="D81" i="49"/>
  <c r="B81" i="49"/>
  <c r="D193" i="49"/>
  <c r="B193" i="49"/>
  <c r="D114" i="49"/>
  <c r="B114" i="49"/>
  <c r="D148" i="49"/>
  <c r="B148" i="49"/>
  <c r="D223" i="49"/>
  <c r="B223" i="49"/>
  <c r="D149" i="49"/>
  <c r="B149" i="49"/>
  <c r="D163" i="49"/>
  <c r="B163" i="49"/>
  <c r="D154" i="49"/>
  <c r="B154" i="49"/>
  <c r="D147" i="49"/>
  <c r="B147" i="49"/>
  <c r="D192" i="49"/>
  <c r="B192" i="49"/>
  <c r="D126" i="49"/>
  <c r="B126" i="49"/>
  <c r="D189" i="49"/>
  <c r="B189" i="49"/>
  <c r="D94" i="49"/>
  <c r="B94" i="49"/>
  <c r="D78" i="49"/>
  <c r="B78" i="49"/>
  <c r="D123" i="49"/>
  <c r="B123" i="49"/>
  <c r="D68" i="49"/>
  <c r="B68" i="49"/>
  <c r="D60" i="49"/>
  <c r="B60" i="49"/>
  <c r="D65" i="49"/>
  <c r="B65" i="49"/>
  <c r="D145" i="49"/>
  <c r="B145" i="49"/>
  <c r="D178" i="49"/>
  <c r="B178" i="49"/>
  <c r="D63" i="49"/>
  <c r="B63" i="49"/>
  <c r="D173" i="49"/>
  <c r="B173" i="49"/>
  <c r="D79" i="49"/>
  <c r="B79" i="49"/>
  <c r="D112" i="49"/>
  <c r="B112" i="49"/>
  <c r="D51" i="49"/>
  <c r="B51" i="49"/>
  <c r="D165" i="49"/>
  <c r="B165" i="49"/>
  <c r="D224" i="49"/>
  <c r="B224" i="49"/>
  <c r="D164" i="49"/>
  <c r="B164" i="49"/>
  <c r="D152" i="49"/>
  <c r="B152" i="49"/>
  <c r="D204" i="49"/>
  <c r="B204" i="49"/>
  <c r="D209" i="49"/>
  <c r="B209" i="49"/>
  <c r="D190" i="49"/>
  <c r="B190" i="49"/>
  <c r="D207" i="49"/>
  <c r="B207" i="49"/>
  <c r="D124" i="49"/>
  <c r="B124" i="49"/>
  <c r="D187" i="49"/>
  <c r="B187" i="49"/>
  <c r="D92" i="49"/>
  <c r="B92" i="49"/>
  <c r="D76" i="49"/>
  <c r="B76" i="49"/>
  <c r="D121" i="49"/>
  <c r="B121" i="49"/>
  <c r="D66" i="49"/>
  <c r="B66" i="49"/>
  <c r="D58" i="49"/>
  <c r="B58" i="49"/>
  <c r="D61" i="49"/>
  <c r="B61" i="49"/>
  <c r="D176" i="49"/>
  <c r="B176" i="49"/>
  <c r="D59" i="49"/>
  <c r="B59" i="49"/>
  <c r="D93" i="49"/>
  <c r="B93" i="49"/>
  <c r="D77" i="49"/>
  <c r="B77" i="49"/>
  <c r="D127" i="49"/>
  <c r="B127" i="49"/>
  <c r="D110" i="49"/>
  <c r="B110" i="49"/>
  <c r="D136" i="49"/>
  <c r="B136" i="49"/>
  <c r="D159" i="49"/>
  <c r="B159" i="49"/>
  <c r="D161" i="49"/>
  <c r="B161" i="49"/>
  <c r="D220" i="49"/>
  <c r="B220" i="49"/>
  <c r="D150" i="49"/>
  <c r="B150" i="49"/>
  <c r="D211" i="49"/>
  <c r="B211" i="49"/>
  <c r="D221" i="49"/>
  <c r="B221" i="49"/>
  <c r="D206" i="49"/>
  <c r="B206" i="49"/>
  <c r="D219" i="49"/>
  <c r="B219" i="49"/>
  <c r="D201" i="49"/>
  <c r="B201" i="49"/>
  <c r="D185" i="49"/>
  <c r="B185" i="49"/>
  <c r="D90" i="49"/>
  <c r="B90" i="49"/>
  <c r="D208" i="49"/>
  <c r="B208" i="49"/>
  <c r="D119" i="49"/>
  <c r="B119" i="49"/>
  <c r="D56" i="49"/>
  <c r="B56" i="49"/>
  <c r="D55" i="49"/>
  <c r="B55" i="49"/>
  <c r="D134" i="49"/>
  <c r="B134" i="49"/>
  <c r="D174" i="49"/>
  <c r="B174" i="49"/>
  <c r="D53" i="49"/>
  <c r="B53" i="49"/>
  <c r="D91" i="49"/>
  <c r="B91" i="49"/>
  <c r="D184" i="49"/>
  <c r="B184" i="49"/>
  <c r="D69" i="49"/>
  <c r="B69" i="49"/>
  <c r="D186" i="49"/>
  <c r="B186" i="49"/>
  <c r="D215" i="49"/>
  <c r="B215" i="49"/>
  <c r="D203" i="49"/>
  <c r="B203" i="49"/>
  <c r="D138" i="49"/>
  <c r="B138" i="49"/>
  <c r="D183" i="49"/>
  <c r="B183" i="49"/>
  <c r="D88" i="49"/>
  <c r="B88" i="49"/>
  <c r="D139" i="49"/>
  <c r="B139" i="49"/>
  <c r="D117" i="49"/>
  <c r="B117" i="49"/>
  <c r="D54" i="49"/>
  <c r="B54" i="49"/>
  <c r="D49" i="49"/>
  <c r="B49" i="49"/>
  <c r="D131" i="49"/>
  <c r="B131" i="49"/>
  <c r="D172" i="49"/>
  <c r="B172" i="49"/>
  <c r="D47" i="49"/>
  <c r="B47" i="49"/>
  <c r="D89" i="49"/>
  <c r="B89" i="49"/>
  <c r="D57" i="49"/>
  <c r="B57" i="49"/>
  <c r="D122" i="49"/>
  <c r="B122" i="49"/>
  <c r="D67" i="49"/>
  <c r="B67" i="49"/>
  <c r="D179" i="49"/>
  <c r="B179" i="49"/>
  <c r="D98" i="49"/>
  <c r="B98" i="49"/>
  <c r="D157" i="49"/>
  <c r="B157" i="49"/>
  <c r="D216" i="49"/>
  <c r="B216" i="49"/>
  <c r="D222" i="49"/>
  <c r="B222" i="49"/>
  <c r="D146" i="49"/>
  <c r="B146" i="49"/>
  <c r="D141" i="49"/>
  <c r="B141" i="49"/>
  <c r="D195" i="49"/>
  <c r="B195" i="49"/>
  <c r="D200" i="49"/>
  <c r="B200" i="49"/>
  <c r="D86" i="49"/>
  <c r="B86" i="49"/>
  <c r="D115" i="49"/>
  <c r="B115" i="49"/>
  <c r="D52" i="49"/>
  <c r="B52" i="49"/>
  <c r="D170" i="49"/>
  <c r="B170" i="49"/>
  <c r="D87" i="49"/>
  <c r="B87" i="49"/>
  <c r="D120" i="49"/>
  <c r="B120" i="49"/>
  <c r="D177" i="49"/>
  <c r="B177" i="49"/>
  <c r="D218" i="49"/>
  <c r="B218" i="49"/>
  <c r="D155" i="49"/>
  <c r="B155" i="49"/>
  <c r="D214" i="49"/>
  <c r="B214" i="49"/>
  <c r="D160" i="49"/>
  <c r="B160" i="49"/>
  <c r="D144" i="49"/>
  <c r="B144" i="49"/>
  <c r="D162" i="49"/>
  <c r="B162" i="49"/>
  <c r="D198" i="49"/>
  <c r="B198" i="49"/>
  <c r="D213" i="49"/>
  <c r="B213" i="49"/>
  <c r="D133" i="49"/>
  <c r="B133" i="49"/>
  <c r="D197" i="49"/>
  <c r="B197" i="49"/>
  <c r="D217" i="49"/>
  <c r="B217" i="49"/>
  <c r="D84" i="49"/>
  <c r="B84" i="49"/>
  <c r="D191" i="49"/>
  <c r="B191" i="49"/>
  <c r="D113" i="49"/>
  <c r="B113" i="49"/>
  <c r="D50" i="49"/>
  <c r="B50" i="49"/>
  <c r="D125" i="49"/>
  <c r="B125" i="49"/>
  <c r="D99" i="49"/>
  <c r="B99" i="49"/>
  <c r="D85" i="49"/>
  <c r="B85" i="49"/>
  <c r="D202" i="49"/>
  <c r="B202" i="49"/>
  <c r="D118" i="49"/>
  <c r="B118" i="49"/>
  <c r="D171" i="49"/>
  <c r="B171" i="49"/>
  <c r="D96" i="49"/>
  <c r="B96" i="49"/>
  <c r="A39" i="49"/>
  <c r="J102" i="52"/>
  <c r="G104" i="52"/>
  <c r="H102" i="52"/>
  <c r="A13" i="49" s="1"/>
  <c r="I104" i="52"/>
  <c r="J103" i="52"/>
  <c r="I102" i="52"/>
  <c r="J106" i="52"/>
  <c r="H106" i="52"/>
  <c r="A17" i="49" s="1"/>
  <c r="G103" i="52"/>
  <c r="G102" i="52"/>
  <c r="H103" i="52"/>
  <c r="A14" i="49" s="1"/>
  <c r="G106" i="52"/>
  <c r="I103" i="52"/>
  <c r="J104" i="52"/>
  <c r="I106" i="52"/>
  <c r="H105" i="52"/>
  <c r="A16" i="49" s="1"/>
  <c r="H104" i="52"/>
  <c r="A15" i="49" s="1"/>
  <c r="I105" i="52"/>
  <c r="H2" i="52"/>
  <c r="K109" i="52"/>
  <c r="K110" i="52" s="1"/>
  <c r="G2" i="52"/>
  <c r="F2" i="52"/>
  <c r="J105" i="52"/>
  <c r="G105" i="52"/>
  <c r="A106" i="49"/>
  <c r="A108" i="49"/>
  <c r="A104" i="49"/>
  <c r="A166" i="49"/>
  <c r="A71" i="49"/>
  <c r="A72" i="49"/>
  <c r="A105" i="49"/>
  <c r="A101" i="49"/>
  <c r="A102" i="49"/>
  <c r="A103" i="49"/>
  <c r="A168" i="49"/>
  <c r="A70" i="49"/>
  <c r="A167" i="49"/>
  <c r="A100" i="49"/>
  <c r="A74" i="49"/>
  <c r="A107" i="49"/>
  <c r="A75" i="49"/>
  <c r="A73" i="49"/>
  <c r="D39" i="49"/>
  <c r="A175" i="49"/>
  <c r="A198" i="49"/>
  <c r="A171" i="49"/>
  <c r="A224" i="49"/>
  <c r="A212" i="49"/>
  <c r="A196" i="49"/>
  <c r="A180" i="49"/>
  <c r="A217" i="49"/>
  <c r="A201" i="49"/>
  <c r="A185" i="49"/>
  <c r="A169" i="49"/>
  <c r="A184" i="49"/>
  <c r="A205" i="49"/>
  <c r="A182" i="49"/>
  <c r="A203" i="49"/>
  <c r="A223" i="49"/>
  <c r="A210" i="49"/>
  <c r="A194" i="49"/>
  <c r="A178" i="49"/>
  <c r="A215" i="49"/>
  <c r="A199" i="49"/>
  <c r="A183" i="49"/>
  <c r="A173" i="49"/>
  <c r="A214" i="49"/>
  <c r="A187" i="49"/>
  <c r="A222" i="49"/>
  <c r="A208" i="49"/>
  <c r="A192" i="49"/>
  <c r="A176" i="49"/>
  <c r="A213" i="49"/>
  <c r="A197" i="49"/>
  <c r="A181" i="49"/>
  <c r="A200" i="49"/>
  <c r="A189" i="49"/>
  <c r="A219" i="49"/>
  <c r="A221" i="49"/>
  <c r="A206" i="49"/>
  <c r="A190" i="49"/>
  <c r="A174" i="49"/>
  <c r="A211" i="49"/>
  <c r="A195" i="49"/>
  <c r="A179" i="49"/>
  <c r="A165" i="49"/>
  <c r="A204" i="49"/>
  <c r="A188" i="49"/>
  <c r="A209" i="49"/>
  <c r="A193" i="49"/>
  <c r="A177" i="49"/>
  <c r="A216" i="49"/>
  <c r="A220" i="49"/>
  <c r="A172" i="49"/>
  <c r="A218" i="49"/>
  <c r="A202" i="49"/>
  <c r="A186" i="49"/>
  <c r="A170" i="49"/>
  <c r="A207" i="49"/>
  <c r="A191" i="49"/>
  <c r="A164" i="49"/>
  <c r="A99" i="49"/>
  <c r="A98" i="49"/>
  <c r="A97" i="49"/>
  <c r="A96" i="49"/>
  <c r="A95" i="49"/>
  <c r="A94" i="49"/>
  <c r="A93" i="49"/>
  <c r="A92" i="49"/>
  <c r="A91" i="49"/>
  <c r="A90" i="49"/>
  <c r="A89" i="49"/>
  <c r="A88" i="49"/>
  <c r="A87" i="49"/>
  <c r="A86" i="49"/>
  <c r="A85" i="49"/>
  <c r="A84" i="49"/>
  <c r="A83" i="49"/>
  <c r="A82" i="49"/>
  <c r="A81" i="49"/>
  <c r="A80" i="49"/>
  <c r="A79" i="49"/>
  <c r="A78" i="49"/>
  <c r="A77" i="49"/>
  <c r="A76" i="49"/>
  <c r="A160" i="49"/>
  <c r="A155" i="49"/>
  <c r="A151" i="49"/>
  <c r="A147" i="49"/>
  <c r="A144" i="49"/>
  <c r="A141" i="49"/>
  <c r="A138" i="49"/>
  <c r="A134" i="49"/>
  <c r="A129" i="49"/>
  <c r="A124" i="49"/>
  <c r="A120" i="49"/>
  <c r="A115" i="49"/>
  <c r="A111" i="49"/>
  <c r="A159" i="49"/>
  <c r="A153" i="49"/>
  <c r="A149" i="49"/>
  <c r="A146" i="49"/>
  <c r="A143" i="49"/>
  <c r="A140" i="49"/>
  <c r="A135" i="49"/>
  <c r="A132" i="49"/>
  <c r="A126" i="49"/>
  <c r="A122" i="49"/>
  <c r="A118" i="49"/>
  <c r="A113" i="49"/>
  <c r="A109" i="49"/>
  <c r="A161" i="49"/>
  <c r="A152" i="49"/>
  <c r="A148" i="49"/>
  <c r="A145" i="49"/>
  <c r="A142" i="49"/>
  <c r="A139" i="49"/>
  <c r="A136" i="49"/>
  <c r="A130" i="49"/>
  <c r="A125" i="49"/>
  <c r="A121" i="49"/>
  <c r="A117" i="49"/>
  <c r="A112" i="49"/>
  <c r="A69" i="49"/>
  <c r="A68" i="49"/>
  <c r="A67" i="49"/>
  <c r="A66" i="49"/>
  <c r="A65" i="49"/>
  <c r="A64" i="49"/>
  <c r="A63" i="49"/>
  <c r="A62" i="49"/>
  <c r="A61" i="49"/>
  <c r="A60" i="49"/>
  <c r="A59" i="49"/>
  <c r="A58" i="49"/>
  <c r="A57" i="49"/>
  <c r="A56" i="49"/>
  <c r="A55" i="49"/>
  <c r="A54" i="49"/>
  <c r="A53" i="49"/>
  <c r="A52" i="49"/>
  <c r="A51" i="49"/>
  <c r="A50" i="49"/>
  <c r="A49" i="49"/>
  <c r="A48" i="49"/>
  <c r="A47" i="49"/>
  <c r="A46" i="49"/>
  <c r="A157" i="49"/>
  <c r="A137" i="49"/>
  <c r="A133" i="49"/>
  <c r="A127" i="49"/>
  <c r="A123" i="49"/>
  <c r="A119" i="49"/>
  <c r="A114" i="49"/>
  <c r="A110" i="49"/>
  <c r="A131" i="49"/>
  <c r="A128" i="49"/>
  <c r="A163" i="49"/>
  <c r="A162" i="49"/>
  <c r="A158" i="49"/>
  <c r="A156" i="49"/>
  <c r="A154" i="49"/>
  <c r="A150" i="49"/>
  <c r="A116" i="49"/>
  <c r="B39" i="49" l="1"/>
  <c r="E18" i="49"/>
  <c r="D18" i="49" s="1"/>
  <c r="A18" i="49"/>
  <c r="B18" i="49"/>
  <c r="C42" i="49"/>
  <c r="I2" i="5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<sst xmlns="http://schemas.openxmlformats.org/spreadsheetml/2006/main" count="15316" uniqueCount="1191">
  <si>
    <t>○貼りつけ用シートについて</t>
    <rPh sb="1" eb="2">
      <t>ハ</t>
    </rPh>
    <rPh sb="5" eb="6">
      <t>ヨウ</t>
    </rPh>
    <phoneticPr fontId="3"/>
  </si>
  <si>
    <t>←この色のセルには、最新値の貼り付けを行う。</t>
    <rPh sb="3" eb="4">
      <t>イロ</t>
    </rPh>
    <rPh sb="10" eb="12">
      <t>サイシン</t>
    </rPh>
    <rPh sb="12" eb="13">
      <t>アタイ</t>
    </rPh>
    <rPh sb="14" eb="15">
      <t>ハ</t>
    </rPh>
    <rPh sb="16" eb="17">
      <t>ツ</t>
    </rPh>
    <rPh sb="19" eb="20">
      <t>オコナ</t>
    </rPh>
    <phoneticPr fontId="16"/>
  </si>
  <si>
    <t>令和６年　なんばんＢＯＯＫ（電子版）</t>
    <rPh sb="0" eb="2">
      <t>レイワ</t>
    </rPh>
    <rPh sb="3" eb="4">
      <t>ネン</t>
    </rPh>
    <rPh sb="14" eb="17">
      <t>デンシバン</t>
    </rPh>
    <phoneticPr fontId="3"/>
  </si>
  <si>
    <t>ChapterⅡ 市町村別農業産出額(推計)ランキング</t>
    <rPh sb="9" eb="13">
      <t>シチョウソンベツ</t>
    </rPh>
    <rPh sb="13" eb="18">
      <t>ノウギョウサンシュツガク</t>
    </rPh>
    <rPh sb="19" eb="21">
      <t>スイケイ</t>
    </rPh>
    <phoneticPr fontId="3"/>
  </si>
  <si>
    <t>データの種類</t>
    <rPh sb="4" eb="6">
      <t>シュルイ</t>
    </rPh>
    <phoneticPr fontId="3"/>
  </si>
  <si>
    <t>農業産出額計</t>
    <rPh sb="0" eb="5">
      <t>ノウギョウサンシュツガク</t>
    </rPh>
    <rPh sb="5" eb="6">
      <t>ケイ</t>
    </rPh>
    <phoneticPr fontId="3"/>
  </si>
  <si>
    <t>順位</t>
    <rPh sb="0" eb="2">
      <t>ジュンイ</t>
    </rPh>
    <phoneticPr fontId="3"/>
  </si>
  <si>
    <t>（前年）</t>
    <rPh sb="1" eb="3">
      <t>ゼンネン</t>
    </rPh>
    <phoneticPr fontId="3"/>
  </si>
  <si>
    <t>都道府県名</t>
    <rPh sb="0" eb="5">
      <t>トドウフケンメイ</t>
    </rPh>
    <phoneticPr fontId="3"/>
  </si>
  <si>
    <t>シェア</t>
    <phoneticPr fontId="3"/>
  </si>
  <si>
    <t>産出額</t>
    <rPh sb="0" eb="3">
      <t>サンシュツガク</t>
    </rPh>
    <phoneticPr fontId="3"/>
  </si>
  <si>
    <t>%</t>
    <phoneticPr fontId="3"/>
  </si>
  <si>
    <t>億円</t>
    <rPh sb="0" eb="2">
      <t>オクエン</t>
    </rPh>
    <phoneticPr fontId="3"/>
  </si>
  <si>
    <t>全国</t>
    <rPh sb="0" eb="2">
      <t>ゼンコク</t>
    </rPh>
    <phoneticPr fontId="3"/>
  </si>
  <si>
    <t>地域ランキング</t>
    <rPh sb="0" eb="2">
      <t>チイキ</t>
    </rPh>
    <phoneticPr fontId="3"/>
  </si>
  <si>
    <t>振興局別</t>
    <rPh sb="0" eb="4">
      <t>シンコウキョクベツ</t>
    </rPh>
    <phoneticPr fontId="3"/>
  </si>
  <si>
    <t>地域</t>
    <rPh sb="0" eb="2">
      <t>チイキ</t>
    </rPh>
    <phoneticPr fontId="3"/>
  </si>
  <si>
    <t>北海道</t>
    <rPh sb="0" eb="3">
      <t>ホッカイドウ</t>
    </rPh>
    <phoneticPr fontId="10"/>
  </si>
  <si>
    <t>市町村別トップ20</t>
    <rPh sb="0" eb="4">
      <t>シチョウソンベツ</t>
    </rPh>
    <phoneticPr fontId="3"/>
  </si>
  <si>
    <t>市町村名</t>
    <rPh sb="0" eb="1">
      <t>シ</t>
    </rPh>
    <rPh sb="1" eb="2">
      <t>マチ</t>
    </rPh>
    <rPh sb="2" eb="3">
      <t>ムラ</t>
    </rPh>
    <rPh sb="3" eb="4">
      <t>ナ</t>
    </rPh>
    <phoneticPr fontId="3"/>
  </si>
  <si>
    <t>1,000万円</t>
    <rPh sb="5" eb="7">
      <t>マンエン</t>
    </rPh>
    <phoneticPr fontId="3"/>
  </si>
  <si>
    <t>　</t>
    <phoneticPr fontId="3"/>
  </si>
  <si>
    <t>表示データ→</t>
    <rPh sb="0" eb="2">
      <t>ヒョウジ</t>
    </rPh>
    <phoneticPr fontId="3"/>
  </si>
  <si>
    <t>てんさい円グラフ用→</t>
    <rPh sb="4" eb="5">
      <t>エン</t>
    </rPh>
    <rPh sb="8" eb="9">
      <t>ヨウ</t>
    </rPh>
    <phoneticPr fontId="3"/>
  </si>
  <si>
    <t>その他</t>
    <phoneticPr fontId="3"/>
  </si>
  <si>
    <t>グラフの種類（判定）→</t>
    <rPh sb="4" eb="6">
      <t>シュルイ</t>
    </rPh>
    <rPh sb="7" eb="9">
      <t>ハンテイ</t>
    </rPh>
    <phoneticPr fontId="3"/>
  </si>
  <si>
    <t>注1：色付きセルはベタ打ち</t>
    <rPh sb="0" eb="1">
      <t>チュウ</t>
    </rPh>
    <rPh sb="3" eb="5">
      <t>イロツ</t>
    </rPh>
    <rPh sb="11" eb="12">
      <t>ウ</t>
    </rPh>
    <phoneticPr fontId="3"/>
  </si>
  <si>
    <t>作成時メモ（課題等）→
※全体向けメモは右端</t>
    <rPh sb="0" eb="3">
      <t>サクセイジ</t>
    </rPh>
    <rPh sb="6" eb="8">
      <t>カダイ</t>
    </rPh>
    <rPh sb="8" eb="9">
      <t>トウ</t>
    </rPh>
    <rPh sb="13" eb="16">
      <t>ゼンタイム</t>
    </rPh>
    <rPh sb="20" eb="22">
      <t>ミギハシ</t>
    </rPh>
    <phoneticPr fontId="3"/>
  </si>
  <si>
    <t>注2：この色のセルは要更新</t>
    <rPh sb="0" eb="1">
      <t>チュウ</t>
    </rPh>
    <rPh sb="5" eb="6">
      <t>イロ</t>
    </rPh>
    <rPh sb="10" eb="13">
      <t>ヨウコウシン</t>
    </rPh>
    <phoneticPr fontId="3"/>
  </si>
  <si>
    <t>耕種</t>
    <rPh sb="0" eb="2">
      <t>コウシュ</t>
    </rPh>
    <phoneticPr fontId="3"/>
  </si>
  <si>
    <t>米</t>
    <rPh sb="0" eb="1">
      <t>コメ</t>
    </rPh>
    <phoneticPr fontId="3"/>
  </si>
  <si>
    <t>小麦</t>
    <rPh sb="0" eb="2">
      <t>コムギ</t>
    </rPh>
    <phoneticPr fontId="3"/>
  </si>
  <si>
    <t>そば</t>
    <phoneticPr fontId="3"/>
  </si>
  <si>
    <t>大豆</t>
    <rPh sb="0" eb="2">
      <t>ダイズ</t>
    </rPh>
    <phoneticPr fontId="3"/>
  </si>
  <si>
    <t>ばれいしょ</t>
    <phoneticPr fontId="3"/>
  </si>
  <si>
    <t>てんさい</t>
    <phoneticPr fontId="3"/>
  </si>
  <si>
    <t>なたね</t>
    <phoneticPr fontId="3"/>
  </si>
  <si>
    <t>野菜</t>
    <rPh sb="0" eb="2">
      <t>ヤサイ</t>
    </rPh>
    <phoneticPr fontId="3"/>
  </si>
  <si>
    <t>果実</t>
    <rPh sb="0" eb="2">
      <t>カジツ</t>
    </rPh>
    <phoneticPr fontId="3"/>
  </si>
  <si>
    <t>花き</t>
    <rPh sb="0" eb="1">
      <t>カ</t>
    </rPh>
    <phoneticPr fontId="3"/>
  </si>
  <si>
    <t>畜産</t>
    <rPh sb="0" eb="2">
      <t>チクサン</t>
    </rPh>
    <phoneticPr fontId="3"/>
  </si>
  <si>
    <t>乳用牛</t>
    <rPh sb="0" eb="3">
      <t>ニュウヨウギュウ</t>
    </rPh>
    <phoneticPr fontId="3"/>
  </si>
  <si>
    <t>生乳</t>
    <rPh sb="0" eb="2">
      <t>セイニュウ</t>
    </rPh>
    <phoneticPr fontId="3"/>
  </si>
  <si>
    <t>肉用牛</t>
    <rPh sb="0" eb="3">
      <t>ニクヨウギュウ</t>
    </rPh>
    <phoneticPr fontId="3"/>
  </si>
  <si>
    <r>
      <t>データ年　</t>
    </r>
    <r>
      <rPr>
        <b/>
        <sz val="11"/>
        <color theme="1"/>
        <rFont val="游ゴシック"/>
        <family val="3"/>
        <charset val="128"/>
        <scheme val="minor"/>
      </rPr>
      <t>※手入力で更新</t>
    </r>
    <rPh sb="3" eb="4">
      <t>ネン</t>
    </rPh>
    <rPh sb="6" eb="9">
      <t>テニュウリョク</t>
    </rPh>
    <rPh sb="10" eb="12">
      <t>コウシン</t>
    </rPh>
    <phoneticPr fontId="3"/>
  </si>
  <si>
    <t>令和４年</t>
    <rPh sb="0" eb="2">
      <t>レイワ</t>
    </rPh>
    <rPh sb="3" eb="4">
      <t>ネン</t>
    </rPh>
    <phoneticPr fontId="3"/>
  </si>
  <si>
    <t>全国トップ５等</t>
    <rPh sb="0" eb="2">
      <t>ゼンコク</t>
    </rPh>
    <rPh sb="6" eb="7">
      <t>トウ</t>
    </rPh>
    <phoneticPr fontId="3"/>
  </si>
  <si>
    <t>タイトル</t>
    <phoneticPr fontId="3"/>
  </si>
  <si>
    <t>全国トップ５とシェア</t>
    <rPh sb="0" eb="2">
      <t>ゼンコク</t>
    </rPh>
    <phoneticPr fontId="3"/>
  </si>
  <si>
    <t>全国値と北海道値</t>
    <rPh sb="0" eb="3">
      <t>ゼンコクチ</t>
    </rPh>
    <rPh sb="4" eb="8">
      <t>ホッカイドウチ</t>
    </rPh>
    <phoneticPr fontId="3"/>
  </si>
  <si>
    <t>全国ランキング上位と北海道</t>
    <rPh sb="0" eb="2">
      <t>ゼンコク</t>
    </rPh>
    <rPh sb="7" eb="9">
      <t>ジョウイ</t>
    </rPh>
    <rPh sb="10" eb="13">
      <t>ホッカイドウ</t>
    </rPh>
    <phoneticPr fontId="3"/>
  </si>
  <si>
    <t>都道府県名　1</t>
    <rPh sb="0" eb="5">
      <t>トドウフケンメイ</t>
    </rPh>
    <phoneticPr fontId="3"/>
  </si>
  <si>
    <t>データ（全国値）</t>
    <rPh sb="4" eb="7">
      <t>ゼンコクチ</t>
    </rPh>
    <phoneticPr fontId="3"/>
  </si>
  <si>
    <t>※北海道が6位以下の場合の北海道の順位</t>
    <rPh sb="1" eb="4">
      <t>ホッカイドウ</t>
    </rPh>
    <rPh sb="6" eb="9">
      <t>イイカ</t>
    </rPh>
    <rPh sb="10" eb="12">
      <t>バアイ</t>
    </rPh>
    <rPh sb="13" eb="16">
      <t>ホッカイドウ</t>
    </rPh>
    <rPh sb="17" eb="19">
      <t>ジュンイ</t>
    </rPh>
    <phoneticPr fontId="3"/>
  </si>
  <si>
    <t>グラフタイトル</t>
    <phoneticPr fontId="3"/>
  </si>
  <si>
    <t>全国における北海道のシェア</t>
    <rPh sb="0" eb="2">
      <t>ゼンコク</t>
    </rPh>
    <rPh sb="6" eb="9">
      <t>ホッカイドウ</t>
    </rPh>
    <phoneticPr fontId="3"/>
  </si>
  <si>
    <t>　　　　地域別シェア</t>
    <rPh sb="4" eb="7">
      <t>チイキベツ</t>
    </rPh>
    <phoneticPr fontId="3"/>
  </si>
  <si>
    <t>グラフ用データ_円_北海道</t>
    <rPh sb="10" eb="13">
      <t>ホッカイドウ</t>
    </rPh>
    <phoneticPr fontId="3"/>
  </si>
  <si>
    <t>その他都府県</t>
    <rPh sb="2" eb="6">
      <t>タトフケン</t>
    </rPh>
    <phoneticPr fontId="3"/>
  </si>
  <si>
    <t>振興局名　1</t>
    <rPh sb="0" eb="4">
      <t>シンコウキョクメイ</t>
    </rPh>
    <phoneticPr fontId="3"/>
  </si>
  <si>
    <t>データ（全道）</t>
    <rPh sb="4" eb="6">
      <t>ゼンドウ</t>
    </rPh>
    <phoneticPr fontId="3"/>
  </si>
  <si>
    <t>市町村ランキング</t>
    <rPh sb="0" eb="3">
      <t>シチョウソン</t>
    </rPh>
    <phoneticPr fontId="3"/>
  </si>
  <si>
    <t>市町村名　1</t>
    <rPh sb="0" eb="4">
      <t>シチョウソンメイ</t>
    </rPh>
    <phoneticPr fontId="3"/>
  </si>
  <si>
    <t>データ　1</t>
    <phoneticPr fontId="3"/>
  </si>
  <si>
    <t>農業産出額計</t>
  </si>
  <si>
    <t>十勝</t>
  </si>
  <si>
    <t>オホーツク</t>
  </si>
  <si>
    <t>上川</t>
  </si>
  <si>
    <t>グラフ_農業産出額計</t>
  </si>
  <si>
    <t>令和３年</t>
    <rPh sb="0" eb="2">
      <t>レイワ</t>
    </rPh>
    <rPh sb="3" eb="4">
      <t>ネン</t>
    </rPh>
    <phoneticPr fontId="3"/>
  </si>
  <si>
    <t>北海道</t>
  </si>
  <si>
    <t>新潟</t>
  </si>
  <si>
    <t>青森</t>
  </si>
  <si>
    <t>愛知</t>
  </si>
  <si>
    <t>鹿児島</t>
  </si>
  <si>
    <t>茨城</t>
  </si>
  <si>
    <t>福岡</t>
  </si>
  <si>
    <t>山形</t>
  </si>
  <si>
    <t>宮城</t>
  </si>
  <si>
    <t>長野</t>
  </si>
  <si>
    <t>千葉</t>
  </si>
  <si>
    <t>栃木</t>
  </si>
  <si>
    <t>秋田</t>
  </si>
  <si>
    <t>佐賀</t>
  </si>
  <si>
    <t>長崎</t>
  </si>
  <si>
    <t>滋賀</t>
  </si>
  <si>
    <t>和歌山</t>
  </si>
  <si>
    <t>静岡</t>
  </si>
  <si>
    <t>宮崎</t>
  </si>
  <si>
    <t>熊本</t>
  </si>
  <si>
    <t>福島</t>
  </si>
  <si>
    <t>山梨</t>
  </si>
  <si>
    <t>岩手</t>
  </si>
  <si>
    <t>兵庫</t>
  </si>
  <si>
    <t>埼玉</t>
  </si>
  <si>
    <t>群馬</t>
  </si>
  <si>
    <t>愛媛</t>
  </si>
  <si>
    <t>三重</t>
  </si>
  <si>
    <t>福井</t>
  </si>
  <si>
    <t>岡山</t>
  </si>
  <si>
    <t>沖縄</t>
  </si>
  <si>
    <t>富山</t>
  </si>
  <si>
    <t>岐阜</t>
  </si>
  <si>
    <t>高知</t>
  </si>
  <si>
    <t>大分</t>
  </si>
  <si>
    <t>広島</t>
  </si>
  <si>
    <t>島根</t>
  </si>
  <si>
    <t>山口</t>
  </si>
  <si>
    <t>香川</t>
  </si>
  <si>
    <t>神奈川</t>
  </si>
  <si>
    <t>鳥取</t>
  </si>
  <si>
    <t>徳島</t>
  </si>
  <si>
    <t>京都</t>
  </si>
  <si>
    <t>石川</t>
  </si>
  <si>
    <t>奈良</t>
  </si>
  <si>
    <t>東京</t>
  </si>
  <si>
    <t>-</t>
  </si>
  <si>
    <t>大阪</t>
  </si>
  <si>
    <t>空知</t>
  </si>
  <si>
    <t>後志</t>
  </si>
  <si>
    <t>石狩</t>
  </si>
  <si>
    <t>根室</t>
  </si>
  <si>
    <t>檜山</t>
  </si>
  <si>
    <t>胆振</t>
  </si>
  <si>
    <t>釧路</t>
  </si>
  <si>
    <t>渡島</t>
  </si>
  <si>
    <t>留萌</t>
  </si>
  <si>
    <t>日高</t>
  </si>
  <si>
    <t>宗谷</t>
  </si>
  <si>
    <t>別海町</t>
  </si>
  <si>
    <t>北見市</t>
  </si>
  <si>
    <t>旭川市</t>
  </si>
  <si>
    <t>音更町</t>
  </si>
  <si>
    <t>幌加内町</t>
  </si>
  <si>
    <t>芽室町</t>
  </si>
  <si>
    <t>帯広市</t>
  </si>
  <si>
    <t>美唄市</t>
  </si>
  <si>
    <t>余市町</t>
  </si>
  <si>
    <t>月形町</t>
  </si>
  <si>
    <t>士幌町</t>
  </si>
  <si>
    <t>深川市</t>
  </si>
  <si>
    <t>音威子府村</t>
  </si>
  <si>
    <t>岩見沢市</t>
  </si>
  <si>
    <t>小清水町</t>
  </si>
  <si>
    <t>網走市</t>
  </si>
  <si>
    <t>富良野市</t>
  </si>
  <si>
    <t>仁木町</t>
  </si>
  <si>
    <t>標茶町</t>
  </si>
  <si>
    <t>中標津町</t>
  </si>
  <si>
    <t>清水町</t>
  </si>
  <si>
    <t>幕別町</t>
  </si>
  <si>
    <t>長沼町</t>
  </si>
  <si>
    <t>滝川市</t>
  </si>
  <si>
    <t>壮瞥町</t>
  </si>
  <si>
    <t>上士幌町</t>
  </si>
  <si>
    <t>名寄市</t>
  </si>
  <si>
    <t>南幌町</t>
  </si>
  <si>
    <t>増毛町</t>
  </si>
  <si>
    <t>佐呂間町</t>
  </si>
  <si>
    <t>新十津川町</t>
  </si>
  <si>
    <t>清里町</t>
  </si>
  <si>
    <t>七飯町</t>
  </si>
  <si>
    <t>浜中町</t>
  </si>
  <si>
    <t>白老町</t>
  </si>
  <si>
    <t>士別市</t>
  </si>
  <si>
    <t>大空町</t>
  </si>
  <si>
    <t>赤平市</t>
  </si>
  <si>
    <t>訓子府町</t>
  </si>
  <si>
    <t>妹背牛町</t>
  </si>
  <si>
    <t>大樹町</t>
  </si>
  <si>
    <t>新得町</t>
  </si>
  <si>
    <t>当麻町</t>
  </si>
  <si>
    <t>黒松内町</t>
  </si>
  <si>
    <t>中札内村</t>
  </si>
  <si>
    <t>浦臼町</t>
  </si>
  <si>
    <t>栗山町</t>
  </si>
  <si>
    <t>標津町</t>
  </si>
  <si>
    <t>美幌町</t>
  </si>
  <si>
    <t>新篠津村</t>
  </si>
  <si>
    <t>共和町</t>
  </si>
  <si>
    <t>豊頃町</t>
  </si>
  <si>
    <t>斜里町</t>
  </si>
  <si>
    <t>札幌市</t>
  </si>
  <si>
    <t>新ひだか町</t>
  </si>
  <si>
    <t>津別町</t>
  </si>
  <si>
    <t>沼田町</t>
  </si>
  <si>
    <t>美瑛町</t>
  </si>
  <si>
    <t>剣淵町</t>
  </si>
  <si>
    <t>千歳市</t>
  </si>
  <si>
    <t>中富良野町</t>
  </si>
  <si>
    <t>鹿追町</t>
  </si>
  <si>
    <t>稚内市</t>
  </si>
  <si>
    <t>鷹栖町</t>
  </si>
  <si>
    <t>中川町</t>
  </si>
  <si>
    <t>浦幌町</t>
  </si>
  <si>
    <t>当別町</t>
  </si>
  <si>
    <t>北斗市</t>
  </si>
  <si>
    <t>湧別町</t>
  </si>
  <si>
    <t>上ノ国町</t>
  </si>
  <si>
    <t>芦別市</t>
  </si>
  <si>
    <t>日高町</t>
  </si>
  <si>
    <t>秩父別町</t>
  </si>
  <si>
    <t>更別村</t>
  </si>
  <si>
    <t>池田町</t>
  </si>
  <si>
    <t>鶴居村</t>
  </si>
  <si>
    <t>上富良野町</t>
  </si>
  <si>
    <t>東川町</t>
  </si>
  <si>
    <t>美深町</t>
  </si>
  <si>
    <t>由仁町</t>
  </si>
  <si>
    <t>本別町</t>
  </si>
  <si>
    <t>比布町</t>
  </si>
  <si>
    <t>むかわ町</t>
  </si>
  <si>
    <t>安平町</t>
  </si>
  <si>
    <t>和寒町</t>
  </si>
  <si>
    <t>三笠市</t>
  </si>
  <si>
    <t>釧路市</t>
  </si>
  <si>
    <t>雨竜町</t>
  </si>
  <si>
    <t>足寄町</t>
  </si>
  <si>
    <t>乙部町</t>
  </si>
  <si>
    <t>京極町</t>
  </si>
  <si>
    <t>厚沢部町</t>
  </si>
  <si>
    <t>新冠町</t>
  </si>
  <si>
    <t>豊富町</t>
  </si>
  <si>
    <t>蘭越町</t>
  </si>
  <si>
    <t>江別市</t>
  </si>
  <si>
    <t>真狩村</t>
  </si>
  <si>
    <t>洞爺湖町</t>
  </si>
  <si>
    <t>伊達市</t>
  </si>
  <si>
    <t>厚岸町</t>
  </si>
  <si>
    <t>北竜町</t>
  </si>
  <si>
    <t>倶知安町</t>
  </si>
  <si>
    <t>留寿都村</t>
  </si>
  <si>
    <t>石狩市</t>
  </si>
  <si>
    <t>砂川市</t>
  </si>
  <si>
    <t>浦河町</t>
  </si>
  <si>
    <t>弟子屈町</t>
  </si>
  <si>
    <t>夕張市</t>
  </si>
  <si>
    <t>奥尻町</t>
  </si>
  <si>
    <t>白糠町</t>
  </si>
  <si>
    <t>森町</t>
  </si>
  <si>
    <t>枝幸町</t>
  </si>
  <si>
    <t>置戸町</t>
  </si>
  <si>
    <t>平取町</t>
  </si>
  <si>
    <t>苫小牧市</t>
  </si>
  <si>
    <t>広尾町</t>
  </si>
  <si>
    <t>根室市</t>
  </si>
  <si>
    <t>天塩町</t>
  </si>
  <si>
    <t>恵庭市</t>
  </si>
  <si>
    <t>今金町</t>
  </si>
  <si>
    <t>北広島市</t>
  </si>
  <si>
    <t>紋別市</t>
  </si>
  <si>
    <t>八雲町</t>
  </si>
  <si>
    <t>興部町</t>
  </si>
  <si>
    <t>せたな町</t>
  </si>
  <si>
    <t>小平町</t>
  </si>
  <si>
    <t>小樽市</t>
  </si>
  <si>
    <t>東神楽町</t>
  </si>
  <si>
    <t>上川町</t>
  </si>
  <si>
    <t>厚真町</t>
  </si>
  <si>
    <t>ニセコ町</t>
  </si>
  <si>
    <t>喜茂別町</t>
  </si>
  <si>
    <t>函館市</t>
  </si>
  <si>
    <t>豊浦町</t>
  </si>
  <si>
    <t>南富良野町</t>
  </si>
  <si>
    <t>幌延町</t>
  </si>
  <si>
    <t>陸別町</t>
  </si>
  <si>
    <t>赤井川村</t>
  </si>
  <si>
    <t>江差町</t>
  </si>
  <si>
    <t>猿払村</t>
  </si>
  <si>
    <t>奈井江町</t>
  </si>
  <si>
    <t>登別市</t>
  </si>
  <si>
    <t>浜頓別町</t>
  </si>
  <si>
    <t>松前町</t>
  </si>
  <si>
    <t>雄武町</t>
  </si>
  <si>
    <t>下川町</t>
  </si>
  <si>
    <t>福島町</t>
  </si>
  <si>
    <t>羽幌町</t>
  </si>
  <si>
    <t>知内町</t>
  </si>
  <si>
    <t>長万部町</t>
  </si>
  <si>
    <t>愛別町</t>
  </si>
  <si>
    <t>遠軽町</t>
  </si>
  <si>
    <t>島牧村</t>
  </si>
  <si>
    <t>留萌市</t>
  </si>
  <si>
    <t>苫前町</t>
  </si>
  <si>
    <t>初山別村</t>
  </si>
  <si>
    <t>占冠村</t>
  </si>
  <si>
    <t>積丹町</t>
  </si>
  <si>
    <t>遠別町</t>
  </si>
  <si>
    <t>鹿部町</t>
  </si>
  <si>
    <t>滝上町</t>
  </si>
  <si>
    <t>木古内町</t>
  </si>
  <si>
    <t>西興部村</t>
  </si>
  <si>
    <t>中頓別町</t>
  </si>
  <si>
    <t>寿都町</t>
  </si>
  <si>
    <t>岩内町</t>
  </si>
  <si>
    <t>釧路町</t>
  </si>
  <si>
    <t>様似町</t>
  </si>
  <si>
    <t>えりも町</t>
  </si>
  <si>
    <t>羅臼町</t>
  </si>
  <si>
    <t>古平町</t>
  </si>
  <si>
    <t>室蘭市</t>
  </si>
  <si>
    <t>神恵内村</t>
  </si>
  <si>
    <t>歌志内市</t>
  </si>
  <si>
    <t>泊村</t>
  </si>
  <si>
    <t>データ</t>
    <phoneticPr fontId="3"/>
  </si>
  <si>
    <t>都道府県</t>
    <rPh sb="0" eb="4">
      <t>トドウフケン</t>
    </rPh>
    <phoneticPr fontId="3"/>
  </si>
  <si>
    <t>振興局</t>
    <rPh sb="0" eb="3">
      <t>シンコウキョク</t>
    </rPh>
    <phoneticPr fontId="3"/>
  </si>
  <si>
    <t>市町村</t>
    <rPh sb="0" eb="3">
      <t>シチョウソン</t>
    </rPh>
    <phoneticPr fontId="3"/>
  </si>
  <si>
    <t>並び替え↓</t>
    <rPh sb="0" eb="1">
      <t>ナラ</t>
    </rPh>
    <rPh sb="2" eb="3">
      <t>カ</t>
    </rPh>
    <phoneticPr fontId="3"/>
  </si>
  <si>
    <t>北海道</t>
    <rPh sb="0" eb="3">
      <t>ホッカイドウ</t>
    </rPh>
    <phoneticPr fontId="7"/>
  </si>
  <si>
    <t>青森</t>
    <rPh sb="0" eb="2">
      <t>アオモリ</t>
    </rPh>
    <phoneticPr fontId="7"/>
  </si>
  <si>
    <t>岩手</t>
    <rPh sb="0" eb="2">
      <t>イワテ</t>
    </rPh>
    <phoneticPr fontId="7"/>
  </si>
  <si>
    <t>宮城</t>
    <rPh sb="0" eb="2">
      <t>ミヤギ</t>
    </rPh>
    <phoneticPr fontId="7"/>
  </si>
  <si>
    <t>秋田</t>
    <rPh sb="0" eb="2">
      <t>アキタ</t>
    </rPh>
    <phoneticPr fontId="7"/>
  </si>
  <si>
    <t>山形</t>
    <rPh sb="0" eb="2">
      <t>ヤマガタ</t>
    </rPh>
    <phoneticPr fontId="7"/>
  </si>
  <si>
    <t>福島</t>
    <rPh sb="0" eb="2">
      <t>フクシマ</t>
    </rPh>
    <phoneticPr fontId="7"/>
  </si>
  <si>
    <t>茨城</t>
    <rPh sb="0" eb="2">
      <t>イバラギ</t>
    </rPh>
    <phoneticPr fontId="7"/>
  </si>
  <si>
    <t>栃木</t>
    <rPh sb="0" eb="2">
      <t>トチギ</t>
    </rPh>
    <phoneticPr fontId="7"/>
  </si>
  <si>
    <t>群馬</t>
    <rPh sb="0" eb="2">
      <t>グンマ</t>
    </rPh>
    <phoneticPr fontId="7"/>
  </si>
  <si>
    <t>埼玉</t>
    <rPh sb="0" eb="2">
      <t>サイタマ</t>
    </rPh>
    <phoneticPr fontId="7"/>
  </si>
  <si>
    <t>千葉</t>
    <rPh sb="0" eb="2">
      <t>チバ</t>
    </rPh>
    <phoneticPr fontId="7"/>
  </si>
  <si>
    <t>東京</t>
    <rPh sb="0" eb="2">
      <t>トウキョウ</t>
    </rPh>
    <phoneticPr fontId="7"/>
  </si>
  <si>
    <t>神奈川</t>
    <rPh sb="0" eb="3">
      <t>カナガワ</t>
    </rPh>
    <phoneticPr fontId="7"/>
  </si>
  <si>
    <t>新潟</t>
    <rPh sb="0" eb="2">
      <t>ニイガタ</t>
    </rPh>
    <phoneticPr fontId="7"/>
  </si>
  <si>
    <t>富山</t>
    <rPh sb="0" eb="2">
      <t>トヤマ</t>
    </rPh>
    <phoneticPr fontId="7"/>
  </si>
  <si>
    <t>石川</t>
    <rPh sb="0" eb="2">
      <t>イシカワ</t>
    </rPh>
    <phoneticPr fontId="7"/>
  </si>
  <si>
    <t>福井</t>
    <rPh sb="0" eb="2">
      <t>フクイ</t>
    </rPh>
    <phoneticPr fontId="7"/>
  </si>
  <si>
    <t>山梨</t>
    <rPh sb="0" eb="2">
      <t>ヤマナシ</t>
    </rPh>
    <phoneticPr fontId="7"/>
  </si>
  <si>
    <t>長野</t>
    <rPh sb="0" eb="2">
      <t>ナガノ</t>
    </rPh>
    <phoneticPr fontId="7"/>
  </si>
  <si>
    <t>岐阜</t>
    <rPh sb="0" eb="2">
      <t>ギフ</t>
    </rPh>
    <phoneticPr fontId="7"/>
  </si>
  <si>
    <t>静岡</t>
    <rPh sb="0" eb="2">
      <t>シズオカ</t>
    </rPh>
    <phoneticPr fontId="7"/>
  </si>
  <si>
    <t>愛知</t>
    <rPh sb="0" eb="2">
      <t>アイチ</t>
    </rPh>
    <phoneticPr fontId="7"/>
  </si>
  <si>
    <t>三重</t>
    <rPh sb="0" eb="2">
      <t>ミエ</t>
    </rPh>
    <phoneticPr fontId="7"/>
  </si>
  <si>
    <t>滋賀</t>
    <rPh sb="0" eb="2">
      <t>シガ</t>
    </rPh>
    <phoneticPr fontId="7"/>
  </si>
  <si>
    <t>京都</t>
    <rPh sb="0" eb="2">
      <t>キョウト</t>
    </rPh>
    <phoneticPr fontId="7"/>
  </si>
  <si>
    <t>大阪</t>
    <rPh sb="0" eb="2">
      <t>オオサカ</t>
    </rPh>
    <phoneticPr fontId="7"/>
  </si>
  <si>
    <t>兵庫</t>
    <rPh sb="0" eb="2">
      <t>ヒョウゴ</t>
    </rPh>
    <phoneticPr fontId="7"/>
  </si>
  <si>
    <t>奈良</t>
    <rPh sb="0" eb="2">
      <t>ナラ</t>
    </rPh>
    <phoneticPr fontId="7"/>
  </si>
  <si>
    <t>和歌山</t>
    <rPh sb="0" eb="3">
      <t>ワカヤマ</t>
    </rPh>
    <phoneticPr fontId="7"/>
  </si>
  <si>
    <t>鳥取</t>
    <rPh sb="0" eb="2">
      <t>トットリ</t>
    </rPh>
    <phoneticPr fontId="7"/>
  </si>
  <si>
    <t>島根</t>
    <rPh sb="0" eb="2">
      <t>シマネ</t>
    </rPh>
    <phoneticPr fontId="7"/>
  </si>
  <si>
    <t>岡山</t>
    <rPh sb="0" eb="2">
      <t>オカヤマ</t>
    </rPh>
    <phoneticPr fontId="7"/>
  </si>
  <si>
    <t>広島</t>
    <rPh sb="0" eb="2">
      <t>ヒロシマ</t>
    </rPh>
    <phoneticPr fontId="7"/>
  </si>
  <si>
    <t>山口</t>
    <rPh sb="0" eb="2">
      <t>ヤマグチ</t>
    </rPh>
    <phoneticPr fontId="7"/>
  </si>
  <si>
    <t>徳島</t>
    <rPh sb="0" eb="2">
      <t>トクシマ</t>
    </rPh>
    <phoneticPr fontId="7"/>
  </si>
  <si>
    <t>香川</t>
    <rPh sb="0" eb="2">
      <t>カガワ</t>
    </rPh>
    <phoneticPr fontId="7"/>
  </si>
  <si>
    <t>愛媛</t>
    <rPh sb="0" eb="2">
      <t>エヒメ</t>
    </rPh>
    <phoneticPr fontId="7"/>
  </si>
  <si>
    <t>高知</t>
    <rPh sb="0" eb="2">
      <t>コウチ</t>
    </rPh>
    <phoneticPr fontId="7"/>
  </si>
  <si>
    <t>福岡</t>
    <rPh sb="0" eb="2">
      <t>フクオカ</t>
    </rPh>
    <phoneticPr fontId="7"/>
  </si>
  <si>
    <t>佐賀</t>
    <rPh sb="0" eb="2">
      <t>サガ</t>
    </rPh>
    <phoneticPr fontId="7"/>
  </si>
  <si>
    <t>長崎</t>
    <rPh sb="0" eb="2">
      <t>ナガサキ</t>
    </rPh>
    <phoneticPr fontId="7"/>
  </si>
  <si>
    <t>熊本</t>
    <rPh sb="0" eb="2">
      <t>クマモト</t>
    </rPh>
    <phoneticPr fontId="7"/>
  </si>
  <si>
    <t>大分</t>
    <rPh sb="0" eb="2">
      <t>オオイタ</t>
    </rPh>
    <phoneticPr fontId="7"/>
  </si>
  <si>
    <t>宮崎</t>
    <rPh sb="0" eb="2">
      <t>ミヤザキ</t>
    </rPh>
    <phoneticPr fontId="7"/>
  </si>
  <si>
    <t>鹿児島</t>
    <rPh sb="0" eb="3">
      <t>カゴシマ</t>
    </rPh>
    <phoneticPr fontId="7"/>
  </si>
  <si>
    <t>沖縄</t>
    <rPh sb="0" eb="2">
      <t>オキナワ</t>
    </rPh>
    <phoneticPr fontId="7"/>
  </si>
  <si>
    <t>上砂川町</t>
  </si>
  <si>
    <t>礼文町</t>
  </si>
  <si>
    <t>利尻町</t>
  </si>
  <si>
    <t>利尻富士町</t>
  </si>
  <si>
    <t>グラフ_農業産出額計</t>
    <rPh sb="4" eb="9">
      <t>ノウギョウサンシュツガク</t>
    </rPh>
    <rPh sb="9" eb="10">
      <t>ケイ</t>
    </rPh>
    <phoneticPr fontId="3"/>
  </si>
  <si>
    <t>グラフ_耕種</t>
    <rPh sb="4" eb="6">
      <t>コウシュ</t>
    </rPh>
    <phoneticPr fontId="3"/>
  </si>
  <si>
    <t>グラフ_米</t>
    <rPh sb="4" eb="5">
      <t>コメ</t>
    </rPh>
    <phoneticPr fontId="3"/>
  </si>
  <si>
    <t>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t>
    <phoneticPr fontId="3"/>
  </si>
  <si>
    <t>グラフ_小麦</t>
    <rPh sb="4" eb="6">
      <t>コムギ</t>
    </rPh>
    <phoneticPr fontId="3"/>
  </si>
  <si>
    <t>グラフ_そば</t>
    <phoneticPr fontId="3"/>
  </si>
  <si>
    <t>グラフ_大豆</t>
    <rPh sb="4" eb="6">
      <t>ダイズ</t>
    </rPh>
    <phoneticPr fontId="3"/>
  </si>
  <si>
    <t>グラフ_ばれいしょ</t>
    <phoneticPr fontId="3"/>
  </si>
  <si>
    <t>グラフ_てんさい</t>
    <phoneticPr fontId="3"/>
  </si>
  <si>
    <t>グラフ_なたね</t>
    <phoneticPr fontId="3"/>
  </si>
  <si>
    <t>グラフ_野菜</t>
    <rPh sb="4" eb="6">
      <t>ヤサイ</t>
    </rPh>
    <phoneticPr fontId="3"/>
  </si>
  <si>
    <t>グラフ_果実</t>
    <rPh sb="4" eb="6">
      <t>カジツ</t>
    </rPh>
    <phoneticPr fontId="3"/>
  </si>
  <si>
    <t>グラフ_花き</t>
    <rPh sb="4" eb="5">
      <t>カ</t>
    </rPh>
    <phoneticPr fontId="3"/>
  </si>
  <si>
    <t>グラフ_畜産</t>
    <rPh sb="4" eb="6">
      <t>チクサン</t>
    </rPh>
    <phoneticPr fontId="3"/>
  </si>
  <si>
    <t>グラフ_乳用牛</t>
    <rPh sb="4" eb="7">
      <t>ニュウヨウギュウ</t>
    </rPh>
    <phoneticPr fontId="3"/>
  </si>
  <si>
    <t>グラフ_生乳</t>
    <rPh sb="4" eb="6">
      <t>セイニュウ</t>
    </rPh>
    <phoneticPr fontId="3"/>
  </si>
  <si>
    <t>グラフ_肉用牛</t>
    <rPh sb="4" eb="7">
      <t>ニクヨウギュウ</t>
    </rPh>
    <phoneticPr fontId="3"/>
  </si>
  <si>
    <t>北海道</t>
    <rPh sb="0" eb="3">
      <t>ホッカイドウ</t>
    </rPh>
    <phoneticPr fontId="3"/>
  </si>
  <si>
    <t>グラフ</t>
    <phoneticPr fontId="3"/>
  </si>
  <si>
    <t>ーーーーーーーーーーーーーーーーーーーーーーーーーーーーーーー</t>
    <phoneticPr fontId="3"/>
  </si>
  <si>
    <t>市町村名</t>
    <rPh sb="0" eb="4">
      <t>シチョウソンメイ</t>
    </rPh>
    <phoneticPr fontId="3"/>
  </si>
  <si>
    <t>収穫量</t>
    <rPh sb="0" eb="3">
      <t>シュウカクリョウ</t>
    </rPh>
    <phoneticPr fontId="3"/>
  </si>
  <si>
    <t>令和４年</t>
    <rPh sb="0" eb="2">
      <t>レイワ</t>
    </rPh>
    <rPh sb="3" eb="4">
      <t>ネン</t>
    </rPh>
    <phoneticPr fontId="7"/>
  </si>
  <si>
    <t>(2)　都道府県別農業産出額及び生産農業所得</t>
    <rPh sb="4" eb="8">
      <t>トドウフケン</t>
    </rPh>
    <rPh sb="8" eb="9">
      <t>ベツ</t>
    </rPh>
    <rPh sb="9" eb="11">
      <t>ノウギョウ</t>
    </rPh>
    <rPh sb="11" eb="14">
      <t>サンシュツガク</t>
    </rPh>
    <rPh sb="14" eb="15">
      <t>オヨ</t>
    </rPh>
    <phoneticPr fontId="7"/>
  </si>
  <si>
    <t>　 ア　実額</t>
    <rPh sb="4" eb="6">
      <t>ジツガク</t>
    </rPh>
    <phoneticPr fontId="7"/>
  </si>
  <si>
    <t>　</t>
    <phoneticPr fontId="7"/>
  </si>
  <si>
    <t>　　　　　　　　　　　農　　　　　　　　　　　　　　　　　　　　　　　　　　業　　　　　　　　　　　　　　　　　　　　　　　　産　　　　　　　　　　　　　　　　　　　　　　　　　出　　　　　　　　　　　　　　　　　　　　　　　　　　　額</t>
    <rPh sb="11" eb="12">
      <t>ノウ</t>
    </rPh>
    <rPh sb="38" eb="39">
      <t>ギョウ</t>
    </rPh>
    <rPh sb="63" eb="64">
      <t>サン</t>
    </rPh>
    <rPh sb="89" eb="90">
      <t>デ</t>
    </rPh>
    <rPh sb="117" eb="118">
      <t>ガク</t>
    </rPh>
    <phoneticPr fontId="7"/>
  </si>
  <si>
    <t>生産農業所得</t>
    <rPh sb="0" eb="2">
      <t>セイサン</t>
    </rPh>
    <rPh sb="2" eb="4">
      <t>ノウギョウ</t>
    </rPh>
    <rPh sb="4" eb="6">
      <t>ショトク</t>
    </rPh>
    <phoneticPr fontId="7"/>
  </si>
  <si>
    <t>参考１</t>
    <rPh sb="0" eb="1">
      <t>サン</t>
    </rPh>
    <rPh sb="1" eb="2">
      <t>コウ</t>
    </rPh>
    <phoneticPr fontId="7"/>
  </si>
  <si>
    <t>参考２</t>
    <rPh sb="0" eb="2">
      <t>サンコウ</t>
    </rPh>
    <phoneticPr fontId="7"/>
  </si>
  <si>
    <t>計</t>
    <rPh sb="0" eb="1">
      <t>ケイ</t>
    </rPh>
    <phoneticPr fontId="7"/>
  </si>
  <si>
    <t>耕　　　　　　　　　　種</t>
    <rPh sb="0" eb="1">
      <t>コウ</t>
    </rPh>
    <rPh sb="11" eb="12">
      <t>シュ</t>
    </rPh>
    <phoneticPr fontId="7"/>
  </si>
  <si>
    <t>畜　　　　　　　　　　　　　　産</t>
    <rPh sb="0" eb="1">
      <t>チク</t>
    </rPh>
    <rPh sb="15" eb="16">
      <t>サン</t>
    </rPh>
    <phoneticPr fontId="7"/>
  </si>
  <si>
    <t>加工農産物</t>
    <rPh sb="0" eb="2">
      <t>カコウ</t>
    </rPh>
    <phoneticPr fontId="7"/>
  </si>
  <si>
    <t>農業産出額に占める
生産農業所得の割合</t>
    <rPh sb="0" eb="2">
      <t>ノウギョウ</t>
    </rPh>
    <rPh sb="2" eb="5">
      <t>サンシュツガク</t>
    </rPh>
    <rPh sb="6" eb="7">
      <t>シ</t>
    </rPh>
    <rPh sb="11" eb="13">
      <t>セイサン</t>
    </rPh>
    <rPh sb="13" eb="15">
      <t>ノウギョウ</t>
    </rPh>
    <rPh sb="15" eb="17">
      <t>ショトク</t>
    </rPh>
    <rPh sb="18" eb="20">
      <t>ワリアイ</t>
    </rPh>
    <phoneticPr fontId="7"/>
  </si>
  <si>
    <t>栽培きのこ類（林業）
を含めた農業産出額</t>
    <phoneticPr fontId="7"/>
  </si>
  <si>
    <t>小　計</t>
    <rPh sb="0" eb="1">
      <t>ショウ</t>
    </rPh>
    <phoneticPr fontId="7"/>
  </si>
  <si>
    <t>米</t>
  </si>
  <si>
    <t>麦　類</t>
    <phoneticPr fontId="7"/>
  </si>
  <si>
    <t>雑　穀</t>
    <rPh sb="0" eb="3">
      <t>ザッコク</t>
    </rPh>
    <phoneticPr fontId="7"/>
  </si>
  <si>
    <t>豆　類</t>
    <rPh sb="0" eb="1">
      <t>マメ</t>
    </rPh>
    <rPh sb="2" eb="3">
      <t>タグイ</t>
    </rPh>
    <phoneticPr fontId="7"/>
  </si>
  <si>
    <t>いも類</t>
    <rPh sb="2" eb="3">
      <t>ルイ</t>
    </rPh>
    <phoneticPr fontId="7"/>
  </si>
  <si>
    <t>野　菜</t>
    <rPh sb="0" eb="1">
      <t>ノ</t>
    </rPh>
    <rPh sb="2" eb="3">
      <t>ナ</t>
    </rPh>
    <phoneticPr fontId="7"/>
  </si>
  <si>
    <t>果　実</t>
    <rPh sb="0" eb="1">
      <t>カ</t>
    </rPh>
    <rPh sb="2" eb="3">
      <t>ジツ</t>
    </rPh>
    <phoneticPr fontId="7"/>
  </si>
  <si>
    <t>花　き</t>
    <rPh sb="0" eb="1">
      <t>ハナ</t>
    </rPh>
    <phoneticPr fontId="7"/>
  </si>
  <si>
    <t>工芸農作物</t>
    <rPh sb="0" eb="2">
      <t>コウゲイ</t>
    </rPh>
    <rPh sb="2" eb="5">
      <t>ノウサクモツ</t>
    </rPh>
    <phoneticPr fontId="7"/>
  </si>
  <si>
    <t>その他作物</t>
    <rPh sb="2" eb="3">
      <t>タ</t>
    </rPh>
    <rPh sb="3" eb="5">
      <t>サクモツ</t>
    </rPh>
    <phoneticPr fontId="7"/>
  </si>
  <si>
    <t>肉用牛</t>
    <rPh sb="0" eb="2">
      <t>ニクヨウ</t>
    </rPh>
    <rPh sb="2" eb="3">
      <t>ウシ</t>
    </rPh>
    <phoneticPr fontId="7"/>
  </si>
  <si>
    <t>乳用牛</t>
    <rPh sb="0" eb="2">
      <t>ニュウヨウ</t>
    </rPh>
    <rPh sb="2" eb="3">
      <t>ウシ</t>
    </rPh>
    <phoneticPr fontId="7"/>
  </si>
  <si>
    <t>豚</t>
    <rPh sb="0" eb="1">
      <t>ブタ</t>
    </rPh>
    <phoneticPr fontId="7"/>
  </si>
  <si>
    <t>鶏</t>
    <rPh sb="0" eb="1">
      <t>ニワトリ</t>
    </rPh>
    <phoneticPr fontId="7"/>
  </si>
  <si>
    <t>その他畜産物</t>
    <rPh sb="2" eb="3">
      <t>タ</t>
    </rPh>
    <rPh sb="3" eb="5">
      <t>チクサ</t>
    </rPh>
    <rPh sb="5" eb="6">
      <t>ブツ</t>
    </rPh>
    <phoneticPr fontId="7"/>
  </si>
  <si>
    <t>都道府県</t>
    <rPh sb="0" eb="4">
      <t>トドウフケン</t>
    </rPh>
    <phoneticPr fontId="7"/>
  </si>
  <si>
    <t>茶</t>
    <rPh sb="0" eb="1">
      <t>チャ</t>
    </rPh>
    <phoneticPr fontId="7"/>
  </si>
  <si>
    <t>生乳</t>
    <rPh sb="0" eb="2">
      <t>セイニュウ</t>
    </rPh>
    <phoneticPr fontId="7"/>
  </si>
  <si>
    <t>鶏　卵</t>
    <rPh sb="0" eb="1">
      <t>ニワトリ</t>
    </rPh>
    <rPh sb="2" eb="3">
      <t>タマゴ</t>
    </rPh>
    <phoneticPr fontId="7"/>
  </si>
  <si>
    <t>ブロイラー</t>
    <phoneticPr fontId="7"/>
  </si>
  <si>
    <r>
      <t xml:space="preserve">産出額
</t>
    </r>
    <r>
      <rPr>
        <sz val="8"/>
        <rFont val="ＭＳ 明朝"/>
        <family val="1"/>
        <charset val="128"/>
      </rPr>
      <t>①＋②＋③</t>
    </r>
    <rPh sb="0" eb="3">
      <t>サンシュツガク</t>
    </rPh>
    <phoneticPr fontId="7"/>
  </si>
  <si>
    <t>順位</t>
    <rPh sb="0" eb="2">
      <t>ジュンイ</t>
    </rPh>
    <phoneticPr fontId="7"/>
  </si>
  <si>
    <r>
      <t xml:space="preserve">産出額
</t>
    </r>
    <r>
      <rPr>
        <sz val="8"/>
        <rFont val="ＭＳ 明朝"/>
        <family val="1"/>
        <charset val="128"/>
      </rPr>
      <t>①</t>
    </r>
    <rPh sb="0" eb="3">
      <t>サンシュツガク</t>
    </rPh>
    <phoneticPr fontId="7"/>
  </si>
  <si>
    <t>産出額</t>
    <rPh sb="0" eb="3">
      <t>サンシュツガク</t>
    </rPh>
    <phoneticPr fontId="7"/>
  </si>
  <si>
    <r>
      <t xml:space="preserve">産出額
</t>
    </r>
    <r>
      <rPr>
        <sz val="8"/>
        <rFont val="ＭＳ 明朝"/>
        <family val="1"/>
        <charset val="128"/>
      </rPr>
      <t>②</t>
    </r>
    <rPh sb="0" eb="3">
      <t>サンシュツガク</t>
    </rPh>
    <phoneticPr fontId="7"/>
  </si>
  <si>
    <r>
      <t xml:space="preserve">産出額
</t>
    </r>
    <r>
      <rPr>
        <sz val="8"/>
        <rFont val="ＭＳ 明朝"/>
        <family val="1"/>
        <charset val="128"/>
      </rPr>
      <t>③</t>
    </r>
    <rPh sb="0" eb="3">
      <t>サンシュツガク</t>
    </rPh>
    <phoneticPr fontId="7"/>
  </si>
  <si>
    <t>(1)</t>
    <phoneticPr fontId="7"/>
  </si>
  <si>
    <t>(2)</t>
    <phoneticPr fontId="7"/>
  </si>
  <si>
    <t>(3)</t>
    <phoneticPr fontId="7"/>
  </si>
  <si>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</si>
  <si>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</si>
  <si>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</si>
  <si>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</si>
  <si>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</si>
  <si>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</si>
  <si>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</si>
  <si>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</si>
  <si>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</si>
  <si>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</si>
  <si>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</si>
  <si>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</si>
  <si>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</si>
  <si>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</si>
  <si>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</si>
  <si>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</si>
  <si>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</si>
  <si>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</si>
  <si>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</si>
  <si>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</si>
  <si>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</si>
  <si>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</si>
  <si>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</si>
  <si>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</si>
  <si>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</si>
  <si>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</si>
  <si>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</si>
  <si>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</si>
  <si>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</si>
  <si>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</si>
  <si>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</si>
  <si>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</si>
  <si>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</si>
  <si>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</si>
  <si>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</si>
  <si>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</si>
  <si>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</si>
  <si>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</si>
  <si>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</si>
  <si>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</si>
  <si>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</si>
  <si>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</si>
  <si>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</si>
  <si>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</si>
  <si>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</si>
  <si>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</si>
  <si>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7"/>
  </si>
  <si>
    <t>億円</t>
    <rPh sb="0" eb="2">
      <t>オクエン</t>
    </rPh>
    <phoneticPr fontId="7"/>
  </si>
  <si>
    <t>％</t>
    <phoneticPr fontId="7"/>
  </si>
  <si>
    <t>北海道</t>
    <phoneticPr fontId="46"/>
  </si>
  <si>
    <t>(1)</t>
  </si>
  <si>
    <t>青森</t>
    <phoneticPr fontId="46"/>
  </si>
  <si>
    <t>x</t>
  </si>
  <si>
    <t>(2)</t>
  </si>
  <si>
    <t>岩手</t>
    <phoneticPr fontId="46"/>
  </si>
  <si>
    <t>(3)</t>
  </si>
  <si>
    <t>宮城</t>
    <phoneticPr fontId="46"/>
  </si>
  <si>
    <t>秋田</t>
    <phoneticPr fontId="46"/>
  </si>
  <si>
    <t>山形</t>
    <phoneticPr fontId="46"/>
  </si>
  <si>
    <t>福島</t>
    <phoneticPr fontId="46"/>
  </si>
  <si>
    <t>茨城</t>
    <phoneticPr fontId="46"/>
  </si>
  <si>
    <t>栃木</t>
    <phoneticPr fontId="46"/>
  </si>
  <si>
    <t>群馬</t>
    <phoneticPr fontId="46"/>
  </si>
  <si>
    <t>埼玉</t>
    <phoneticPr fontId="46"/>
  </si>
  <si>
    <t>千葉</t>
    <phoneticPr fontId="46"/>
  </si>
  <si>
    <t>東京</t>
    <phoneticPr fontId="46"/>
  </si>
  <si>
    <t>神奈川</t>
    <phoneticPr fontId="46"/>
  </si>
  <si>
    <t>新潟</t>
    <phoneticPr fontId="46"/>
  </si>
  <si>
    <t>富山</t>
    <phoneticPr fontId="46"/>
  </si>
  <si>
    <t>石川</t>
    <phoneticPr fontId="46"/>
  </si>
  <si>
    <t>福井</t>
    <phoneticPr fontId="46"/>
  </si>
  <si>
    <t>山梨</t>
    <phoneticPr fontId="46"/>
  </si>
  <si>
    <t>長野</t>
    <phoneticPr fontId="46"/>
  </si>
  <si>
    <t>岐阜</t>
    <phoneticPr fontId="46"/>
  </si>
  <si>
    <t>静岡</t>
    <phoneticPr fontId="46"/>
  </si>
  <si>
    <t>愛知</t>
    <phoneticPr fontId="46"/>
  </si>
  <si>
    <t>三重</t>
    <phoneticPr fontId="46"/>
  </si>
  <si>
    <t>滋賀</t>
    <phoneticPr fontId="46"/>
  </si>
  <si>
    <t>京都</t>
    <phoneticPr fontId="46"/>
  </si>
  <si>
    <t>大阪</t>
    <phoneticPr fontId="46"/>
  </si>
  <si>
    <t>兵庫</t>
    <phoneticPr fontId="46"/>
  </si>
  <si>
    <t>奈良</t>
    <phoneticPr fontId="46"/>
  </si>
  <si>
    <t>和歌山</t>
    <phoneticPr fontId="46"/>
  </si>
  <si>
    <t>鳥取</t>
    <phoneticPr fontId="46"/>
  </si>
  <si>
    <t>島根</t>
    <phoneticPr fontId="46"/>
  </si>
  <si>
    <t>岡山</t>
    <phoneticPr fontId="46"/>
  </si>
  <si>
    <t>広島</t>
    <phoneticPr fontId="46"/>
  </si>
  <si>
    <t>山口</t>
    <phoneticPr fontId="46"/>
  </si>
  <si>
    <t>徳島</t>
    <phoneticPr fontId="46"/>
  </si>
  <si>
    <t>香川</t>
    <phoneticPr fontId="46"/>
  </si>
  <si>
    <t>愛媛</t>
    <phoneticPr fontId="46"/>
  </si>
  <si>
    <t>高知</t>
    <phoneticPr fontId="46"/>
  </si>
  <si>
    <t>福岡</t>
    <phoneticPr fontId="46"/>
  </si>
  <si>
    <t>佐賀</t>
    <phoneticPr fontId="46"/>
  </si>
  <si>
    <t>長崎</t>
    <phoneticPr fontId="46"/>
  </si>
  <si>
    <t>熊本</t>
    <phoneticPr fontId="46"/>
  </si>
  <si>
    <t>大分</t>
    <phoneticPr fontId="46"/>
  </si>
  <si>
    <t>宮崎</t>
    <phoneticPr fontId="46"/>
  </si>
  <si>
    <t>鹿児島</t>
    <phoneticPr fontId="46"/>
  </si>
  <si>
    <t>沖縄</t>
    <phoneticPr fontId="46"/>
  </si>
  <si>
    <t>合　　　　　計</t>
    <rPh sb="0" eb="7">
      <t>ゴウケイ</t>
    </rPh>
    <phoneticPr fontId="7"/>
  </si>
  <si>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7"/>
  </si>
  <si>
    <t>(3)　分析指標</t>
    <rPh sb="4" eb="5">
      <t>ブン</t>
    </rPh>
    <rPh sb="5" eb="6">
      <t>サ</t>
    </rPh>
    <rPh sb="6" eb="7">
      <t>ユビ</t>
    </rPh>
    <rPh sb="7" eb="8">
      <t>シルベ</t>
    </rPh>
    <phoneticPr fontId="9"/>
  </si>
  <si>
    <t xml:space="preserve">   ア　主要農産物の産出額及び構成比（100位まで）</t>
    <rPh sb="11" eb="12">
      <t>サン</t>
    </rPh>
    <rPh sb="12" eb="13">
      <t>デ</t>
    </rPh>
    <rPh sb="14" eb="15">
      <t>オヨ</t>
    </rPh>
    <rPh sb="23" eb="24">
      <t>イ</t>
    </rPh>
    <phoneticPr fontId="9"/>
  </si>
  <si>
    <t>全国農業地域</t>
    <rPh sb="0" eb="2">
      <t>ゼンコク</t>
    </rPh>
    <rPh sb="2" eb="4">
      <t>ノウギョウ</t>
    </rPh>
    <rPh sb="4" eb="6">
      <t>チイキ</t>
    </rPh>
    <phoneticPr fontId="9"/>
  </si>
  <si>
    <t>１</t>
    <phoneticPr fontId="7"/>
  </si>
  <si>
    <t xml:space="preserve"> 位</t>
  </si>
  <si>
    <t>２</t>
    <phoneticPr fontId="7"/>
  </si>
  <si>
    <t>３</t>
    <phoneticPr fontId="7"/>
  </si>
  <si>
    <t>４</t>
    <phoneticPr fontId="7"/>
  </si>
  <si>
    <t>５</t>
    <phoneticPr fontId="7"/>
  </si>
  <si>
    <t>６</t>
    <phoneticPr fontId="7"/>
  </si>
  <si>
    <t>７</t>
    <phoneticPr fontId="7"/>
  </si>
  <si>
    <t>８</t>
    <phoneticPr fontId="7"/>
  </si>
  <si>
    <t>９</t>
    <phoneticPr fontId="7"/>
  </si>
  <si>
    <t>１０</t>
    <phoneticPr fontId="7"/>
  </si>
  <si>
    <t>１１</t>
    <phoneticPr fontId="7"/>
  </si>
  <si>
    <t>１２</t>
    <phoneticPr fontId="7"/>
  </si>
  <si>
    <t>１３</t>
    <phoneticPr fontId="7"/>
  </si>
  <si>
    <t>１４</t>
    <phoneticPr fontId="7"/>
  </si>
  <si>
    <t>１５</t>
    <phoneticPr fontId="7"/>
  </si>
  <si>
    <t>１６</t>
    <phoneticPr fontId="7"/>
  </si>
  <si>
    <t>１７</t>
    <phoneticPr fontId="7"/>
  </si>
  <si>
    <t>１８</t>
    <phoneticPr fontId="7"/>
  </si>
  <si>
    <t>１９</t>
    <phoneticPr fontId="7"/>
  </si>
  <si>
    <t>２０</t>
    <phoneticPr fontId="7"/>
  </si>
  <si>
    <t>２１</t>
    <phoneticPr fontId="7"/>
  </si>
  <si>
    <t>２２</t>
    <phoneticPr fontId="7"/>
  </si>
  <si>
    <t>２３</t>
    <phoneticPr fontId="7"/>
  </si>
  <si>
    <t>２４</t>
    <phoneticPr fontId="7"/>
  </si>
  <si>
    <t>２５</t>
    <phoneticPr fontId="7"/>
  </si>
  <si>
    <t>２６</t>
    <phoneticPr fontId="7"/>
  </si>
  <si>
    <t>２７</t>
    <phoneticPr fontId="7"/>
  </si>
  <si>
    <t>２８</t>
    <phoneticPr fontId="7"/>
  </si>
  <si>
    <t>２９</t>
    <phoneticPr fontId="7"/>
  </si>
  <si>
    <t>３０</t>
    <phoneticPr fontId="7"/>
  </si>
  <si>
    <t>３１</t>
    <phoneticPr fontId="7"/>
  </si>
  <si>
    <t>３２</t>
    <phoneticPr fontId="7"/>
  </si>
  <si>
    <t>３３</t>
    <phoneticPr fontId="7"/>
  </si>
  <si>
    <t>３４</t>
    <phoneticPr fontId="7"/>
  </si>
  <si>
    <t>３５</t>
    <phoneticPr fontId="7"/>
  </si>
  <si>
    <t>３６</t>
    <phoneticPr fontId="7"/>
  </si>
  <si>
    <t>３７</t>
    <phoneticPr fontId="7"/>
  </si>
  <si>
    <t>３８</t>
    <phoneticPr fontId="7"/>
  </si>
  <si>
    <t>３９</t>
    <phoneticPr fontId="7"/>
  </si>
  <si>
    <t>４０</t>
    <phoneticPr fontId="7"/>
  </si>
  <si>
    <t>４１</t>
    <phoneticPr fontId="7"/>
  </si>
  <si>
    <t>４２</t>
    <phoneticPr fontId="7"/>
  </si>
  <si>
    <t>４３</t>
    <phoneticPr fontId="7"/>
  </si>
  <si>
    <t>４４</t>
    <phoneticPr fontId="7"/>
  </si>
  <si>
    <t>４５</t>
    <phoneticPr fontId="7"/>
  </si>
  <si>
    <t>４６</t>
    <phoneticPr fontId="7"/>
  </si>
  <si>
    <t>４７</t>
    <phoneticPr fontId="7"/>
  </si>
  <si>
    <t>４８</t>
    <phoneticPr fontId="7"/>
  </si>
  <si>
    <t>４９</t>
    <phoneticPr fontId="7"/>
  </si>
  <si>
    <t>５０</t>
    <phoneticPr fontId="7"/>
  </si>
  <si>
    <t>５1</t>
    <phoneticPr fontId="7"/>
  </si>
  <si>
    <t>５２</t>
    <phoneticPr fontId="7"/>
  </si>
  <si>
    <t>５３</t>
    <phoneticPr fontId="7"/>
  </si>
  <si>
    <t>５４</t>
    <phoneticPr fontId="7"/>
  </si>
  <si>
    <t>５５</t>
    <phoneticPr fontId="7"/>
  </si>
  <si>
    <t>５６</t>
    <phoneticPr fontId="7"/>
  </si>
  <si>
    <t>５７</t>
    <phoneticPr fontId="7"/>
  </si>
  <si>
    <t>５８</t>
    <phoneticPr fontId="7"/>
  </si>
  <si>
    <t>５９</t>
    <phoneticPr fontId="7"/>
  </si>
  <si>
    <t>６０</t>
    <phoneticPr fontId="7"/>
  </si>
  <si>
    <t>６1</t>
    <phoneticPr fontId="7"/>
  </si>
  <si>
    <t>６２</t>
    <phoneticPr fontId="7"/>
  </si>
  <si>
    <t>６３</t>
    <phoneticPr fontId="7"/>
  </si>
  <si>
    <t>６４</t>
    <phoneticPr fontId="7"/>
  </si>
  <si>
    <t>６５</t>
    <phoneticPr fontId="7"/>
  </si>
  <si>
    <t>６６</t>
    <phoneticPr fontId="7"/>
  </si>
  <si>
    <t>６７</t>
    <phoneticPr fontId="7"/>
  </si>
  <si>
    <t>６８</t>
    <phoneticPr fontId="7"/>
  </si>
  <si>
    <t>６９</t>
    <phoneticPr fontId="7"/>
  </si>
  <si>
    <t>７０</t>
    <phoneticPr fontId="7"/>
  </si>
  <si>
    <t>７1</t>
    <phoneticPr fontId="7"/>
  </si>
  <si>
    <t>７２</t>
    <phoneticPr fontId="7"/>
  </si>
  <si>
    <t>７３</t>
    <phoneticPr fontId="7"/>
  </si>
  <si>
    <t>７４</t>
    <phoneticPr fontId="7"/>
  </si>
  <si>
    <t>７５</t>
    <phoneticPr fontId="7"/>
  </si>
  <si>
    <t>７６</t>
    <phoneticPr fontId="7"/>
  </si>
  <si>
    <t>７７</t>
    <phoneticPr fontId="7"/>
  </si>
  <si>
    <t>７８</t>
    <phoneticPr fontId="7"/>
  </si>
  <si>
    <t>７９</t>
    <phoneticPr fontId="7"/>
  </si>
  <si>
    <t>８０</t>
    <phoneticPr fontId="7"/>
  </si>
  <si>
    <t>８1</t>
    <phoneticPr fontId="7"/>
  </si>
  <si>
    <t>８２</t>
    <phoneticPr fontId="7"/>
  </si>
  <si>
    <t>８３</t>
    <phoneticPr fontId="7"/>
  </si>
  <si>
    <t>８４</t>
    <phoneticPr fontId="7"/>
  </si>
  <si>
    <t>８５</t>
    <phoneticPr fontId="7"/>
  </si>
  <si>
    <t>８６</t>
    <phoneticPr fontId="7"/>
  </si>
  <si>
    <t>８７</t>
    <phoneticPr fontId="7"/>
  </si>
  <si>
    <t>８８</t>
    <phoneticPr fontId="7"/>
  </si>
  <si>
    <t>８９</t>
    <phoneticPr fontId="7"/>
  </si>
  <si>
    <t>９０</t>
    <phoneticPr fontId="7"/>
  </si>
  <si>
    <t>９1</t>
    <phoneticPr fontId="7"/>
  </si>
  <si>
    <t>９２</t>
    <phoneticPr fontId="7"/>
  </si>
  <si>
    <t>９３</t>
    <phoneticPr fontId="7"/>
  </si>
  <si>
    <t>９４</t>
    <phoneticPr fontId="7"/>
  </si>
  <si>
    <t>９５</t>
    <phoneticPr fontId="7"/>
  </si>
  <si>
    <t>９６</t>
    <phoneticPr fontId="7"/>
  </si>
  <si>
    <t>９７</t>
    <phoneticPr fontId="7"/>
  </si>
  <si>
    <t>９８</t>
    <phoneticPr fontId="7"/>
  </si>
  <si>
    <t>９９</t>
    <phoneticPr fontId="7"/>
  </si>
  <si>
    <t>１００</t>
    <phoneticPr fontId="7"/>
  </si>
  <si>
    <t>　　・</t>
  </si>
  <si>
    <t>生乳</t>
  </si>
  <si>
    <t>肉用牛</t>
  </si>
  <si>
    <t>豚</t>
  </si>
  <si>
    <t>鶏卵</t>
  </si>
  <si>
    <t>ブロイラー</t>
  </si>
  <si>
    <t>トマト</t>
  </si>
  <si>
    <t>いちご</t>
  </si>
  <si>
    <t>ぶどう</t>
  </si>
  <si>
    <t>りんご</t>
  </si>
  <si>
    <t>みかん</t>
  </si>
  <si>
    <t>たまねぎ</t>
  </si>
  <si>
    <t>ねぎ</t>
  </si>
  <si>
    <t>きゅうり</t>
  </si>
  <si>
    <t>かんしょ</t>
  </si>
  <si>
    <t>ばれいしょ</t>
  </si>
  <si>
    <t>乳牛（小）</t>
  </si>
  <si>
    <t>キャベツ</t>
  </si>
  <si>
    <t>だいこん</t>
  </si>
  <si>
    <t>ほうれんそう</t>
  </si>
  <si>
    <t>レタス</t>
  </si>
  <si>
    <t>なす</t>
  </si>
  <si>
    <t>軽種馬</t>
  </si>
  <si>
    <t>もも</t>
  </si>
  <si>
    <t>日本なし</t>
  </si>
  <si>
    <t>メロン</t>
  </si>
  <si>
    <t>すいか</t>
  </si>
  <si>
    <t>きく（切り花）</t>
  </si>
  <si>
    <t>小麦</t>
  </si>
  <si>
    <t>にんじん</t>
  </si>
  <si>
    <t>ピーマン</t>
  </si>
  <si>
    <t>もやし</t>
  </si>
  <si>
    <t>ブロッコリー</t>
  </si>
  <si>
    <t>おうとう</t>
  </si>
  <si>
    <t>茶（生葉）</t>
  </si>
  <si>
    <t>てんさい</t>
  </si>
  <si>
    <t>はくさい</t>
  </si>
  <si>
    <t>かき</t>
  </si>
  <si>
    <t>大豆</t>
  </si>
  <si>
    <t>えだまめ（未成熟）</t>
  </si>
  <si>
    <t>やまのいも</t>
  </si>
  <si>
    <t>ひな（他都道府県販売）</t>
  </si>
  <si>
    <t>洋ラン類（鉢）</t>
  </si>
  <si>
    <t>スイートコーン</t>
  </si>
  <si>
    <t>にら</t>
  </si>
  <si>
    <t>さといも</t>
  </si>
  <si>
    <t>荒茶</t>
  </si>
  <si>
    <t>さとうきび</t>
  </si>
  <si>
    <t>うめ</t>
  </si>
  <si>
    <t>アスパラガス</t>
  </si>
  <si>
    <t>こまつな</t>
  </si>
  <si>
    <t>かぼちゃ</t>
  </si>
  <si>
    <t>ごぼう</t>
  </si>
  <si>
    <t>さやいんげん（未成熟）</t>
  </si>
  <si>
    <t>切り枝</t>
  </si>
  <si>
    <t>さやえんどう（未成熟）</t>
  </si>
  <si>
    <t>しょうが</t>
  </si>
  <si>
    <t>しそ</t>
  </si>
  <si>
    <t>にんにく</t>
  </si>
  <si>
    <t>ゆり（切り花）</t>
  </si>
  <si>
    <t>葉たばこ</t>
  </si>
  <si>
    <t>れんこん</t>
  </si>
  <si>
    <t>観葉植物</t>
  </si>
  <si>
    <t>しらぬい（デコポン）</t>
  </si>
  <si>
    <t>ばら</t>
  </si>
  <si>
    <t>小豆</t>
  </si>
  <si>
    <t>しゅんぎく</t>
  </si>
  <si>
    <t>庭園樹苗木</t>
  </si>
  <si>
    <t>トルコギキョウ</t>
  </si>
  <si>
    <t>かんしょ切干</t>
  </si>
  <si>
    <t>くり</t>
  </si>
  <si>
    <t>らっかせい（からつき）</t>
  </si>
  <si>
    <t>花木類</t>
  </si>
  <si>
    <t>きょうな（みずな）</t>
  </si>
  <si>
    <t>カーネーション（切り花）</t>
  </si>
  <si>
    <t>すもも</t>
  </si>
  <si>
    <t>かぶ</t>
  </si>
  <si>
    <t>キウイフルーツ</t>
  </si>
  <si>
    <t>たけのこ</t>
  </si>
  <si>
    <t>チンゲンサイ</t>
  </si>
  <si>
    <t>二条大麦</t>
  </si>
  <si>
    <t>西洋なし</t>
  </si>
  <si>
    <t>マンゴー</t>
  </si>
  <si>
    <t>みょうが</t>
  </si>
  <si>
    <t>オクラ</t>
  </si>
  <si>
    <t>そば</t>
  </si>
  <si>
    <t>非結球つけな</t>
  </si>
  <si>
    <t>こんにゃくいも</t>
  </si>
  <si>
    <t>みつば</t>
  </si>
  <si>
    <t>いちじく</t>
  </si>
  <si>
    <t>シクラメン</t>
  </si>
  <si>
    <t>芝</t>
  </si>
  <si>
    <t>はちみつ</t>
  </si>
  <si>
    <t>マッシュルーム</t>
  </si>
  <si>
    <t>セルリー</t>
  </si>
  <si>
    <t>ゆず</t>
  </si>
  <si>
    <t>馬</t>
  </si>
  <si>
    <t>スターチス</t>
  </si>
  <si>
    <t>ししとう</t>
  </si>
  <si>
    <t>そらまめ(未成熟)</t>
  </si>
  <si>
    <t>都 道 府 県</t>
    <rPh sb="2" eb="3">
      <t>ミチ</t>
    </rPh>
    <phoneticPr fontId="9"/>
  </si>
  <si>
    <t>構成比</t>
  </si>
  <si>
    <t>億円</t>
    <rPh sb="0" eb="2">
      <t>オクエン</t>
    </rPh>
    <phoneticPr fontId="9"/>
  </si>
  <si>
    <t>％</t>
  </si>
  <si>
    <t>合計</t>
  </si>
  <si>
    <t>(全国農業地域）</t>
    <rPh sb="1" eb="3">
      <t>ゼンコク</t>
    </rPh>
    <rPh sb="3" eb="5">
      <t>ノウギョウ</t>
    </rPh>
    <rPh sb="5" eb="7">
      <t>チイキ</t>
    </rPh>
    <phoneticPr fontId="9"/>
  </si>
  <si>
    <t>都府県</t>
  </si>
  <si>
    <t>東北</t>
  </si>
  <si>
    <t>…</t>
  </si>
  <si>
    <t>北陸</t>
  </si>
  <si>
    <t>関東・東山</t>
  </si>
  <si>
    <t xml:space="preserve">  北関東</t>
    <rPh sb="2" eb="3">
      <t>キタ</t>
    </rPh>
    <rPh sb="3" eb="5">
      <t>カントウ</t>
    </rPh>
    <phoneticPr fontId="9"/>
  </si>
  <si>
    <t xml:space="preserve">  南関東</t>
  </si>
  <si>
    <t>東山</t>
  </si>
  <si>
    <t>東海</t>
  </si>
  <si>
    <t>近畿</t>
  </si>
  <si>
    <t>中国</t>
  </si>
  <si>
    <t xml:space="preserve"> 山陰</t>
  </si>
  <si>
    <t xml:space="preserve"> 山陽</t>
  </si>
  <si>
    <t>四国</t>
  </si>
  <si>
    <t>九州</t>
  </si>
  <si>
    <t xml:space="preserve">  北九州</t>
  </si>
  <si>
    <t xml:space="preserve">  南九州</t>
  </si>
  <si>
    <t>(都道府県）</t>
    <rPh sb="1" eb="5">
      <t>トドウフケン</t>
    </rPh>
    <phoneticPr fontId="9"/>
  </si>
  <si>
    <t/>
  </si>
  <si>
    <t>北海道</t>
    <phoneticPr fontId="7"/>
  </si>
  <si>
    <t>青森</t>
    <phoneticPr fontId="7"/>
  </si>
  <si>
    <t>岩手</t>
    <phoneticPr fontId="7"/>
  </si>
  <si>
    <t>宮城</t>
    <phoneticPr fontId="7"/>
  </si>
  <si>
    <t>秋田</t>
    <phoneticPr fontId="7"/>
  </si>
  <si>
    <t>山形</t>
    <phoneticPr fontId="7"/>
  </si>
  <si>
    <t>福島</t>
    <phoneticPr fontId="7"/>
  </si>
  <si>
    <t>茨城</t>
    <phoneticPr fontId="7"/>
  </si>
  <si>
    <t>栃木</t>
    <phoneticPr fontId="7"/>
  </si>
  <si>
    <t>群馬</t>
    <phoneticPr fontId="7"/>
  </si>
  <si>
    <t>埼玉</t>
    <phoneticPr fontId="7"/>
  </si>
  <si>
    <t>千葉</t>
    <phoneticPr fontId="7"/>
  </si>
  <si>
    <t>東京</t>
    <phoneticPr fontId="7"/>
  </si>
  <si>
    <t>神奈川</t>
    <phoneticPr fontId="7"/>
  </si>
  <si>
    <t>新潟</t>
    <phoneticPr fontId="7"/>
  </si>
  <si>
    <t>富山</t>
    <phoneticPr fontId="7"/>
  </si>
  <si>
    <t>石川</t>
    <phoneticPr fontId="7"/>
  </si>
  <si>
    <t>福井</t>
    <phoneticPr fontId="7"/>
  </si>
  <si>
    <t>山梨</t>
    <phoneticPr fontId="7"/>
  </si>
  <si>
    <t>長野</t>
    <phoneticPr fontId="7"/>
  </si>
  <si>
    <t>岐阜</t>
    <phoneticPr fontId="7"/>
  </si>
  <si>
    <t>静岡</t>
    <phoneticPr fontId="7"/>
  </si>
  <si>
    <t>愛知</t>
    <phoneticPr fontId="7"/>
  </si>
  <si>
    <t>三重</t>
    <phoneticPr fontId="7"/>
  </si>
  <si>
    <t>滋賀</t>
    <phoneticPr fontId="7"/>
  </si>
  <si>
    <t>京都</t>
    <phoneticPr fontId="7"/>
  </si>
  <si>
    <t>大阪</t>
    <phoneticPr fontId="7"/>
  </si>
  <si>
    <t>兵庫</t>
    <phoneticPr fontId="7"/>
  </si>
  <si>
    <t>奈良</t>
    <phoneticPr fontId="7"/>
  </si>
  <si>
    <t>和歌山</t>
    <phoneticPr fontId="7"/>
  </si>
  <si>
    <t>鳥取</t>
    <phoneticPr fontId="7"/>
  </si>
  <si>
    <t>(50)</t>
  </si>
  <si>
    <t>島根</t>
    <phoneticPr fontId="7"/>
  </si>
  <si>
    <t>(51)</t>
  </si>
  <si>
    <t>岡山</t>
    <phoneticPr fontId="7"/>
  </si>
  <si>
    <t>(52)</t>
  </si>
  <si>
    <t>広島</t>
    <phoneticPr fontId="7"/>
  </si>
  <si>
    <t>(53)</t>
  </si>
  <si>
    <t>山口</t>
    <phoneticPr fontId="7"/>
  </si>
  <si>
    <t>(54)</t>
  </si>
  <si>
    <t>徳島</t>
    <phoneticPr fontId="7"/>
  </si>
  <si>
    <t>(55)</t>
  </si>
  <si>
    <t>香川</t>
    <phoneticPr fontId="7"/>
  </si>
  <si>
    <t>(56)</t>
  </si>
  <si>
    <t>愛媛</t>
    <phoneticPr fontId="7"/>
  </si>
  <si>
    <t>(57)</t>
  </si>
  <si>
    <t>高知</t>
    <phoneticPr fontId="7"/>
  </si>
  <si>
    <t>(58)</t>
  </si>
  <si>
    <t>福岡</t>
    <phoneticPr fontId="7"/>
  </si>
  <si>
    <t>(59)</t>
  </si>
  <si>
    <t>佐賀</t>
    <phoneticPr fontId="7"/>
  </si>
  <si>
    <t>(60)</t>
  </si>
  <si>
    <t>長崎</t>
    <phoneticPr fontId="7"/>
  </si>
  <si>
    <t>(61)</t>
  </si>
  <si>
    <t>熊本</t>
    <phoneticPr fontId="7"/>
  </si>
  <si>
    <t>(62)</t>
  </si>
  <si>
    <t>大分</t>
    <phoneticPr fontId="7"/>
  </si>
  <si>
    <t>(63)</t>
  </si>
  <si>
    <t>宮崎</t>
    <phoneticPr fontId="7"/>
  </si>
  <si>
    <t>(64)</t>
  </si>
  <si>
    <t>鹿児島</t>
    <phoneticPr fontId="7"/>
  </si>
  <si>
    <t>(65)</t>
  </si>
  <si>
    <t>沖縄</t>
    <phoneticPr fontId="7"/>
  </si>
  <si>
    <t>(66)</t>
  </si>
  <si>
    <t>注：１　推計を行っていない品目は「…」とした。</t>
    <rPh sb="0" eb="1">
      <t>チュウ</t>
    </rPh>
    <phoneticPr fontId="50"/>
  </si>
  <si>
    <t>　　２　都道府県ごとに推計している品目が異なっていることから、品目別産出額の合計値は、該当品目を推計している都道府県の合計である。</t>
    <rPh sb="4" eb="8">
      <t>トドウフケン</t>
    </rPh>
    <rPh sb="11" eb="13">
      <t>スイケイ</t>
    </rPh>
    <rPh sb="17" eb="19">
      <t>ヒンモク</t>
    </rPh>
    <rPh sb="20" eb="21">
      <t>コト</t>
    </rPh>
    <rPh sb="31" eb="33">
      <t>ヒンモク</t>
    </rPh>
    <rPh sb="33" eb="34">
      <t>ベツ</t>
    </rPh>
    <rPh sb="34" eb="36">
      <t>サンシュツ</t>
    </rPh>
    <rPh sb="36" eb="37">
      <t>ガク</t>
    </rPh>
    <rPh sb="38" eb="41">
      <t>ゴウケイチ</t>
    </rPh>
    <rPh sb="43" eb="45">
      <t>ガイトウ</t>
    </rPh>
    <rPh sb="45" eb="47">
      <t>ヒンモク</t>
    </rPh>
    <rPh sb="48" eb="50">
      <t>スイケイ</t>
    </rPh>
    <rPh sb="54" eb="56">
      <t>トドウ</t>
    </rPh>
    <rPh sb="56" eb="57">
      <t>フ</t>
    </rPh>
    <phoneticPr fontId="50"/>
  </si>
  <si>
    <t>　　３　順位付けは、各品目ごとに推計を行った都道府県を対象として、原数値（100万円）により判定した。</t>
    <rPh sb="4" eb="6">
      <t>ジュンイ</t>
    </rPh>
    <rPh sb="6" eb="7">
      <t>ヅ</t>
    </rPh>
    <rPh sb="16" eb="18">
      <t>スイケイ</t>
    </rPh>
    <rPh sb="19" eb="20">
      <t>オコナ</t>
    </rPh>
    <rPh sb="22" eb="26">
      <t>トドウフケン</t>
    </rPh>
    <rPh sb="27" eb="29">
      <t>タイショウ</t>
    </rPh>
    <rPh sb="33" eb="34">
      <t>ハラ</t>
    </rPh>
    <rPh sb="34" eb="35">
      <t>スウ</t>
    </rPh>
    <rPh sb="35" eb="36">
      <t>アタイ</t>
    </rPh>
    <rPh sb="40" eb="42">
      <t>マンエン</t>
    </rPh>
    <rPh sb="46" eb="48">
      <t>ハンテイ</t>
    </rPh>
    <phoneticPr fontId="50"/>
  </si>
  <si>
    <t>関係のないところは非表示にしています</t>
    <rPh sb="0" eb="2">
      <t>カンケイ</t>
    </rPh>
    <rPh sb="9" eb="12">
      <t>ヒヒョウジ</t>
    </rPh>
    <phoneticPr fontId="46"/>
  </si>
  <si>
    <t>※品目の順位は毎年変わるので、更新の際はその品目が何位か確認し、関数の列を指定し直すこと</t>
    <rPh sb="1" eb="3">
      <t>ヒンモク</t>
    </rPh>
    <rPh sb="4" eb="6">
      <t>ジュンイ</t>
    </rPh>
    <rPh sb="7" eb="9">
      <t>マイトシ</t>
    </rPh>
    <rPh sb="9" eb="10">
      <t>カ</t>
    </rPh>
    <rPh sb="15" eb="17">
      <t>コウシン</t>
    </rPh>
    <rPh sb="18" eb="19">
      <t>サイ</t>
    </rPh>
    <rPh sb="22" eb="24">
      <t>ヒンモク</t>
    </rPh>
    <rPh sb="25" eb="26">
      <t>ナン</t>
    </rPh>
    <rPh sb="26" eb="27">
      <t>イ</t>
    </rPh>
    <rPh sb="28" eb="30">
      <t>カクニン</t>
    </rPh>
    <rPh sb="32" eb="34">
      <t>カンスウ</t>
    </rPh>
    <rPh sb="35" eb="36">
      <t>レツ</t>
    </rPh>
    <rPh sb="37" eb="39">
      <t>シテイ</t>
    </rPh>
    <rPh sb="40" eb="41">
      <t>ナオ</t>
    </rPh>
    <phoneticPr fontId="3"/>
  </si>
  <si>
    <r>
      <t>例（産出額）：　=XLOOKUP($KU13,$B$13:$B$59,</t>
    </r>
    <r>
      <rPr>
        <sz val="9"/>
        <color rgb="FFFF0000"/>
        <rFont val="ＭＳ 明朝"/>
        <family val="1"/>
        <charset val="128"/>
      </rPr>
      <t>$○○$13:$○○$59</t>
    </r>
    <r>
      <rPr>
        <sz val="9"/>
        <rFont val="ＭＳ 明朝"/>
        <family val="1"/>
        <charset val="128"/>
      </rPr>
      <t>)</t>
    </r>
    <rPh sb="0" eb="1">
      <t>レイ</t>
    </rPh>
    <rPh sb="2" eb="5">
      <t>サンシュツガク</t>
    </rPh>
    <phoneticPr fontId="3"/>
  </si>
  <si>
    <r>
      <t>←「</t>
    </r>
    <r>
      <rPr>
        <sz val="9"/>
        <color rgb="FFFF0000"/>
        <rFont val="ＭＳ 明朝"/>
        <family val="1"/>
        <charset val="128"/>
      </rPr>
      <t>○○</t>
    </r>
    <r>
      <rPr>
        <sz val="9"/>
        <rFont val="ＭＳ 明朝"/>
        <family val="1"/>
        <charset val="128"/>
      </rPr>
      <t>」の部分を指定し直す</t>
    </r>
    <rPh sb="6" eb="8">
      <t>ブブン</t>
    </rPh>
    <rPh sb="9" eb="11">
      <t>シテイ</t>
    </rPh>
    <rPh sb="12" eb="13">
      <t>ナオ</t>
    </rPh>
    <phoneticPr fontId="3"/>
  </si>
  <si>
    <t>構成比</t>
    <rPh sb="0" eb="3">
      <t>コウセイヒ</t>
    </rPh>
    <phoneticPr fontId="3"/>
  </si>
  <si>
    <t>順位（重複なし）</t>
    <rPh sb="0" eb="2">
      <t>ジュンイ</t>
    </rPh>
    <rPh sb="3" eb="5">
      <t>チョウフク</t>
    </rPh>
    <phoneticPr fontId="3"/>
  </si>
  <si>
    <t>合　　　　　計</t>
  </si>
  <si>
    <t>％</t>
    <phoneticPr fontId="3"/>
  </si>
  <si>
    <t>※経営構造から貰う</t>
    <rPh sb="1" eb="5">
      <t>ケイエイコウゾウ</t>
    </rPh>
    <rPh sb="7" eb="8">
      <t>モラ</t>
    </rPh>
    <phoneticPr fontId="3"/>
  </si>
  <si>
    <t>主要農産物の産出額と構成比（全順位付け）</t>
    <rPh sb="6" eb="9">
      <t>サンシュツガク</t>
    </rPh>
    <rPh sb="10" eb="13">
      <t>コウセイヒ</t>
    </rPh>
    <rPh sb="14" eb="15">
      <t>ゼン</t>
    </rPh>
    <rPh sb="15" eb="17">
      <t>ジュンイ</t>
    </rPh>
    <rPh sb="17" eb="18">
      <t>ヅ</t>
    </rPh>
    <phoneticPr fontId="9"/>
  </si>
  <si>
    <t>全国農業地域</t>
    <rPh sb="0" eb="2">
      <t>ゼンコク</t>
    </rPh>
    <rPh sb="2" eb="4">
      <t>ノウギョウ</t>
    </rPh>
    <rPh sb="4" eb="5">
      <t>チ</t>
    </rPh>
    <rPh sb="5" eb="6">
      <t>イキ</t>
    </rPh>
    <phoneticPr fontId="9"/>
  </si>
  <si>
    <t>（参考）</t>
    <rPh sb="1" eb="3">
      <t>サンコウ</t>
    </rPh>
    <phoneticPr fontId="9"/>
  </si>
  <si>
    <t>要検討：なたねの全国数値については、億円単位しかなく、ラウンドされています。細かい順位は出ていますが（下の青枠通り）、ＨＰ上に掲載するものは同率順位にするか検討が必要になります（産出額が２位以下全て０のため）。</t>
    <phoneticPr fontId="46"/>
  </si>
  <si>
    <t>・</t>
    <phoneticPr fontId="9"/>
  </si>
  <si>
    <t>なたね</t>
  </si>
  <si>
    <t>都 道 府 県</t>
    <rPh sb="0" eb="1">
      <t>ミヤコ</t>
    </rPh>
    <rPh sb="2" eb="3">
      <t>ミチ</t>
    </rPh>
    <rPh sb="4" eb="5">
      <t>フ</t>
    </rPh>
    <rPh sb="6" eb="7">
      <t>ケン</t>
    </rPh>
    <phoneticPr fontId="9"/>
  </si>
  <si>
    <t>産出額</t>
    <rPh sb="0" eb="3">
      <t>サンシュツガク</t>
    </rPh>
    <phoneticPr fontId="59"/>
  </si>
  <si>
    <t>構成割合</t>
    <rPh sb="2" eb="4">
      <t>ワリアイ</t>
    </rPh>
    <phoneticPr fontId="47"/>
  </si>
  <si>
    <t>順位</t>
    <rPh sb="0" eb="2">
      <t>ジュンイ</t>
    </rPh>
    <phoneticPr fontId="9"/>
  </si>
  <si>
    <t>％</t>
    <phoneticPr fontId="9"/>
  </si>
  <si>
    <t>合計</t>
    <phoneticPr fontId="3"/>
  </si>
  <si>
    <t>(1)</t>
    <phoneticPr fontId="9"/>
  </si>
  <si>
    <t>北海道</t>
    <phoneticPr fontId="3"/>
  </si>
  <si>
    <t>(2)</t>
    <phoneticPr fontId="9"/>
  </si>
  <si>
    <t>都府県</t>
    <phoneticPr fontId="3"/>
  </si>
  <si>
    <t>(3)</t>
    <phoneticPr fontId="9"/>
  </si>
  <si>
    <t>東北</t>
    <phoneticPr fontId="3"/>
  </si>
  <si>
    <t>(4)</t>
    <phoneticPr fontId="9"/>
  </si>
  <si>
    <t>北陸</t>
    <phoneticPr fontId="3"/>
  </si>
  <si>
    <t>(5)</t>
    <phoneticPr fontId="9"/>
  </si>
  <si>
    <t>関東・東山</t>
    <phoneticPr fontId="3"/>
  </si>
  <si>
    <t>(6)</t>
    <phoneticPr fontId="9"/>
  </si>
  <si>
    <t>北関東</t>
    <rPh sb="0" eb="1">
      <t>キタ</t>
    </rPh>
    <rPh sb="1" eb="3">
      <t>カントウ</t>
    </rPh>
    <phoneticPr fontId="9"/>
  </si>
  <si>
    <t>南関東</t>
    <rPh sb="0" eb="1">
      <t>ミナミ</t>
    </rPh>
    <rPh sb="1" eb="3">
      <t>カントウ</t>
    </rPh>
    <phoneticPr fontId="9"/>
  </si>
  <si>
    <t>東山</t>
    <rPh sb="0" eb="2">
      <t>ヒガシヤマ</t>
    </rPh>
    <phoneticPr fontId="9"/>
  </si>
  <si>
    <t>東海</t>
    <phoneticPr fontId="3"/>
  </si>
  <si>
    <t>近畿</t>
    <phoneticPr fontId="3"/>
  </si>
  <si>
    <t>中国</t>
    <phoneticPr fontId="3"/>
  </si>
  <si>
    <t>(12)</t>
    <phoneticPr fontId="9"/>
  </si>
  <si>
    <t>山陰</t>
    <rPh sb="0" eb="2">
      <t>サンイン</t>
    </rPh>
    <phoneticPr fontId="9"/>
  </si>
  <si>
    <t>順位を細かく表示する場合</t>
    <rPh sb="0" eb="2">
      <t>ジュンイ</t>
    </rPh>
    <rPh sb="3" eb="4">
      <t>コマ</t>
    </rPh>
    <rPh sb="6" eb="8">
      <t>ヒョウジ</t>
    </rPh>
    <rPh sb="10" eb="12">
      <t>バアイ</t>
    </rPh>
    <phoneticPr fontId="46"/>
  </si>
  <si>
    <t>順位を細かく表示しない場合</t>
    <rPh sb="0" eb="2">
      <t>ジュンイ</t>
    </rPh>
    <rPh sb="3" eb="4">
      <t>コマ</t>
    </rPh>
    <rPh sb="6" eb="8">
      <t>ヒョウジ</t>
    </rPh>
    <rPh sb="11" eb="13">
      <t>バアイ</t>
    </rPh>
    <phoneticPr fontId="46"/>
  </si>
  <si>
    <t>山陽</t>
    <rPh sb="0" eb="2">
      <t>サンヨウ</t>
    </rPh>
    <phoneticPr fontId="9"/>
  </si>
  <si>
    <t>四国</t>
    <phoneticPr fontId="3"/>
  </si>
  <si>
    <t>なたねに関しては、都道府県別データが公表資料・e-statにありませんので、経営構造統計課に全国品目別農業産出額（令和○年版）をもらい、非表示のセルを再表示し、最新値を貼り付けて順位に変動があった場合は以下にある表を修正してください。</t>
    <rPh sb="4" eb="5">
      <t>カン</t>
    </rPh>
    <rPh sb="9" eb="14">
      <t>トドウフケンベツ</t>
    </rPh>
    <rPh sb="18" eb="20">
      <t>コウヒョウ</t>
    </rPh>
    <rPh sb="20" eb="22">
      <t>シリョウ</t>
    </rPh>
    <rPh sb="38" eb="44">
      <t>ケイエイコウゾウトウケイ</t>
    </rPh>
    <rPh sb="44" eb="45">
      <t>カ</t>
    </rPh>
    <rPh sb="46" eb="48">
      <t>ゼンコク</t>
    </rPh>
    <rPh sb="48" eb="51">
      <t>ヒンモクベツ</t>
    </rPh>
    <rPh sb="51" eb="53">
      <t>ノウギョウ</t>
    </rPh>
    <rPh sb="53" eb="56">
      <t>サンシュツガク</t>
    </rPh>
    <rPh sb="57" eb="59">
      <t>レイワ</t>
    </rPh>
    <rPh sb="60" eb="61">
      <t>ネン</t>
    </rPh>
    <rPh sb="61" eb="62">
      <t>バン</t>
    </rPh>
    <rPh sb="68" eb="71">
      <t>ヒヒョウジ</t>
    </rPh>
    <rPh sb="75" eb="78">
      <t>サイヒョウジ</t>
    </rPh>
    <rPh sb="80" eb="82">
      <t>サイシン</t>
    </rPh>
    <rPh sb="82" eb="83">
      <t>チ</t>
    </rPh>
    <rPh sb="84" eb="85">
      <t>ハ</t>
    </rPh>
    <rPh sb="86" eb="87">
      <t>ツ</t>
    </rPh>
    <rPh sb="89" eb="91">
      <t>ジュンイ</t>
    </rPh>
    <rPh sb="92" eb="94">
      <t>ヘンドウ</t>
    </rPh>
    <rPh sb="98" eb="100">
      <t>バアイ</t>
    </rPh>
    <rPh sb="101" eb="103">
      <t>イカ</t>
    </rPh>
    <rPh sb="106" eb="107">
      <t>ヒョウ</t>
    </rPh>
    <rPh sb="108" eb="110">
      <t>シュウセイ</t>
    </rPh>
    <phoneticPr fontId="46"/>
  </si>
  <si>
    <t>過去のなんばんBOOKはこちらの数値で対応しました。</t>
    <rPh sb="0" eb="2">
      <t>カコ</t>
    </rPh>
    <rPh sb="16" eb="18">
      <t>スウチ</t>
    </rPh>
    <rPh sb="19" eb="21">
      <t>タイオウ</t>
    </rPh>
    <phoneticPr fontId="46"/>
  </si>
  <si>
    <t>九州</t>
    <phoneticPr fontId="3"/>
  </si>
  <si>
    <t>北九州</t>
    <rPh sb="0" eb="3">
      <t>キタキュウシュウ</t>
    </rPh>
    <phoneticPr fontId="9"/>
  </si>
  <si>
    <t>南九州</t>
    <rPh sb="0" eb="1">
      <t>ミナミ</t>
    </rPh>
    <rPh sb="1" eb="3">
      <t>キュウシュウ</t>
    </rPh>
    <phoneticPr fontId="9"/>
  </si>
  <si>
    <t>沖縄</t>
    <phoneticPr fontId="3"/>
  </si>
  <si>
    <t>（都道府県）</t>
    <rPh sb="1" eb="5">
      <t>トドウフケン</t>
    </rPh>
    <phoneticPr fontId="9"/>
  </si>
  <si>
    <t>順位</t>
  </si>
  <si>
    <t>産出額</t>
    <rPh sb="0" eb="3">
      <t>サンシュツガク</t>
    </rPh>
    <phoneticPr fontId="9"/>
  </si>
  <si>
    <t>北海道</t>
    <rPh sb="0" eb="1">
      <t>キタ</t>
    </rPh>
    <rPh sb="1" eb="2">
      <t>ウミ</t>
    </rPh>
    <rPh sb="2" eb="3">
      <t>ミチ</t>
    </rPh>
    <phoneticPr fontId="9"/>
  </si>
  <si>
    <t>(20)</t>
    <phoneticPr fontId="9"/>
  </si>
  <si>
    <t>青森</t>
    <phoneticPr fontId="3"/>
  </si>
  <si>
    <t>(21)</t>
    <phoneticPr fontId="9"/>
  </si>
  <si>
    <t>岩手</t>
    <phoneticPr fontId="3"/>
  </si>
  <si>
    <t>(22)</t>
    <phoneticPr fontId="9"/>
  </si>
  <si>
    <t>宮城</t>
    <phoneticPr fontId="3"/>
  </si>
  <si>
    <t>秋田</t>
    <phoneticPr fontId="3"/>
  </si>
  <si>
    <t>山形</t>
    <phoneticPr fontId="3"/>
  </si>
  <si>
    <t>福島</t>
    <phoneticPr fontId="3"/>
  </si>
  <si>
    <t>茨城</t>
    <phoneticPr fontId="3"/>
  </si>
  <si>
    <t>(27)</t>
    <phoneticPr fontId="9"/>
  </si>
  <si>
    <t>栃木</t>
    <phoneticPr fontId="3"/>
  </si>
  <si>
    <t>(28)</t>
    <phoneticPr fontId="9"/>
  </si>
  <si>
    <t>群馬</t>
    <phoneticPr fontId="3"/>
  </si>
  <si>
    <t>埼玉</t>
    <phoneticPr fontId="3"/>
  </si>
  <si>
    <t>千葉</t>
    <phoneticPr fontId="3"/>
  </si>
  <si>
    <t>東京</t>
    <phoneticPr fontId="3"/>
  </si>
  <si>
    <t>神奈川</t>
    <phoneticPr fontId="3"/>
  </si>
  <si>
    <t>新潟</t>
    <phoneticPr fontId="3"/>
  </si>
  <si>
    <t>(34)</t>
    <phoneticPr fontId="9"/>
  </si>
  <si>
    <t>富山</t>
    <phoneticPr fontId="3"/>
  </si>
  <si>
    <t>(35)</t>
    <phoneticPr fontId="9"/>
  </si>
  <si>
    <t>石川</t>
    <phoneticPr fontId="3"/>
  </si>
  <si>
    <t>(36)</t>
    <phoneticPr fontId="9"/>
  </si>
  <si>
    <t>福井</t>
    <phoneticPr fontId="3"/>
  </si>
  <si>
    <t>(37)</t>
    <phoneticPr fontId="9"/>
  </si>
  <si>
    <t>山梨</t>
    <phoneticPr fontId="3"/>
  </si>
  <si>
    <t>(38)</t>
    <phoneticPr fontId="9"/>
  </si>
  <si>
    <t>長野</t>
    <phoneticPr fontId="3"/>
  </si>
  <si>
    <t>(39)</t>
    <phoneticPr fontId="9"/>
  </si>
  <si>
    <t>岐阜</t>
    <phoneticPr fontId="3"/>
  </si>
  <si>
    <t>(40)</t>
    <phoneticPr fontId="9"/>
  </si>
  <si>
    <t>静岡</t>
    <phoneticPr fontId="3"/>
  </si>
  <si>
    <t>(41)</t>
    <phoneticPr fontId="9"/>
  </si>
  <si>
    <t>愛知</t>
    <phoneticPr fontId="3"/>
  </si>
  <si>
    <t>(42)</t>
    <phoneticPr fontId="9"/>
  </si>
  <si>
    <t>三重</t>
    <phoneticPr fontId="3"/>
  </si>
  <si>
    <t>(43)</t>
    <phoneticPr fontId="9"/>
  </si>
  <si>
    <t>滋賀</t>
    <phoneticPr fontId="3"/>
  </si>
  <si>
    <t>(44)</t>
    <phoneticPr fontId="9"/>
  </si>
  <si>
    <t>京都</t>
    <phoneticPr fontId="3"/>
  </si>
  <si>
    <t>(45)</t>
    <phoneticPr fontId="9"/>
  </si>
  <si>
    <t>大阪</t>
    <phoneticPr fontId="3"/>
  </si>
  <si>
    <t>(46)</t>
    <phoneticPr fontId="9"/>
  </si>
  <si>
    <t>兵庫</t>
    <phoneticPr fontId="3"/>
  </si>
  <si>
    <t>(47)</t>
    <phoneticPr fontId="9"/>
  </si>
  <si>
    <t>奈良</t>
    <phoneticPr fontId="3"/>
  </si>
  <si>
    <t>(48)</t>
    <phoneticPr fontId="9"/>
  </si>
  <si>
    <t>和歌山</t>
    <phoneticPr fontId="3"/>
  </si>
  <si>
    <t>(49)</t>
    <phoneticPr fontId="9"/>
  </si>
  <si>
    <t>鳥取</t>
    <phoneticPr fontId="3"/>
  </si>
  <si>
    <t>(50)</t>
    <phoneticPr fontId="9"/>
  </si>
  <si>
    <t>島根</t>
    <phoneticPr fontId="3"/>
  </si>
  <si>
    <t>(51)</t>
    <phoneticPr fontId="9"/>
  </si>
  <si>
    <t>岡山</t>
    <phoneticPr fontId="3"/>
  </si>
  <si>
    <t>(52)</t>
    <phoneticPr fontId="9"/>
  </si>
  <si>
    <t>広島</t>
    <phoneticPr fontId="3"/>
  </si>
  <si>
    <t>(53)</t>
    <phoneticPr fontId="9"/>
  </si>
  <si>
    <t>山口</t>
    <phoneticPr fontId="3"/>
  </si>
  <si>
    <t>(54)</t>
    <phoneticPr fontId="9"/>
  </si>
  <si>
    <t>徳島</t>
    <phoneticPr fontId="3"/>
  </si>
  <si>
    <t>(55)</t>
    <phoneticPr fontId="9"/>
  </si>
  <si>
    <t>香川</t>
    <phoneticPr fontId="3"/>
  </si>
  <si>
    <t>(56)</t>
    <phoneticPr fontId="9"/>
  </si>
  <si>
    <t>愛媛</t>
    <phoneticPr fontId="3"/>
  </si>
  <si>
    <t>(57)</t>
    <phoneticPr fontId="9"/>
  </si>
  <si>
    <t>高知</t>
    <phoneticPr fontId="3"/>
  </si>
  <si>
    <t>(58)</t>
    <phoneticPr fontId="9"/>
  </si>
  <si>
    <t>福岡</t>
    <phoneticPr fontId="3"/>
  </si>
  <si>
    <t>(59)</t>
    <phoneticPr fontId="9"/>
  </si>
  <si>
    <t>佐賀</t>
    <phoneticPr fontId="3"/>
  </si>
  <si>
    <t>(60)</t>
    <phoneticPr fontId="9"/>
  </si>
  <si>
    <t>長崎</t>
    <phoneticPr fontId="3"/>
  </si>
  <si>
    <t>熊本</t>
    <phoneticPr fontId="3"/>
  </si>
  <si>
    <t>大分</t>
    <phoneticPr fontId="3"/>
  </si>
  <si>
    <t>宮崎</t>
    <phoneticPr fontId="3"/>
  </si>
  <si>
    <t>鹿児島</t>
    <phoneticPr fontId="3"/>
  </si>
  <si>
    <t>沖縄</t>
    <rPh sb="0" eb="1">
      <t>オキ</t>
    </rPh>
    <rPh sb="1" eb="2">
      <t>ナワ</t>
    </rPh>
    <phoneticPr fontId="9"/>
  </si>
  <si>
    <t>(66)</t>
    <phoneticPr fontId="9"/>
  </si>
  <si>
    <t>関東農政局</t>
    <phoneticPr fontId="3"/>
  </si>
  <si>
    <t>(67)</t>
    <phoneticPr fontId="9"/>
  </si>
  <si>
    <t>東海農政局</t>
    <phoneticPr fontId="3"/>
  </si>
  <si>
    <t>(68)</t>
    <phoneticPr fontId="9"/>
  </si>
  <si>
    <t>中国四国農政局</t>
  </si>
  <si>
    <t>(69)</t>
    <phoneticPr fontId="9"/>
  </si>
  <si>
    <t>←この色のセルに「なんばんBOOK産出額整理表」ファイルの「産出額整理表」シートのデータを値貼り付け</t>
    <rPh sb="3" eb="4">
      <t>イロ</t>
    </rPh>
    <rPh sb="17" eb="23">
      <t>サンシュツガクセイリヒョウ</t>
    </rPh>
    <rPh sb="30" eb="33">
      <t>サンシュツガク</t>
    </rPh>
    <rPh sb="33" eb="36">
      <t>セイリヒョウ</t>
    </rPh>
    <rPh sb="45" eb="47">
      <t>アタイハ</t>
    </rPh>
    <rPh sb="48" eb="49">
      <t>ツ</t>
    </rPh>
    <phoneticPr fontId="3"/>
  </si>
  <si>
    <t>農業産出額（振興局別）</t>
    <rPh sb="0" eb="5">
      <t>ノウギョウサンシュツガク</t>
    </rPh>
    <rPh sb="6" eb="10">
      <t>シンコウキョクベツ</t>
    </rPh>
    <phoneticPr fontId="47"/>
  </si>
  <si>
    <t>単位：億円</t>
    <rPh sb="0" eb="2">
      <t>タンイ</t>
    </rPh>
    <rPh sb="3" eb="5">
      <t>オクエン</t>
    </rPh>
    <phoneticPr fontId="47"/>
  </si>
  <si>
    <t>振興局別順位（自動更新）</t>
    <rPh sb="0" eb="4">
      <t>シンコウキョクベツ</t>
    </rPh>
    <rPh sb="4" eb="6">
      <t>ジュンイ</t>
    </rPh>
    <rPh sb="7" eb="11">
      <t>ジドウコウシン</t>
    </rPh>
    <phoneticPr fontId="3"/>
  </si>
  <si>
    <t>農業産出額計</t>
    <rPh sb="0" eb="2">
      <t>ノウギョウ</t>
    </rPh>
    <rPh sb="2" eb="5">
      <t>サンシュツガク</t>
    </rPh>
    <rPh sb="5" eb="6">
      <t>ケイ</t>
    </rPh>
    <phoneticPr fontId="47"/>
  </si>
  <si>
    <t>耕種</t>
    <rPh sb="0" eb="2">
      <t>コウシュ</t>
    </rPh>
    <phoneticPr fontId="47"/>
  </si>
  <si>
    <t>米</t>
    <rPh sb="0" eb="1">
      <t>コメ</t>
    </rPh>
    <phoneticPr fontId="46"/>
  </si>
  <si>
    <t>小麦</t>
    <rPh sb="0" eb="2">
      <t>コムギ</t>
    </rPh>
    <phoneticPr fontId="47"/>
  </si>
  <si>
    <t>そば</t>
    <phoneticPr fontId="47"/>
  </si>
  <si>
    <t>大豆</t>
    <rPh sb="0" eb="2">
      <t>ダイズ</t>
    </rPh>
    <phoneticPr fontId="47"/>
  </si>
  <si>
    <t>野菜</t>
    <rPh sb="0" eb="2">
      <t>ヤサイ</t>
    </rPh>
    <phoneticPr fontId="47"/>
  </si>
  <si>
    <t>果実</t>
    <rPh sb="0" eb="2">
      <t>カジツ</t>
    </rPh>
    <phoneticPr fontId="47"/>
  </si>
  <si>
    <t>花き</t>
    <rPh sb="0" eb="1">
      <t>カ</t>
    </rPh>
    <phoneticPr fontId="47"/>
  </si>
  <si>
    <t>なたね</t>
    <phoneticPr fontId="47"/>
  </si>
  <si>
    <t>畜産</t>
    <rPh sb="0" eb="2">
      <t>チクサン</t>
    </rPh>
    <phoneticPr fontId="47"/>
  </si>
  <si>
    <t>肉用牛</t>
    <rPh sb="0" eb="3">
      <t>ニクヨウギュウ</t>
    </rPh>
    <phoneticPr fontId="47"/>
  </si>
  <si>
    <t>乳用牛</t>
    <rPh sb="0" eb="3">
      <t>ニュウヨウギュウ</t>
    </rPh>
    <phoneticPr fontId="47"/>
  </si>
  <si>
    <t>生乳</t>
    <rPh sb="0" eb="2">
      <t>セイニュウ</t>
    </rPh>
    <phoneticPr fontId="47"/>
  </si>
  <si>
    <t>石狩</t>
    <phoneticPr fontId="3"/>
  </si>
  <si>
    <t>渡島</t>
    <phoneticPr fontId="3"/>
  </si>
  <si>
    <t>檜山</t>
    <phoneticPr fontId="3"/>
  </si>
  <si>
    <t>後志</t>
    <phoneticPr fontId="3"/>
  </si>
  <si>
    <t>空知</t>
    <phoneticPr fontId="3"/>
  </si>
  <si>
    <t>上川</t>
    <phoneticPr fontId="3"/>
  </si>
  <si>
    <t>留萌</t>
    <phoneticPr fontId="3"/>
  </si>
  <si>
    <t>宗谷</t>
    <phoneticPr fontId="3"/>
  </si>
  <si>
    <t>オホーツク</t>
    <phoneticPr fontId="3"/>
  </si>
  <si>
    <t>胆振</t>
    <phoneticPr fontId="3"/>
  </si>
  <si>
    <t>日高</t>
    <phoneticPr fontId="3"/>
  </si>
  <si>
    <t>十勝</t>
    <phoneticPr fontId="3"/>
  </si>
  <si>
    <t>釧路</t>
    <phoneticPr fontId="3"/>
  </si>
  <si>
    <t>根室</t>
    <phoneticPr fontId="3"/>
  </si>
  <si>
    <t>農業産出額（市町村別）</t>
    <rPh sb="0" eb="5">
      <t>ノウギョウサンシュツガク</t>
    </rPh>
    <rPh sb="6" eb="9">
      <t>シチョウソン</t>
    </rPh>
    <rPh sb="9" eb="10">
      <t>ベツ</t>
    </rPh>
    <phoneticPr fontId="47"/>
  </si>
  <si>
    <t>単位：千万円</t>
    <rPh sb="0" eb="2">
      <t>タンイ</t>
    </rPh>
    <rPh sb="3" eb="5">
      <t>センマン</t>
    </rPh>
    <rPh sb="5" eb="6">
      <t>エン</t>
    </rPh>
    <phoneticPr fontId="47"/>
  </si>
  <si>
    <t>(↓「-」、「x」整理用）</t>
    <rPh sb="9" eb="12">
      <t>セイリヨウ</t>
    </rPh>
    <phoneticPr fontId="3"/>
  </si>
  <si>
    <t>順位↓</t>
    <rPh sb="0" eb="2">
      <t>ジュンイ</t>
    </rPh>
    <phoneticPr fontId="47"/>
  </si>
  <si>
    <t>市町村名　1</t>
    <rPh sb="0" eb="4">
      <t>シチョウソンメイ</t>
    </rPh>
    <phoneticPr fontId="47"/>
  </si>
  <si>
    <t>データ 1</t>
    <phoneticPr fontId="47"/>
  </si>
  <si>
    <t>団体コード</t>
    <rPh sb="0" eb="2">
      <t>ダンタイ</t>
    </rPh>
    <phoneticPr fontId="7"/>
  </si>
  <si>
    <t>都道府県名</t>
  </si>
  <si>
    <t>地域拠点</t>
    <rPh sb="0" eb="2">
      <t>チイキ</t>
    </rPh>
    <rPh sb="2" eb="4">
      <t>キョテン</t>
    </rPh>
    <phoneticPr fontId="3"/>
  </si>
  <si>
    <t>合計</t>
    <rPh sb="0" eb="2">
      <t>ゴウケイ</t>
    </rPh>
    <phoneticPr fontId="7"/>
  </si>
  <si>
    <t>010006</t>
  </si>
  <si>
    <t>011002</t>
  </si>
  <si>
    <t>札幌</t>
    <rPh sb="0" eb="2">
      <t>サッポロ</t>
    </rPh>
    <phoneticPr fontId="7"/>
  </si>
  <si>
    <t>012025</t>
  </si>
  <si>
    <t>函館</t>
  </si>
  <si>
    <t>012033</t>
  </si>
  <si>
    <t>札幌</t>
  </si>
  <si>
    <t>012041</t>
  </si>
  <si>
    <t>旭川</t>
  </si>
  <si>
    <t>012050</t>
  </si>
  <si>
    <t>012068</t>
  </si>
  <si>
    <t>012076</t>
  </si>
  <si>
    <t>帯広</t>
  </si>
  <si>
    <t>012084</t>
  </si>
  <si>
    <t>北見</t>
  </si>
  <si>
    <t>012092</t>
  </si>
  <si>
    <t>012106</t>
  </si>
  <si>
    <t>012114</t>
  </si>
  <si>
    <t>012122</t>
  </si>
  <si>
    <t>012131</t>
  </si>
  <si>
    <t>012149</t>
  </si>
  <si>
    <t>012157</t>
  </si>
  <si>
    <t>012165</t>
  </si>
  <si>
    <t>012173</t>
  </si>
  <si>
    <t>012181</t>
  </si>
  <si>
    <t>012190</t>
  </si>
  <si>
    <t>012203</t>
  </si>
  <si>
    <t>012211</t>
  </si>
  <si>
    <t>012220</t>
  </si>
  <si>
    <t>012238</t>
  </si>
  <si>
    <t>012246</t>
  </si>
  <si>
    <t>012254</t>
  </si>
  <si>
    <t>012262</t>
  </si>
  <si>
    <t>012271</t>
  </si>
  <si>
    <t>012289</t>
  </si>
  <si>
    <t>012297</t>
  </si>
  <si>
    <t>012301</t>
  </si>
  <si>
    <t>012319</t>
  </si>
  <si>
    <t>012335</t>
  </si>
  <si>
    <t>012343</t>
  </si>
  <si>
    <t>012351</t>
  </si>
  <si>
    <t>012360</t>
  </si>
  <si>
    <t>013030</t>
  </si>
  <si>
    <t>013048</t>
  </si>
  <si>
    <t>013315</t>
  </si>
  <si>
    <t>013323</t>
  </si>
  <si>
    <t>013331</t>
  </si>
  <si>
    <t>013340</t>
  </si>
  <si>
    <t>013374</t>
  </si>
  <si>
    <t>013439</t>
  </si>
  <si>
    <t>013455</t>
  </si>
  <si>
    <t>013463</t>
  </si>
  <si>
    <t>013471</t>
  </si>
  <si>
    <t>013617</t>
  </si>
  <si>
    <t>013625</t>
  </si>
  <si>
    <t>013633</t>
  </si>
  <si>
    <t>013641</t>
  </si>
  <si>
    <t>013676</t>
  </si>
  <si>
    <t>013706</t>
  </si>
  <si>
    <t>013714</t>
  </si>
  <si>
    <t>013919</t>
  </si>
  <si>
    <t>013927</t>
  </si>
  <si>
    <t>013935</t>
  </si>
  <si>
    <t>013943</t>
  </si>
  <si>
    <t>013951</t>
  </si>
  <si>
    <t>013960</t>
  </si>
  <si>
    <t>013978</t>
  </si>
  <si>
    <t>013986</t>
  </si>
  <si>
    <t>013994</t>
  </si>
  <si>
    <t>014001</t>
  </si>
  <si>
    <t>014010</t>
  </si>
  <si>
    <t>014028</t>
  </si>
  <si>
    <t>014036</t>
  </si>
  <si>
    <t>014044</t>
  </si>
  <si>
    <t>014052</t>
  </si>
  <si>
    <t>014061</t>
  </si>
  <si>
    <t>014079</t>
  </si>
  <si>
    <t>014087</t>
  </si>
  <si>
    <t>014095</t>
  </si>
  <si>
    <t>014231</t>
  </si>
  <si>
    <t>014249</t>
  </si>
  <si>
    <t>014257</t>
  </si>
  <si>
    <t>014273</t>
  </si>
  <si>
    <t>014281</t>
  </si>
  <si>
    <t>014290</t>
  </si>
  <si>
    <t>014303</t>
  </si>
  <si>
    <t>014311</t>
  </si>
  <si>
    <t>014320</t>
  </si>
  <si>
    <t>014338</t>
  </si>
  <si>
    <t>014346</t>
  </si>
  <si>
    <t>014362</t>
  </si>
  <si>
    <t>014371</t>
  </si>
  <si>
    <t>014389</t>
  </si>
  <si>
    <t>014524</t>
  </si>
  <si>
    <t>014532</t>
  </si>
  <si>
    <t>014541</t>
  </si>
  <si>
    <t>014559</t>
  </si>
  <si>
    <t>014567</t>
  </si>
  <si>
    <t>014575</t>
  </si>
  <si>
    <t>014583</t>
  </si>
  <si>
    <t>014591</t>
  </si>
  <si>
    <t>014605</t>
  </si>
  <si>
    <t>014613</t>
  </si>
  <si>
    <t>014621</t>
  </si>
  <si>
    <t>014630</t>
  </si>
  <si>
    <t>014648</t>
  </si>
  <si>
    <t>014656</t>
  </si>
  <si>
    <t>014681</t>
  </si>
  <si>
    <t>014699</t>
  </si>
  <si>
    <t>014702</t>
  </si>
  <si>
    <t>014711</t>
  </si>
  <si>
    <t>014729</t>
  </si>
  <si>
    <t>014818</t>
  </si>
  <si>
    <t>014826</t>
  </si>
  <si>
    <t>014834</t>
  </si>
  <si>
    <t>014842</t>
  </si>
  <si>
    <t>014851</t>
  </si>
  <si>
    <t>014869</t>
  </si>
  <si>
    <t>014877</t>
  </si>
  <si>
    <t>015113</t>
  </si>
  <si>
    <t>015121</t>
  </si>
  <si>
    <t>015130</t>
  </si>
  <si>
    <t>015148</t>
  </si>
  <si>
    <t>015164</t>
  </si>
  <si>
    <t>015172</t>
  </si>
  <si>
    <t>015181</t>
  </si>
  <si>
    <t>015199</t>
  </si>
  <si>
    <t>015202</t>
  </si>
  <si>
    <t>015431</t>
  </si>
  <si>
    <t>015440</t>
  </si>
  <si>
    <t>015458</t>
  </si>
  <si>
    <t>015466</t>
  </si>
  <si>
    <t>015474</t>
  </si>
  <si>
    <t>015491</t>
  </si>
  <si>
    <t>015504</t>
  </si>
  <si>
    <t>015521</t>
  </si>
  <si>
    <t>015555</t>
  </si>
  <si>
    <t>015598</t>
  </si>
  <si>
    <t>015601</t>
  </si>
  <si>
    <t>015610</t>
  </si>
  <si>
    <t>015628</t>
  </si>
  <si>
    <t>015636</t>
  </si>
  <si>
    <t>015644</t>
  </si>
  <si>
    <t>015717</t>
  </si>
  <si>
    <t>015750</t>
  </si>
  <si>
    <t>015784</t>
  </si>
  <si>
    <t>015814</t>
  </si>
  <si>
    <t>015849</t>
  </si>
  <si>
    <t>015857</t>
  </si>
  <si>
    <t>015865</t>
  </si>
  <si>
    <t>016012</t>
  </si>
  <si>
    <t>016021</t>
  </si>
  <si>
    <t>016047</t>
  </si>
  <si>
    <t>016071</t>
  </si>
  <si>
    <t>016080</t>
  </si>
  <si>
    <t>016098</t>
  </si>
  <si>
    <t>016101</t>
  </si>
  <si>
    <t>016314</t>
  </si>
  <si>
    <t>016322</t>
  </si>
  <si>
    <t>016331</t>
  </si>
  <si>
    <t>016349</t>
  </si>
  <si>
    <t>016357</t>
  </si>
  <si>
    <t>016365</t>
  </si>
  <si>
    <t>016373</t>
  </si>
  <si>
    <t>016381</t>
  </si>
  <si>
    <t>016390</t>
  </si>
  <si>
    <t>016411</t>
  </si>
  <si>
    <t>016420</t>
  </si>
  <si>
    <t>016438</t>
  </si>
  <si>
    <t>016446</t>
  </si>
  <si>
    <t>016454</t>
  </si>
  <si>
    <t>016462</t>
  </si>
  <si>
    <t>016471</t>
  </si>
  <si>
    <t>016489</t>
  </si>
  <si>
    <t>016497</t>
  </si>
  <si>
    <t>016616</t>
  </si>
  <si>
    <t>016624</t>
  </si>
  <si>
    <t>016632</t>
  </si>
  <si>
    <t>016641</t>
  </si>
  <si>
    <t>016659</t>
  </si>
  <si>
    <t>016675</t>
  </si>
  <si>
    <t>016683</t>
  </si>
  <si>
    <t>016918</t>
  </si>
  <si>
    <t>016926</t>
  </si>
  <si>
    <t>016934</t>
  </si>
  <si>
    <t>016942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</si>
</sst>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0;[Red]&quot;¥&quot;\-#,##0"/>
    <numFmt numFmtId="176" formatCode="0.0%"/>
    <numFmt numFmtId="177" formatCode="#,##0_);[Red]\(#,##0\)"/>
    <numFmt numFmtId="178" formatCode="0.0"/>
    <numFmt numFmtId="179" formatCode="#,##0_ "/>
    <numFmt numFmtId="180" formatCode="0.0_ "/>
    <numFmt numFmtId="181" formatCode="#,##0.0_ "/>
    <numFmt numFmtId="182" formatCode="#,##0\ "/>
    <numFmt numFmtId="183" formatCode="#,##0.0;[Red]\-#,##0.0"/>
    <numFmt numFmtId="184" formatCode="0;&quot;△ &quot;0"/>
    <numFmt numFmtId="185" formatCode="#\ ###\ ###\ ##0"/>
    <numFmt numFmtId="186" formatCode="0_);\(0\)"/>
    <numFmt numFmtId="187" formatCode="#,##0.0"/>
    <numFmt numFmtId="188" formatCode="\(\ ###\ ##0\)"/>
    <numFmt numFmtId="189" formatCode="\(\ ###\ ###\)"/>
    <numFmt numFmtId="190" formatCode="\(##.0\)"/>
    <numFmt numFmtId="191" formatCode="_ * #,##0_ ;_ * \-#,##0_ ;_ @_ "/>
    <numFmt numFmtId="192" formatCode="0.0_);[Red]\(0.0\)"/>
    <numFmt numFmtId="193" formatCode="##0.0"/>
    <numFmt numFmtId="194" formatCode="###\ ###\ ##0"/>
    <numFmt numFmtId="195" formatCode="##"/>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Ｐゴシック"/>
      <family val="3"/>
      <charset val="128"/>
    </font>
    <font>
      <sz val="11"/>
      <color theme="1"/>
      <name val="游ゴシック"/>
      <family val="3"/>
      <charset val="128"/>
      <scheme val="minor"/>
    </font>
    <font>
      <sz val="8"/>
      <name val="ＭＳ 明朝"/>
      <family val="1"/>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9"/>
      <name val="ＭＳ 明朝"/>
      <family val="1"/>
      <charset val="128"/>
    </font>
    <font>
      <sz val="13"/>
      <name val="ＭＳ ゴシック"/>
      <family val="3"/>
      <charset val="128"/>
    </font>
    <font>
      <b/>
      <sz val="11"/>
      <name val="ＭＳ 明朝"/>
      <family val="1"/>
      <charset val="128"/>
    </font>
    <font>
      <b/>
      <sz val="11"/>
      <name val="ＭＳ ゴシック"/>
      <family val="3"/>
      <charset val="128"/>
    </font>
    <font>
      <sz val="12"/>
      <name val="ＭＳ 明朝"/>
      <family val="1"/>
      <charset val="128"/>
    </font>
    <font>
      <sz val="6"/>
      <name val="ＭＳ ゴシック"/>
      <family val="2"/>
      <charset val="128"/>
    </font>
    <font>
      <sz val="10"/>
      <color indexed="8"/>
      <name val="ＭＳ 明朝"/>
      <family val="1"/>
      <charset val="128"/>
    </font>
    <font>
      <sz val="10"/>
      <name val="ＭＳ Ｐゴシック"/>
      <family val="3"/>
      <charset val="128"/>
    </font>
    <font>
      <sz val="11"/>
      <name val="游ゴシック"/>
      <family val="3"/>
      <charset val="128"/>
    </font>
    <font>
      <sz val="11"/>
      <color indexed="8"/>
      <name val="ＭＳ Ｐゴシック"/>
      <family val="3"/>
      <charset val="128"/>
    </font>
    <font>
      <sz val="11"/>
      <color theme="1"/>
      <name val="ＭＳ ゴシック"/>
      <family val="2"/>
      <charset val="128"/>
    </font>
    <font>
      <sz val="11"/>
      <color theme="1"/>
      <name val="ＭＳ 明朝"/>
      <family val="1"/>
      <charset val="128"/>
    </font>
    <font>
      <sz val="20"/>
      <name val="游ゴシック"/>
      <family val="3"/>
      <charset val="128"/>
    </font>
    <font>
      <b/>
      <sz val="14"/>
      <name val="游ゴシック"/>
      <family val="3"/>
      <charset val="128"/>
    </font>
    <font>
      <sz val="12"/>
      <name val="游ゴシック"/>
      <family val="3"/>
      <charset val="128"/>
    </font>
    <font>
      <sz val="11"/>
      <color theme="0"/>
      <name val="游ゴシック"/>
      <family val="3"/>
      <charset val="128"/>
    </font>
    <font>
      <b/>
      <sz val="11"/>
      <color theme="1"/>
      <name val="游ゴシック"/>
      <family val="3"/>
      <charset val="128"/>
      <scheme val="minor"/>
    </font>
    <font>
      <sz val="12"/>
      <name val="ＭＳ ゴシック"/>
      <family val="3"/>
      <charset val="128"/>
    </font>
    <font>
      <sz val="9"/>
      <name val="ＭＳ ゴシック"/>
      <family val="3"/>
      <charset val="128"/>
    </font>
    <font>
      <b/>
      <sz val="20"/>
      <color theme="0"/>
      <name val="ＭＳ 明朝"/>
      <family val="1"/>
      <charset val="128"/>
    </font>
    <font>
      <b/>
      <sz val="20"/>
      <name val="ＭＳ 明朝"/>
      <family val="1"/>
      <charset val="128"/>
    </font>
    <font>
      <sz val="11"/>
      <color theme="0"/>
      <name val="ＭＳ ゴシック"/>
      <family val="3"/>
      <charset val="128"/>
    </font>
    <font>
      <sz val="11"/>
      <color theme="1"/>
      <name val="ＭＳ ゴシック"/>
      <family val="3"/>
      <charset val="128"/>
    </font>
    <font>
      <b/>
      <sz val="13"/>
      <name val="ＭＳ 明朝"/>
      <family val="1"/>
      <charset val="128"/>
    </font>
    <font>
      <b/>
      <sz val="14"/>
      <color rgb="FF4F2270"/>
      <name val="ＭＳ 明朝"/>
      <family val="1"/>
      <charset val="128"/>
    </font>
    <font>
      <b/>
      <sz val="20"/>
      <color rgb="FF4F2270"/>
      <name val="ＭＳ 明朝"/>
      <family val="1"/>
      <charset val="128"/>
    </font>
    <font>
      <sz val="12"/>
      <name val="ＭＳ Ｐゴシック"/>
      <family val="3"/>
      <charset val="128"/>
    </font>
    <font>
      <sz val="9"/>
      <color rgb="FFFF0000"/>
      <name val="游ゴシック"/>
      <family val="3"/>
      <charset val="128"/>
      <scheme val="minor"/>
    </font>
    <font>
      <sz val="9"/>
      <color theme="1"/>
      <name val="ＭＳ 明朝"/>
      <family val="1"/>
      <charset val="128"/>
    </font>
    <font>
      <sz val="9"/>
      <color theme="1"/>
      <name val="ＭＳ ゴシック"/>
      <family val="3"/>
      <charset val="128"/>
    </font>
    <font>
      <sz val="9"/>
      <name val="游ゴシック"/>
      <family val="3"/>
      <charset val="128"/>
      <scheme val="minor"/>
    </font>
    <font>
      <sz val="9"/>
      <color theme="1"/>
      <name val="游ゴシック"/>
      <family val="3"/>
      <charset val="128"/>
      <scheme val="minor"/>
    </font>
    <font>
      <sz val="11"/>
      <name val="ＭＳ Ｐ明朝"/>
      <family val="1"/>
      <charset val="128"/>
    </font>
    <font>
      <b/>
      <sz val="10"/>
      <name val="ＭＳ 明朝"/>
      <family val="1"/>
      <charset val="128"/>
    </font>
    <font>
      <sz val="10"/>
      <color theme="1"/>
      <name val="ＭＳ Ｐゴシック"/>
      <family val="2"/>
      <charset val="128"/>
    </font>
    <font>
      <sz val="6"/>
      <name val="ＭＳ Ｐゴシック"/>
      <family val="2"/>
      <charset val="128"/>
    </font>
    <font>
      <sz val="6"/>
      <name val="游ゴシック"/>
      <family val="3"/>
      <charset val="128"/>
      <scheme val="minor"/>
    </font>
    <font>
      <b/>
      <sz val="12"/>
      <name val="ＭＳ 明朝"/>
      <family val="1"/>
      <charset val="128"/>
    </font>
    <font>
      <b/>
      <sz val="9"/>
      <name val="ＭＳ 明朝"/>
      <family val="1"/>
      <charset val="128"/>
    </font>
    <font>
      <sz val="10"/>
      <color indexed="10"/>
      <name val="ＭＳ 明朝"/>
      <family val="1"/>
      <charset val="128"/>
    </font>
    <font>
      <sz val="11"/>
      <color theme="1"/>
      <name val="ＭＳ Ｐゴシック"/>
      <family val="3"/>
      <charset val="128"/>
    </font>
    <font>
      <b/>
      <sz val="10"/>
      <color rgb="FFFF0000"/>
      <name val="ＭＳ 明朝"/>
      <family val="1"/>
      <charset val="128"/>
    </font>
    <font>
      <sz val="14"/>
      <name val="ＭＳ 明朝"/>
      <family val="1"/>
      <charset val="128"/>
    </font>
    <font>
      <b/>
      <sz val="10"/>
      <name val="ＭＳ ゴシック"/>
      <family val="3"/>
      <charset val="128"/>
    </font>
    <font>
      <sz val="10"/>
      <name val="ＭＳ ゴシック"/>
      <family val="3"/>
      <charset val="128"/>
    </font>
    <font>
      <sz val="11"/>
      <color theme="1"/>
      <name val="游ゴシック"/>
      <family val="2"/>
      <scheme val="minor"/>
    </font>
    <font>
      <b/>
      <sz val="14"/>
      <color rgb="FF684D00"/>
      <name val="ＭＳ 明朝"/>
      <family val="1"/>
      <charset val="128"/>
    </font>
    <font>
      <b/>
      <sz val="16"/>
      <color rgb="FF684D00"/>
      <name val="ＭＳ 明朝"/>
      <family val="1"/>
      <charset val="128"/>
    </font>
    <font>
      <sz val="6"/>
      <name val="ＭＳ 明朝"/>
      <family val="2"/>
      <charset val="128"/>
    </font>
    <font>
      <b/>
      <sz val="11"/>
      <color rgb="FF684D00"/>
      <name val="ＭＳ ゴシック"/>
      <family val="3"/>
      <charset val="128"/>
    </font>
    <font>
      <b/>
      <sz val="11"/>
      <color theme="1"/>
      <name val="ＭＳ ゴシック"/>
      <family val="3"/>
      <charset val="128"/>
    </font>
    <font>
      <b/>
      <sz val="11"/>
      <color rgb="FF684D00"/>
      <name val="游ゴシック"/>
      <family val="3"/>
      <charset val="128"/>
    </font>
    <font>
      <sz val="9"/>
      <color rgb="FFFF0000"/>
      <name val="ＭＳ 明朝"/>
      <family val="1"/>
      <charset val="128"/>
    </font>
    <font>
      <b/>
      <sz val="11"/>
      <color theme="1"/>
      <name val="ＭＳ 明朝"/>
      <family val="1"/>
      <charset val="128"/>
    </font>
    <font>
      <b/>
      <sz val="10"/>
      <color theme="1"/>
      <name val="ＭＳ 明朝"/>
      <family val="1"/>
      <charset val="128"/>
    </font>
    <font>
      <b/>
      <sz val="13"/>
      <color theme="1"/>
      <name val="ＭＳ 明朝"/>
      <family val="1"/>
      <charset val="128"/>
    </font>
    <font>
      <b/>
      <sz val="14"/>
      <color theme="1"/>
      <name val="游ゴシック"/>
      <family val="3"/>
      <charset val="128"/>
    </font>
    <font>
      <sz val="10"/>
      <color theme="1"/>
      <name val="ＭＳ ゴシック"/>
      <family val="3"/>
      <charset val="128"/>
    </font>
  </fonts>
  <fills count="18">
    <fill>
      <patternFill patternType="none"/>
    </fill>
    <fill>
      <patternFill patternType="gray125"/>
    </fill>
    <fill>
      <patternFill patternType="solid">
        <fgColor indexed="9"/>
        <bgColor indexed="64"/>
      </patternFill>
    </fill>
    <fill>
      <patternFill patternType="solid">
        <fgColor rgb="FFD5D0C2"/>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7" tint="-0.499984740745262"/>
        <bgColor indexed="64"/>
      </patternFill>
    </fill>
  </fills>
  <borders count="33">
    <border>
      <left/>
      <right/>
      <top/>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double">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theme="1"/>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double">
        <color indexed="64"/>
      </top>
      <bottom/>
      <diagonal/>
    </border>
    <border>
      <left/>
      <right style="hair">
        <color indexed="64"/>
      </right>
      <top/>
      <bottom/>
      <diagonal/>
    </border>
    <border>
      <left/>
      <right/>
      <top/>
      <bottom style="hair">
        <color indexed="64"/>
      </bottom>
      <diagonal/>
    </border>
    <border>
      <left/>
      <right style="hair">
        <color indexed="64"/>
      </right>
      <top/>
      <bottom style="hair">
        <color indexed="64"/>
      </bottom>
      <diagonal/>
    </border>
    <border>
      <left/>
      <right/>
      <top style="hair">
        <color indexed="64"/>
      </top>
      <bottom/>
      <diagonal/>
    </border>
    <border>
      <left style="hair">
        <color indexed="64"/>
      </left>
      <right/>
      <top/>
      <bottom/>
      <diagonal/>
    </border>
    <border>
      <left/>
      <right/>
      <top/>
      <bottom style="double">
        <color rgb="FF684D00"/>
      </bottom>
      <diagonal/>
    </border>
  </borders>
  <cellStyleXfs count="47">
    <xf numFmtId="0" fontId="0" fillId="0" borderId="0">
      <alignment vertical="center"/>
    </xf>
    <xf numFmtId="0" fontId="2" fillId="0" borderId="0"/>
    <xf numFmtId="38" fontId="4" fillId="0" borderId="0" applyFont="0" applyFill="0" applyBorder="0" applyAlignment="0" applyProtection="0"/>
    <xf numFmtId="0" fontId="4" fillId="0" borderId="0">
      <alignment vertical="center"/>
    </xf>
    <xf numFmtId="0" fontId="5" fillId="0" borderId="0"/>
    <xf numFmtId="38" fontId="5" fillId="0" borderId="0" applyFont="0" applyFill="0" applyBorder="0" applyAlignment="0" applyProtection="0">
      <alignment vertical="center"/>
    </xf>
    <xf numFmtId="0" fontId="4" fillId="0" borderId="0"/>
    <xf numFmtId="38" fontId="4" fillId="0" borderId="0" applyFont="0" applyFill="0" applyBorder="0" applyAlignment="0" applyProtection="0"/>
    <xf numFmtId="0" fontId="4" fillId="0" borderId="0">
      <alignment vertical="center"/>
    </xf>
    <xf numFmtId="0" fontId="18" fillId="0" borderId="0"/>
    <xf numFmtId="38" fontId="4" fillId="0" borderId="0" applyFont="0" applyFill="0" applyBorder="0" applyAlignment="0" applyProtection="0"/>
    <xf numFmtId="0" fontId="1" fillId="0" borderId="0">
      <alignment vertical="center"/>
    </xf>
    <xf numFmtId="0" fontId="4" fillId="0" borderId="0"/>
    <xf numFmtId="38" fontId="20" fillId="0" borderId="0" applyFont="0" applyFill="0" applyBorder="0" applyAlignment="0" applyProtection="0">
      <alignment vertical="center"/>
    </xf>
    <xf numFmtId="0" fontId="5" fillId="0" borderId="0"/>
    <xf numFmtId="0" fontId="18" fillId="0" borderId="0"/>
    <xf numFmtId="0" fontId="5" fillId="0" borderId="0">
      <alignment vertical="center"/>
    </xf>
    <xf numFmtId="0" fontId="21" fillId="0" borderId="0">
      <alignment vertical="center"/>
    </xf>
    <xf numFmtId="0" fontId="5" fillId="0" borderId="0"/>
    <xf numFmtId="9" fontId="1" fillId="0" borderId="0" applyFont="0" applyFill="0" applyBorder="0" applyAlignment="0" applyProtection="0">
      <alignment vertical="center"/>
    </xf>
    <xf numFmtId="38" fontId="4" fillId="0" borderId="0" applyFont="0" applyFill="0" applyBorder="0" applyAlignment="0" applyProtection="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xf numFmtId="0" fontId="5" fillId="0" borderId="0"/>
    <xf numFmtId="0" fontId="10" fillId="0" borderId="0"/>
    <xf numFmtId="38" fontId="10" fillId="0" borderId="0" applyFont="0" applyFill="0" applyBorder="0" applyAlignment="0" applyProtection="0"/>
    <xf numFmtId="0" fontId="10" fillId="0" borderId="0"/>
    <xf numFmtId="6" fontId="10" fillId="0" borderId="0" applyFont="0" applyFill="0" applyBorder="0" applyAlignment="0" applyProtection="0"/>
    <xf numFmtId="38" fontId="4" fillId="0" borderId="0" applyFont="0" applyFill="0" applyBorder="0" applyAlignment="0" applyProtection="0"/>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10" fillId="0" borderId="0"/>
    <xf numFmtId="0" fontId="5" fillId="0" borderId="0">
      <alignment vertical="center"/>
    </xf>
    <xf numFmtId="0" fontId="4" fillId="0" borderId="0">
      <alignment vertical="center"/>
    </xf>
    <xf numFmtId="38" fontId="43" fillId="0" borderId="0" applyFont="0" applyFill="0" applyBorder="0" applyAlignment="0" applyProtection="0"/>
    <xf numFmtId="9" fontId="1" fillId="0" borderId="0" applyFont="0" applyFill="0" applyBorder="0" applyAlignment="0" applyProtection="0">
      <alignment vertical="center"/>
    </xf>
    <xf numFmtId="0" fontId="45" fillId="0" borderId="0">
      <alignment vertical="center"/>
    </xf>
    <xf numFmtId="38" fontId="45" fillId="0" borderId="0" applyFont="0" applyFill="0" applyBorder="0" applyAlignment="0" applyProtection="0">
      <alignment vertical="center"/>
    </xf>
    <xf numFmtId="0" fontId="4" fillId="0" borderId="0"/>
    <xf numFmtId="0" fontId="2" fillId="0" borderId="0"/>
    <xf numFmtId="0" fontId="2" fillId="0" borderId="0"/>
    <xf numFmtId="0" fontId="2" fillId="0" borderId="0"/>
    <xf numFmtId="38" fontId="5" fillId="0" borderId="0" applyFont="0" applyFill="0" applyBorder="0" applyAlignment="0" applyProtection="0">
      <alignment vertical="center"/>
    </xf>
    <xf numFmtId="0" fontId="45" fillId="0" borderId="0">
      <alignment vertical="center"/>
    </xf>
    <xf numFmtId="38" fontId="56" fillId="0" borderId="0" applyFont="0" applyFill="0" applyBorder="0" applyAlignment="0" applyProtection="0">
      <alignment vertical="center"/>
    </xf>
  </cellStyleXfs>
  <cellXfs count="456">
    <xf numFmtId="0" fontId="0" fillId="0" borderId="0" xfId="0">
      <alignment vertical="center"/>
    </xf>
    <xf numFmtId="0" fontId="17" fillId="0" borderId="19" xfId="12" applyFont="1" applyBorder="1" applyAlignment="1">
      <alignment vertical="center"/>
    </xf>
    <xf numFmtId="0" fontId="17" fillId="0" borderId="19" xfId="12" applyFont="1" applyBorder="1" applyAlignment="1">
      <alignment horizontal="left" vertical="center"/>
    </xf>
    <xf numFmtId="0" fontId="17" fillId="7" borderId="13" xfId="12" applyFont="1" applyFill="1" applyBorder="1" applyAlignment="1">
      <alignment horizontal="center" vertical="center" shrinkToFit="1"/>
    </xf>
    <xf numFmtId="0" fontId="17" fillId="0" borderId="12" xfId="12" applyFont="1" applyBorder="1" applyAlignment="1">
      <alignment horizontal="center" vertical="center" shrinkToFit="1"/>
    </xf>
    <xf numFmtId="0" fontId="17" fillId="0" borderId="22" xfId="12" applyFont="1" applyBorder="1" applyAlignment="1">
      <alignment horizontal="center" vertical="center" shrinkToFit="1"/>
    </xf>
    <xf numFmtId="0" fontId="17" fillId="0" borderId="0" xfId="12" applyFont="1" applyAlignment="1">
      <alignment horizontal="center" vertical="center" shrinkToFit="1"/>
    </xf>
    <xf numFmtId="0" fontId="22" fillId="0" borderId="0" xfId="17" applyFont="1">
      <alignment vertical="center"/>
    </xf>
    <xf numFmtId="0" fontId="19" fillId="2" borderId="0" xfId="1" applyFont="1" applyFill="1"/>
    <xf numFmtId="0" fontId="19" fillId="2" borderId="0" xfId="1" applyFont="1" applyFill="1" applyAlignment="1">
      <alignment horizontal="center"/>
    </xf>
    <xf numFmtId="0" fontId="19" fillId="2" borderId="0" xfId="1" applyFont="1" applyFill="1" applyAlignment="1">
      <alignment horizontal="right"/>
    </xf>
    <xf numFmtId="0" fontId="19" fillId="2" borderId="0" xfId="1" applyFont="1" applyFill="1" applyAlignment="1">
      <alignment vertical="center"/>
    </xf>
    <xf numFmtId="178" fontId="19" fillId="2" borderId="0" xfId="1" applyNumberFormat="1" applyFont="1" applyFill="1" applyAlignment="1">
      <alignment vertical="center"/>
    </xf>
    <xf numFmtId="0" fontId="24" fillId="2" borderId="1" xfId="1" applyFont="1" applyFill="1" applyBorder="1" applyAlignment="1">
      <alignment horizontal="distributed" indent="3"/>
    </xf>
    <xf numFmtId="0" fontId="25" fillId="2" borderId="0" xfId="1" applyFont="1" applyFill="1" applyAlignment="1">
      <alignment horizontal="center"/>
    </xf>
    <xf numFmtId="179" fontId="25" fillId="2" borderId="0" xfId="1" applyNumberFormat="1" applyFont="1" applyFill="1"/>
    <xf numFmtId="0" fontId="24" fillId="2" borderId="0" xfId="1" applyFont="1" applyFill="1"/>
    <xf numFmtId="0" fontId="23" fillId="4" borderId="0" xfId="1" applyFont="1" applyFill="1" applyAlignment="1">
      <alignment vertical="center"/>
    </xf>
    <xf numFmtId="0" fontId="19" fillId="4" borderId="0" xfId="1" applyFont="1" applyFill="1"/>
    <xf numFmtId="0" fontId="1" fillId="0" borderId="0" xfId="23">
      <alignment vertical="center"/>
    </xf>
    <xf numFmtId="0" fontId="23" fillId="2" borderId="0" xfId="1" applyFont="1" applyFill="1" applyAlignment="1">
      <alignment vertical="center"/>
    </xf>
    <xf numFmtId="0" fontId="26" fillId="4" borderId="0" xfId="1" applyFont="1" applyFill="1"/>
    <xf numFmtId="0" fontId="19" fillId="2" borderId="1" xfId="1" applyFont="1" applyFill="1" applyBorder="1"/>
    <xf numFmtId="0" fontId="0" fillId="0" borderId="0" xfId="0" applyAlignment="1">
      <alignment horizontal="right" vertical="center"/>
    </xf>
    <xf numFmtId="3" fontId="0" fillId="0" borderId="0" xfId="0" applyNumberFormat="1">
      <alignment vertical="center"/>
    </xf>
    <xf numFmtId="181" fontId="0" fillId="0" borderId="0" xfId="0" applyNumberFormat="1">
      <alignment vertical="center"/>
    </xf>
    <xf numFmtId="181" fontId="0" fillId="0" borderId="0" xfId="0" applyNumberFormat="1" applyAlignment="1">
      <alignment horizontal="right" vertical="center"/>
    </xf>
    <xf numFmtId="178" fontId="0" fillId="0" borderId="0" xfId="0" applyNumberFormat="1">
      <alignment vertical="center"/>
    </xf>
    <xf numFmtId="178" fontId="0" fillId="0" borderId="0" xfId="0" applyNumberFormat="1" applyAlignment="1">
      <alignment horizontal="right" vertical="center"/>
    </xf>
    <xf numFmtId="0" fontId="8" fillId="2" borderId="0" xfId="1" applyFont="1" applyFill="1" applyAlignment="1">
      <alignment vertical="center"/>
    </xf>
    <xf numFmtId="0" fontId="8" fillId="2" borderId="0" xfId="1" applyFont="1" applyFill="1" applyAlignment="1">
      <alignment horizontal="center" vertical="center"/>
    </xf>
    <xf numFmtId="0" fontId="8" fillId="3" borderId="2" xfId="1" applyFont="1" applyFill="1" applyBorder="1" applyAlignment="1">
      <alignment horizontal="center" vertical="center"/>
    </xf>
    <xf numFmtId="0" fontId="8" fillId="3" borderId="3" xfId="1" applyFont="1" applyFill="1" applyBorder="1" applyAlignment="1">
      <alignment horizontal="distributed" vertical="center" indent="1"/>
    </xf>
    <xf numFmtId="0" fontId="8" fillId="3" borderId="2" xfId="1" applyFont="1" applyFill="1" applyBorder="1" applyAlignment="1">
      <alignment horizontal="distributed" vertical="center" indent="1"/>
    </xf>
    <xf numFmtId="0" fontId="8" fillId="2" borderId="5" xfId="1" applyFont="1" applyFill="1" applyBorder="1" applyAlignment="1">
      <alignment horizontal="right" vertical="center"/>
    </xf>
    <xf numFmtId="0" fontId="29" fillId="4" borderId="0" xfId="1" applyFont="1" applyFill="1" applyAlignment="1">
      <alignment horizontal="right" vertical="center"/>
    </xf>
    <xf numFmtId="0" fontId="29" fillId="2" borderId="0" xfId="1" applyFont="1" applyFill="1" applyAlignment="1">
      <alignment horizontal="right" vertical="center"/>
    </xf>
    <xf numFmtId="0" fontId="8" fillId="4" borderId="0" xfId="1" applyFont="1" applyFill="1" applyAlignment="1">
      <alignment horizontal="right" vertical="center"/>
    </xf>
    <xf numFmtId="0" fontId="14" fillId="4" borderId="4" xfId="1" applyFont="1" applyFill="1" applyBorder="1" applyAlignment="1">
      <alignment horizontal="distributed" vertical="center" indent="1"/>
    </xf>
    <xf numFmtId="178" fontId="14" fillId="4" borderId="0" xfId="19" applyNumberFormat="1" applyFont="1" applyFill="1" applyBorder="1" applyAlignment="1" applyProtection="1">
      <alignment horizontal="right" vertical="center" wrapText="1"/>
    </xf>
    <xf numFmtId="38" fontId="14" fillId="4" borderId="0" xfId="10" applyFont="1" applyFill="1" applyAlignment="1">
      <alignment horizontal="right" vertical="center"/>
    </xf>
    <xf numFmtId="178" fontId="14" fillId="4" borderId="0" xfId="1" applyNumberFormat="1" applyFont="1" applyFill="1" applyAlignment="1">
      <alignment horizontal="right" vertical="center"/>
    </xf>
    <xf numFmtId="0" fontId="14" fillId="4" borderId="0" xfId="1" applyFont="1" applyFill="1" applyAlignment="1">
      <alignment horizontal="right" vertical="center"/>
    </xf>
    <xf numFmtId="0" fontId="8" fillId="4" borderId="4" xfId="3" applyFont="1" applyFill="1" applyBorder="1" applyAlignment="1">
      <alignment horizontal="distributed" vertical="center" indent="1"/>
    </xf>
    <xf numFmtId="178" fontId="8" fillId="4" borderId="0" xfId="1" applyNumberFormat="1" applyFont="1" applyFill="1" applyAlignment="1">
      <alignment horizontal="right" vertical="center"/>
    </xf>
    <xf numFmtId="38" fontId="8" fillId="4" borderId="0" xfId="10" applyFont="1" applyFill="1" applyBorder="1" applyAlignment="1">
      <alignment horizontal="right" vertical="center"/>
    </xf>
    <xf numFmtId="178" fontId="8" fillId="4" borderId="0" xfId="1" applyNumberFormat="1" applyFont="1" applyFill="1" applyAlignment="1">
      <alignment horizontal="right" vertical="center" wrapText="1"/>
    </xf>
    <xf numFmtId="0" fontId="8" fillId="2" borderId="0" xfId="1" applyFont="1" applyFill="1" applyAlignment="1">
      <alignment horizontal="center"/>
    </xf>
    <xf numFmtId="0" fontId="28" fillId="2" borderId="10" xfId="1" applyFont="1" applyFill="1" applyBorder="1" applyAlignment="1">
      <alignment horizontal="center"/>
    </xf>
    <xf numFmtId="0" fontId="8" fillId="2" borderId="0" xfId="1" applyFont="1" applyFill="1" applyAlignment="1">
      <alignment horizontal="distributed" vertical="center" indent="1"/>
    </xf>
    <xf numFmtId="0" fontId="28" fillId="2" borderId="0" xfId="1" applyFont="1" applyFill="1" applyAlignment="1">
      <alignment horizontal="center"/>
    </xf>
    <xf numFmtId="0" fontId="8" fillId="2" borderId="0" xfId="1" applyFont="1" applyFill="1" applyAlignment="1">
      <alignment horizontal="distributed" indent="1"/>
    </xf>
    <xf numFmtId="38" fontId="8" fillId="2" borderId="0" xfId="20" applyFont="1" applyFill="1" applyAlignment="1">
      <alignment horizontal="right"/>
    </xf>
    <xf numFmtId="0" fontId="8" fillId="2" borderId="0" xfId="1" applyFont="1" applyFill="1"/>
    <xf numFmtId="38" fontId="8" fillId="2" borderId="0" xfId="20" applyFont="1" applyFill="1" applyBorder="1" applyAlignment="1">
      <alignment horizontal="right"/>
    </xf>
    <xf numFmtId="0" fontId="8" fillId="2" borderId="6" xfId="1" applyFont="1" applyFill="1" applyBorder="1" applyAlignment="1">
      <alignment horizontal="distributed" indent="1"/>
    </xf>
    <xf numFmtId="0" fontId="32" fillId="4" borderId="0" xfId="1" applyFont="1" applyFill="1" applyAlignment="1">
      <alignment vertical="center"/>
    </xf>
    <xf numFmtId="0" fontId="8" fillId="4" borderId="0" xfId="1" applyFont="1" applyFill="1"/>
    <xf numFmtId="0" fontId="8" fillId="4" borderId="0" xfId="1" applyFont="1" applyFill="1" applyAlignment="1">
      <alignment vertical="center"/>
    </xf>
    <xf numFmtId="177" fontId="8" fillId="4" borderId="0" xfId="10" applyNumberFormat="1" applyFont="1" applyFill="1" applyBorder="1" applyAlignment="1" applyProtection="1">
      <alignment horizontal="right" vertical="center" shrinkToFit="1"/>
    </xf>
    <xf numFmtId="0" fontId="33" fillId="4" borderId="0" xfId="21" applyFont="1" applyFill="1" applyAlignment="1">
      <alignment horizontal="distributed" vertical="center" indent="1"/>
    </xf>
    <xf numFmtId="177" fontId="33" fillId="4" borderId="0" xfId="21" applyNumberFormat="1" applyFont="1" applyFill="1" applyAlignment="1">
      <alignment horizontal="right" vertical="center" shrinkToFit="1"/>
    </xf>
    <xf numFmtId="38" fontId="8" fillId="2" borderId="6" xfId="20" applyFont="1" applyFill="1" applyBorder="1" applyAlignment="1">
      <alignment horizontal="right"/>
    </xf>
    <xf numFmtId="0" fontId="35" fillId="4" borderId="0" xfId="1" applyFont="1" applyFill="1"/>
    <xf numFmtId="0" fontId="36" fillId="4" borderId="0" xfId="1" applyFont="1" applyFill="1"/>
    <xf numFmtId="0" fontId="13" fillId="2" borderId="0" xfId="1" applyFont="1" applyFill="1"/>
    <xf numFmtId="0" fontId="22" fillId="5" borderId="0" xfId="17" applyFont="1" applyFill="1">
      <alignment vertical="center"/>
    </xf>
    <xf numFmtId="0" fontId="0" fillId="9" borderId="0" xfId="0" applyFill="1">
      <alignment vertical="center"/>
    </xf>
    <xf numFmtId="0" fontId="8" fillId="3" borderId="3" xfId="1" applyFont="1" applyFill="1" applyBorder="1" applyAlignment="1">
      <alignment horizontal="distributed" vertical="center" indent="1" shrinkToFit="1"/>
    </xf>
    <xf numFmtId="38" fontId="0" fillId="0" borderId="0" xfId="0" applyNumberFormat="1">
      <alignment vertical="center"/>
    </xf>
    <xf numFmtId="0" fontId="0" fillId="0" borderId="0" xfId="0" applyAlignment="1">
      <alignment horizontal="right" vertical="center" shrinkToFit="1"/>
    </xf>
    <xf numFmtId="0" fontId="0" fillId="0" borderId="0" xfId="0" applyAlignment="1">
      <alignment vertical="center" shrinkToFit="1"/>
    </xf>
    <xf numFmtId="0" fontId="0" fillId="0" borderId="6" xfId="0" applyBorder="1">
      <alignment vertical="center"/>
    </xf>
    <xf numFmtId="0" fontId="0" fillId="0" borderId="6" xfId="0" applyBorder="1" applyAlignment="1">
      <alignment horizontal="right" vertical="center"/>
    </xf>
    <xf numFmtId="0" fontId="38" fillId="0" borderId="0" xfId="0" applyFont="1" applyAlignment="1">
      <alignment vertical="top"/>
    </xf>
    <xf numFmtId="0" fontId="38" fillId="0" borderId="0" xfId="0" applyFont="1" applyAlignment="1">
      <alignment vertical="top" wrapText="1"/>
    </xf>
    <xf numFmtId="0" fontId="0" fillId="10" borderId="0" xfId="0" applyFill="1">
      <alignment vertical="center"/>
    </xf>
    <xf numFmtId="0" fontId="38" fillId="0" borderId="8" xfId="0" applyFont="1" applyBorder="1" applyAlignment="1">
      <alignment vertical="top"/>
    </xf>
    <xf numFmtId="0" fontId="38" fillId="0" borderId="8" xfId="0" applyFont="1" applyBorder="1" applyAlignment="1">
      <alignment vertical="top" wrapText="1"/>
    </xf>
    <xf numFmtId="0" fontId="0" fillId="0" borderId="18" xfId="0" applyBorder="1">
      <alignment vertical="center"/>
    </xf>
    <xf numFmtId="0" fontId="0" fillId="0" borderId="24" xfId="0" applyBorder="1">
      <alignment vertical="center"/>
    </xf>
    <xf numFmtId="176" fontId="0" fillId="0" borderId="6" xfId="37" applyNumberFormat="1" applyFont="1" applyBorder="1">
      <alignment vertical="center"/>
    </xf>
    <xf numFmtId="38" fontId="8" fillId="4" borderId="8" xfId="1" applyNumberFormat="1" applyFont="1" applyFill="1" applyBorder="1" applyAlignment="1">
      <alignment horizontal="distributed" vertical="center" indent="1"/>
    </xf>
    <xf numFmtId="38" fontId="8" fillId="4" borderId="8" xfId="1" applyNumberFormat="1" applyFont="1" applyFill="1" applyBorder="1" applyAlignment="1">
      <alignment vertical="center"/>
    </xf>
    <xf numFmtId="38" fontId="8" fillId="4" borderId="8" xfId="10" applyFont="1" applyFill="1" applyBorder="1" applyAlignment="1">
      <alignment horizontal="right" vertical="center"/>
    </xf>
    <xf numFmtId="0" fontId="15" fillId="0" borderId="0" xfId="40" applyFont="1"/>
    <xf numFmtId="0" fontId="15" fillId="0" borderId="0" xfId="40" applyFont="1" applyAlignment="1">
      <alignment horizontal="center"/>
    </xf>
    <xf numFmtId="0" fontId="15" fillId="0" borderId="0" xfId="40" applyFont="1" applyAlignment="1">
      <alignment horizontal="right"/>
    </xf>
    <xf numFmtId="0" fontId="15" fillId="0" borderId="0" xfId="40" applyFont="1" applyAlignment="1">
      <alignment vertical="center"/>
    </xf>
    <xf numFmtId="0" fontId="15" fillId="0" borderId="0" xfId="40" quotePrefix="1" applyFont="1"/>
    <xf numFmtId="0" fontId="15" fillId="0" borderId="0" xfId="40" applyFont="1" applyAlignment="1">
      <alignment horizontal="distributed" vertical="center"/>
    </xf>
    <xf numFmtId="0" fontId="37" fillId="0" borderId="0" xfId="40" applyFont="1" applyAlignment="1">
      <alignment horizontal="distributed" vertical="center"/>
    </xf>
    <xf numFmtId="0" fontId="10" fillId="0" borderId="0" xfId="40" applyFont="1"/>
    <xf numFmtId="0" fontId="10" fillId="0" borderId="0" xfId="40" applyFont="1" applyAlignment="1">
      <alignment horizontal="center"/>
    </xf>
    <xf numFmtId="0" fontId="10" fillId="0" borderId="0" xfId="40" applyFont="1" applyAlignment="1">
      <alignment horizontal="right"/>
    </xf>
    <xf numFmtId="0" fontId="10" fillId="0" borderId="1" xfId="40" applyFont="1" applyBorder="1"/>
    <xf numFmtId="0" fontId="10" fillId="0" borderId="1" xfId="40" applyFont="1" applyBorder="1" applyAlignment="1">
      <alignment horizontal="center"/>
    </xf>
    <xf numFmtId="0" fontId="10" fillId="0" borderId="1" xfId="40" applyFont="1" applyBorder="1" applyAlignment="1">
      <alignment horizontal="right"/>
    </xf>
    <xf numFmtId="0" fontId="11" fillId="0" borderId="15" xfId="41" applyFont="1" applyBorder="1" applyAlignment="1">
      <alignment horizontal="centerContinuous"/>
    </xf>
    <xf numFmtId="0" fontId="11" fillId="0" borderId="16" xfId="41" applyFont="1" applyBorder="1" applyAlignment="1">
      <alignment horizontal="center"/>
    </xf>
    <xf numFmtId="0" fontId="10" fillId="0" borderId="4" xfId="40" applyFont="1" applyBorder="1" applyAlignment="1">
      <alignment horizontal="right"/>
    </xf>
    <xf numFmtId="0" fontId="2" fillId="0" borderId="0" xfId="40" applyFont="1"/>
    <xf numFmtId="0" fontId="11" fillId="0" borderId="0" xfId="41" applyFont="1" applyAlignment="1">
      <alignment horizontal="centerContinuous"/>
    </xf>
    <xf numFmtId="0" fontId="11" fillId="0" borderId="11" xfId="41" applyFont="1" applyBorder="1" applyAlignment="1">
      <alignment horizontal="center"/>
    </xf>
    <xf numFmtId="0" fontId="2" fillId="0" borderId="0" xfId="41"/>
    <xf numFmtId="0" fontId="2" fillId="0" borderId="11" xfId="41" applyBorder="1" applyAlignment="1">
      <alignment horizontal="center"/>
    </xf>
    <xf numFmtId="0" fontId="10" fillId="0" borderId="0" xfId="41" applyFont="1"/>
    <xf numFmtId="0" fontId="10" fillId="0" borderId="6" xfId="41" applyFont="1" applyBorder="1"/>
    <xf numFmtId="0" fontId="10" fillId="0" borderId="11" xfId="41" applyFont="1" applyBorder="1" applyAlignment="1">
      <alignment horizontal="center"/>
    </xf>
    <xf numFmtId="0" fontId="10" fillId="0" borderId="12" xfId="41" applyFont="1" applyBorder="1" applyAlignment="1">
      <alignment horizontal="center"/>
    </xf>
    <xf numFmtId="0" fontId="10" fillId="0" borderId="7" xfId="40" applyFont="1" applyBorder="1" applyAlignment="1">
      <alignment horizontal="right"/>
    </xf>
    <xf numFmtId="49" fontId="11" fillId="0" borderId="8" xfId="41" applyNumberFormat="1" applyFont="1" applyBorder="1" applyAlignment="1">
      <alignment horizontal="center" vertical="center"/>
    </xf>
    <xf numFmtId="49" fontId="11" fillId="0" borderId="0" xfId="41" applyNumberFormat="1" applyFont="1" applyAlignment="1">
      <alignment horizontal="center" vertical="center"/>
    </xf>
    <xf numFmtId="0" fontId="10" fillId="0" borderId="5" xfId="40" applyFont="1" applyBorder="1" applyAlignment="1">
      <alignment horizontal="right"/>
    </xf>
    <xf numFmtId="0" fontId="10" fillId="0" borderId="11" xfId="40" applyFont="1" applyBorder="1" applyAlignment="1">
      <alignment horizontal="center"/>
    </xf>
    <xf numFmtId="184" fontId="11" fillId="0" borderId="0" xfId="40" applyNumberFormat="1" applyFont="1" applyAlignment="1">
      <alignment horizontal="right"/>
    </xf>
    <xf numFmtId="0" fontId="11" fillId="0" borderId="0" xfId="40" applyFont="1" applyAlignment="1">
      <alignment horizontal="right"/>
    </xf>
    <xf numFmtId="185" fontId="11" fillId="0" borderId="0" xfId="40" applyNumberFormat="1" applyFont="1" applyAlignment="1">
      <alignment horizontal="right"/>
    </xf>
    <xf numFmtId="180" fontId="11" fillId="0" borderId="0" xfId="40" applyNumberFormat="1" applyFont="1" applyAlignment="1">
      <alignment horizontal="right"/>
    </xf>
    <xf numFmtId="0" fontId="11" fillId="0" borderId="0" xfId="41" applyFont="1"/>
    <xf numFmtId="186" fontId="11" fillId="0" borderId="11" xfId="12" quotePrefix="1" applyNumberFormat="1" applyFont="1" applyBorder="1" applyAlignment="1">
      <alignment horizontal="right"/>
    </xf>
    <xf numFmtId="38" fontId="40" fillId="5" borderId="0" xfId="20" applyFont="1" applyFill="1" applyBorder="1" applyAlignment="1">
      <alignment horizontal="right"/>
    </xf>
    <xf numFmtId="0" fontId="39" fillId="5" borderId="0" xfId="40" applyFont="1" applyFill="1" applyAlignment="1">
      <alignment horizontal="right"/>
    </xf>
    <xf numFmtId="38" fontId="40" fillId="5" borderId="0" xfId="20" quotePrefix="1" applyFont="1" applyFill="1" applyBorder="1" applyAlignment="1">
      <alignment horizontal="right"/>
    </xf>
    <xf numFmtId="0" fontId="40" fillId="5" borderId="0" xfId="40" applyFont="1" applyFill="1" applyAlignment="1">
      <alignment horizontal="right"/>
    </xf>
    <xf numFmtId="187" fontId="39" fillId="5" borderId="0" xfId="40" quotePrefix="1" applyNumberFormat="1" applyFont="1" applyFill="1" applyAlignment="1">
      <alignment horizontal="right"/>
    </xf>
    <xf numFmtId="0" fontId="11" fillId="0" borderId="4" xfId="41" applyFont="1" applyBorder="1" applyAlignment="1">
      <alignment horizontal="right"/>
    </xf>
    <xf numFmtId="179" fontId="39" fillId="5" borderId="0" xfId="12" applyNumberFormat="1" applyFont="1" applyFill="1" applyAlignment="1">
      <alignment horizontal="right"/>
    </xf>
    <xf numFmtId="182" fontId="39" fillId="5" borderId="0" xfId="40" applyNumberFormat="1" applyFont="1" applyFill="1" applyAlignment="1">
      <alignment horizontal="right"/>
    </xf>
    <xf numFmtId="0" fontId="10" fillId="0" borderId="6" xfId="40" applyFont="1" applyBorder="1" applyAlignment="1">
      <alignment horizontal="distributed"/>
    </xf>
    <xf numFmtId="0" fontId="18" fillId="0" borderId="12" xfId="40" applyFont="1" applyBorder="1" applyAlignment="1">
      <alignment horizontal="center" vertical="center"/>
    </xf>
    <xf numFmtId="188" fontId="11" fillId="0" borderId="6" xfId="40" applyNumberFormat="1" applyFont="1" applyBorder="1"/>
    <xf numFmtId="189" fontId="11" fillId="0" borderId="6" xfId="40" applyNumberFormat="1" applyFont="1" applyBorder="1"/>
    <xf numFmtId="0" fontId="2" fillId="0" borderId="6" xfId="40" applyFont="1" applyBorder="1"/>
    <xf numFmtId="190" fontId="11" fillId="0" borderId="6" xfId="40" applyNumberFormat="1" applyFont="1" applyBorder="1"/>
    <xf numFmtId="0" fontId="2" fillId="0" borderId="0" xfId="40" applyFont="1" applyAlignment="1">
      <alignment horizontal="center"/>
    </xf>
    <xf numFmtId="0" fontId="2" fillId="0" borderId="0" xfId="40" applyFont="1" applyAlignment="1">
      <alignment horizontal="right"/>
    </xf>
    <xf numFmtId="0" fontId="15" fillId="0" borderId="0" xfId="42" applyFont="1"/>
    <xf numFmtId="0" fontId="48" fillId="0" borderId="0" xfId="42" applyFont="1"/>
    <xf numFmtId="0" fontId="15" fillId="0" borderId="0" xfId="42" applyFont="1" applyAlignment="1">
      <alignment horizontal="left"/>
    </xf>
    <xf numFmtId="0" fontId="10" fillId="0" borderId="0" xfId="42" applyFont="1"/>
    <xf numFmtId="0" fontId="10" fillId="0" borderId="0" xfId="42" applyFont="1" applyAlignment="1">
      <alignment horizontal="center"/>
    </xf>
    <xf numFmtId="0" fontId="11" fillId="0" borderId="0" xfId="42" applyFont="1"/>
    <xf numFmtId="0" fontId="11" fillId="0" borderId="15" xfId="42" applyFont="1" applyBorder="1" applyAlignment="1">
      <alignment horizontal="centerContinuous"/>
    </xf>
    <xf numFmtId="0" fontId="11" fillId="0" borderId="16" xfId="42" applyFont="1" applyBorder="1" applyAlignment="1">
      <alignment horizontal="centerContinuous"/>
    </xf>
    <xf numFmtId="0" fontId="11" fillId="0" borderId="2" xfId="42" quotePrefix="1" applyFont="1" applyBorder="1" applyAlignment="1">
      <alignment horizontal="center"/>
    </xf>
    <xf numFmtId="0" fontId="11" fillId="0" borderId="2" xfId="42" applyFont="1" applyBorder="1" applyAlignment="1">
      <alignment horizontal="center"/>
    </xf>
    <xf numFmtId="0" fontId="11" fillId="0" borderId="2" xfId="42" applyFont="1" applyBorder="1"/>
    <xf numFmtId="0" fontId="11" fillId="0" borderId="9" xfId="42" quotePrefix="1" applyFont="1" applyBorder="1" applyAlignment="1">
      <alignment horizontal="center"/>
    </xf>
    <xf numFmtId="0" fontId="11" fillId="0" borderId="23" xfId="42" applyFont="1" applyBorder="1"/>
    <xf numFmtId="0" fontId="2" fillId="0" borderId="0" xfId="42" applyAlignment="1">
      <alignment horizontal="center"/>
    </xf>
    <xf numFmtId="0" fontId="11" fillId="0" borderId="11" xfId="42" applyFont="1" applyBorder="1"/>
    <xf numFmtId="0" fontId="11" fillId="8" borderId="7" xfId="43" applyFont="1" applyFill="1" applyBorder="1" applyAlignment="1">
      <alignment horizontal="centerContinuous" vertical="center"/>
    </xf>
    <xf numFmtId="0" fontId="11" fillId="8" borderId="6" xfId="43" applyFont="1" applyFill="1" applyBorder="1" applyAlignment="1">
      <alignment horizontal="centerContinuous" vertical="center"/>
    </xf>
    <xf numFmtId="0" fontId="11" fillId="8" borderId="12" xfId="43" applyFont="1" applyFill="1" applyBorder="1" applyAlignment="1">
      <alignment horizontal="centerContinuous" vertical="center" shrinkToFit="1"/>
    </xf>
    <xf numFmtId="0" fontId="11" fillId="0" borderId="21" xfId="42" applyFont="1" applyBorder="1" applyAlignment="1">
      <alignment horizontal="center" vertical="center"/>
    </xf>
    <xf numFmtId="0" fontId="11" fillId="0" borderId="17" xfId="42" applyFont="1" applyBorder="1" applyAlignment="1">
      <alignment horizontal="center" vertical="center" shrinkToFit="1"/>
    </xf>
    <xf numFmtId="49" fontId="11" fillId="0" borderId="0" xfId="42" applyNumberFormat="1" applyFont="1" applyAlignment="1">
      <alignment horizontal="center" vertical="center"/>
    </xf>
    <xf numFmtId="49" fontId="6" fillId="0" borderId="0" xfId="42" applyNumberFormat="1" applyFont="1" applyAlignment="1">
      <alignment horizontal="right" vertical="center"/>
    </xf>
    <xf numFmtId="0" fontId="49" fillId="0" borderId="0" xfId="42" applyFont="1"/>
    <xf numFmtId="0" fontId="11" fillId="0" borderId="11" xfId="42" applyFont="1" applyBorder="1" applyAlignment="1">
      <alignment horizontal="right"/>
    </xf>
    <xf numFmtId="38" fontId="44" fillId="0" borderId="0" xfId="44" applyFont="1" applyFill="1" applyBorder="1" applyAlignment="1">
      <alignment horizontal="right"/>
    </xf>
    <xf numFmtId="0" fontId="11" fillId="0" borderId="0" xfId="42" applyFont="1" applyAlignment="1">
      <alignment horizontal="left"/>
    </xf>
    <xf numFmtId="0" fontId="11" fillId="0" borderId="11" xfId="42" applyFont="1" applyBorder="1" applyAlignment="1">
      <alignment horizontal="center"/>
    </xf>
    <xf numFmtId="38" fontId="11" fillId="0" borderId="0" xfId="44" applyFont="1" applyFill="1" applyAlignment="1"/>
    <xf numFmtId="38" fontId="10" fillId="0" borderId="0" xfId="44" applyFont="1" applyFill="1" applyBorder="1" applyAlignment="1">
      <alignment horizontal="right"/>
    </xf>
    <xf numFmtId="38" fontId="11" fillId="0" borderId="0" xfId="42" applyNumberFormat="1" applyFont="1"/>
    <xf numFmtId="0" fontId="11" fillId="0" borderId="0" xfId="42" applyFont="1" applyAlignment="1">
      <alignment vertical="center"/>
    </xf>
    <xf numFmtId="0" fontId="11" fillId="0" borderId="6" xfId="42" applyFont="1" applyBorder="1"/>
    <xf numFmtId="0" fontId="11" fillId="0" borderId="12" xfId="42" applyFont="1" applyBorder="1"/>
    <xf numFmtId="178" fontId="44" fillId="5" borderId="0" xfId="42" applyNumberFormat="1" applyFont="1" applyFill="1" applyAlignment="1">
      <alignment horizontal="right"/>
    </xf>
    <xf numFmtId="191" fontId="44" fillId="5" borderId="0" xfId="42" applyNumberFormat="1" applyFont="1" applyFill="1" applyAlignment="1">
      <alignment horizontal="center"/>
    </xf>
    <xf numFmtId="178" fontId="10" fillId="5" borderId="0" xfId="42" applyNumberFormat="1" applyFont="1" applyFill="1"/>
    <xf numFmtId="191" fontId="10" fillId="5" borderId="0" xfId="42" applyNumberFormat="1" applyFont="1" applyFill="1" applyAlignment="1">
      <alignment horizontal="center"/>
    </xf>
    <xf numFmtId="178" fontId="10" fillId="5" borderId="0" xfId="42" applyNumberFormat="1" applyFont="1" applyFill="1" applyAlignment="1">
      <alignment horizontal="right"/>
    </xf>
    <xf numFmtId="178" fontId="11" fillId="5" borderId="0" xfId="42" applyNumberFormat="1" applyFont="1" applyFill="1"/>
    <xf numFmtId="0" fontId="11" fillId="5" borderId="0" xfId="42" applyFont="1" applyFill="1" applyAlignment="1">
      <alignment horizontal="right"/>
    </xf>
    <xf numFmtId="0" fontId="45" fillId="0" borderId="0" xfId="45" applyAlignment="1">
      <alignment horizontal="left" vertical="center"/>
    </xf>
    <xf numFmtId="0" fontId="45" fillId="0" borderId="20" xfId="45" applyBorder="1">
      <alignment vertical="center"/>
    </xf>
    <xf numFmtId="0" fontId="45" fillId="0" borderId="6" xfId="45" applyBorder="1">
      <alignment vertical="center"/>
    </xf>
    <xf numFmtId="0" fontId="45" fillId="0" borderId="6" xfId="45" applyBorder="1" applyAlignment="1">
      <alignment horizontal="right" vertical="center"/>
    </xf>
    <xf numFmtId="0" fontId="45" fillId="0" borderId="18" xfId="45" applyBorder="1">
      <alignment vertical="center"/>
    </xf>
    <xf numFmtId="0" fontId="45" fillId="0" borderId="18" xfId="45" applyBorder="1" applyAlignment="1">
      <alignment horizontal="left" vertical="center"/>
    </xf>
    <xf numFmtId="0" fontId="45" fillId="0" borderId="19" xfId="45" applyBorder="1">
      <alignment vertical="center"/>
    </xf>
    <xf numFmtId="0" fontId="45" fillId="0" borderId="13" xfId="45" applyBorder="1">
      <alignment vertical="center"/>
    </xf>
    <xf numFmtId="0" fontId="0" fillId="0" borderId="11" xfId="0" applyBorder="1">
      <alignment vertical="center"/>
    </xf>
    <xf numFmtId="38" fontId="51" fillId="0" borderId="18" xfId="5" applyFont="1" applyBorder="1" applyAlignment="1">
      <alignment horizontal="left" vertical="center" shrinkToFit="1"/>
    </xf>
    <xf numFmtId="38" fontId="51" fillId="0" borderId="17" xfId="5" applyFont="1" applyBorder="1" applyAlignment="1">
      <alignment horizontal="center" vertical="center" shrinkToFit="1"/>
    </xf>
    <xf numFmtId="0" fontId="45" fillId="0" borderId="22" xfId="45" applyBorder="1">
      <alignment vertical="center"/>
    </xf>
    <xf numFmtId="0" fontId="0" fillId="5" borderId="0" xfId="0" applyFill="1">
      <alignment vertical="center"/>
    </xf>
    <xf numFmtId="0" fontId="45" fillId="0" borderId="0" xfId="45">
      <alignment vertical="center"/>
    </xf>
    <xf numFmtId="0" fontId="45" fillId="0" borderId="0" xfId="45" applyAlignment="1">
      <alignment horizontal="right" vertical="center"/>
    </xf>
    <xf numFmtId="0" fontId="45" fillId="0" borderId="10" xfId="45" applyBorder="1">
      <alignment vertical="center"/>
    </xf>
    <xf numFmtId="38" fontId="0" fillId="0" borderId="18" xfId="5" applyFont="1" applyBorder="1" applyAlignment="1">
      <alignment horizontal="left" vertical="center" shrinkToFit="1"/>
    </xf>
    <xf numFmtId="0" fontId="0" fillId="5" borderId="5" xfId="0" applyFill="1" applyBorder="1" applyAlignment="1"/>
    <xf numFmtId="0" fontId="0" fillId="5" borderId="8" xfId="0" applyFill="1" applyBorder="1" applyAlignment="1"/>
    <xf numFmtId="0" fontId="0" fillId="5" borderId="10" xfId="0" applyFill="1" applyBorder="1" applyAlignment="1"/>
    <xf numFmtId="0" fontId="0" fillId="5" borderId="4" xfId="0" applyFill="1" applyBorder="1" applyAlignment="1"/>
    <xf numFmtId="0" fontId="0" fillId="5" borderId="0" xfId="0" applyFill="1" applyAlignment="1"/>
    <xf numFmtId="0" fontId="0" fillId="5" borderId="11" xfId="0" applyFill="1" applyBorder="1" applyAlignment="1"/>
    <xf numFmtId="0" fontId="0" fillId="5" borderId="7" xfId="0" applyFill="1" applyBorder="1" applyAlignment="1"/>
    <xf numFmtId="0" fontId="0" fillId="5" borderId="6" xfId="0" applyFill="1" applyBorder="1" applyAlignment="1"/>
    <xf numFmtId="0" fontId="0" fillId="5" borderId="12" xfId="0" applyFill="1" applyBorder="1" applyAlignment="1"/>
    <xf numFmtId="38" fontId="0" fillId="0" borderId="18" xfId="5" applyFont="1" applyBorder="1" applyAlignment="1">
      <alignment horizontal="center" vertical="center" shrinkToFit="1"/>
    </xf>
    <xf numFmtId="0" fontId="45" fillId="0" borderId="12" xfId="45" applyBorder="1" applyAlignment="1">
      <alignment horizontal="right" vertical="center"/>
    </xf>
    <xf numFmtId="0" fontId="45" fillId="0" borderId="6" xfId="45" applyBorder="1" applyAlignment="1">
      <alignment horizontal="left" vertical="center"/>
    </xf>
    <xf numFmtId="0" fontId="0" fillId="0" borderId="20" xfId="0" applyBorder="1" applyAlignment="1">
      <alignment horizontal="right"/>
    </xf>
    <xf numFmtId="0" fontId="0" fillId="0" borderId="19" xfId="0" applyBorder="1" applyAlignment="1"/>
    <xf numFmtId="0" fontId="0" fillId="0" borderId="19" xfId="0" applyBorder="1" applyAlignment="1">
      <alignment horizontal="right"/>
    </xf>
    <xf numFmtId="0" fontId="0" fillId="0" borderId="13" xfId="0" applyBorder="1" applyAlignment="1"/>
    <xf numFmtId="0" fontId="0" fillId="5" borderId="0" xfId="0" applyFill="1" applyAlignment="1">
      <alignment horizontal="right" vertical="center"/>
    </xf>
    <xf numFmtId="0" fontId="0" fillId="5" borderId="10" xfId="0" applyFill="1" applyBorder="1" applyAlignment="1">
      <alignment horizontal="right" vertical="center"/>
    </xf>
    <xf numFmtId="0" fontId="0" fillId="5" borderId="11" xfId="0" applyFill="1" applyBorder="1" applyAlignment="1">
      <alignment horizontal="right" vertical="center"/>
    </xf>
    <xf numFmtId="0" fontId="0" fillId="5" borderId="7" xfId="0" applyFill="1" applyBorder="1" applyAlignment="1">
      <alignment horizontal="right" vertical="center"/>
    </xf>
    <xf numFmtId="0" fontId="0" fillId="5" borderId="6" xfId="0" applyFill="1" applyBorder="1" applyAlignment="1">
      <alignment horizontal="right" vertical="center"/>
    </xf>
    <xf numFmtId="0" fontId="0" fillId="5" borderId="12" xfId="0" applyFill="1" applyBorder="1" applyAlignment="1">
      <alignment horizontal="right" vertical="center"/>
    </xf>
    <xf numFmtId="0" fontId="0" fillId="6" borderId="0" xfId="0" applyFill="1" applyAlignment="1">
      <alignment horizontal="right" vertical="center"/>
    </xf>
    <xf numFmtId="0" fontId="0" fillId="0" borderId="11" xfId="0" applyBorder="1" applyAlignment="1">
      <alignment horizontal="right" vertical="center"/>
    </xf>
    <xf numFmtId="0" fontId="52" fillId="0" borderId="0" xfId="43" applyFont="1" applyAlignment="1">
      <alignment vertical="center"/>
    </xf>
    <xf numFmtId="0" fontId="10" fillId="0" borderId="0" xfId="43" applyFont="1" applyAlignment="1">
      <alignment horizontal="left" vertical="center"/>
    </xf>
    <xf numFmtId="38" fontId="10" fillId="0" borderId="0" xfId="44" applyFont="1" applyFill="1" applyAlignment="1">
      <alignment horizontal="left" vertical="center"/>
    </xf>
    <xf numFmtId="192" fontId="10" fillId="0" borderId="0" xfId="43" applyNumberFormat="1" applyFont="1" applyAlignment="1">
      <alignment horizontal="left" vertical="center"/>
    </xf>
    <xf numFmtId="38" fontId="10" fillId="0" borderId="0" xfId="44" applyFont="1" applyFill="1" applyAlignment="1">
      <alignment vertical="center"/>
    </xf>
    <xf numFmtId="192" fontId="10" fillId="0" borderId="0" xfId="43" applyNumberFormat="1" applyFont="1" applyAlignment="1">
      <alignment vertical="center"/>
    </xf>
    <xf numFmtId="0" fontId="10" fillId="0" borderId="0" xfId="43" applyFont="1" applyAlignment="1">
      <alignment vertical="center"/>
    </xf>
    <xf numFmtId="38" fontId="11" fillId="0" borderId="0" xfId="44" applyFont="1" applyFill="1" applyAlignment="1">
      <alignment vertical="center"/>
    </xf>
    <xf numFmtId="0" fontId="11" fillId="0" borderId="0" xfId="43" applyFont="1" applyAlignment="1">
      <alignment vertical="center"/>
    </xf>
    <xf numFmtId="0" fontId="53" fillId="0" borderId="0" xfId="43" applyFont="1" applyAlignment="1">
      <alignment vertical="center"/>
    </xf>
    <xf numFmtId="0" fontId="11" fillId="0" borderId="27" xfId="43" applyFont="1" applyBorder="1" applyAlignment="1">
      <alignment vertical="center"/>
    </xf>
    <xf numFmtId="192" fontId="11" fillId="0" borderId="0" xfId="43" applyNumberFormat="1" applyFont="1" applyAlignment="1">
      <alignment horizontal="right" vertical="center"/>
    </xf>
    <xf numFmtId="0" fontId="49" fillId="0" borderId="0" xfId="43" applyFont="1" applyAlignment="1">
      <alignment vertical="center"/>
    </xf>
    <xf numFmtId="49" fontId="49" fillId="0" borderId="27" xfId="43" applyNumberFormat="1" applyFont="1" applyBorder="1" applyAlignment="1">
      <alignment horizontal="center" vertical="center"/>
    </xf>
    <xf numFmtId="178" fontId="44" fillId="5" borderId="0" xfId="43" quotePrefix="1" applyNumberFormat="1" applyFont="1" applyFill="1" applyAlignment="1">
      <alignment horizontal="right" vertical="center"/>
    </xf>
    <xf numFmtId="3" fontId="44" fillId="5" borderId="0" xfId="43" applyNumberFormat="1" applyFont="1" applyFill="1" applyAlignment="1">
      <alignment horizontal="right" vertical="center"/>
    </xf>
    <xf numFmtId="178" fontId="10" fillId="5" borderId="0" xfId="43" applyNumberFormat="1" applyFont="1" applyFill="1" applyAlignment="1">
      <alignment horizontal="right" vertical="center"/>
    </xf>
    <xf numFmtId="3" fontId="10" fillId="5" borderId="0" xfId="43" applyNumberFormat="1" applyFont="1" applyFill="1" applyAlignment="1">
      <alignment horizontal="right" vertical="center"/>
    </xf>
    <xf numFmtId="0" fontId="11" fillId="14" borderId="0" xfId="43" applyFont="1" applyFill="1" applyAlignment="1">
      <alignment vertical="center"/>
    </xf>
    <xf numFmtId="49" fontId="11" fillId="0" borderId="27" xfId="43" applyNumberFormat="1" applyFont="1" applyBorder="1" applyAlignment="1">
      <alignment horizontal="center" vertical="center"/>
    </xf>
    <xf numFmtId="178" fontId="10" fillId="5" borderId="0" xfId="43" quotePrefix="1" applyNumberFormat="1" applyFont="1" applyFill="1" applyAlignment="1">
      <alignment horizontal="right" vertical="center"/>
    </xf>
    <xf numFmtId="49" fontId="11" fillId="14" borderId="27" xfId="43" applyNumberFormat="1" applyFont="1" applyFill="1" applyBorder="1" applyAlignment="1">
      <alignment vertical="center"/>
    </xf>
    <xf numFmtId="0" fontId="11" fillId="15" borderId="21" xfId="43" applyFont="1" applyFill="1" applyBorder="1" applyAlignment="1">
      <alignment horizontal="center" vertical="center"/>
    </xf>
    <xf numFmtId="0" fontId="11" fillId="15" borderId="21" xfId="43" applyFont="1" applyFill="1" applyBorder="1" applyAlignment="1">
      <alignment horizontal="centerContinuous" vertical="center"/>
    </xf>
    <xf numFmtId="38" fontId="11" fillId="15" borderId="21" xfId="44" applyFont="1" applyFill="1" applyBorder="1" applyAlignment="1">
      <alignment horizontal="center" vertical="center"/>
    </xf>
    <xf numFmtId="192" fontId="11" fillId="15" borderId="21" xfId="43" applyNumberFormat="1" applyFont="1" applyFill="1" applyBorder="1" applyAlignment="1">
      <alignment horizontal="center" vertical="center"/>
    </xf>
    <xf numFmtId="0" fontId="11" fillId="0" borderId="21" xfId="43" applyFont="1" applyBorder="1" applyAlignment="1">
      <alignment horizontal="center" vertical="center"/>
    </xf>
    <xf numFmtId="0" fontId="11" fillId="15" borderId="8" xfId="43" applyFont="1" applyFill="1" applyBorder="1"/>
    <xf numFmtId="38" fontId="11" fillId="15" borderId="8" xfId="46" applyFont="1" applyFill="1" applyBorder="1" applyAlignment="1">
      <alignment vertical="center"/>
    </xf>
    <xf numFmtId="0" fontId="11" fillId="0" borderId="4" xfId="43" applyFont="1" applyBorder="1" applyAlignment="1">
      <alignment vertical="center"/>
    </xf>
    <xf numFmtId="0" fontId="11" fillId="0" borderId="11" xfId="43" applyFont="1" applyBorder="1" applyAlignment="1">
      <alignment vertical="center"/>
    </xf>
    <xf numFmtId="0" fontId="11" fillId="0" borderId="7" xfId="43" applyFont="1" applyBorder="1" applyAlignment="1">
      <alignment vertical="center"/>
    </xf>
    <xf numFmtId="0" fontId="11" fillId="0" borderId="6" xfId="43" applyFont="1" applyBorder="1" applyAlignment="1">
      <alignment vertical="center"/>
    </xf>
    <xf numFmtId="0" fontId="11" fillId="0" borderId="12" xfId="43" applyFont="1" applyBorder="1" applyAlignment="1">
      <alignment vertical="center"/>
    </xf>
    <xf numFmtId="0" fontId="11" fillId="0" borderId="28" xfId="43" applyFont="1" applyBorder="1" applyAlignment="1">
      <alignment vertical="center"/>
    </xf>
    <xf numFmtId="0" fontId="11" fillId="0" borderId="29" xfId="43" applyFont="1" applyBorder="1" applyAlignment="1">
      <alignment vertical="center"/>
    </xf>
    <xf numFmtId="192" fontId="11" fillId="5" borderId="28" xfId="43" applyNumberFormat="1" applyFont="1" applyFill="1" applyBorder="1" applyAlignment="1">
      <alignment horizontal="right" vertical="center"/>
    </xf>
    <xf numFmtId="38" fontId="29" fillId="0" borderId="0" xfId="44" applyFont="1" applyFill="1" applyAlignment="1">
      <alignment vertical="center"/>
    </xf>
    <xf numFmtId="192" fontId="11" fillId="0" borderId="0" xfId="43" applyNumberFormat="1" applyFont="1" applyAlignment="1">
      <alignment vertical="center"/>
    </xf>
    <xf numFmtId="180" fontId="11" fillId="0" borderId="0" xfId="43" applyNumberFormat="1" applyFont="1" applyAlignment="1">
      <alignment vertical="center"/>
    </xf>
    <xf numFmtId="0" fontId="11" fillId="6" borderId="0" xfId="43" applyFont="1" applyFill="1" applyAlignment="1">
      <alignment vertical="center"/>
    </xf>
    <xf numFmtId="183" fontId="11" fillId="15" borderId="8" xfId="46" applyNumberFormat="1" applyFont="1" applyFill="1" applyBorder="1" applyAlignment="1">
      <alignment vertical="center"/>
    </xf>
    <xf numFmtId="0" fontId="0" fillId="11" borderId="0" xfId="0" applyFill="1" applyAlignment="1">
      <alignment horizontal="right" vertical="center"/>
    </xf>
    <xf numFmtId="0" fontId="57" fillId="4" borderId="0" xfId="1" applyFont="1" applyFill="1"/>
    <xf numFmtId="0" fontId="34" fillId="16" borderId="0" xfId="1" applyFont="1" applyFill="1"/>
    <xf numFmtId="0" fontId="13" fillId="16" borderId="0" xfId="1" applyFont="1" applyFill="1"/>
    <xf numFmtId="0" fontId="11" fillId="0" borderId="15" xfId="43" applyFont="1" applyBorder="1" applyAlignment="1">
      <alignment horizontal="center" vertical="center"/>
    </xf>
    <xf numFmtId="0" fontId="11" fillId="0" borderId="26" xfId="43" applyFont="1" applyBorder="1" applyAlignment="1">
      <alignment horizontal="center" vertical="center"/>
    </xf>
    <xf numFmtId="0" fontId="2" fillId="0" borderId="0" xfId="43" applyAlignment="1">
      <alignment horizontal="center" vertical="center"/>
    </xf>
    <xf numFmtId="0" fontId="11" fillId="0" borderId="27" xfId="43" applyFont="1" applyBorder="1" applyAlignment="1">
      <alignment horizontal="center" vertical="center"/>
    </xf>
    <xf numFmtId="0" fontId="11" fillId="0" borderId="28" xfId="43" applyFont="1" applyBorder="1" applyAlignment="1">
      <alignment horizontal="center" vertical="center"/>
    </xf>
    <xf numFmtId="0" fontId="2" fillId="0" borderId="29" xfId="43" applyBorder="1" applyAlignment="1">
      <alignment horizontal="center" vertical="center"/>
    </xf>
    <xf numFmtId="0" fontId="53" fillId="0" borderId="0" xfId="43" applyFont="1" applyAlignment="1">
      <alignment horizontal="left" vertical="center"/>
    </xf>
    <xf numFmtId="38" fontId="53" fillId="0" borderId="1" xfId="5" applyFont="1" applyFill="1" applyBorder="1" applyAlignment="1">
      <alignment vertical="center"/>
    </xf>
    <xf numFmtId="194" fontId="11" fillId="5" borderId="21" xfId="42" applyNumberFormat="1" applyFont="1" applyFill="1" applyBorder="1" applyAlignment="1">
      <alignment horizontal="center" vertical="center" shrinkToFit="1"/>
    </xf>
    <xf numFmtId="193" fontId="11" fillId="5" borderId="21" xfId="42" applyNumberFormat="1" applyFont="1" applyFill="1" applyBorder="1" applyAlignment="1">
      <alignment horizontal="center" vertical="center" shrinkToFit="1"/>
    </xf>
    <xf numFmtId="195" fontId="11" fillId="5" borderId="21" xfId="42" applyNumberFormat="1" applyFont="1" applyFill="1" applyBorder="1" applyAlignment="1">
      <alignment horizontal="center" vertical="center" shrinkToFit="1"/>
    </xf>
    <xf numFmtId="38" fontId="11" fillId="5" borderId="30" xfId="5" applyFont="1" applyFill="1" applyBorder="1" applyAlignment="1">
      <alignment horizontal="center" vertical="center"/>
    </xf>
    <xf numFmtId="192" fontId="11" fillId="5" borderId="30" xfId="43" applyNumberFormat="1" applyFont="1" applyFill="1" applyBorder="1" applyAlignment="1">
      <alignment horizontal="center" vertical="center"/>
    </xf>
    <xf numFmtId="49" fontId="11" fillId="5" borderId="30" xfId="43" applyNumberFormat="1" applyFont="1" applyFill="1" applyBorder="1" applyAlignment="1">
      <alignment horizontal="center" vertical="center"/>
    </xf>
    <xf numFmtId="38" fontId="11" fillId="5" borderId="31" xfId="5" applyFont="1" applyFill="1" applyBorder="1" applyAlignment="1">
      <alignment horizontal="right" vertical="center"/>
    </xf>
    <xf numFmtId="192" fontId="11" fillId="5" borderId="0" xfId="43" applyNumberFormat="1" applyFont="1" applyFill="1" applyAlignment="1">
      <alignment horizontal="right" vertical="center"/>
    </xf>
    <xf numFmtId="49" fontId="11" fillId="5" borderId="0" xfId="43" applyNumberFormat="1" applyFont="1" applyFill="1" applyAlignment="1">
      <alignment horizontal="right" vertical="center"/>
    </xf>
    <xf numFmtId="38" fontId="2" fillId="5" borderId="0" xfId="5" applyFont="1" applyFill="1" applyBorder="1" applyAlignment="1">
      <alignment horizontal="center" vertical="center"/>
    </xf>
    <xf numFmtId="192" fontId="11" fillId="5" borderId="0" xfId="43" applyNumberFormat="1" applyFont="1" applyFill="1" applyAlignment="1">
      <alignment horizontal="center" vertical="center"/>
    </xf>
    <xf numFmtId="49" fontId="11" fillId="5" borderId="0" xfId="43" applyNumberFormat="1" applyFont="1" applyFill="1" applyAlignment="1">
      <alignment vertical="center"/>
    </xf>
    <xf numFmtId="38" fontId="54" fillId="5" borderId="0" xfId="5" quotePrefix="1" applyFont="1" applyFill="1" applyBorder="1" applyAlignment="1">
      <alignment horizontal="right" vertical="center"/>
    </xf>
    <xf numFmtId="38" fontId="55" fillId="5" borderId="0" xfId="5" applyFont="1" applyFill="1" applyBorder="1" applyAlignment="1">
      <alignment horizontal="right" vertical="center"/>
    </xf>
    <xf numFmtId="38" fontId="55" fillId="5" borderId="0" xfId="5" quotePrefix="1" applyFont="1" applyFill="1" applyBorder="1" applyAlignment="1">
      <alignment horizontal="right" vertical="center"/>
    </xf>
    <xf numFmtId="0" fontId="10" fillId="5" borderId="0" xfId="43" applyFont="1" applyFill="1" applyAlignment="1">
      <alignment horizontal="right" vertical="center"/>
    </xf>
    <xf numFmtId="38" fontId="8" fillId="5" borderId="28" xfId="44" applyFont="1" applyFill="1" applyBorder="1" applyAlignment="1">
      <alignment horizontal="centerContinuous" vertical="center"/>
    </xf>
    <xf numFmtId="49" fontId="11" fillId="5" borderId="28" xfId="43" applyNumberFormat="1" applyFont="1" applyFill="1" applyBorder="1" applyAlignment="1">
      <alignment vertical="center"/>
    </xf>
    <xf numFmtId="0" fontId="11" fillId="15" borderId="0" xfId="43" applyFont="1" applyFill="1"/>
    <xf numFmtId="38" fontId="11" fillId="15" borderId="0" xfId="46" applyFont="1" applyFill="1" applyBorder="1" applyAlignment="1">
      <alignment vertical="center"/>
    </xf>
    <xf numFmtId="183" fontId="11" fillId="15" borderId="0" xfId="46" applyNumberFormat="1" applyFont="1" applyFill="1" applyBorder="1" applyAlignment="1">
      <alignment vertical="center"/>
    </xf>
    <xf numFmtId="0" fontId="25" fillId="2" borderId="0" xfId="1" applyFont="1" applyFill="1"/>
    <xf numFmtId="0" fontId="25" fillId="2" borderId="8" xfId="1" applyFont="1" applyFill="1" applyBorder="1"/>
    <xf numFmtId="0" fontId="8" fillId="4" borderId="0" xfId="3" applyFont="1" applyFill="1" applyAlignment="1">
      <alignment horizontal="distributed" vertical="center" indent="1"/>
    </xf>
    <xf numFmtId="0" fontId="34" fillId="16" borderId="0" xfId="1" applyFont="1" applyFill="1" applyAlignment="1">
      <alignment vertical="top"/>
    </xf>
    <xf numFmtId="0" fontId="8" fillId="2" borderId="0" xfId="1" applyFont="1" applyFill="1" applyAlignment="1">
      <alignment horizontal="right"/>
    </xf>
    <xf numFmtId="0" fontId="8" fillId="2" borderId="6" xfId="1" applyFont="1" applyFill="1" applyBorder="1" applyAlignment="1">
      <alignment horizontal="right"/>
    </xf>
    <xf numFmtId="0" fontId="8" fillId="4" borderId="6" xfId="1" applyFont="1" applyFill="1" applyBorder="1" applyAlignment="1">
      <alignment horizontal="right" vertical="center"/>
    </xf>
    <xf numFmtId="0" fontId="28" fillId="2" borderId="8" xfId="1" applyFont="1" applyFill="1" applyBorder="1" applyAlignment="1">
      <alignment horizontal="center"/>
    </xf>
    <xf numFmtId="0" fontId="55" fillId="3" borderId="2" xfId="1" applyFont="1" applyFill="1" applyBorder="1" applyAlignment="1">
      <alignment horizontal="center" vertical="center"/>
    </xf>
    <xf numFmtId="0" fontId="5" fillId="0" borderId="0" xfId="0" applyFont="1">
      <alignment vertical="center"/>
    </xf>
    <xf numFmtId="0" fontId="11" fillId="0" borderId="11" xfId="42" applyFont="1" applyBorder="1" applyAlignment="1">
      <alignment vertical="center"/>
    </xf>
    <xf numFmtId="38" fontId="0" fillId="5" borderId="0" xfId="0" applyNumberFormat="1" applyFill="1">
      <alignment vertical="center"/>
    </xf>
    <xf numFmtId="3" fontId="0" fillId="5" borderId="0" xfId="0" applyNumberFormat="1" applyFill="1">
      <alignment vertical="center"/>
    </xf>
    <xf numFmtId="0" fontId="5" fillId="5" borderId="0" xfId="0" applyFont="1" applyFill="1">
      <alignment vertical="center"/>
    </xf>
    <xf numFmtId="178" fontId="0" fillId="5" borderId="0" xfId="0" applyNumberFormat="1" applyFill="1">
      <alignment vertical="center"/>
    </xf>
    <xf numFmtId="178" fontId="0" fillId="5" borderId="0" xfId="0" applyNumberFormat="1" applyFill="1" applyAlignment="1">
      <alignment horizontal="right" vertical="center"/>
    </xf>
    <xf numFmtId="181" fontId="0" fillId="5" borderId="0" xfId="0" applyNumberFormat="1" applyFill="1">
      <alignment vertical="center"/>
    </xf>
    <xf numFmtId="181" fontId="0" fillId="5" borderId="0" xfId="0" applyNumberFormat="1" applyFill="1" applyAlignment="1">
      <alignment horizontal="right" vertical="center"/>
    </xf>
    <xf numFmtId="0" fontId="0" fillId="6" borderId="0" xfId="0" applyFill="1">
      <alignment vertical="center"/>
    </xf>
    <xf numFmtId="38" fontId="8" fillId="4" borderId="0" xfId="1" applyNumberFormat="1" applyFont="1" applyFill="1" applyAlignment="1">
      <alignment horizontal="right" vertical="center"/>
    </xf>
    <xf numFmtId="0" fontId="8" fillId="2" borderId="4" xfId="1" applyFont="1" applyFill="1" applyBorder="1" applyAlignment="1">
      <alignment horizontal="distributed" indent="1"/>
    </xf>
    <xf numFmtId="38" fontId="8" fillId="4" borderId="0" xfId="1" applyNumberFormat="1" applyFont="1" applyFill="1" applyAlignment="1">
      <alignment horizontal="right"/>
    </xf>
    <xf numFmtId="38" fontId="8" fillId="4" borderId="11" xfId="1" applyNumberFormat="1" applyFont="1" applyFill="1" applyBorder="1" applyAlignment="1">
      <alignment horizontal="right"/>
    </xf>
    <xf numFmtId="38" fontId="8" fillId="4" borderId="12" xfId="1" applyNumberFormat="1" applyFont="1" applyFill="1" applyBorder="1" applyAlignment="1">
      <alignment horizontal="right"/>
    </xf>
    <xf numFmtId="0" fontId="33" fillId="0" borderId="0" xfId="0" applyFont="1">
      <alignment vertical="center"/>
    </xf>
    <xf numFmtId="0" fontId="33" fillId="0" borderId="0" xfId="0" applyFont="1" applyAlignment="1">
      <alignment horizontal="right" vertical="center"/>
    </xf>
    <xf numFmtId="0" fontId="33" fillId="0" borderId="0" xfId="0" applyFont="1" applyAlignment="1">
      <alignment horizontal="distributed" vertical="center" indent="1"/>
    </xf>
    <xf numFmtId="38" fontId="33" fillId="0" borderId="0" xfId="31" applyFont="1">
      <alignment vertical="center"/>
    </xf>
    <xf numFmtId="0" fontId="61" fillId="0" borderId="0" xfId="0" applyFont="1" applyAlignment="1">
      <alignment horizontal="distributed" vertical="center" indent="1"/>
    </xf>
    <xf numFmtId="178" fontId="61" fillId="0" borderId="0" xfId="0" applyNumberFormat="1" applyFont="1">
      <alignment vertical="center"/>
    </xf>
    <xf numFmtId="38" fontId="61" fillId="0" borderId="0" xfId="31" applyFont="1">
      <alignment vertical="center"/>
    </xf>
    <xf numFmtId="0" fontId="0" fillId="0" borderId="0" xfId="0" applyAlignment="1">
      <alignment horizontal="center" vertical="center"/>
    </xf>
    <xf numFmtId="178" fontId="33" fillId="0" borderId="0" xfId="0" applyNumberFormat="1" applyFont="1" applyAlignment="1">
      <alignment horizontal="distributed" vertical="center" indent="1"/>
    </xf>
    <xf numFmtId="0" fontId="0" fillId="12" borderId="0" xfId="0" applyFill="1">
      <alignment vertical="center"/>
    </xf>
    <xf numFmtId="38" fontId="8" fillId="4" borderId="8" xfId="1" applyNumberFormat="1" applyFont="1" applyFill="1" applyBorder="1" applyAlignment="1">
      <alignment horizontal="right" vertical="center"/>
    </xf>
    <xf numFmtId="0" fontId="12" fillId="2" borderId="25" xfId="1" applyFont="1" applyFill="1" applyBorder="1" applyAlignment="1" applyProtection="1">
      <alignment horizontal="left" vertical="center"/>
      <protection locked="0"/>
    </xf>
    <xf numFmtId="0" fontId="10" fillId="0" borderId="12" xfId="12" applyFont="1" applyBorder="1" applyAlignment="1">
      <alignment horizontal="center" vertical="center" wrapText="1"/>
    </xf>
    <xf numFmtId="0" fontId="10" fillId="0" borderId="8" xfId="41" applyFont="1" applyBorder="1"/>
    <xf numFmtId="0" fontId="10" fillId="0" borderId="11" xfId="41" applyFont="1" applyBorder="1"/>
    <xf numFmtId="0" fontId="10" fillId="0" borderId="6" xfId="41" applyFont="1" applyBorder="1" applyAlignment="1">
      <alignment horizontal="center" vertical="center"/>
    </xf>
    <xf numFmtId="0" fontId="10" fillId="0" borderId="12" xfId="41" applyFont="1" applyBorder="1" applyAlignment="1">
      <alignment horizontal="center" vertical="center"/>
    </xf>
    <xf numFmtId="0" fontId="10" fillId="0" borderId="12" xfId="41" applyFont="1" applyBorder="1"/>
    <xf numFmtId="0" fontId="11" fillId="0" borderId="17" xfId="41" applyFont="1" applyBorder="1" applyAlignment="1">
      <alignment horizontal="center" vertical="center" wrapText="1"/>
    </xf>
    <xf numFmtId="0" fontId="11" fillId="0" borderId="21" xfId="41" applyFont="1" applyBorder="1" applyAlignment="1">
      <alignment vertical="center"/>
    </xf>
    <xf numFmtId="0" fontId="11" fillId="0" borderId="21" xfId="41" applyFont="1" applyBorder="1" applyAlignment="1">
      <alignment horizontal="center" vertical="center" wrapText="1"/>
    </xf>
    <xf numFmtId="0" fontId="11" fillId="0" borderId="22" xfId="42" applyFont="1" applyBorder="1" applyAlignment="1">
      <alignment horizontal="center" vertical="center"/>
    </xf>
    <xf numFmtId="0" fontId="49" fillId="0" borderId="0" xfId="42" applyFont="1" applyAlignment="1">
      <alignment horizontal="distributed" indent="1"/>
    </xf>
    <xf numFmtId="0" fontId="11" fillId="0" borderId="0" xfId="42" applyFont="1" applyAlignment="1">
      <alignment horizontal="center"/>
    </xf>
    <xf numFmtId="0" fontId="11" fillId="0" borderId="0" xfId="42" applyFont="1" applyAlignment="1">
      <alignment horizontal="distributed" indent="1"/>
    </xf>
    <xf numFmtId="0" fontId="11" fillId="0" borderId="0" xfId="42" applyFont="1" applyAlignment="1">
      <alignment horizontal="distributed" vertical="center" indent="1"/>
    </xf>
    <xf numFmtId="38" fontId="44" fillId="5" borderId="0" xfId="5" applyFont="1" applyFill="1" applyBorder="1" applyAlignment="1">
      <alignment horizontal="right"/>
    </xf>
    <xf numFmtId="38" fontId="10" fillId="5" borderId="0" xfId="5" applyFont="1" applyFill="1" applyBorder="1" applyAlignment="1"/>
    <xf numFmtId="38" fontId="10" fillId="5" borderId="0" xfId="5" applyFont="1" applyFill="1" applyBorder="1" applyAlignment="1">
      <alignment horizontal="right"/>
    </xf>
    <xf numFmtId="38" fontId="10" fillId="5" borderId="0" xfId="5" quotePrefix="1" applyFont="1" applyFill="1" applyBorder="1" applyAlignment="1">
      <alignment horizontal="right"/>
    </xf>
    <xf numFmtId="38" fontId="11" fillId="5" borderId="0" xfId="5" applyFont="1" applyFill="1" applyAlignment="1"/>
    <xf numFmtId="183" fontId="33" fillId="4" borderId="6" xfId="31" applyNumberFormat="1" applyFont="1" applyFill="1" applyBorder="1" applyAlignment="1">
      <alignment horizontal="right" vertical="center" wrapText="1"/>
    </xf>
    <xf numFmtId="38" fontId="33" fillId="4" borderId="0" xfId="1" applyNumberFormat="1" applyFont="1" applyFill="1" applyAlignment="1">
      <alignment horizontal="right" vertical="center"/>
    </xf>
    <xf numFmtId="38" fontId="33" fillId="4" borderId="4" xfId="1" applyNumberFormat="1" applyFont="1" applyFill="1" applyBorder="1" applyAlignment="1">
      <alignment horizontal="distributed" vertical="center" indent="1"/>
    </xf>
    <xf numFmtId="38" fontId="33" fillId="4" borderId="0" xfId="10" applyFont="1" applyFill="1" applyBorder="1" applyAlignment="1">
      <alignment horizontal="right" vertical="center"/>
    </xf>
    <xf numFmtId="0" fontId="64" fillId="16" borderId="0" xfId="1" applyFont="1" applyFill="1" applyAlignment="1">
      <alignment horizontal="center"/>
    </xf>
    <xf numFmtId="0" fontId="66" fillId="16" borderId="0" xfId="1" applyFont="1" applyFill="1"/>
    <xf numFmtId="0" fontId="67" fillId="2" borderId="1" xfId="1" applyFont="1" applyFill="1" applyBorder="1" applyAlignment="1">
      <alignment horizontal="distributed" indent="3"/>
    </xf>
    <xf numFmtId="0" fontId="33" fillId="3" borderId="2" xfId="1" applyFont="1" applyFill="1" applyBorder="1" applyAlignment="1">
      <alignment horizontal="center" vertical="center"/>
    </xf>
    <xf numFmtId="0" fontId="68" fillId="3" borderId="2" xfId="1" applyFont="1" applyFill="1" applyBorder="1" applyAlignment="1">
      <alignment horizontal="center" vertical="center"/>
    </xf>
    <xf numFmtId="0" fontId="33" fillId="3" borderId="3" xfId="1" applyFont="1" applyFill="1" applyBorder="1" applyAlignment="1">
      <alignment horizontal="distributed" vertical="center" indent="1"/>
    </xf>
    <xf numFmtId="0" fontId="33" fillId="3" borderId="3" xfId="1" applyFont="1" applyFill="1" applyBorder="1" applyAlignment="1">
      <alignment horizontal="distributed" vertical="center" indent="1" shrinkToFit="1"/>
    </xf>
    <xf numFmtId="0" fontId="33" fillId="3" borderId="2" xfId="1" applyFont="1" applyFill="1" applyBorder="1" applyAlignment="1">
      <alignment horizontal="distributed" vertical="center" indent="1"/>
    </xf>
    <xf numFmtId="0" fontId="33" fillId="4" borderId="0" xfId="1" applyFont="1" applyFill="1" applyAlignment="1">
      <alignment horizontal="center" vertical="center"/>
    </xf>
    <xf numFmtId="0" fontId="33" fillId="4" borderId="4" xfId="1" applyFont="1" applyFill="1" applyBorder="1" applyAlignment="1">
      <alignment horizontal="right" vertical="center"/>
    </xf>
    <xf numFmtId="0" fontId="40" fillId="4" borderId="0" xfId="1" applyFont="1" applyFill="1" applyAlignment="1">
      <alignment horizontal="right" vertical="center"/>
    </xf>
    <xf numFmtId="0" fontId="61" fillId="4" borderId="4" xfId="1" applyFont="1" applyFill="1" applyBorder="1" applyAlignment="1">
      <alignment horizontal="distributed" vertical="center" indent="1"/>
    </xf>
    <xf numFmtId="178" fontId="61" fillId="4" borderId="0" xfId="19" applyNumberFormat="1" applyFont="1" applyFill="1" applyBorder="1" applyAlignment="1" applyProtection="1">
      <alignment horizontal="right" vertical="center" wrapText="1"/>
    </xf>
    <xf numFmtId="38" fontId="61" fillId="4" borderId="0" xfId="10" applyFont="1" applyFill="1" applyBorder="1" applyAlignment="1">
      <alignment horizontal="right" vertical="center"/>
    </xf>
    <xf numFmtId="0" fontId="61" fillId="4" borderId="0" xfId="1" applyFont="1" applyFill="1" applyAlignment="1">
      <alignment horizontal="right" vertical="center"/>
    </xf>
    <xf numFmtId="38" fontId="33" fillId="4" borderId="0" xfId="1" applyNumberFormat="1" applyFont="1" applyFill="1" applyAlignment="1">
      <alignment vertical="center"/>
    </xf>
    <xf numFmtId="183" fontId="33" fillId="4" borderId="0" xfId="31" applyNumberFormat="1" applyFont="1" applyFill="1" applyAlignment="1">
      <alignment horizontal="right" vertical="center" wrapText="1"/>
    </xf>
    <xf numFmtId="38" fontId="33" fillId="4" borderId="6" xfId="1" applyNumberFormat="1" applyFont="1" applyFill="1" applyBorder="1" applyAlignment="1">
      <alignment vertical="center"/>
    </xf>
    <xf numFmtId="0" fontId="10" fillId="0" borderId="10" xfId="41" applyFont="1" applyBorder="1" applyAlignment="1">
      <alignment horizontal="center" vertical="center"/>
    </xf>
    <xf numFmtId="0" fontId="10" fillId="0" borderId="8" xfId="41" applyFont="1" applyBorder="1" applyAlignment="1">
      <alignment horizontal="center" vertical="center"/>
    </xf>
    <xf numFmtId="0" fontId="11" fillId="0" borderId="13" xfId="40" applyFont="1" applyBorder="1" applyAlignment="1">
      <alignment horizontal="center" vertical="center" wrapText="1"/>
    </xf>
    <xf numFmtId="0" fontId="17" fillId="0" borderId="21" xfId="12" applyFont="1" applyBorder="1" applyAlignment="1">
      <alignment horizontal="center" vertical="center" shrinkToFit="1"/>
    </xf>
    <xf numFmtId="0" fontId="60" fillId="2" borderId="0" xfId="1" applyFont="1" applyFill="1" applyAlignment="1">
      <alignment horizontal="center"/>
    </xf>
    <xf numFmtId="0" fontId="62" fillId="2" borderId="0" xfId="1" applyFont="1" applyFill="1" applyAlignment="1">
      <alignment horizontal="center"/>
    </xf>
    <xf numFmtId="0" fontId="30" fillId="17" borderId="0" xfId="1" applyFont="1" applyFill="1" applyAlignment="1">
      <alignment horizontal="left" vertical="center"/>
    </xf>
    <xf numFmtId="0" fontId="31" fillId="17" borderId="0" xfId="1" applyFont="1" applyFill="1" applyAlignment="1">
      <alignment horizontal="left" vertical="center"/>
    </xf>
    <xf numFmtId="0" fontId="58" fillId="4" borderId="0" xfId="1" applyFont="1" applyFill="1" applyAlignment="1">
      <alignment horizontal="center"/>
    </xf>
    <xf numFmtId="0" fontId="58" fillId="4" borderId="32" xfId="1" applyFont="1" applyFill="1" applyBorder="1" applyAlignment="1">
      <alignment horizontal="center"/>
    </xf>
    <xf numFmtId="0" fontId="34" fillId="16" borderId="0" xfId="1" applyFont="1" applyFill="1" applyAlignment="1">
      <alignment horizontal="distributed" indent="3"/>
    </xf>
    <xf numFmtId="0" fontId="65" fillId="16" borderId="0" xfId="1" applyFont="1" applyFill="1" applyAlignment="1">
      <alignment horizontal="distributed" indent="1"/>
    </xf>
    <xf numFmtId="0" fontId="60" fillId="2" borderId="0" xfId="1" applyFont="1" applyFill="1" applyAlignment="1">
      <alignment horizontal="center" vertical="center"/>
    </xf>
    <xf numFmtId="0" fontId="60" fillId="0" borderId="0" xfId="1" applyFont="1" applyAlignment="1">
      <alignment horizontal="center"/>
    </xf>
    <xf numFmtId="0" fontId="41" fillId="0" borderId="8" xfId="0" applyFont="1" applyBorder="1" applyAlignment="1">
      <alignment horizontal="left" vertical="top" wrapText="1"/>
    </xf>
    <xf numFmtId="0" fontId="42" fillId="10" borderId="0" xfId="0" applyFont="1" applyFill="1" applyAlignment="1">
      <alignment horizontal="left" vertical="center"/>
    </xf>
    <xf numFmtId="0" fontId="19" fillId="0" borderId="0" xfId="1" applyFont="1" applyAlignment="1">
      <alignment horizontal="center"/>
    </xf>
    <xf numFmtId="0" fontId="19" fillId="12" borderId="11" xfId="1" applyFont="1" applyFill="1" applyBorder="1" applyAlignment="1">
      <alignment horizontal="center"/>
    </xf>
    <xf numFmtId="0" fontId="19" fillId="12" borderId="19" xfId="1" applyFont="1" applyFill="1" applyBorder="1" applyAlignment="1">
      <alignment horizontal="center"/>
    </xf>
    <xf numFmtId="0" fontId="19" fillId="12" borderId="4" xfId="1" applyFont="1" applyFill="1" applyBorder="1" applyAlignment="1">
      <alignment horizontal="center"/>
    </xf>
    <xf numFmtId="0" fontId="19" fillId="8" borderId="11" xfId="1" applyFont="1" applyFill="1" applyBorder="1" applyAlignment="1">
      <alignment horizontal="center"/>
    </xf>
    <xf numFmtId="0" fontId="19" fillId="8" borderId="19" xfId="1" applyFont="1" applyFill="1" applyBorder="1" applyAlignment="1">
      <alignment horizontal="center"/>
    </xf>
    <xf numFmtId="0" fontId="19" fillId="8" borderId="4" xfId="1" applyFont="1" applyFill="1" applyBorder="1" applyAlignment="1">
      <alignment horizontal="center"/>
    </xf>
    <xf numFmtId="0" fontId="19" fillId="2" borderId="0" xfId="1" applyFont="1" applyFill="1" applyAlignment="1">
      <alignment horizontal="center"/>
    </xf>
    <xf numFmtId="0" fontId="37" fillId="0" borderId="0" xfId="1" applyFont="1" applyAlignment="1">
      <alignment horizontal="center"/>
    </xf>
    <xf numFmtId="0" fontId="0" fillId="0" borderId="17" xfId="0" applyBorder="1" applyAlignment="1">
      <alignment horizontal="center" vertical="center"/>
    </xf>
    <xf numFmtId="0" fontId="0" fillId="0" borderId="22" xfId="0" applyBorder="1" applyAlignment="1">
      <alignment horizontal="center" vertical="center"/>
    </xf>
    <xf numFmtId="0" fontId="19" fillId="8" borderId="0" xfId="1" applyFont="1" applyFill="1" applyAlignment="1">
      <alignment horizontal="center"/>
    </xf>
    <xf numFmtId="0" fontId="19" fillId="0" borderId="12" xfId="1" applyFont="1" applyBorder="1" applyAlignment="1">
      <alignment horizontal="center"/>
    </xf>
    <xf numFmtId="0" fontId="19" fillId="0" borderId="13" xfId="1" applyFont="1" applyBorder="1" applyAlignment="1">
      <alignment horizontal="center"/>
    </xf>
    <xf numFmtId="0" fontId="19" fillId="0" borderId="7" xfId="1" applyFont="1" applyBorder="1" applyAlignment="1">
      <alignment horizontal="center"/>
    </xf>
    <xf numFmtId="0" fontId="19" fillId="0" borderId="22" xfId="1" applyFont="1" applyBorder="1" applyAlignment="1">
      <alignment horizontal="center"/>
    </xf>
    <xf numFmtId="0" fontId="19" fillId="0" borderId="21" xfId="1" applyFont="1" applyBorder="1" applyAlignment="1">
      <alignment horizontal="center"/>
    </xf>
    <xf numFmtId="0" fontId="19" fillId="0" borderId="17" xfId="1" applyFont="1" applyBorder="1" applyAlignment="1">
      <alignment horizontal="center"/>
    </xf>
    <xf numFmtId="0" fontId="19" fillId="0" borderId="10" xfId="1" applyFont="1" applyBorder="1" applyAlignment="1">
      <alignment horizontal="center"/>
    </xf>
    <xf numFmtId="0" fontId="19" fillId="0" borderId="20" xfId="1" applyFont="1" applyBorder="1" applyAlignment="1">
      <alignment horizontal="center"/>
    </xf>
    <xf numFmtId="0" fontId="19" fillId="0" borderId="5" xfId="1" applyFont="1" applyBorder="1" applyAlignment="1">
      <alignment horizontal="center"/>
    </xf>
    <xf numFmtId="0" fontId="19" fillId="12" borderId="0" xfId="1" applyFont="1" applyFill="1" applyAlignment="1">
      <alignment horizontal="center"/>
    </xf>
    <xf numFmtId="0" fontId="0" fillId="8" borderId="0" xfId="0" applyFill="1" applyAlignment="1">
      <alignment horizontal="center" vertical="center"/>
    </xf>
    <xf numFmtId="0" fontId="10" fillId="0" borderId="9" xfId="40" applyFont="1" applyBorder="1" applyAlignment="1">
      <alignment horizontal="center" vertical="center"/>
    </xf>
    <xf numFmtId="0" fontId="10" fillId="0" borderId="2" xfId="40" applyFont="1" applyBorder="1" applyAlignment="1">
      <alignment horizontal="center" vertical="center"/>
    </xf>
    <xf numFmtId="0" fontId="10" fillId="0" borderId="23" xfId="40" applyFont="1" applyBorder="1" applyAlignment="1">
      <alignment horizontal="center" vertical="center"/>
    </xf>
    <xf numFmtId="0" fontId="10" fillId="0" borderId="14" xfId="41" applyFont="1" applyBorder="1" applyAlignment="1">
      <alignment horizontal="center" vertical="center" justifyLastLine="1"/>
    </xf>
    <xf numFmtId="0" fontId="10" fillId="0" borderId="16" xfId="41" applyFont="1" applyBorder="1" applyAlignment="1">
      <alignment horizontal="center" vertical="center" justifyLastLine="1"/>
    </xf>
    <xf numFmtId="0" fontId="10" fillId="0" borderId="4" xfId="41" applyFont="1" applyBorder="1" applyAlignment="1">
      <alignment horizontal="center" vertical="center" justifyLastLine="1"/>
    </xf>
    <xf numFmtId="0" fontId="10" fillId="0" borderId="11" xfId="41" applyFont="1" applyBorder="1" applyAlignment="1">
      <alignment horizontal="center" vertical="center" justifyLastLine="1"/>
    </xf>
    <xf numFmtId="0" fontId="10" fillId="0" borderId="5" xfId="41" applyFont="1" applyBorder="1" applyAlignment="1">
      <alignment horizontal="center" vertical="center"/>
    </xf>
    <xf numFmtId="0" fontId="10" fillId="0" borderId="10" xfId="41" applyFont="1" applyBorder="1" applyAlignment="1">
      <alignment horizontal="center" vertical="center"/>
    </xf>
    <xf numFmtId="0" fontId="10" fillId="0" borderId="4" xfId="41" applyFont="1" applyBorder="1" applyAlignment="1">
      <alignment horizontal="center" vertical="center"/>
    </xf>
    <xf numFmtId="0" fontId="10" fillId="0" borderId="11" xfId="41" applyFont="1" applyBorder="1" applyAlignment="1">
      <alignment horizontal="center" vertical="center"/>
    </xf>
    <xf numFmtId="0" fontId="10" fillId="0" borderId="17" xfId="41" applyFont="1" applyBorder="1" applyAlignment="1">
      <alignment horizontal="center" vertical="center"/>
    </xf>
    <xf numFmtId="0" fontId="10" fillId="0" borderId="18" xfId="41" applyFont="1" applyBorder="1" applyAlignment="1">
      <alignment horizontal="center" vertical="center"/>
    </xf>
    <xf numFmtId="0" fontId="10" fillId="0" borderId="22" xfId="41" applyFont="1" applyBorder="1" applyAlignment="1">
      <alignment horizontal="center" vertical="center"/>
    </xf>
    <xf numFmtId="0" fontId="10" fillId="0" borderId="17" xfId="40" applyFont="1" applyBorder="1" applyAlignment="1">
      <alignment horizontal="center"/>
    </xf>
    <xf numFmtId="0" fontId="10" fillId="0" borderId="18" xfId="40" applyFont="1" applyBorder="1" applyAlignment="1">
      <alignment horizontal="center"/>
    </xf>
    <xf numFmtId="0" fontId="10" fillId="0" borderId="22" xfId="40" applyFont="1" applyBorder="1" applyAlignment="1">
      <alignment horizontal="center"/>
    </xf>
    <xf numFmtId="0" fontId="10" fillId="0" borderId="8" xfId="41" applyFont="1" applyBorder="1" applyAlignment="1">
      <alignment horizontal="center" vertical="center"/>
    </xf>
    <xf numFmtId="0" fontId="10" fillId="0" borderId="0" xfId="41" applyFont="1" applyAlignment="1">
      <alignment horizontal="center" vertical="center"/>
    </xf>
    <xf numFmtId="0" fontId="10" fillId="0" borderId="20" xfId="12" applyFont="1" applyBorder="1" applyAlignment="1">
      <alignment horizontal="center" vertical="center" wrapText="1"/>
    </xf>
    <xf numFmtId="0" fontId="10" fillId="0" borderId="19" xfId="12" applyFont="1" applyBorder="1" applyAlignment="1">
      <alignment horizontal="center" vertical="center" wrapText="1"/>
    </xf>
    <xf numFmtId="0" fontId="10" fillId="0" borderId="13" xfId="12" applyFont="1" applyBorder="1" applyAlignment="1">
      <alignment horizontal="center" vertical="center" wrapText="1"/>
    </xf>
    <xf numFmtId="0" fontId="11" fillId="0" borderId="20" xfId="40" applyFont="1" applyBorder="1" applyAlignment="1">
      <alignment horizontal="center" vertical="center" wrapText="1"/>
    </xf>
    <xf numFmtId="0" fontId="11" fillId="0" borderId="19" xfId="40" applyFont="1" applyBorder="1" applyAlignment="1">
      <alignment horizontal="center" vertical="center" wrapText="1"/>
    </xf>
    <xf numFmtId="0" fontId="11" fillId="0" borderId="13" xfId="40" applyFont="1" applyBorder="1" applyAlignment="1">
      <alignment horizontal="center" vertical="center" wrapText="1"/>
    </xf>
    <xf numFmtId="0" fontId="10" fillId="0" borderId="0" xfId="41" applyFont="1" applyAlignment="1">
      <alignment horizontal="distributed"/>
    </xf>
    <xf numFmtId="0" fontId="18" fillId="0" borderId="11" xfId="40" applyFont="1" applyBorder="1" applyAlignment="1">
      <alignment horizontal="distributed"/>
    </xf>
    <xf numFmtId="0" fontId="11" fillId="0" borderId="17" xfId="43" applyFont="1" applyBorder="1" applyAlignment="1">
      <alignment horizontal="center" vertical="center" shrinkToFit="1"/>
    </xf>
    <xf numFmtId="0" fontId="11" fillId="0" borderId="18" xfId="43" applyFont="1" applyBorder="1" applyAlignment="1">
      <alignment horizontal="center" vertical="center" shrinkToFit="1"/>
    </xf>
    <xf numFmtId="0" fontId="11" fillId="0" borderId="22" xfId="43" applyFont="1" applyBorder="1" applyAlignment="1">
      <alignment horizontal="center" vertical="center" shrinkToFit="1"/>
    </xf>
    <xf numFmtId="0" fontId="11" fillId="0" borderId="6" xfId="42" applyFont="1" applyBorder="1" applyAlignment="1">
      <alignment horizontal="center" vertical="center"/>
    </xf>
    <xf numFmtId="0" fontId="11" fillId="0" borderId="12" xfId="42" applyFont="1" applyBorder="1" applyAlignment="1">
      <alignment horizontal="center" vertical="center"/>
    </xf>
    <xf numFmtId="0" fontId="11" fillId="6" borderId="4" xfId="42" applyFont="1" applyFill="1" applyBorder="1" applyAlignment="1">
      <alignment horizontal="center"/>
    </xf>
    <xf numFmtId="0" fontId="11" fillId="6" borderId="0" xfId="42" applyFont="1" applyFill="1" applyAlignment="1">
      <alignment horizontal="center"/>
    </xf>
    <xf numFmtId="0" fontId="11" fillId="6" borderId="11" xfId="42" applyFont="1" applyFill="1" applyBorder="1" applyAlignment="1">
      <alignment horizontal="center"/>
    </xf>
    <xf numFmtId="0" fontId="11" fillId="5" borderId="17" xfId="43" applyFont="1" applyFill="1" applyBorder="1" applyAlignment="1">
      <alignment horizontal="center" vertical="center" shrinkToFit="1"/>
    </xf>
    <xf numFmtId="0" fontId="11" fillId="5" borderId="18" xfId="43" applyFont="1" applyFill="1" applyBorder="1" applyAlignment="1">
      <alignment horizontal="center" vertical="center" shrinkToFit="1"/>
    </xf>
    <xf numFmtId="0" fontId="11" fillId="5" borderId="22" xfId="43" applyFont="1" applyFill="1" applyBorder="1" applyAlignment="1">
      <alignment horizontal="center" vertical="center" shrinkToFit="1"/>
    </xf>
    <xf numFmtId="0" fontId="11" fillId="6" borderId="0" xfId="43" applyFont="1" applyFill="1" applyAlignment="1">
      <alignment horizontal="center" vertical="center"/>
    </xf>
    <xf numFmtId="0" fontId="11" fillId="13" borderId="0" xfId="43" applyFont="1" applyFill="1" applyAlignment="1">
      <alignment horizontal="center" vertical="center" wrapText="1"/>
    </xf>
    <xf numFmtId="0" fontId="11" fillId="13" borderId="6" xfId="43" applyFont="1" applyFill="1" applyBorder="1" applyAlignment="1">
      <alignment horizontal="center" vertical="center" wrapText="1"/>
    </xf>
    <xf numFmtId="0" fontId="11" fillId="0" borderId="0" xfId="43" applyFont="1" applyAlignment="1">
      <alignment horizontal="center" vertical="center" wrapText="1"/>
    </xf>
    <xf numFmtId="0" fontId="11" fillId="0" borderId="6" xfId="43" applyFont="1" applyBorder="1" applyAlignment="1">
      <alignment horizontal="center" vertical="center" wrapText="1"/>
    </xf>
    <xf numFmtId="0" fontId="11" fillId="5" borderId="9" xfId="42" applyFont="1" applyFill="1" applyBorder="1" applyAlignment="1">
      <alignment horizontal="center"/>
    </xf>
    <xf numFmtId="0" fontId="11" fillId="5" borderId="2" xfId="42" applyFont="1" applyFill="1" applyBorder="1" applyAlignment="1">
      <alignment horizontal="center"/>
    </xf>
    <xf numFmtId="0" fontId="11" fillId="5" borderId="23" xfId="42" applyFont="1" applyFill="1" applyBorder="1" applyAlignment="1">
      <alignment horizontal="center"/>
    </xf>
    <xf numFmtId="0" fontId="17" fillId="0" borderId="21" xfId="12" applyFont="1" applyBorder="1" applyAlignment="1">
      <alignment horizontal="center" vertical="center" shrinkToFit="1"/>
    </xf>
  </cellXfs>
  <cellStyles count="47">
    <cellStyle name="パーセント" xfId="37" builtinId="5"/>
    <cellStyle name="パーセント 2 2" xfId="19" xr:uid="{50B54774-E454-4E4E-8F31-1A9E38F0687D}"/>
    <cellStyle name="桁区切り" xfId="31" builtinId="6"/>
    <cellStyle name="桁区切り 2" xfId="2" xr:uid="{00000000-0005-0000-0000-000002000000}"/>
    <cellStyle name="桁区切り 2 2" xfId="10" xr:uid="{00000000-0005-0000-0000-000003000000}"/>
    <cellStyle name="桁区切り 2 3" xfId="13" xr:uid="{AB841BCC-8088-4FF9-94BC-D7B4CB18A2CF}"/>
    <cellStyle name="桁区切り 2 4" xfId="20" xr:uid="{1E4C4964-AE69-4845-A111-6339749D1040}"/>
    <cellStyle name="桁区切り 3" xfId="5" xr:uid="{00000000-0005-0000-0000-000004000000}"/>
    <cellStyle name="桁区切り 3 2" xfId="30" xr:uid="{B4B7EFDA-F0EB-4F35-9E3C-E3345C427F12}"/>
    <cellStyle name="桁区切り 3 2 2" xfId="32" xr:uid="{B1D449C3-93DA-470C-94C7-90BC6DC3DD8A}"/>
    <cellStyle name="桁区切り 3 3" xfId="46" xr:uid="{B9135DB0-82F4-4542-B5B4-8D0090799ECA}"/>
    <cellStyle name="桁区切り 4" xfId="7" xr:uid="{00000000-0005-0000-0000-000005000000}"/>
    <cellStyle name="桁区切り 4 2" xfId="36" xr:uid="{59A51360-F396-44BA-B170-A9C265BA98CF}"/>
    <cellStyle name="桁区切り 4 3" xfId="44" xr:uid="{91F915E3-8F24-4D76-9438-EB7EDB9A1FF6}"/>
    <cellStyle name="桁区切り 5" xfId="39" xr:uid="{09432824-2D26-45C1-9ACE-7359A453B9B2}"/>
    <cellStyle name="桁区切り 5 2" xfId="27" xr:uid="{7C607844-FCA2-45E3-9F58-EA3B11E12E19}"/>
    <cellStyle name="通貨 2" xfId="29" xr:uid="{305F8B30-398F-49F4-9A7E-A9DD7B8549AA}"/>
    <cellStyle name="標準" xfId="0" builtinId="0"/>
    <cellStyle name="標準 2" xfId="4" xr:uid="{00000000-0005-0000-0000-000007000000}"/>
    <cellStyle name="標準 2 2" xfId="6" xr:uid="{00000000-0005-0000-0000-000008000000}"/>
    <cellStyle name="標準 2 2 2" xfId="12" xr:uid="{1C31015C-0A7A-4C5F-88DF-401786FB9F33}"/>
    <cellStyle name="標準 2 2 3" xfId="14" xr:uid="{C1BA724B-BAB3-40BE-A006-8D789B4BFBD6}"/>
    <cellStyle name="標準 2 2 4" xfId="24" xr:uid="{F0DAF0D1-18B1-49CE-AA8E-C4AD1B3FE3DA}"/>
    <cellStyle name="標準 2 3" xfId="18" xr:uid="{FCFB16A0-834D-4437-B213-2705B1A149A6}"/>
    <cellStyle name="標準 2 3 2" xfId="22" xr:uid="{A6A0CC15-3937-417F-821B-AEA3A3593CB9}"/>
    <cellStyle name="標準 2 4" xfId="33" xr:uid="{DE14BAFC-DED2-4842-9918-C61A7E3C797E}"/>
    <cellStyle name="標準 2 5" xfId="43" xr:uid="{B56E5EE6-6324-42AD-9E9D-64A5BDC34D03}"/>
    <cellStyle name="標準 3" xfId="8" xr:uid="{00000000-0005-0000-0000-000009000000}"/>
    <cellStyle name="標準 3 2" xfId="11" xr:uid="{9545E6C1-7FEB-4E30-ADD7-6336E9FB161D}"/>
    <cellStyle name="標準 3 3" xfId="15" xr:uid="{70248932-A25D-4352-8BA8-70A4D5E7DFE4}"/>
    <cellStyle name="標準 3 3 2" xfId="23" xr:uid="{876A7D3B-5516-42A2-8DB6-3BE696ECA973}"/>
    <cellStyle name="標準 3 4" xfId="28" xr:uid="{586E1E3A-9D44-43BF-854F-B697471FC891}"/>
    <cellStyle name="標準 3 5" xfId="34" xr:uid="{24FEA6BF-C32C-4111-80A2-A3623DD7D892}"/>
    <cellStyle name="標準 4" xfId="9" xr:uid="{00000000-0005-0000-0000-00000A000000}"/>
    <cellStyle name="標準 4 2" xfId="16" xr:uid="{1C720D5E-4442-4CEC-9EE3-C64ECF708E6D}"/>
    <cellStyle name="標準 4 3" xfId="25" xr:uid="{9BD23FC4-0F45-47B2-B2BF-188E65FAF79F}"/>
    <cellStyle name="標準 4 4" xfId="35" xr:uid="{C7321D22-109B-487F-B10E-C64ACEB9CEC4}"/>
    <cellStyle name="標準 5" xfId="26" xr:uid="{A6DA9725-9D08-4B0B-97A4-ED5001F0C9FC}"/>
    <cellStyle name="標準 6" xfId="17" xr:uid="{7DAC1670-90EE-44A7-942C-51984C1D5CC8}"/>
    <cellStyle name="標準 6 2" xfId="21" xr:uid="{F2DF67ED-D783-46FC-BFBA-67AF2F499CBB}"/>
    <cellStyle name="標準 7" xfId="38" xr:uid="{6DFA94BE-1EC8-453B-BC59-9C14D593CFCA}"/>
    <cellStyle name="標準 8" xfId="45" xr:uid="{ADE79A97-FE4D-41A0-B818-F56E105A1CF7}"/>
    <cellStyle name="標準_◎17（農作物）市町村別原数（部内）新市町村" xfId="1" xr:uid="{00000000-0005-0000-0000-00000B000000}"/>
    <cellStyle name="標準_③17年度メンテ（変更後様式集）17.09.12修正" xfId="40" xr:uid="{75299DF3-05DB-4171-BBA0-32C40E7E5E33}"/>
    <cellStyle name="標準_GEC13" xfId="41" xr:uid="{8E6B62CD-6689-4C18-9297-54CC91B0A593}"/>
    <cellStyle name="標準_GEC15" xfId="42" xr:uid="{13B90A31-2362-4EE7-8C21-597AD8916FF9}"/>
    <cellStyle name="標準_各作物ラウンド用" xfId="3" xr:uid="{00000000-0005-0000-0000-00000F000000}"/>
  </cellStyles>
  <dxfs count="30">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border>
        <left/>
        <right/>
        <top/>
        <bottom/>
        <vertical/>
        <horizontal/>
      </border>
    </dxf>
    <dxf>
      <fill>
        <patternFill>
          <bgColor theme="0"/>
        </patternFill>
      </fill>
      <border>
        <left/>
        <right/>
        <top/>
        <bottom/>
        <vertical/>
        <horizontal/>
      </border>
    </dxf>
    <dxf>
      <numFmt numFmtId="1" formatCode="0"/>
    </dxf>
    <dxf>
      <numFmt numFmtId="3" formatCode="#,##0"/>
    </dxf>
    <dxf>
      <numFmt numFmtId="196" formatCode="0\ "/>
    </dxf>
    <dxf>
      <border>
        <left style="thin">
          <color auto="1"/>
        </left>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border>
        <bottom style="thin">
          <color auto="1"/>
        </bottom>
        <vertical/>
        <horizontal/>
      </border>
    </dxf>
    <dxf>
      <font>
        <b/>
        <i val="0"/>
      </font>
    </dxf>
    <dxf>
      <border>
        <top style="hair">
          <color auto="1"/>
        </top>
        <vertical/>
        <horizontal/>
      </border>
    </dxf>
    <dxf>
      <font>
        <b/>
        <i val="0"/>
      </font>
    </dxf>
    <dxf>
      <font>
        <b/>
        <i val="0"/>
      </font>
    </dxf>
    <dxf>
      <font>
        <b/>
        <i val="0"/>
      </font>
    </dxf>
    <dxf>
      <font>
        <color theme="0"/>
      </font>
      <border>
        <left/>
        <right/>
        <top/>
        <bottom/>
        <vertical/>
        <horizontal/>
      </border>
    </dxf>
    <dxf>
      <font>
        <b/>
        <i val="0"/>
      </font>
    </dxf>
    <dxf>
      <font>
        <b/>
        <i val="0"/>
      </font>
    </dxf>
    <dxf>
      <border>
        <bottom style="thin">
          <color auto="1"/>
        </bottom>
        <vertical/>
        <horizontal/>
      </border>
    </dxf>
    <dxf>
      <fill>
        <patternFill>
          <bgColor theme="0"/>
        </patternFill>
      </fill>
      <border>
        <left/>
        <right/>
        <top/>
        <bottom/>
        <vertical/>
        <horizontal/>
      </border>
    </dxf>
  </dxfs>
  <tableStyles count="0" defaultTableStyle="TableStyleMedium2" defaultPivotStyle="PivotStyleLight16"/>
  <colors>
    <mruColors>
      <color rgb="FFFFCCCC"/>
      <color rgb="FF684D00"/>
      <color rgb="FF548235"/>
      <color rgb="FF3E2E00"/>
      <color rgb="FFCCCCCC"/>
      <color rgb="FFD5D0C2"/>
      <color rgb="FFBEB8A6"/>
      <color rgb="FF4F2270"/>
      <color rgb="FF336600"/>
      <color rgb="FF3857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BF3-4C9E-8A27-A6DAA36A11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BF3-4C9E-8A27-A6DAA36A11E4}"/>
              </c:ext>
            </c:extLst>
          </c:dPt>
          <c:dLbls>
            <c:dLbl>
              <c:idx val="0"/>
              <c:layout>
                <c:manualLayout>
                  <c:x val="0.20925477907614717"/>
                  <c:y val="0.33374694537936467"/>
                </c:manualLayout>
              </c:layout>
              <c:tx>
                <c:rich>
                  <a:bodyPr/>
                  <a:lstStyle/>
                  <a:p>
                    <a:fld id="{6FC3CAA0-8C74-4223-8FAC-FEDEE6405733}" type="PERCENTAGE">
                      <a:rPr lang="en-US" altLang="ja-JP"/>
                      <a:pPr/>
                      <a:t>[パーセンテージ]</a:t>
                    </a:fld>
                    <a:endParaRPr lang="ja-JP" altLang="en-US" sz="1200" baseline="0"/>
                  </a:p>
                  <a:p>
                    <a:r>
                      <a:rPr lang="ja-JP" altLang="en-US" sz="1200" baseline="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BBF3-4C9E-8A27-A6DAA36A11E4}"/>
                </c:ext>
              </c:extLst>
            </c:dLbl>
            <c:dLbl>
              <c:idx val="1"/>
              <c:delete val="1"/>
              <c:extLst>
                <c:ext xmlns:c15="http://schemas.microsoft.com/office/drawing/2012/chart" uri="{CE6537A1-D6FC-4f65-9D91-7224C49458BB}"/>
                <c:ext xmlns:c16="http://schemas.microsoft.com/office/drawing/2014/chart" uri="{C3380CC4-5D6E-409C-BE32-E72D297353CC}">
                  <c16:uniqueId val="{00000003-BBF3-4C9E-8A27-A6DAA36A11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'計算用シート（当年）'!$E$109:$E$110</c:f>
              <c:numCache>
                <c:formatCode>#,##0.0_ </c:formatCode>
                <c:ptCount val="2"/>
                <c:pt idx="0" formatCode="0.0">
                  <c:v>9.8000000000000007</c:v>
                </c:pt>
                <c:pt idx="1">
                  <c:v>90.2</c:v>
                </c:pt>
              </c:numCache>
            </c:numRef>
          </c:val>
          <c:extLst>
            <c:ext xmlns:c16="http://schemas.microsoft.com/office/drawing/2014/chart" uri="{C3380CC4-5D6E-409C-BE32-E72D297353CC}">
              <c16:uniqueId val="{00000004-BBF3-4C9E-8A27-A6DAA36A11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F96-4282-9076-AC1EC255279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F96-4282-9076-AC1EC255279F}"/>
              </c:ext>
            </c:extLst>
          </c:dPt>
          <c:dLbls>
            <c:dLbl>
              <c:idx val="0"/>
              <c:layout>
                <c:manualLayout>
                  <c:x val="0.29108092125843527"/>
                  <c:y val="0.34916139052489897"/>
                </c:manualLayout>
              </c:layout>
              <c:tx>
                <c:rich>
                  <a:bodyPr/>
                  <a:lstStyle/>
                  <a:p>
                    <a:fld id="{B8350A77-064E-412F-B28E-BCB2C0B01917}"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F96-4282-9076-AC1EC255279F}"/>
                </c:ext>
              </c:extLst>
            </c:dLbl>
            <c:dLbl>
              <c:idx val="1"/>
              <c:delete val="1"/>
              <c:extLst>
                <c:ext xmlns:c15="http://schemas.microsoft.com/office/drawing/2012/chart" uri="{CE6537A1-D6FC-4f65-9D91-7224C49458BB}"/>
                <c:ext xmlns:c16="http://schemas.microsoft.com/office/drawing/2014/chart" uri="{C3380CC4-5D6E-409C-BE32-E72D297353CC}">
                  <c16:uniqueId val="{00000003-5F96-4282-9076-AC1EC255279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'計算用シート（当年）'!$F$109:$F$110</c:f>
              <c:numCache>
                <c:formatCode>#,##0.0_ </c:formatCode>
                <c:ptCount val="2"/>
                <c:pt idx="0" formatCode="0.0">
                  <c:v>7.6</c:v>
                </c:pt>
                <c:pt idx="1">
                  <c:v>92.4</c:v>
                </c:pt>
              </c:numCache>
            </c:numRef>
          </c:val>
          <c:extLst>
            <c:ext xmlns:c16="http://schemas.microsoft.com/office/drawing/2014/chart" uri="{C3380CC4-5D6E-409C-BE32-E72D297353CC}">
              <c16:uniqueId val="{00000004-5F96-4282-9076-AC1EC255279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2402-421C-B6A7-5349896A0D8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2402-421C-B6A7-5349896A0D89}"/>
              </c:ext>
            </c:extLst>
          </c:dPt>
          <c:dLbls>
            <c:dLbl>
              <c:idx val="0"/>
              <c:layout>
                <c:manualLayout>
                  <c:x val="0.13706090627078132"/>
                  <c:y val="-0.39450198802065212"/>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0702E006-062D-4618-8A11-8DE7CF76F7E1}"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402-421C-B6A7-5349896A0D89}"/>
                </c:ext>
              </c:extLst>
            </c:dLbl>
            <c:dLbl>
              <c:idx val="1"/>
              <c:delete val="1"/>
              <c:extLst>
                <c:ext xmlns:c15="http://schemas.microsoft.com/office/drawing/2012/chart" uri="{CE6537A1-D6FC-4f65-9D91-7224C49458BB}"/>
                <c:ext xmlns:c16="http://schemas.microsoft.com/office/drawing/2014/chart" uri="{C3380CC4-5D6E-409C-BE32-E72D297353CC}">
                  <c16:uniqueId val="{00000003-2402-421C-B6A7-5349896A0D89}"/>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'計算用シート（当年）'!$G$109:$G$110</c:f>
              <c:numCache>
                <c:formatCode>#,##0.0_ </c:formatCode>
                <c:ptCount val="2"/>
                <c:pt idx="0" formatCode="0.0">
                  <c:v>75.7</c:v>
                </c:pt>
                <c:pt idx="1">
                  <c:v>24.299999999999997</c:v>
                </c:pt>
              </c:numCache>
            </c:numRef>
          </c:val>
          <c:extLst>
            <c:ext xmlns:c16="http://schemas.microsoft.com/office/drawing/2014/chart" uri="{C3380CC4-5D6E-409C-BE32-E72D297353CC}">
              <c16:uniqueId val="{00000004-2402-421C-B6A7-5349896A0D8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D82-404A-B2FE-B21C03E40DA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D82-404A-B2FE-B21C03E40DA9}"/>
              </c:ext>
            </c:extLst>
          </c:dPt>
          <c:dLbls>
            <c:dLbl>
              <c:idx val="0"/>
              <c:layout>
                <c:manualLayout>
                  <c:x val="1.1294057464316592E-2"/>
                  <c:y val="1.4429267620610363E-2"/>
                </c:manualLayout>
              </c:layout>
              <c:tx>
                <c:rich>
                  <a:bodyPr/>
                  <a:lstStyle/>
                  <a:p>
                    <a:fld id="{1DDCE093-F4B0-477E-B760-66283ABE133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D82-404A-B2FE-B21C03E40DA9}"/>
                </c:ext>
              </c:extLst>
            </c:dLbl>
            <c:dLbl>
              <c:idx val="1"/>
              <c:delete val="1"/>
              <c:extLst>
                <c:ext xmlns:c15="http://schemas.microsoft.com/office/drawing/2012/chart" uri="{CE6537A1-D6FC-4f65-9D91-7224C49458BB}"/>
                <c:ext xmlns:c16="http://schemas.microsoft.com/office/drawing/2014/chart" uri="{C3380CC4-5D6E-409C-BE32-E72D297353CC}">
                  <c16:uniqueId val="{00000003-DD82-404A-B2FE-B21C03E40DA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'計算用シート（当年）'!$I$109:$I$110</c:f>
              <c:numCache>
                <c:formatCode>#,##0.0_ </c:formatCode>
                <c:ptCount val="2"/>
                <c:pt idx="0" formatCode="0.0">
                  <c:v>44.7</c:v>
                </c:pt>
                <c:pt idx="1">
                  <c:v>55.3</c:v>
                </c:pt>
              </c:numCache>
            </c:numRef>
          </c:val>
          <c:extLst>
            <c:ext xmlns:c16="http://schemas.microsoft.com/office/drawing/2014/chart" uri="{C3380CC4-5D6E-409C-BE32-E72D297353CC}">
              <c16:uniqueId val="{00000004-DD82-404A-B2FE-B21C03E40DA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solidFill>
              <a:srgbClr val="336600"/>
            </a:solidFill>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39D-421D-BAFA-2ED8E1AD6C98}"/>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39D-421D-BAFA-2ED8E1AD6C98}"/>
              </c:ext>
            </c:extLst>
          </c:dPt>
          <c:dLbls>
            <c:dLbl>
              <c:idx val="0"/>
              <c:layout>
                <c:manualLayout>
                  <c:x val="2.7422705728977231E-2"/>
                  <c:y val="7.8329868354349838E-2"/>
                </c:manualLayout>
              </c:layout>
              <c:tx>
                <c:rich>
                  <a:bodyPr/>
                  <a:lstStyle/>
                  <a:p>
                    <a:fld id="{D5ED7390-F374-4FE7-9A6A-AF025320B3D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39D-421D-BAFA-2ED8E1AD6C98}"/>
                </c:ext>
              </c:extLst>
            </c:dLbl>
            <c:dLbl>
              <c:idx val="1"/>
              <c:delete val="1"/>
              <c:extLst>
                <c:ext xmlns:c15="http://schemas.microsoft.com/office/drawing/2012/chart" uri="{CE6537A1-D6FC-4f65-9D91-7224C49458BB}"/>
                <c:ext xmlns:c16="http://schemas.microsoft.com/office/drawing/2014/chart" uri="{C3380CC4-5D6E-409C-BE32-E72D297353CC}">
                  <c16:uniqueId val="{00000003-639D-421D-BAFA-2ED8E1AD6C9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'計算用シート（当年）'!$H$109:$H$110</c:f>
              <c:numCache>
                <c:formatCode>#,##0.0_ </c:formatCode>
                <c:ptCount val="2"/>
                <c:pt idx="0" formatCode="0.0">
                  <c:v>43.9</c:v>
                </c:pt>
                <c:pt idx="1">
                  <c:v>56.1</c:v>
                </c:pt>
              </c:numCache>
            </c:numRef>
          </c:val>
          <c:extLst>
            <c:ext xmlns:c16="http://schemas.microsoft.com/office/drawing/2014/chart" uri="{C3380CC4-5D6E-409C-BE32-E72D297353CC}">
              <c16:uniqueId val="{00000004-639D-421D-BAFA-2ED8E1AD6C98}"/>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029-4D4C-A663-8AAB3644BB4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029-4D4C-A663-8AAB3644BB4C}"/>
              </c:ext>
            </c:extLst>
          </c:dPt>
          <c:dLbls>
            <c:dLbl>
              <c:idx val="0"/>
              <c:layout>
                <c:manualLayout>
                  <c:x val="1.1548031587869701E-2"/>
                  <c:y val="-0.17437352179050802"/>
                </c:manualLayout>
              </c:layout>
              <c:tx>
                <c:rich>
                  <a:bodyPr/>
                  <a:lstStyle/>
                  <a:p>
                    <a:fld id="{FFE6C92B-9EA3-4D67-88BC-DE9DA9AB29A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029-4D4C-A663-8AAB3644BB4C}"/>
                </c:ext>
              </c:extLst>
            </c:dLbl>
            <c:dLbl>
              <c:idx val="1"/>
              <c:delete val="1"/>
              <c:extLst>
                <c:ext xmlns:c15="http://schemas.microsoft.com/office/drawing/2012/chart" uri="{CE6537A1-D6FC-4f65-9D91-7224C49458BB}"/>
                <c:ext xmlns:c16="http://schemas.microsoft.com/office/drawing/2014/chart" uri="{C3380CC4-5D6E-409C-BE32-E72D297353CC}">
                  <c16:uniqueId val="{00000003-4029-4D4C-A663-8AAB3644BB4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'計算用シート（当年）'!$J$109:$J$110</c:f>
              <c:numCache>
                <c:formatCode>#,##0.0_ </c:formatCode>
                <c:ptCount val="2"/>
                <c:pt idx="0" formatCode="0.0">
                  <c:v>53.7</c:v>
                </c:pt>
                <c:pt idx="1">
                  <c:v>46.3</c:v>
                </c:pt>
              </c:numCache>
            </c:numRef>
          </c:val>
          <c:extLst>
            <c:ext xmlns:c16="http://schemas.microsoft.com/office/drawing/2014/chart" uri="{C3380CC4-5D6E-409C-BE32-E72D297353CC}">
              <c16:uniqueId val="{00000004-4029-4D4C-A663-8AAB3644BB4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972E-46B7-AD05-863259B56C1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972E-46B7-AD05-863259B56C19}"/>
              </c:ext>
            </c:extLst>
          </c:dPt>
          <c:dLbls>
            <c:dLbl>
              <c:idx val="0"/>
              <c:layout>
                <c:manualLayout>
                  <c:x val="9.5725313371432225E-2"/>
                  <c:y val="-0.34823215418067233"/>
                </c:manualLayout>
              </c:layout>
              <c:tx>
                <c:rich>
                  <a:bodyPr/>
                  <a:lstStyle/>
                  <a:p>
                    <a:fld id="{9FB4201E-11B4-44E5-8A52-E22BAB429EA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972E-46B7-AD05-863259B56C19}"/>
                </c:ext>
              </c:extLst>
            </c:dLbl>
            <c:dLbl>
              <c:idx val="1"/>
              <c:delete val="1"/>
              <c:extLst>
                <c:ext xmlns:c15="http://schemas.microsoft.com/office/drawing/2012/chart" uri="{CE6537A1-D6FC-4f65-9D91-7224C49458BB}"/>
                <c:ext xmlns:c16="http://schemas.microsoft.com/office/drawing/2014/chart" uri="{C3380CC4-5D6E-409C-BE32-E72D297353CC}">
                  <c16:uniqueId val="{00000003-972E-46B7-AD05-863259B56C1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'計算用シート（当年）'!$L$109:$L$110</c:f>
              <c:numCache>
                <c:formatCode>#,##0.0_ </c:formatCode>
                <c:ptCount val="2"/>
                <c:pt idx="0" formatCode="0.0">
                  <c:v>75</c:v>
                </c:pt>
                <c:pt idx="1">
                  <c:v>25</c:v>
                </c:pt>
              </c:numCache>
            </c:numRef>
          </c:val>
          <c:extLst>
            <c:ext xmlns:c16="http://schemas.microsoft.com/office/drawing/2014/chart" uri="{C3380CC4-5D6E-409C-BE32-E72D297353CC}">
              <c16:uniqueId val="{00000004-972E-46B7-AD05-863259B56C1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C2F-4ACB-A034-14138A4D418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C2F-4ACB-A034-14138A4D4185}"/>
              </c:ext>
            </c:extLst>
          </c:dPt>
          <c:dLbls>
            <c:dLbl>
              <c:idx val="0"/>
              <c:layout>
                <c:manualLayout>
                  <c:x val="0.21216541585347029"/>
                  <c:y val="0.33789064914924022"/>
                </c:manualLayout>
              </c:layout>
              <c:tx>
                <c:rich>
                  <a:bodyPr/>
                  <a:lstStyle/>
                  <a:p>
                    <a:fld id="{653856F5-0DB0-4885-9ECC-5FBF6E910261}"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C2F-4ACB-A034-14138A4D4185}"/>
                </c:ext>
              </c:extLst>
            </c:dLbl>
            <c:dLbl>
              <c:idx val="1"/>
              <c:delete val="1"/>
              <c:extLst>
                <c:ext xmlns:c15="http://schemas.microsoft.com/office/drawing/2012/chart" uri="{CE6537A1-D6FC-4f65-9D91-7224C49458BB}"/>
                <c:ext xmlns:c16="http://schemas.microsoft.com/office/drawing/2014/chart" uri="{C3380CC4-5D6E-409C-BE32-E72D297353CC}">
                  <c16:uniqueId val="{00000003-6C2F-4ACB-A034-14138A4D418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'計算用シート（当年）'!$M$109:$M$110</c:f>
              <c:numCache>
                <c:formatCode>#,##0.0_ </c:formatCode>
                <c:ptCount val="2"/>
                <c:pt idx="0" formatCode="0.0">
                  <c:v>10</c:v>
                </c:pt>
                <c:pt idx="1">
                  <c:v>90</c:v>
                </c:pt>
              </c:numCache>
            </c:numRef>
          </c:val>
          <c:extLst>
            <c:ext xmlns:c16="http://schemas.microsoft.com/office/drawing/2014/chart" uri="{C3380CC4-5D6E-409C-BE32-E72D297353CC}">
              <c16:uniqueId val="{00000004-6C2F-4ACB-A034-14138A4D418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9BF-4EB0-847E-73B4897DC1DB}"/>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9BF-4EB0-847E-73B4897DC1DB}"/>
              </c:ext>
            </c:extLst>
          </c:dPt>
          <c:dLbls>
            <c:dLbl>
              <c:idx val="0"/>
              <c:layout>
                <c:manualLayout>
                  <c:x val="0.34115975069376409"/>
                  <c:y val="0.27620107005145361"/>
                </c:manualLayout>
              </c:layout>
              <c:tx>
                <c:rich>
                  <a:bodyPr/>
                  <a:lstStyle/>
                  <a:p>
                    <a:fld id="{F720B616-C55F-46F9-AC7E-EA4E3199F0E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9BF-4EB0-847E-73B4897DC1DB}"/>
                </c:ext>
              </c:extLst>
            </c:dLbl>
            <c:dLbl>
              <c:idx val="1"/>
              <c:delete val="1"/>
              <c:extLst>
                <c:ext xmlns:c15="http://schemas.microsoft.com/office/drawing/2012/chart" uri="{CE6537A1-D6FC-4f65-9D91-7224C49458BB}"/>
                <c:ext xmlns:c16="http://schemas.microsoft.com/office/drawing/2014/chart" uri="{C3380CC4-5D6E-409C-BE32-E72D297353CC}">
                  <c16:uniqueId val="{00000003-49BF-4EB0-847E-73B4897DC1DB}"/>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'計算用シート（当年）'!$N$109:$N$110</c:f>
              <c:numCache>
                <c:formatCode>#,##0.0_ </c:formatCode>
                <c:ptCount val="2"/>
                <c:pt idx="0" formatCode="0.0">
                  <c:v>0.9</c:v>
                </c:pt>
                <c:pt idx="1">
                  <c:v>99.1</c:v>
                </c:pt>
              </c:numCache>
            </c:numRef>
          </c:val>
          <c:extLst>
            <c:ext xmlns:c16="http://schemas.microsoft.com/office/drawing/2014/chart" uri="{C3380CC4-5D6E-409C-BE32-E72D297353CC}">
              <c16:uniqueId val="{00000004-49BF-4EB0-847E-73B4897DC1DB}"/>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B5D-4985-B4E5-F6733055AFC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B5D-4985-B4E5-F6733055AFCF}"/>
              </c:ext>
            </c:extLst>
          </c:dPt>
          <c:dLbls>
            <c:dLbl>
              <c:idx val="0"/>
              <c:layout>
                <c:manualLayout>
                  <c:x val="0.29299910478171109"/>
                  <c:y val="0.29863364426883054"/>
                </c:manualLayout>
              </c:layout>
              <c:tx>
                <c:rich>
                  <a:bodyPr/>
                  <a:lstStyle/>
                  <a:p>
                    <a:fld id="{32CE537A-0B34-49DE-9A9E-9A9C8649B74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B5D-4985-B4E5-F6733055AFCF}"/>
                </c:ext>
              </c:extLst>
            </c:dLbl>
            <c:dLbl>
              <c:idx val="1"/>
              <c:delete val="1"/>
              <c:extLst>
                <c:ext xmlns:c15="http://schemas.microsoft.com/office/drawing/2012/chart" uri="{CE6537A1-D6FC-4f65-9D91-7224C49458BB}"/>
                <c:ext xmlns:c16="http://schemas.microsoft.com/office/drawing/2014/chart" uri="{C3380CC4-5D6E-409C-BE32-E72D297353CC}">
                  <c16:uniqueId val="{00000003-5B5D-4985-B4E5-F6733055AFC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'計算用シート（当年）'!$O$109:$O$110</c:f>
              <c:numCache>
                <c:formatCode>#,##0.0_ </c:formatCode>
                <c:ptCount val="2"/>
                <c:pt idx="0" formatCode="0.0">
                  <c:v>3.6</c:v>
                </c:pt>
                <c:pt idx="1">
                  <c:v>96.4</c:v>
                </c:pt>
              </c:numCache>
            </c:numRef>
          </c:val>
          <c:extLst>
            <c:ext xmlns:c16="http://schemas.microsoft.com/office/drawing/2014/chart" uri="{C3380CC4-5D6E-409C-BE32-E72D297353CC}">
              <c16:uniqueId val="{00000004-5B5D-4985-B4E5-F6733055AFC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2CD-47D3-8131-1B388BE3D82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2CD-47D3-8131-1B388BE3D825}"/>
              </c:ext>
            </c:extLst>
          </c:dPt>
          <c:dLbls>
            <c:dLbl>
              <c:idx val="0"/>
              <c:layout>
                <c:manualLayout>
                  <c:x val="0.11677575491180851"/>
                  <c:y val="0.34846133737001911"/>
                </c:manualLayout>
              </c:layout>
              <c:tx>
                <c:rich>
                  <a:bodyPr/>
                  <a:lstStyle/>
                  <a:p>
                    <a:fld id="{C2207C23-F3E9-4548-8DB4-17466C2E001C}"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12CD-47D3-8131-1B388BE3D825}"/>
                </c:ext>
              </c:extLst>
            </c:dLbl>
            <c:dLbl>
              <c:idx val="1"/>
              <c:delete val="1"/>
              <c:extLst>
                <c:ext xmlns:c15="http://schemas.microsoft.com/office/drawing/2012/chart" uri="{CE6537A1-D6FC-4f65-9D91-7224C49458BB}"/>
                <c:ext xmlns:c16="http://schemas.microsoft.com/office/drawing/2014/chart" uri="{C3380CC4-5D6E-409C-BE32-E72D297353CC}">
                  <c16:uniqueId val="{00000003-12CD-47D3-8131-1B388BE3D82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'計算用シート（当年）'!$P$109:$P$110</c:f>
              <c:numCache>
                <c:formatCode>#,##0.0_ </c:formatCode>
                <c:ptCount val="2"/>
                <c:pt idx="0" formatCode="0.0">
                  <c:v>21.7</c:v>
                </c:pt>
                <c:pt idx="1">
                  <c:v>78.3</c:v>
                </c:pt>
              </c:numCache>
            </c:numRef>
          </c:val>
          <c:extLst>
            <c:ext xmlns:c16="http://schemas.microsoft.com/office/drawing/2014/chart" uri="{C3380CC4-5D6E-409C-BE32-E72D297353CC}">
              <c16:uniqueId val="{00000004-12CD-47D3-8131-1B388BE3D82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389F-4E7B-8FEA-8CED2FEB55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389F-4E7B-8FEA-8CED2FEB55E4}"/>
              </c:ext>
            </c:extLst>
          </c:dPt>
          <c:dLbls>
            <c:dLbl>
              <c:idx val="0"/>
              <c:layout>
                <c:manualLayout>
                  <c:x val="2.7437666992203118E-2"/>
                  <c:y val="-9.5360519729184121E-2"/>
                </c:manualLayout>
              </c:layout>
              <c:tx>
                <c:rich>
                  <a:bodyPr/>
                  <a:lstStyle/>
                  <a:p>
                    <a:fld id="{E221AE4A-0959-43FD-93D7-A217A394552E}"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389F-4E7B-8FEA-8CED2FEB55E4}"/>
                </c:ext>
              </c:extLst>
            </c:dLbl>
            <c:dLbl>
              <c:idx val="1"/>
              <c:delete val="1"/>
              <c:extLst>
                <c:ext xmlns:c15="http://schemas.microsoft.com/office/drawing/2012/chart" uri="{CE6537A1-D6FC-4f65-9D91-7224C49458BB}"/>
                <c:ext xmlns:c16="http://schemas.microsoft.com/office/drawing/2014/chart" uri="{C3380CC4-5D6E-409C-BE32-E72D297353CC}">
                  <c16:uniqueId val="{00000003-389F-4E7B-8FEA-8CED2FEB55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'計算用シート（当年）'!$Q$109:$Q$110</c:f>
              <c:numCache>
                <c:formatCode>#,##0.0_ </c:formatCode>
                <c:ptCount val="2"/>
                <c:pt idx="0" formatCode="0.0">
                  <c:v>52.7</c:v>
                </c:pt>
                <c:pt idx="1">
                  <c:v>47.3</c:v>
                </c:pt>
              </c:numCache>
            </c:numRef>
          </c:val>
          <c:extLst>
            <c:ext xmlns:c16="http://schemas.microsoft.com/office/drawing/2014/chart" uri="{C3380CC4-5D6E-409C-BE32-E72D297353CC}">
              <c16:uniqueId val="{00000004-389F-4E7B-8FEA-8CED2FEB55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768-49E3-A277-7468BC1F2A71}"/>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768-49E3-A277-7468BC1F2A71}"/>
              </c:ext>
            </c:extLst>
          </c:dPt>
          <c:dLbls>
            <c:dLbl>
              <c:idx val="0"/>
              <c:layout>
                <c:manualLayout>
                  <c:x val="1.6444328821731649E-2"/>
                  <c:y val="-6.6637551422702113E-2"/>
                </c:manualLayout>
              </c:layout>
              <c:tx>
                <c:rich>
                  <a:bodyPr/>
                  <a:lstStyle/>
                  <a:p>
                    <a:fld id="{C662AE19-257E-42BD-B793-9922F9D78B4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768-49E3-A277-7468BC1F2A71}"/>
                </c:ext>
              </c:extLst>
            </c:dLbl>
            <c:dLbl>
              <c:idx val="1"/>
              <c:delete val="1"/>
              <c:extLst>
                <c:ext xmlns:c15="http://schemas.microsoft.com/office/drawing/2012/chart" uri="{CE6537A1-D6FC-4f65-9D91-7224C49458BB}"/>
                <c:ext xmlns:c16="http://schemas.microsoft.com/office/drawing/2014/chart" uri="{C3380CC4-5D6E-409C-BE32-E72D297353CC}">
                  <c16:uniqueId val="{00000003-D768-49E3-A277-7468BC1F2A71}"/>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'計算用シート（当年）'!$R$109:$R$110</c:f>
              <c:numCache>
                <c:formatCode>#,##0.0_ </c:formatCode>
                <c:ptCount val="2"/>
                <c:pt idx="0" formatCode="0.0">
                  <c:v>51.9</c:v>
                </c:pt>
                <c:pt idx="1">
                  <c:v>48.1</c:v>
                </c:pt>
              </c:numCache>
            </c:numRef>
          </c:val>
          <c:extLst>
            <c:ext xmlns:c16="http://schemas.microsoft.com/office/drawing/2014/chart" uri="{C3380CC4-5D6E-409C-BE32-E72D297353CC}">
              <c16:uniqueId val="{00000004-D768-49E3-A277-7468BC1F2A71}"/>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E5BE-4062-85FA-C1AA66C082B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E5BE-4062-85FA-C1AA66C082BC}"/>
              </c:ext>
            </c:extLst>
          </c:dPt>
          <c:dLbls>
            <c:dLbl>
              <c:idx val="0"/>
              <c:layout>
                <c:manualLayout>
                  <c:x val="0.14626324394236509"/>
                  <c:y val="0.30411890880822906"/>
                </c:manualLayout>
              </c:layout>
              <c:tx>
                <c:rich>
                  <a:bodyPr/>
                  <a:lstStyle/>
                  <a:p>
                    <a:fld id="{714A5255-6A1C-4E26-9314-9715D870C7F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5BE-4062-85FA-C1AA66C082BC}"/>
                </c:ext>
              </c:extLst>
            </c:dLbl>
            <c:dLbl>
              <c:idx val="1"/>
              <c:delete val="1"/>
              <c:extLst>
                <c:ext xmlns:c15="http://schemas.microsoft.com/office/drawing/2012/chart" uri="{CE6537A1-D6FC-4f65-9D91-7224C49458BB}"/>
                <c:ext xmlns:c16="http://schemas.microsoft.com/office/drawing/2014/chart" uri="{C3380CC4-5D6E-409C-BE32-E72D297353CC}">
                  <c16:uniqueId val="{00000003-E5BE-4062-85FA-C1AA66C082B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'計算用シート（当年）'!$S$109:$S$110</c:f>
              <c:numCache>
                <c:formatCode>#,##0.0_ </c:formatCode>
                <c:ptCount val="2"/>
                <c:pt idx="0" formatCode="0.0">
                  <c:v>15.2</c:v>
                </c:pt>
                <c:pt idx="1">
                  <c:v>84.8</c:v>
                </c:pt>
              </c:numCache>
            </c:numRef>
          </c:val>
          <c:extLst>
            <c:ext xmlns:c16="http://schemas.microsoft.com/office/drawing/2014/chart" uri="{C3380CC4-5D6E-409C-BE32-E72D297353CC}">
              <c16:uniqueId val="{00000004-E5BE-4062-85FA-C1AA66C082B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a:solidFill>
                <a:schemeClr val="lt1"/>
              </a:solidFill>
            </a:ln>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71FB-4A18-BDA5-13A61A0BEAD6}"/>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71FB-4A18-BDA5-13A61A0BEAD6}"/>
              </c:ext>
            </c:extLst>
          </c:dPt>
          <c:dLbls>
            <c:dLbl>
              <c:idx val="0"/>
              <c:layout>
                <c:manualLayout>
                  <c:x val="0.15026938012391008"/>
                  <c:y val="0.28601532127155604"/>
                </c:manualLayout>
              </c:layout>
              <c:tx>
                <c:rich>
                  <a:bodyPr/>
                  <a:lstStyle/>
                  <a:p>
                    <a:fld id="{6822F4C2-9B0A-4D21-BEA4-A6BA95F8730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71FB-4A18-BDA5-13A61A0BEAD6}"/>
                </c:ext>
              </c:extLst>
            </c:dLbl>
            <c:dLbl>
              <c:idx val="1"/>
              <c:delete val="1"/>
              <c:extLst>
                <c:ext xmlns:c15="http://schemas.microsoft.com/office/drawing/2012/chart" uri="{CE6537A1-D6FC-4f65-9D91-7224C49458BB}"/>
                <c:ext xmlns:c16="http://schemas.microsoft.com/office/drawing/2014/chart" uri="{C3380CC4-5D6E-409C-BE32-E72D297353CC}">
                  <c16:uniqueId val="{00000003-71FB-4A18-BDA5-13A61A0BEAD6}"/>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'計算用シート（当年）'!$D$109:$D$110</c:f>
              <c:numCache>
                <c:formatCode>#,##0.0_ </c:formatCode>
                <c:ptCount val="2"/>
                <c:pt idx="0" formatCode="0.0">
                  <c:v>14.3</c:v>
                </c:pt>
                <c:pt idx="1">
                  <c:v>85.7</c:v>
                </c:pt>
              </c:numCache>
            </c:numRef>
          </c:val>
          <c:extLst>
            <c:ext xmlns:c16="http://schemas.microsoft.com/office/drawing/2014/chart" uri="{C3380CC4-5D6E-409C-BE32-E72D297353CC}">
              <c16:uniqueId val="{00000004-71FB-4A18-BDA5-13A61A0BEAD6}"/>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1-D5FF-4A47-A029-4B9FF2E85D2C}"/>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3-D5FF-4A47-A029-4B9FF2E85D2C}"/>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5-D5FF-4A47-A029-4B9FF2E85D2C}"/>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07-D5FF-4A47-A029-4B9FF2E85D2C}"/>
              </c:ext>
            </c:extLst>
          </c:dPt>
          <c:dLbls>
            <c:dLbl>
              <c:idx val="0"/>
              <c:layout>
                <c:manualLayout>
                  <c:x val="0"/>
                  <c:y val="5.5613013046964137E-2"/>
                </c:manualLayout>
              </c:layout>
              <c:tx>
                <c:rich>
                  <a:bodyPr/>
                  <a:lstStyle/>
                  <a:p>
                    <a:fld id="{F6557DF5-AB5D-4290-B77F-599618E7422F}" type="VALUE">
                      <a:rPr lang="en-US" altLang="ja-JP">
                        <a:solidFill>
                          <a:schemeClr val="bg1"/>
                        </a:solidFill>
                      </a:rPr>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5FF-4A47-A029-4B9FF2E85D2C}"/>
                </c:ext>
              </c:extLst>
            </c:dLbl>
            <c:dLbl>
              <c:idx val="1"/>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3-D5FF-4A47-A029-4B9FF2E85D2C}"/>
                </c:ext>
              </c:extLst>
            </c:dLbl>
            <c:dLbl>
              <c:idx val="2"/>
              <c:layout>
                <c:manualLayout>
                  <c:x val="-0.25095662675073077"/>
                  <c:y val="0.1466161253056326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5FF-4A47-A029-4B9FF2E85D2C}"/>
                </c:ext>
              </c:extLst>
            </c:dLbl>
            <c:dLbl>
              <c:idx val="3"/>
              <c:layout>
                <c:manualLayout>
                  <c:x val="-0.16836330655428772"/>
                  <c:y val="-0.106170297635113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5FF-4A47-A029-4B9FF2E85D2C}"/>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'計算用シート（当年）'!$F$1:$I$1</c:f>
              <c:strCache>
                <c:ptCount val="4"/>
                <c:pt idx="0">
                  <c:v>オホーツク</c:v>
                </c:pt>
                <c:pt idx="1">
                  <c:v>十勝</c:v>
                </c:pt>
                <c:pt idx="2">
                  <c:v>上川</c:v>
                </c:pt>
                <c:pt idx="3">
                  <c:v>その他</c:v>
                </c:pt>
              </c:strCache>
            </c:strRef>
          </c:cat>
          <c:val>
            <c:numRef>
              <c:f>'計算用シート（当年）'!$F$2:$I$2</c:f>
              <c:numCache>
                <c:formatCode>0.0%</c:formatCode>
                <c:ptCount val="4"/>
                <c:pt idx="0">
                  <c:v>0.44419642857142855</c:v>
                </c:pt>
                <c:pt idx="1">
                  <c:v>0.40401785714285715</c:v>
                </c:pt>
                <c:pt idx="2">
                  <c:v>6.6964285714285712E-2</c:v>
                </c:pt>
                <c:pt idx="3">
                  <c:v>8.4821428571428534E-2</c:v>
                </c:pt>
              </c:numCache>
            </c:numRef>
          </c:val>
          <c:extLst xmlns:c15="http://schemas.microsoft.com/office/drawing/2012/chart">
            <c:ext xmlns:c16="http://schemas.microsoft.com/office/drawing/2014/chart" uri="{C3380CC4-5D6E-409C-BE32-E72D297353CC}">
              <c16:uniqueId val="{00000008-D5FF-4A47-A029-4B9FF2E85D2C}"/>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'グラフ表示用_データ連動（振興局）'!$C$7:$C$20</c:f>
              <c:strCache>
                <c:ptCount val="14"/>
                <c:pt idx="0">
                  <c:v>十勝</c:v>
                </c:pt>
                <c:pt idx="1">
                  <c:v>オホーツク</c:v>
                </c:pt>
                <c:pt idx="2">
                  <c:v>上川</c:v>
                </c:pt>
                <c:pt idx="3">
                  <c:v>根室</c:v>
                </c:pt>
                <c:pt idx="4">
                  <c:v>空知</c:v>
                </c:pt>
                <c:pt idx="5">
                  <c:v>釧路</c:v>
                </c:pt>
                <c:pt idx="6">
                  <c:v>日高</c:v>
                </c:pt>
                <c:pt idx="7">
                  <c:v>胆振</c:v>
                </c:pt>
                <c:pt idx="8">
                  <c:v>石狩</c:v>
                </c:pt>
                <c:pt idx="9">
                  <c:v>後志</c:v>
                </c:pt>
                <c:pt idx="10">
                  <c:v>渡島</c:v>
                </c:pt>
                <c:pt idx="11">
                  <c:v>宗谷</c:v>
                </c:pt>
                <c:pt idx="12">
                  <c:v>留萌</c:v>
                </c:pt>
                <c:pt idx="13">
                  <c:v>檜山</c:v>
                </c:pt>
              </c:strCache>
            </c:strRef>
          </c:cat>
          <c:val>
            <c:numRef>
              <c:f>'グラフ表示用_データ連動（振興局）'!$E$7:$E$20</c:f>
              <c:numCache>
                <c:formatCode>#,##0_);[Red]\(#,##0\)</c:formatCode>
                <c:ptCount val="14"/>
                <c:pt idx="0">
                  <c:v>3080</c:v>
                </c:pt>
                <c:pt idx="1">
                  <c:v>2056</c:v>
                </c:pt>
                <c:pt idx="2">
                  <c:v>1284</c:v>
                </c:pt>
                <c:pt idx="3">
                  <c:v>1082</c:v>
                </c:pt>
                <c:pt idx="4">
                  <c:v>1043</c:v>
                </c:pt>
                <c:pt idx="5">
                  <c:v>869</c:v>
                </c:pt>
                <c:pt idx="6">
                  <c:v>730</c:v>
                </c:pt>
                <c:pt idx="7">
                  <c:v>653</c:v>
                </c:pt>
                <c:pt idx="8">
                  <c:v>507</c:v>
                </c:pt>
                <c:pt idx="9">
                  <c:v>440</c:v>
                </c:pt>
                <c:pt idx="10">
                  <c:v>434</c:v>
                </c:pt>
                <c:pt idx="11">
                  <c:v>432</c:v>
                </c:pt>
                <c:pt idx="12">
                  <c:v>173</c:v>
                </c:pt>
                <c:pt idx="13">
                  <c:v>134</c:v>
                </c:pt>
              </c:numCache>
            </c:numRef>
          </c:val>
          <c:extLst>
            <c:ext xmlns:c16="http://schemas.microsoft.com/office/drawing/2014/chart" uri="{C3380CC4-5D6E-409C-BE32-E72D297353CC}">
              <c16:uniqueId val="{00000000-513B-4C28-82D1-2AACA4C35407}"/>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'グラフ表示用_データ連動（市町村）'!$C$5:$C$24</c:f>
              <c:strCache>
                <c:ptCount val="20"/>
                <c:pt idx="0">
                  <c:v>別海町</c:v>
                </c:pt>
                <c:pt idx="1">
                  <c:v>北見市</c:v>
                </c:pt>
                <c:pt idx="2">
                  <c:v>清水町</c:v>
                </c:pt>
                <c:pt idx="3">
                  <c:v>標茶町</c:v>
                </c:pt>
                <c:pt idx="4">
                  <c:v>士幌町</c:v>
                </c:pt>
                <c:pt idx="5">
                  <c:v>幕別町</c:v>
                </c:pt>
                <c:pt idx="6">
                  <c:v>帯広市</c:v>
                </c:pt>
                <c:pt idx="7">
                  <c:v>中標津町</c:v>
                </c:pt>
                <c:pt idx="8">
                  <c:v>網走市</c:v>
                </c:pt>
                <c:pt idx="9">
                  <c:v>芽室町</c:v>
                </c:pt>
                <c:pt idx="10">
                  <c:v>音更町</c:v>
                </c:pt>
                <c:pt idx="11">
                  <c:v>上士幌町</c:v>
                </c:pt>
                <c:pt idx="12">
                  <c:v>鹿追町</c:v>
                </c:pt>
                <c:pt idx="13">
                  <c:v>富良野市</c:v>
                </c:pt>
                <c:pt idx="14">
                  <c:v>新ひだか町</c:v>
                </c:pt>
                <c:pt idx="15">
                  <c:v>日高町</c:v>
                </c:pt>
                <c:pt idx="16">
                  <c:v>湧別町</c:v>
                </c:pt>
                <c:pt idx="17">
                  <c:v>岩見沢市</c:v>
                </c:pt>
                <c:pt idx="18">
                  <c:v>大樹町</c:v>
                </c:pt>
                <c:pt idx="19">
                  <c:v>浜中町</c:v>
                </c:pt>
              </c:strCache>
            </c:strRef>
          </c:cat>
          <c:val>
            <c:numRef>
              <c:f>'グラフ表示用_データ連動（市町村）'!$E$5:$E$24</c:f>
              <c:numCache>
                <c:formatCode>#,##0_);[Red]\(#,##0\)</c:formatCode>
                <c:ptCount val="20"/>
                <c:pt idx="0">
                  <c:v>6253</c:v>
                </c:pt>
                <c:pt idx="1">
                  <c:v>3357</c:v>
                </c:pt>
                <c:pt idx="2">
                  <c:v>2806</c:v>
                </c:pt>
                <c:pt idx="3">
                  <c:v>2805</c:v>
                </c:pt>
                <c:pt idx="4">
                  <c:v>2763</c:v>
                </c:pt>
                <c:pt idx="5">
                  <c:v>2711</c:v>
                </c:pt>
                <c:pt idx="6">
                  <c:v>2647</c:v>
                </c:pt>
                <c:pt idx="7">
                  <c:v>2452</c:v>
                </c:pt>
                <c:pt idx="8">
                  <c:v>2395</c:v>
                </c:pt>
                <c:pt idx="9">
                  <c:v>2363</c:v>
                </c:pt>
                <c:pt idx="10">
                  <c:v>2313</c:v>
                </c:pt>
                <c:pt idx="11">
                  <c:v>2091</c:v>
                </c:pt>
                <c:pt idx="12">
                  <c:v>1971</c:v>
                </c:pt>
                <c:pt idx="13">
                  <c:v>1960</c:v>
                </c:pt>
                <c:pt idx="14">
                  <c:v>1917</c:v>
                </c:pt>
                <c:pt idx="15">
                  <c:v>1833</c:v>
                </c:pt>
                <c:pt idx="16">
                  <c:v>1698</c:v>
                </c:pt>
                <c:pt idx="17">
                  <c:v>1676</c:v>
                </c:pt>
                <c:pt idx="18">
                  <c:v>1629</c:v>
                </c:pt>
                <c:pt idx="19">
                  <c:v>1549</c:v>
                </c:pt>
              </c:numCache>
            </c:numRef>
          </c:val>
          <c:extLst>
            <c:ext xmlns:c16="http://schemas.microsoft.com/office/drawing/2014/chart" uri="{C3380CC4-5D6E-409C-BE32-E72D297353CC}">
              <c16:uniqueId val="{00000000-0029-4A69-B5D1-75B9AA2896D0}"/>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withinLinear" id="19">
  <a:schemeClr val="accent6"/>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9.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12</xdr:col>
      <xdr:colOff>485970</xdr:colOff>
      <xdr:row>6</xdr:row>
      <xdr:rowOff>38877</xdr:rowOff>
    </xdr:from>
    <xdr:ext cx="184731" cy="264560"/>
    <xdr:sp macro="" textlink="">
      <xdr:nvSpPr>
        <xdr:cNvPr id="34" name="テキスト ボックス 33">
          <a:extLst>
            <a:ext uri="{FF2B5EF4-FFF2-40B4-BE49-F238E27FC236}">
              <a16:creationId xmlns:a16="http://schemas.microsoft.com/office/drawing/2014/main" id="{BA8B2CCB-E7ED-45C8-9151-23DC807A38D7}"/>
            </a:ext>
          </a:extLst>
        </xdr:cNvPr>
        <xdr:cNvSpPr txBox="1"/>
      </xdr:nvSpPr>
      <xdr:spPr>
        <a:xfrm>
          <a:off x="10696770" y="17533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3</xdr:col>
      <xdr:colOff>121709</xdr:colOff>
      <xdr:row>3</xdr:row>
      <xdr:rowOff>230114</xdr:rowOff>
    </xdr:from>
    <xdr:to>
      <xdr:col>8</xdr:col>
      <xdr:colOff>352426</xdr:colOff>
      <xdr:row>5</xdr:row>
      <xdr:rowOff>19048</xdr:rowOff>
    </xdr:to>
    <xdr:grpSp>
      <xdr:nvGrpSpPr>
        <xdr:cNvPr id="5" name="グループ化 4">
          <a:extLst>
            <a:ext uri="{FF2B5EF4-FFF2-40B4-BE49-F238E27FC236}">
              <a16:creationId xmlns:a16="http://schemas.microsoft.com/office/drawing/2014/main" id="{E1488DBD-C8FC-F8E0-4DBE-B395DF59BD58}"/>
            </a:ext>
          </a:extLst>
        </xdr:cNvPr>
        <xdr:cNvGrpSpPr/>
      </xdr:nvGrpSpPr>
      <xdr:grpSpPr>
        <a:xfrm>
          <a:off x="2179109" y="944489"/>
          <a:ext cx="3707342" cy="360434"/>
          <a:chOff x="3915834" y="825500"/>
          <a:chExt cx="3630998" cy="289915"/>
        </a:xfrm>
      </xdr:grpSpPr>
      <xdr:sp macro="" textlink="">
        <xdr:nvSpPr>
          <xdr:cNvPr id="2" name="矢印: 左 1">
            <a:extLst>
              <a:ext uri="{FF2B5EF4-FFF2-40B4-BE49-F238E27FC236}">
                <a16:creationId xmlns:a16="http://schemas.microsoft.com/office/drawing/2014/main" id="{03460E00-3EA7-FCBA-FD2D-3E138C9C741E}"/>
              </a:ext>
            </a:extLst>
          </xdr:cNvPr>
          <xdr:cNvSpPr/>
        </xdr:nvSpPr>
        <xdr:spPr>
          <a:xfrm>
            <a:off x="3915834" y="825500"/>
            <a:ext cx="254000" cy="2857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EF512100-EDB4-3FAA-050B-0966A292FF2B}"/>
              </a:ext>
            </a:extLst>
          </xdr:cNvPr>
          <xdr:cNvSpPr txBox="1"/>
        </xdr:nvSpPr>
        <xdr:spPr>
          <a:xfrm>
            <a:off x="4161052" y="845561"/>
            <a:ext cx="3385780" cy="2698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ご覧になる「データの種類」を選択して下さい。</a:t>
            </a:r>
          </a:p>
        </xdr:txBody>
      </xdr:sp>
    </xdr:grpSp>
    <xdr:clientData/>
  </xdr:twoCellAnchor>
  <mc:AlternateContent xmlns:mc="http://schemas.openxmlformats.org/markup-compatibility/2006">
    <mc:Choice xmlns:a14="http://schemas.microsoft.com/office/drawing/2010/main" Requires="a14">
      <xdr:twoCellAnchor editAs="oneCell">
        <xdr:from>
          <xdr:col>6</xdr:col>
          <xdr:colOff>256116</xdr:colOff>
          <xdr:row>6</xdr:row>
          <xdr:rowOff>37043</xdr:rowOff>
        </xdr:from>
        <xdr:to>
          <xdr:col>10</xdr:col>
          <xdr:colOff>1047114</xdr:colOff>
          <xdr:row>19</xdr:row>
          <xdr:rowOff>136314</xdr:rowOff>
        </xdr:to>
        <xdr:pic>
          <xdr:nvPicPr>
            <xdr:cNvPr id="6" name="図 5">
              <a:extLst>
                <a:ext uri="{FF2B5EF4-FFF2-40B4-BE49-F238E27FC236}">
                  <a16:creationId xmlns:a16="http://schemas.microsoft.com/office/drawing/2014/main" id="{12F8EE3B-4794-EB15-11B8-BB414A5E833F}"/>
                </a:ext>
              </a:extLst>
            </xdr:cNvPr>
            <xdr:cNvPicPr>
              <a:picLocks noChangeAspect="1" noChangeArrowheads="1"/>
              <a:extLst>
                <a:ext uri="{84589F7E-364E-4C9E-8A38-B11213B215E9}">
                  <a14:cameraTool cellRange="グラフ表示" spid="_x0000_s1953"/>
                </a:ext>
              </a:extLst>
            </xdr:cNvPicPr>
          </xdr:nvPicPr>
          <xdr:blipFill>
            <a:blip xmlns:r="http://schemas.openxmlformats.org/officeDocument/2006/relationships" r:embed="rId1"/>
            <a:srcRect/>
            <a:stretch>
              <a:fillRect/>
            </a:stretch>
          </xdr:blipFill>
          <xdr:spPr bwMode="auto">
            <a:xfrm>
              <a:off x="5009091" y="1513418"/>
              <a:ext cx="4052358" cy="2478616"/>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171450</xdr:rowOff>
        </xdr:from>
        <xdr:to>
          <xdr:col>10</xdr:col>
          <xdr:colOff>1257300</xdr:colOff>
          <xdr:row>40</xdr:row>
          <xdr:rowOff>91440</xdr:rowOff>
        </xdr:to>
        <xdr:pic>
          <xdr:nvPicPr>
            <xdr:cNvPr id="10" name="図 9">
              <a:extLst>
                <a:ext uri="{FF2B5EF4-FFF2-40B4-BE49-F238E27FC236}">
                  <a16:creationId xmlns:a16="http://schemas.microsoft.com/office/drawing/2014/main" id="{5C15937D-56D1-E681-C837-95D076899610}"/>
                </a:ext>
              </a:extLst>
            </xdr:cNvPr>
            <xdr:cNvPicPr>
              <a:picLocks noChangeAspect="1" noChangeArrowheads="1"/>
              <a:extLst>
                <a:ext uri="{84589F7E-364E-4C9E-8A38-B11213B215E9}">
                  <a14:cameraTool cellRange="'グラフ表示用_データ連動（振興局）'!$A$24:$E$44" spid="_x0000_s1954"/>
                </a:ext>
              </a:extLst>
            </xdr:cNvPicPr>
          </xdr:nvPicPr>
          <xdr:blipFill>
            <a:blip xmlns:r="http://schemas.openxmlformats.org/officeDocument/2006/relationships" r:embed="rId2"/>
            <a:srcRect/>
            <a:stretch>
              <a:fillRect/>
            </a:stretch>
          </xdr:blipFill>
          <xdr:spPr bwMode="auto">
            <a:xfrm>
              <a:off x="4695825" y="3829050"/>
              <a:ext cx="4562475" cy="40100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47626</xdr:colOff>
          <xdr:row>41</xdr:row>
          <xdr:rowOff>0</xdr:rowOff>
        </xdr:from>
        <xdr:to>
          <xdr:col>10</xdr:col>
          <xdr:colOff>1010401</xdr:colOff>
          <xdr:row>65</xdr:row>
          <xdr:rowOff>155580</xdr:rowOff>
        </xdr:to>
        <xdr:pic>
          <xdr:nvPicPr>
            <xdr:cNvPr id="14" name="図 13">
              <a:extLst>
                <a:ext uri="{FF2B5EF4-FFF2-40B4-BE49-F238E27FC236}">
                  <a16:creationId xmlns:a16="http://schemas.microsoft.com/office/drawing/2014/main" id="{DFA1271C-46A6-FF8C-C357-7C7BEB5E7889}"/>
                </a:ext>
              </a:extLst>
            </xdr:cNvPr>
            <xdr:cNvPicPr>
              <a:picLocks noChangeAspect="1" noChangeArrowheads="1"/>
              <a:extLst>
                <a:ext uri="{84589F7E-364E-4C9E-8A38-B11213B215E9}">
                  <a14:cameraTool cellRange="'グラフ表示用_データ連動（市町村）'!$A$28:$E$55" spid="_x0000_s1955"/>
                </a:ext>
              </a:extLst>
            </xdr:cNvPicPr>
          </xdr:nvPicPr>
          <xdr:blipFill>
            <a:blip xmlns:r="http://schemas.openxmlformats.org/officeDocument/2006/relationships" r:embed="rId3"/>
            <a:srcRect/>
            <a:stretch>
              <a:fillRect/>
            </a:stretch>
          </xdr:blipFill>
          <xdr:spPr bwMode="auto">
            <a:xfrm>
              <a:off x="4638676" y="7934325"/>
              <a:ext cx="4363200" cy="510858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7275D631-8BC0-0304-96BB-4A88E764601C}"/>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1BA86E68-7324-4903-A7D1-8219C1509639}"/>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8AC2893F-D47A-43A3-BBDD-C1DEE727ACA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00510D7-E32F-484D-ABF9-7E597A6183B3}"/>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5</xdr:col>
      <xdr:colOff>485970</xdr:colOff>
      <xdr:row>1</xdr:row>
      <xdr:rowOff>0</xdr:rowOff>
    </xdr:from>
    <xdr:ext cx="184731" cy="264560"/>
    <xdr:sp macro="" textlink="">
      <xdr:nvSpPr>
        <xdr:cNvPr id="432" name="テキスト ボックス 431">
          <a:extLst>
            <a:ext uri="{FF2B5EF4-FFF2-40B4-BE49-F238E27FC236}">
              <a16:creationId xmlns:a16="http://schemas.microsoft.com/office/drawing/2014/main" id="{E58EA896-83CE-4694-8E40-17BBAA3A2092}"/>
            </a:ext>
          </a:extLst>
        </xdr:cNvPr>
        <xdr:cNvSpPr txBox="1"/>
      </xdr:nvSpPr>
      <xdr:spPr>
        <a:xfrm>
          <a:off x="49531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17</xdr:row>
      <xdr:rowOff>0</xdr:rowOff>
    </xdr:from>
    <xdr:ext cx="184731" cy="264560"/>
    <xdr:sp macro="" textlink="">
      <xdr:nvSpPr>
        <xdr:cNvPr id="435" name="テキスト ボックス 434">
          <a:extLst>
            <a:ext uri="{FF2B5EF4-FFF2-40B4-BE49-F238E27FC236}">
              <a16:creationId xmlns:a16="http://schemas.microsoft.com/office/drawing/2014/main" id="{0C23846C-294A-4D90-8EB1-1478E6B12269}"/>
            </a:ext>
          </a:extLst>
        </xdr:cNvPr>
        <xdr:cNvSpPr txBox="1"/>
      </xdr:nvSpPr>
      <xdr:spPr>
        <a:xfrm>
          <a:off x="8982270" y="6391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437" name="テキスト ボックス 436">
          <a:extLst>
            <a:ext uri="{FF2B5EF4-FFF2-40B4-BE49-F238E27FC236}">
              <a16:creationId xmlns:a16="http://schemas.microsoft.com/office/drawing/2014/main" id="{4D657752-8129-49EF-A2E9-197FE90B43C7}"/>
            </a:ext>
          </a:extLst>
        </xdr:cNvPr>
        <xdr:cNvSpPr txBox="1"/>
      </xdr:nvSpPr>
      <xdr:spPr>
        <a:xfrm>
          <a:off x="8982270" y="935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47</xdr:row>
      <xdr:rowOff>0</xdr:rowOff>
    </xdr:from>
    <xdr:ext cx="184731" cy="264560"/>
    <xdr:sp macro="" textlink="">
      <xdr:nvSpPr>
        <xdr:cNvPr id="439" name="テキスト ボックス 438">
          <a:extLst>
            <a:ext uri="{FF2B5EF4-FFF2-40B4-BE49-F238E27FC236}">
              <a16:creationId xmlns:a16="http://schemas.microsoft.com/office/drawing/2014/main" id="{D33A7924-3161-4E48-801E-A8055A9F9630}"/>
            </a:ext>
          </a:extLst>
        </xdr:cNvPr>
        <xdr:cNvSpPr txBox="1"/>
      </xdr:nvSpPr>
      <xdr:spPr>
        <a:xfrm>
          <a:off x="8982270" y="1231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62</xdr:row>
      <xdr:rowOff>0</xdr:rowOff>
    </xdr:from>
    <xdr:ext cx="184731" cy="264560"/>
    <xdr:sp macro="" textlink="">
      <xdr:nvSpPr>
        <xdr:cNvPr id="440" name="テキスト ボックス 439">
          <a:extLst>
            <a:ext uri="{FF2B5EF4-FFF2-40B4-BE49-F238E27FC236}">
              <a16:creationId xmlns:a16="http://schemas.microsoft.com/office/drawing/2014/main" id="{5EF15895-E17B-41BA-B342-EB53CAAE150F}"/>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77</xdr:row>
      <xdr:rowOff>0</xdr:rowOff>
    </xdr:from>
    <xdr:ext cx="184731" cy="264560"/>
    <xdr:sp macro="" textlink="">
      <xdr:nvSpPr>
        <xdr:cNvPr id="441" name="テキスト ボックス 440">
          <a:extLst>
            <a:ext uri="{FF2B5EF4-FFF2-40B4-BE49-F238E27FC236}">
              <a16:creationId xmlns:a16="http://schemas.microsoft.com/office/drawing/2014/main" id="{E7888129-5BB8-4E3C-9C25-6E6AE44993C8}"/>
            </a:ext>
          </a:extLst>
        </xdr:cNvPr>
        <xdr:cNvSpPr txBox="1"/>
      </xdr:nvSpPr>
      <xdr:spPr>
        <a:xfrm>
          <a:off x="8982270" y="182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3" name="テキスト ボックス 442">
          <a:extLst>
            <a:ext uri="{FF2B5EF4-FFF2-40B4-BE49-F238E27FC236}">
              <a16:creationId xmlns:a16="http://schemas.microsoft.com/office/drawing/2014/main" id="{DB426754-B3B3-4945-A6C4-5AE29D36A5AD}"/>
            </a:ext>
          </a:extLst>
        </xdr:cNvPr>
        <xdr:cNvSpPr txBox="1"/>
      </xdr:nvSpPr>
      <xdr:spPr>
        <a:xfrm>
          <a:off x="8982270" y="2415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5" name="テキスト ボックス 444">
          <a:extLst>
            <a:ext uri="{FF2B5EF4-FFF2-40B4-BE49-F238E27FC236}">
              <a16:creationId xmlns:a16="http://schemas.microsoft.com/office/drawing/2014/main" id="{047008D4-095A-488B-B747-F81A316080B6}"/>
            </a:ext>
          </a:extLst>
        </xdr:cNvPr>
        <xdr:cNvSpPr txBox="1"/>
      </xdr:nvSpPr>
      <xdr:spPr>
        <a:xfrm>
          <a:off x="8982270" y="2711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7" name="テキスト ボックス 446">
          <a:extLst>
            <a:ext uri="{FF2B5EF4-FFF2-40B4-BE49-F238E27FC236}">
              <a16:creationId xmlns:a16="http://schemas.microsoft.com/office/drawing/2014/main" id="{67CE1EC2-690B-4E20-A7C2-EC96955B9219}"/>
            </a:ext>
          </a:extLst>
        </xdr:cNvPr>
        <xdr:cNvSpPr txBox="1"/>
      </xdr:nvSpPr>
      <xdr:spPr>
        <a:xfrm>
          <a:off x="8982270" y="3007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2</xdr:row>
      <xdr:rowOff>0</xdr:rowOff>
    </xdr:from>
    <xdr:ext cx="184731" cy="264560"/>
    <xdr:sp macro="" textlink="">
      <xdr:nvSpPr>
        <xdr:cNvPr id="449" name="テキスト ボックス 448">
          <a:extLst>
            <a:ext uri="{FF2B5EF4-FFF2-40B4-BE49-F238E27FC236}">
              <a16:creationId xmlns:a16="http://schemas.microsoft.com/office/drawing/2014/main" id="{2E6B9564-6FC3-4864-A24E-278CDACF3B8D}"/>
            </a:ext>
          </a:extLst>
        </xdr:cNvPr>
        <xdr:cNvSpPr txBox="1"/>
      </xdr:nvSpPr>
      <xdr:spPr>
        <a:xfrm>
          <a:off x="8982270" y="34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2</xdr:row>
      <xdr:rowOff>105045</xdr:rowOff>
    </xdr:from>
    <xdr:to>
      <xdr:col>7</xdr:col>
      <xdr:colOff>1100732</xdr:colOff>
      <xdr:row>14</xdr:row>
      <xdr:rowOff>74122</xdr:rowOff>
    </xdr:to>
    <xdr:graphicFrame macro="">
      <xdr:nvGraphicFramePr>
        <xdr:cNvPr id="451" name="グラフ 450">
          <a:extLst>
            <a:ext uri="{FF2B5EF4-FFF2-40B4-BE49-F238E27FC236}">
              <a16:creationId xmlns:a16="http://schemas.microsoft.com/office/drawing/2014/main" id="{030423EE-77C8-4CD7-94CF-BB36912577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52914</xdr:colOff>
      <xdr:row>2</xdr:row>
      <xdr:rowOff>105044</xdr:rowOff>
    </xdr:from>
    <xdr:to>
      <xdr:col>11</xdr:col>
      <xdr:colOff>1092073</xdr:colOff>
      <xdr:row>14</xdr:row>
      <xdr:rowOff>73326</xdr:rowOff>
    </xdr:to>
    <xdr:graphicFrame macro="">
      <xdr:nvGraphicFramePr>
        <xdr:cNvPr id="452" name="グラフ 451">
          <a:extLst>
            <a:ext uri="{FF2B5EF4-FFF2-40B4-BE49-F238E27FC236}">
              <a16:creationId xmlns:a16="http://schemas.microsoft.com/office/drawing/2014/main" id="{7D1411D7-BA18-4B1B-A198-BD0A991A71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52914</xdr:colOff>
      <xdr:row>17</xdr:row>
      <xdr:rowOff>105045</xdr:rowOff>
    </xdr:from>
    <xdr:to>
      <xdr:col>3</xdr:col>
      <xdr:colOff>1100667</xdr:colOff>
      <xdr:row>29</xdr:row>
      <xdr:rowOff>74084</xdr:rowOff>
    </xdr:to>
    <xdr:graphicFrame macro="">
      <xdr:nvGraphicFramePr>
        <xdr:cNvPr id="454" name="グラフ 453">
          <a:extLst>
            <a:ext uri="{FF2B5EF4-FFF2-40B4-BE49-F238E27FC236}">
              <a16:creationId xmlns:a16="http://schemas.microsoft.com/office/drawing/2014/main" id="{D6910F6D-B20B-494D-9DC4-72F72D55E23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9</xdr:col>
      <xdr:colOff>485970</xdr:colOff>
      <xdr:row>62</xdr:row>
      <xdr:rowOff>0</xdr:rowOff>
    </xdr:from>
    <xdr:ext cx="184731" cy="264560"/>
    <xdr:sp macro="" textlink="">
      <xdr:nvSpPr>
        <xdr:cNvPr id="472" name="テキスト ボックス 471">
          <a:extLst>
            <a:ext uri="{FF2B5EF4-FFF2-40B4-BE49-F238E27FC236}">
              <a16:creationId xmlns:a16="http://schemas.microsoft.com/office/drawing/2014/main" id="{089F8014-1D4B-4873-9CE9-576EE3BEDA8D}"/>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2</xdr:col>
      <xdr:colOff>142875</xdr:colOff>
      <xdr:row>5</xdr:row>
      <xdr:rowOff>76200</xdr:rowOff>
    </xdr:from>
    <xdr:to>
      <xdr:col>2</xdr:col>
      <xdr:colOff>786268</xdr:colOff>
      <xdr:row>7</xdr:row>
      <xdr:rowOff>5476</xdr:rowOff>
    </xdr:to>
    <xdr:grpSp>
      <xdr:nvGrpSpPr>
        <xdr:cNvPr id="489" name="グループ化 488">
          <a:extLst>
            <a:ext uri="{FF2B5EF4-FFF2-40B4-BE49-F238E27FC236}">
              <a16:creationId xmlns:a16="http://schemas.microsoft.com/office/drawing/2014/main" id="{FE5936ED-BF1B-4564-BDE9-F79C90B50FF7}"/>
            </a:ext>
          </a:extLst>
        </xdr:cNvPr>
        <xdr:cNvGrpSpPr>
          <a:grpSpLocks noChangeAspect="1"/>
        </xdr:cNvGrpSpPr>
      </xdr:nvGrpSpPr>
      <xdr:grpSpPr>
        <a:xfrm>
          <a:off x="1771650" y="1123950"/>
          <a:ext cx="643393" cy="310276"/>
          <a:chOff x="2720139" y="5895922"/>
          <a:chExt cx="605624" cy="292062"/>
        </a:xfrm>
      </xdr:grpSpPr>
      <xdr:grpSp>
        <xdr:nvGrpSpPr>
          <xdr:cNvPr id="490" name="グループ化 489">
            <a:extLst>
              <a:ext uri="{FF2B5EF4-FFF2-40B4-BE49-F238E27FC236}">
                <a16:creationId xmlns:a16="http://schemas.microsoft.com/office/drawing/2014/main" id="{C7ADBB62-D8AE-66B2-1E7F-FF2D8151177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493" name="角丸四角形 49">
              <a:extLst>
                <a:ext uri="{FF2B5EF4-FFF2-40B4-BE49-F238E27FC236}">
                  <a16:creationId xmlns:a16="http://schemas.microsoft.com/office/drawing/2014/main" id="{C18F4E40-C7F1-7AA1-551B-3A0D6178ADF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4" name="角丸四角形 50">
              <a:extLst>
                <a:ext uri="{FF2B5EF4-FFF2-40B4-BE49-F238E27FC236}">
                  <a16:creationId xmlns:a16="http://schemas.microsoft.com/office/drawing/2014/main" id="{3440E390-2EC1-BB71-EEB8-A0EE3F5413F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91" name="角丸四角形 47">
            <a:extLst>
              <a:ext uri="{FF2B5EF4-FFF2-40B4-BE49-F238E27FC236}">
                <a16:creationId xmlns:a16="http://schemas.microsoft.com/office/drawing/2014/main" id="{FBF76DC8-2882-3184-2CB1-16D5C2E355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2" name="角丸四角形 48">
            <a:extLst>
              <a:ext uri="{FF2B5EF4-FFF2-40B4-BE49-F238E27FC236}">
                <a16:creationId xmlns:a16="http://schemas.microsoft.com/office/drawing/2014/main" id="{BA9DF974-BA04-4A04-574E-F8EE4E81A4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762000</xdr:colOff>
      <xdr:row>9</xdr:row>
      <xdr:rowOff>0</xdr:rowOff>
    </xdr:from>
    <xdr:to>
      <xdr:col>6</xdr:col>
      <xdr:colOff>301141</xdr:colOff>
      <xdr:row>12</xdr:row>
      <xdr:rowOff>111007</xdr:rowOff>
    </xdr:to>
    <xdr:grpSp>
      <xdr:nvGrpSpPr>
        <xdr:cNvPr id="501" name="グループ化 500">
          <a:extLst>
            <a:ext uri="{FF2B5EF4-FFF2-40B4-BE49-F238E27FC236}">
              <a16:creationId xmlns:a16="http://schemas.microsoft.com/office/drawing/2014/main" id="{237444ED-7008-4C5F-82B0-F63521216D8D}"/>
            </a:ext>
          </a:extLst>
        </xdr:cNvPr>
        <xdr:cNvGrpSpPr>
          <a:grpSpLocks noChangeAspect="1"/>
        </xdr:cNvGrpSpPr>
      </xdr:nvGrpSpPr>
      <xdr:grpSpPr>
        <a:xfrm>
          <a:off x="5229225" y="1809750"/>
          <a:ext cx="729766" cy="692032"/>
          <a:chOff x="8980713" y="2694535"/>
          <a:chExt cx="610881" cy="565737"/>
        </a:xfrm>
        <a:solidFill>
          <a:schemeClr val="bg1"/>
        </a:solidFill>
      </xdr:grpSpPr>
      <xdr:sp macro="" textlink="">
        <xdr:nvSpPr>
          <xdr:cNvPr id="502" name="角丸四角形 10">
            <a:extLst>
              <a:ext uri="{FF2B5EF4-FFF2-40B4-BE49-F238E27FC236}">
                <a16:creationId xmlns:a16="http://schemas.microsoft.com/office/drawing/2014/main" id="{F004B2EA-F4B6-7D83-B198-FA81FC41277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3" name="角丸四角形 11">
            <a:extLst>
              <a:ext uri="{FF2B5EF4-FFF2-40B4-BE49-F238E27FC236}">
                <a16:creationId xmlns:a16="http://schemas.microsoft.com/office/drawing/2014/main" id="{709D8F90-48F7-BD96-4851-2BFD98279B9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4" name="角丸四角形 12">
            <a:extLst>
              <a:ext uri="{FF2B5EF4-FFF2-40B4-BE49-F238E27FC236}">
                <a16:creationId xmlns:a16="http://schemas.microsoft.com/office/drawing/2014/main" id="{A435AC01-6614-8939-8BA2-80A3AF7A5C42}"/>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5" name="角丸四角形 13">
            <a:extLst>
              <a:ext uri="{FF2B5EF4-FFF2-40B4-BE49-F238E27FC236}">
                <a16:creationId xmlns:a16="http://schemas.microsoft.com/office/drawing/2014/main" id="{DC231E85-E1F0-089E-B7D9-FE8CECC4CB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6" name="角丸四角形 14">
            <a:extLst>
              <a:ext uri="{FF2B5EF4-FFF2-40B4-BE49-F238E27FC236}">
                <a16:creationId xmlns:a16="http://schemas.microsoft.com/office/drawing/2014/main" id="{2ED2CBB7-39FF-BA7B-CD89-A984184B8771}"/>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714375</xdr:colOff>
      <xdr:row>9</xdr:row>
      <xdr:rowOff>19050</xdr:rowOff>
    </xdr:from>
    <xdr:to>
      <xdr:col>10</xdr:col>
      <xdr:colOff>243991</xdr:colOff>
      <xdr:row>12</xdr:row>
      <xdr:rowOff>130057</xdr:rowOff>
    </xdr:to>
    <xdr:grpSp>
      <xdr:nvGrpSpPr>
        <xdr:cNvPr id="507" name="グループ化 506">
          <a:extLst>
            <a:ext uri="{FF2B5EF4-FFF2-40B4-BE49-F238E27FC236}">
              <a16:creationId xmlns:a16="http://schemas.microsoft.com/office/drawing/2014/main" id="{7FAF190E-2419-4FE5-85F6-2F8B3D79FE84}"/>
            </a:ext>
          </a:extLst>
        </xdr:cNvPr>
        <xdr:cNvGrpSpPr>
          <a:grpSpLocks noChangeAspect="1"/>
        </xdr:cNvGrpSpPr>
      </xdr:nvGrpSpPr>
      <xdr:grpSpPr>
        <a:xfrm>
          <a:off x="9210675" y="1828800"/>
          <a:ext cx="729766" cy="692032"/>
          <a:chOff x="8980713" y="2694535"/>
          <a:chExt cx="610881" cy="565737"/>
        </a:xfrm>
        <a:solidFill>
          <a:schemeClr val="bg1"/>
        </a:solidFill>
      </xdr:grpSpPr>
      <xdr:sp macro="" textlink="">
        <xdr:nvSpPr>
          <xdr:cNvPr id="508" name="角丸四角形 10">
            <a:extLst>
              <a:ext uri="{FF2B5EF4-FFF2-40B4-BE49-F238E27FC236}">
                <a16:creationId xmlns:a16="http://schemas.microsoft.com/office/drawing/2014/main" id="{C7CD54BA-1271-0015-C2FE-5F9AFCAC7B4D}"/>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9" name="角丸四角形 11">
            <a:extLst>
              <a:ext uri="{FF2B5EF4-FFF2-40B4-BE49-F238E27FC236}">
                <a16:creationId xmlns:a16="http://schemas.microsoft.com/office/drawing/2014/main" id="{14571FD8-2658-496E-B517-BF2B0BAF1FC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0" name="角丸四角形 12">
            <a:extLst>
              <a:ext uri="{FF2B5EF4-FFF2-40B4-BE49-F238E27FC236}">
                <a16:creationId xmlns:a16="http://schemas.microsoft.com/office/drawing/2014/main" id="{C8958F9F-9A41-7F82-263F-C8DA0061EAF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1" name="角丸四角形 13">
            <a:extLst>
              <a:ext uri="{FF2B5EF4-FFF2-40B4-BE49-F238E27FC236}">
                <a16:creationId xmlns:a16="http://schemas.microsoft.com/office/drawing/2014/main" id="{2150B467-0C35-EEF6-E4FA-87AC2591B44D}"/>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2" name="角丸四角形 14">
            <a:extLst>
              <a:ext uri="{FF2B5EF4-FFF2-40B4-BE49-F238E27FC236}">
                <a16:creationId xmlns:a16="http://schemas.microsoft.com/office/drawing/2014/main" id="{A968399E-D968-3A54-B6E7-0488E3B2B20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495300</xdr:colOff>
      <xdr:row>5</xdr:row>
      <xdr:rowOff>85725</xdr:rowOff>
    </xdr:from>
    <xdr:to>
      <xdr:col>7</xdr:col>
      <xdr:colOff>298647</xdr:colOff>
      <xdr:row>5</xdr:row>
      <xdr:rowOff>85725</xdr:rowOff>
    </xdr:to>
    <xdr:cxnSp macro="">
      <xdr:nvCxnSpPr>
        <xdr:cNvPr id="515" name="直線コネクタ 514">
          <a:extLst>
            <a:ext uri="{FF2B5EF4-FFF2-40B4-BE49-F238E27FC236}">
              <a16:creationId xmlns:a16="http://schemas.microsoft.com/office/drawing/2014/main" id="{64EB2EAB-40E3-4A4F-A55C-9B123E785A11}"/>
            </a:ext>
          </a:extLst>
        </xdr:cNvPr>
        <xdr:cNvCxnSpPr/>
      </xdr:nvCxnSpPr>
      <xdr:spPr>
        <a:xfrm>
          <a:off x="6153150" y="11334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297006</xdr:colOff>
      <xdr:row>5</xdr:row>
      <xdr:rowOff>94385</xdr:rowOff>
    </xdr:from>
    <xdr:to>
      <xdr:col>7</xdr:col>
      <xdr:colOff>297006</xdr:colOff>
      <xdr:row>6</xdr:row>
      <xdr:rowOff>95250</xdr:rowOff>
    </xdr:to>
    <xdr:cxnSp macro="">
      <xdr:nvCxnSpPr>
        <xdr:cNvPr id="516" name="直線コネクタ 515">
          <a:extLst>
            <a:ext uri="{FF2B5EF4-FFF2-40B4-BE49-F238E27FC236}">
              <a16:creationId xmlns:a16="http://schemas.microsoft.com/office/drawing/2014/main" id="{5663E0FF-35B0-46EE-994E-510A61F1EBF8}"/>
            </a:ext>
          </a:extLst>
        </xdr:cNvPr>
        <xdr:cNvCxnSpPr/>
      </xdr:nvCxnSpPr>
      <xdr:spPr>
        <a:xfrm>
          <a:off x="7155006" y="11421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342900</xdr:colOff>
      <xdr:row>5</xdr:row>
      <xdr:rowOff>47625</xdr:rowOff>
    </xdr:from>
    <xdr:to>
      <xdr:col>11</xdr:col>
      <xdr:colOff>431997</xdr:colOff>
      <xdr:row>5</xdr:row>
      <xdr:rowOff>47625</xdr:rowOff>
    </xdr:to>
    <xdr:cxnSp macro="">
      <xdr:nvCxnSpPr>
        <xdr:cNvPr id="517" name="直線コネクタ 516">
          <a:extLst>
            <a:ext uri="{FF2B5EF4-FFF2-40B4-BE49-F238E27FC236}">
              <a16:creationId xmlns:a16="http://schemas.microsoft.com/office/drawing/2014/main" id="{1E8DB128-3CC3-4CAF-AD62-593F3A3B7A3B}"/>
            </a:ext>
          </a:extLst>
        </xdr:cNvPr>
        <xdr:cNvCxnSpPr/>
      </xdr:nvCxnSpPr>
      <xdr:spPr>
        <a:xfrm>
          <a:off x="10039350" y="1095375"/>
          <a:ext cx="12892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430356</xdr:colOff>
      <xdr:row>5</xdr:row>
      <xdr:rowOff>56285</xdr:rowOff>
    </xdr:from>
    <xdr:to>
      <xdr:col>11</xdr:col>
      <xdr:colOff>430356</xdr:colOff>
      <xdr:row>6</xdr:row>
      <xdr:rowOff>123825</xdr:rowOff>
    </xdr:to>
    <xdr:cxnSp macro="">
      <xdr:nvCxnSpPr>
        <xdr:cNvPr id="518" name="直線コネクタ 517">
          <a:extLst>
            <a:ext uri="{FF2B5EF4-FFF2-40B4-BE49-F238E27FC236}">
              <a16:creationId xmlns:a16="http://schemas.microsoft.com/office/drawing/2014/main" id="{CF0D19C4-0949-4F2C-A96A-96ECDCF2AEC8}"/>
            </a:ext>
          </a:extLst>
        </xdr:cNvPr>
        <xdr:cNvCxnSpPr/>
      </xdr:nvCxnSpPr>
      <xdr:spPr>
        <a:xfrm>
          <a:off x="11326956" y="1104035"/>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723900</xdr:colOff>
      <xdr:row>20</xdr:row>
      <xdr:rowOff>123825</xdr:rowOff>
    </xdr:from>
    <xdr:to>
      <xdr:col>3</xdr:col>
      <xdr:colOff>298647</xdr:colOff>
      <xdr:row>20</xdr:row>
      <xdr:rowOff>123825</xdr:rowOff>
    </xdr:to>
    <xdr:cxnSp macro="">
      <xdr:nvCxnSpPr>
        <xdr:cNvPr id="519" name="直線コネクタ 518">
          <a:extLst>
            <a:ext uri="{FF2B5EF4-FFF2-40B4-BE49-F238E27FC236}">
              <a16:creationId xmlns:a16="http://schemas.microsoft.com/office/drawing/2014/main" id="{2C5B54DB-8A42-4C77-AC56-BB3553887116}"/>
            </a:ext>
          </a:extLst>
        </xdr:cNvPr>
        <xdr:cNvCxnSpPr/>
      </xdr:nvCxnSpPr>
      <xdr:spPr>
        <a:xfrm>
          <a:off x="2352675" y="4133850"/>
          <a:ext cx="7748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297006</xdr:colOff>
      <xdr:row>20</xdr:row>
      <xdr:rowOff>132485</xdr:rowOff>
    </xdr:from>
    <xdr:to>
      <xdr:col>3</xdr:col>
      <xdr:colOff>297006</xdr:colOff>
      <xdr:row>21</xdr:row>
      <xdr:rowOff>133350</xdr:rowOff>
    </xdr:to>
    <xdr:cxnSp macro="">
      <xdr:nvCxnSpPr>
        <xdr:cNvPr id="520" name="直線コネクタ 519">
          <a:extLst>
            <a:ext uri="{FF2B5EF4-FFF2-40B4-BE49-F238E27FC236}">
              <a16:creationId xmlns:a16="http://schemas.microsoft.com/office/drawing/2014/main" id="{2BF74C68-186A-4975-B4AD-591E86B5C591}"/>
            </a:ext>
          </a:extLst>
        </xdr:cNvPr>
        <xdr:cNvCxnSpPr/>
      </xdr:nvCxnSpPr>
      <xdr:spPr>
        <a:xfrm>
          <a:off x="3125931" y="41425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20</xdr:row>
      <xdr:rowOff>57149</xdr:rowOff>
    </xdr:from>
    <xdr:to>
      <xdr:col>1</xdr:col>
      <xdr:colOff>1130512</xdr:colOff>
      <xdr:row>23</xdr:row>
      <xdr:rowOff>15756</xdr:rowOff>
    </xdr:to>
    <xdr:grpSp>
      <xdr:nvGrpSpPr>
        <xdr:cNvPr id="543" name="グループ化 542">
          <a:extLst>
            <a:ext uri="{FF2B5EF4-FFF2-40B4-BE49-F238E27FC236}">
              <a16:creationId xmlns:a16="http://schemas.microsoft.com/office/drawing/2014/main" id="{0F706B4E-DA98-40F0-A1DB-682C66F5B357}"/>
            </a:ext>
          </a:extLst>
        </xdr:cNvPr>
        <xdr:cNvGrpSpPr>
          <a:grpSpLocks noChangeAspect="1"/>
        </xdr:cNvGrpSpPr>
      </xdr:nvGrpSpPr>
      <xdr:grpSpPr>
        <a:xfrm>
          <a:off x="1000125" y="4067174"/>
          <a:ext cx="559012" cy="530107"/>
          <a:chOff x="8980713" y="2694535"/>
          <a:chExt cx="610881" cy="565737"/>
        </a:xfrm>
        <a:solidFill>
          <a:schemeClr val="bg1"/>
        </a:solidFill>
      </xdr:grpSpPr>
      <xdr:sp macro="" textlink="">
        <xdr:nvSpPr>
          <xdr:cNvPr id="544" name="角丸四角形 10">
            <a:extLst>
              <a:ext uri="{FF2B5EF4-FFF2-40B4-BE49-F238E27FC236}">
                <a16:creationId xmlns:a16="http://schemas.microsoft.com/office/drawing/2014/main" id="{1269F908-596D-B494-5AE7-53ACB55FC55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5" name="角丸四角形 11">
            <a:extLst>
              <a:ext uri="{FF2B5EF4-FFF2-40B4-BE49-F238E27FC236}">
                <a16:creationId xmlns:a16="http://schemas.microsoft.com/office/drawing/2014/main" id="{F0E6A54F-8F53-9F88-C9BC-714842A7918B}"/>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6" name="角丸四角形 12">
            <a:extLst>
              <a:ext uri="{FF2B5EF4-FFF2-40B4-BE49-F238E27FC236}">
                <a16:creationId xmlns:a16="http://schemas.microsoft.com/office/drawing/2014/main" id="{AB8CD568-8D36-B2FC-8234-EE723647A7F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7" name="角丸四角形 13">
            <a:extLst>
              <a:ext uri="{FF2B5EF4-FFF2-40B4-BE49-F238E27FC236}">
                <a16:creationId xmlns:a16="http://schemas.microsoft.com/office/drawing/2014/main" id="{E4B0541B-96A6-BF61-768A-F37817EB4E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8" name="角丸四角形 14">
            <a:extLst>
              <a:ext uri="{FF2B5EF4-FFF2-40B4-BE49-F238E27FC236}">
                <a16:creationId xmlns:a16="http://schemas.microsoft.com/office/drawing/2014/main" id="{F178F207-1682-F3EB-8638-1F141820354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104775</xdr:colOff>
      <xdr:row>4</xdr:row>
      <xdr:rowOff>133350</xdr:rowOff>
    </xdr:from>
    <xdr:to>
      <xdr:col>6</xdr:col>
      <xdr:colOff>550656</xdr:colOff>
      <xdr:row>5</xdr:row>
      <xdr:rowOff>157876</xdr:rowOff>
    </xdr:to>
    <xdr:grpSp>
      <xdr:nvGrpSpPr>
        <xdr:cNvPr id="615" name="グループ化 614">
          <a:extLst>
            <a:ext uri="{FF2B5EF4-FFF2-40B4-BE49-F238E27FC236}">
              <a16:creationId xmlns:a16="http://schemas.microsoft.com/office/drawing/2014/main" id="{91CFE548-1189-49F1-A03C-A89C339A68AB}"/>
            </a:ext>
          </a:extLst>
        </xdr:cNvPr>
        <xdr:cNvGrpSpPr>
          <a:grpSpLocks noChangeAspect="1"/>
        </xdr:cNvGrpSpPr>
      </xdr:nvGrpSpPr>
      <xdr:grpSpPr>
        <a:xfrm>
          <a:off x="5762625" y="990600"/>
          <a:ext cx="445881" cy="215026"/>
          <a:chOff x="2720139" y="5895922"/>
          <a:chExt cx="605624" cy="292062"/>
        </a:xfrm>
      </xdr:grpSpPr>
      <xdr:grpSp>
        <xdr:nvGrpSpPr>
          <xdr:cNvPr id="616" name="グループ化 615">
            <a:extLst>
              <a:ext uri="{FF2B5EF4-FFF2-40B4-BE49-F238E27FC236}">
                <a16:creationId xmlns:a16="http://schemas.microsoft.com/office/drawing/2014/main" id="{F18D082B-D630-7B7D-C02F-576C5657BAA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19" name="角丸四角形 49">
              <a:extLst>
                <a:ext uri="{FF2B5EF4-FFF2-40B4-BE49-F238E27FC236}">
                  <a16:creationId xmlns:a16="http://schemas.microsoft.com/office/drawing/2014/main" id="{E76C847E-1ACE-35CF-962B-1CFDF539549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0" name="角丸四角形 50">
              <a:extLst>
                <a:ext uri="{FF2B5EF4-FFF2-40B4-BE49-F238E27FC236}">
                  <a16:creationId xmlns:a16="http://schemas.microsoft.com/office/drawing/2014/main" id="{7CA79A07-404A-1F81-55E7-8952E673688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17" name="角丸四角形 47">
            <a:extLst>
              <a:ext uri="{FF2B5EF4-FFF2-40B4-BE49-F238E27FC236}">
                <a16:creationId xmlns:a16="http://schemas.microsoft.com/office/drawing/2014/main" id="{620ADD06-2ACF-93ED-FE28-B8085AE2CA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8" name="角丸四角形 48">
            <a:extLst>
              <a:ext uri="{FF2B5EF4-FFF2-40B4-BE49-F238E27FC236}">
                <a16:creationId xmlns:a16="http://schemas.microsoft.com/office/drawing/2014/main" id="{A528A729-6E96-2BF8-33C2-7904BA5993B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95250</xdr:colOff>
      <xdr:row>19</xdr:row>
      <xdr:rowOff>38100</xdr:rowOff>
    </xdr:from>
    <xdr:to>
      <xdr:col>6</xdr:col>
      <xdr:colOff>470525</xdr:colOff>
      <xdr:row>20</xdr:row>
      <xdr:rowOff>28576</xdr:rowOff>
    </xdr:to>
    <xdr:grpSp>
      <xdr:nvGrpSpPr>
        <xdr:cNvPr id="693" name="グループ化 692">
          <a:extLst>
            <a:ext uri="{FF2B5EF4-FFF2-40B4-BE49-F238E27FC236}">
              <a16:creationId xmlns:a16="http://schemas.microsoft.com/office/drawing/2014/main" id="{F93840F7-2133-4393-ACB5-670E7080220A}"/>
            </a:ext>
          </a:extLst>
        </xdr:cNvPr>
        <xdr:cNvGrpSpPr>
          <a:grpSpLocks noChangeAspect="1"/>
        </xdr:cNvGrpSpPr>
      </xdr:nvGrpSpPr>
      <xdr:grpSpPr>
        <a:xfrm>
          <a:off x="5753100" y="3857625"/>
          <a:ext cx="375275" cy="180976"/>
          <a:chOff x="2720139" y="5895922"/>
          <a:chExt cx="605624" cy="292062"/>
        </a:xfrm>
      </xdr:grpSpPr>
      <xdr:grpSp>
        <xdr:nvGrpSpPr>
          <xdr:cNvPr id="694" name="グループ化 693">
            <a:extLst>
              <a:ext uri="{FF2B5EF4-FFF2-40B4-BE49-F238E27FC236}">
                <a16:creationId xmlns:a16="http://schemas.microsoft.com/office/drawing/2014/main" id="{FAA9D142-9E6D-DD87-25CC-85C9FF2F067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97" name="角丸四角形 49">
              <a:extLst>
                <a:ext uri="{FF2B5EF4-FFF2-40B4-BE49-F238E27FC236}">
                  <a16:creationId xmlns:a16="http://schemas.microsoft.com/office/drawing/2014/main" id="{4320B6C8-6D18-5D01-F048-5EEEBD17D6F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8" name="角丸四角形 50">
              <a:extLst>
                <a:ext uri="{FF2B5EF4-FFF2-40B4-BE49-F238E27FC236}">
                  <a16:creationId xmlns:a16="http://schemas.microsoft.com/office/drawing/2014/main" id="{ED8DD4D2-918B-1F6A-C2FD-D8FE915C1C9D}"/>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95" name="角丸四角形 47">
            <a:extLst>
              <a:ext uri="{FF2B5EF4-FFF2-40B4-BE49-F238E27FC236}">
                <a16:creationId xmlns:a16="http://schemas.microsoft.com/office/drawing/2014/main" id="{130B1BBC-BE4E-C2EB-FABC-6775E9F5E3B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6" name="角丸四角形 48">
            <a:extLst>
              <a:ext uri="{FF2B5EF4-FFF2-40B4-BE49-F238E27FC236}">
                <a16:creationId xmlns:a16="http://schemas.microsoft.com/office/drawing/2014/main" id="{366C3008-5A52-F6F4-586D-B6A9BBFB6F9D}"/>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52914</xdr:colOff>
      <xdr:row>17</xdr:row>
      <xdr:rowOff>105045</xdr:rowOff>
    </xdr:from>
    <xdr:to>
      <xdr:col>11</xdr:col>
      <xdr:colOff>1100667</xdr:colOff>
      <xdr:row>29</xdr:row>
      <xdr:rowOff>74084</xdr:rowOff>
    </xdr:to>
    <xdr:graphicFrame macro="">
      <xdr:nvGraphicFramePr>
        <xdr:cNvPr id="2" name="グラフ 1">
          <a:extLst>
            <a:ext uri="{FF2B5EF4-FFF2-40B4-BE49-F238E27FC236}">
              <a16:creationId xmlns:a16="http://schemas.microsoft.com/office/drawing/2014/main" id="{0C8E7A36-4747-4271-A8BA-F4E9620F773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571500</xdr:colOff>
      <xdr:row>19</xdr:row>
      <xdr:rowOff>161925</xdr:rowOff>
    </xdr:from>
    <xdr:to>
      <xdr:col>11</xdr:col>
      <xdr:colOff>241497</xdr:colOff>
      <xdr:row>19</xdr:row>
      <xdr:rowOff>161925</xdr:rowOff>
    </xdr:to>
    <xdr:cxnSp macro="">
      <xdr:nvCxnSpPr>
        <xdr:cNvPr id="3" name="直線コネクタ 2">
          <a:extLst>
            <a:ext uri="{FF2B5EF4-FFF2-40B4-BE49-F238E27FC236}">
              <a16:creationId xmlns:a16="http://schemas.microsoft.com/office/drawing/2014/main" id="{0A05F027-AA40-40EB-BEBC-62D03AFB4F67}"/>
            </a:ext>
          </a:extLst>
        </xdr:cNvPr>
        <xdr:cNvCxnSpPr/>
      </xdr:nvCxnSpPr>
      <xdr:spPr>
        <a:xfrm>
          <a:off x="10267950" y="3981450"/>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19</xdr:row>
      <xdr:rowOff>170585</xdr:rowOff>
    </xdr:from>
    <xdr:to>
      <xdr:col>11</xdr:col>
      <xdr:colOff>239856</xdr:colOff>
      <xdr:row>20</xdr:row>
      <xdr:rowOff>171450</xdr:rowOff>
    </xdr:to>
    <xdr:cxnSp macro="">
      <xdr:nvCxnSpPr>
        <xdr:cNvPr id="4" name="直線コネクタ 3">
          <a:extLst>
            <a:ext uri="{FF2B5EF4-FFF2-40B4-BE49-F238E27FC236}">
              <a16:creationId xmlns:a16="http://schemas.microsoft.com/office/drawing/2014/main" id="{36C58105-1365-4F03-8A17-529E1644F055}"/>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514351</xdr:colOff>
      <xdr:row>23</xdr:row>
      <xdr:rowOff>85725</xdr:rowOff>
    </xdr:from>
    <xdr:to>
      <xdr:col>9</xdr:col>
      <xdr:colOff>1151887</xdr:colOff>
      <xdr:row>26</xdr:row>
      <xdr:rowOff>101482</xdr:rowOff>
    </xdr:to>
    <xdr:grpSp>
      <xdr:nvGrpSpPr>
        <xdr:cNvPr id="5" name="グループ化 4">
          <a:extLst>
            <a:ext uri="{FF2B5EF4-FFF2-40B4-BE49-F238E27FC236}">
              <a16:creationId xmlns:a16="http://schemas.microsoft.com/office/drawing/2014/main" id="{529F7CE3-670C-4459-BF4E-111126D554A3}"/>
            </a:ext>
          </a:extLst>
        </xdr:cNvPr>
        <xdr:cNvGrpSpPr>
          <a:grpSpLocks noChangeAspect="1"/>
        </xdr:cNvGrpSpPr>
      </xdr:nvGrpSpPr>
      <xdr:grpSpPr>
        <a:xfrm>
          <a:off x="9010651" y="4667250"/>
          <a:ext cx="637536" cy="596782"/>
          <a:chOff x="8980713" y="2694535"/>
          <a:chExt cx="610881" cy="565737"/>
        </a:xfrm>
        <a:solidFill>
          <a:schemeClr val="bg1"/>
        </a:solidFill>
      </xdr:grpSpPr>
      <xdr:sp macro="" textlink="">
        <xdr:nvSpPr>
          <xdr:cNvPr id="6" name="角丸四角形 10">
            <a:extLst>
              <a:ext uri="{FF2B5EF4-FFF2-40B4-BE49-F238E27FC236}">
                <a16:creationId xmlns:a16="http://schemas.microsoft.com/office/drawing/2014/main" id="{0F594DE1-40BD-6DD0-2DB7-1531BD32F13F}"/>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角丸四角形 11">
            <a:extLst>
              <a:ext uri="{FF2B5EF4-FFF2-40B4-BE49-F238E27FC236}">
                <a16:creationId xmlns:a16="http://schemas.microsoft.com/office/drawing/2014/main" id="{1A1D66D2-986C-F7F1-1A4A-88B0AC3BD93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角丸四角形 12">
            <a:extLst>
              <a:ext uri="{FF2B5EF4-FFF2-40B4-BE49-F238E27FC236}">
                <a16:creationId xmlns:a16="http://schemas.microsoft.com/office/drawing/2014/main" id="{93A55F58-8292-ABFD-A2A1-B772469C6CE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13">
            <a:extLst>
              <a:ext uri="{FF2B5EF4-FFF2-40B4-BE49-F238E27FC236}">
                <a16:creationId xmlns:a16="http://schemas.microsoft.com/office/drawing/2014/main" id="{3E51DEC4-8DB7-12B5-7F4D-CBAA959FD60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角丸四角形 14">
            <a:extLst>
              <a:ext uri="{FF2B5EF4-FFF2-40B4-BE49-F238E27FC236}">
                <a16:creationId xmlns:a16="http://schemas.microsoft.com/office/drawing/2014/main" id="{0C48C9AB-0968-332A-CFCE-E18A8C6AD21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17</xdr:row>
      <xdr:rowOff>0</xdr:rowOff>
    </xdr:from>
    <xdr:ext cx="184731" cy="264560"/>
    <xdr:sp macro="" textlink="">
      <xdr:nvSpPr>
        <xdr:cNvPr id="335" name="テキスト ボックス 334">
          <a:extLst>
            <a:ext uri="{FF2B5EF4-FFF2-40B4-BE49-F238E27FC236}">
              <a16:creationId xmlns:a16="http://schemas.microsoft.com/office/drawing/2014/main" id="{DD9B76CD-BB14-4EC7-8E80-BD4C36296564}"/>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17</xdr:row>
      <xdr:rowOff>105045</xdr:rowOff>
    </xdr:from>
    <xdr:to>
      <xdr:col>7</xdr:col>
      <xdr:colOff>1100667</xdr:colOff>
      <xdr:row>29</xdr:row>
      <xdr:rowOff>74084</xdr:rowOff>
    </xdr:to>
    <xdr:graphicFrame macro="">
      <xdr:nvGraphicFramePr>
        <xdr:cNvPr id="336" name="グラフ 335">
          <a:extLst>
            <a:ext uri="{FF2B5EF4-FFF2-40B4-BE49-F238E27FC236}">
              <a16:creationId xmlns:a16="http://schemas.microsoft.com/office/drawing/2014/main" id="{2562CF5B-EF69-4522-996F-AC98DAC4476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638175</xdr:colOff>
      <xdr:row>20</xdr:row>
      <xdr:rowOff>76200</xdr:rowOff>
    </xdr:from>
    <xdr:to>
      <xdr:col>7</xdr:col>
      <xdr:colOff>308172</xdr:colOff>
      <xdr:row>20</xdr:row>
      <xdr:rowOff>76200</xdr:rowOff>
    </xdr:to>
    <xdr:cxnSp macro="">
      <xdr:nvCxnSpPr>
        <xdr:cNvPr id="337" name="直線コネクタ 336">
          <a:extLst>
            <a:ext uri="{FF2B5EF4-FFF2-40B4-BE49-F238E27FC236}">
              <a16:creationId xmlns:a16="http://schemas.microsoft.com/office/drawing/2014/main" id="{9F65C5BA-BF23-42A8-9915-D1D4A06EE6CC}"/>
            </a:ext>
          </a:extLst>
        </xdr:cNvPr>
        <xdr:cNvCxnSpPr/>
      </xdr:nvCxnSpPr>
      <xdr:spPr>
        <a:xfrm>
          <a:off x="6296025" y="408622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20</xdr:row>
      <xdr:rowOff>84860</xdr:rowOff>
    </xdr:from>
    <xdr:to>
      <xdr:col>7</xdr:col>
      <xdr:colOff>306531</xdr:colOff>
      <xdr:row>22</xdr:row>
      <xdr:rowOff>0</xdr:rowOff>
    </xdr:to>
    <xdr:cxnSp macro="">
      <xdr:nvCxnSpPr>
        <xdr:cNvPr id="338" name="直線コネクタ 337">
          <a:extLst>
            <a:ext uri="{FF2B5EF4-FFF2-40B4-BE49-F238E27FC236}">
              <a16:creationId xmlns:a16="http://schemas.microsoft.com/office/drawing/2014/main" id="{0CA72D9F-61D9-4BF0-8057-3CBC2FBE5DD2}"/>
            </a:ext>
          </a:extLst>
        </xdr:cNvPr>
        <xdr:cNvCxnSpPr/>
      </xdr:nvCxnSpPr>
      <xdr:spPr>
        <a:xfrm>
          <a:off x="7164531" y="4094885"/>
          <a:ext cx="0" cy="2961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466725</xdr:colOff>
      <xdr:row>22</xdr:row>
      <xdr:rowOff>166010</xdr:rowOff>
    </xdr:from>
    <xdr:to>
      <xdr:col>5</xdr:col>
      <xdr:colOff>1162050</xdr:colOff>
      <xdr:row>26</xdr:row>
      <xdr:rowOff>53857</xdr:rowOff>
    </xdr:to>
    <xdr:grpSp>
      <xdr:nvGrpSpPr>
        <xdr:cNvPr id="339" name="グループ化 338">
          <a:extLst>
            <a:ext uri="{FF2B5EF4-FFF2-40B4-BE49-F238E27FC236}">
              <a16:creationId xmlns:a16="http://schemas.microsoft.com/office/drawing/2014/main" id="{839E5788-14F1-412E-A6EE-756A36DAD047}"/>
            </a:ext>
          </a:extLst>
        </xdr:cNvPr>
        <xdr:cNvGrpSpPr>
          <a:grpSpLocks noChangeAspect="1"/>
        </xdr:cNvGrpSpPr>
      </xdr:nvGrpSpPr>
      <xdr:grpSpPr>
        <a:xfrm>
          <a:off x="4933950" y="4557035"/>
          <a:ext cx="695325" cy="659372"/>
          <a:chOff x="8980713" y="2694535"/>
          <a:chExt cx="610881" cy="565737"/>
        </a:xfrm>
        <a:solidFill>
          <a:schemeClr val="bg1"/>
        </a:solidFill>
      </xdr:grpSpPr>
      <xdr:sp macro="" textlink="">
        <xdr:nvSpPr>
          <xdr:cNvPr id="340" name="角丸四角形 10">
            <a:extLst>
              <a:ext uri="{FF2B5EF4-FFF2-40B4-BE49-F238E27FC236}">
                <a16:creationId xmlns:a16="http://schemas.microsoft.com/office/drawing/2014/main" id="{A61FF713-E365-2F40-F5B1-00DF24A691B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1" name="角丸四角形 11">
            <a:extLst>
              <a:ext uri="{FF2B5EF4-FFF2-40B4-BE49-F238E27FC236}">
                <a16:creationId xmlns:a16="http://schemas.microsoft.com/office/drawing/2014/main" id="{889C4297-2493-1F07-D8F4-0B7FE117FA5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2" name="角丸四角形 12">
            <a:extLst>
              <a:ext uri="{FF2B5EF4-FFF2-40B4-BE49-F238E27FC236}">
                <a16:creationId xmlns:a16="http://schemas.microsoft.com/office/drawing/2014/main" id="{375AAB6B-8325-7110-CB9C-754321D8571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3" name="角丸四角形 13">
            <a:extLst>
              <a:ext uri="{FF2B5EF4-FFF2-40B4-BE49-F238E27FC236}">
                <a16:creationId xmlns:a16="http://schemas.microsoft.com/office/drawing/2014/main" id="{9BBD7BE5-7B68-E2DB-F017-05BD8B9DE1DE}"/>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4" name="角丸四角形 14">
            <a:extLst>
              <a:ext uri="{FF2B5EF4-FFF2-40B4-BE49-F238E27FC236}">
                <a16:creationId xmlns:a16="http://schemas.microsoft.com/office/drawing/2014/main" id="{57470197-DCFC-4CA0-C0A9-F7423B04E36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257175</xdr:colOff>
      <xdr:row>22</xdr:row>
      <xdr:rowOff>9524</xdr:rowOff>
    </xdr:from>
    <xdr:to>
      <xdr:col>6</xdr:col>
      <xdr:colOff>889215</xdr:colOff>
      <xdr:row>23</xdr:row>
      <xdr:rowOff>123825</xdr:rowOff>
    </xdr:to>
    <xdr:grpSp>
      <xdr:nvGrpSpPr>
        <xdr:cNvPr id="345" name="グループ化 344">
          <a:extLst>
            <a:ext uri="{FF2B5EF4-FFF2-40B4-BE49-F238E27FC236}">
              <a16:creationId xmlns:a16="http://schemas.microsoft.com/office/drawing/2014/main" id="{B60C4D42-B3AB-4FD9-B4FF-C1A4DC4B8FD6}"/>
            </a:ext>
          </a:extLst>
        </xdr:cNvPr>
        <xdr:cNvGrpSpPr>
          <a:grpSpLocks noChangeAspect="1"/>
        </xdr:cNvGrpSpPr>
      </xdr:nvGrpSpPr>
      <xdr:grpSpPr>
        <a:xfrm>
          <a:off x="5915025" y="4400549"/>
          <a:ext cx="632040" cy="304801"/>
          <a:chOff x="2720139" y="5895922"/>
          <a:chExt cx="605624" cy="292062"/>
        </a:xfrm>
      </xdr:grpSpPr>
      <xdr:grpSp>
        <xdr:nvGrpSpPr>
          <xdr:cNvPr id="346" name="グループ化 345">
            <a:extLst>
              <a:ext uri="{FF2B5EF4-FFF2-40B4-BE49-F238E27FC236}">
                <a16:creationId xmlns:a16="http://schemas.microsoft.com/office/drawing/2014/main" id="{54879209-F3BB-7A23-4D9E-12DCEE3743D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49" name="角丸四角形 49">
              <a:extLst>
                <a:ext uri="{FF2B5EF4-FFF2-40B4-BE49-F238E27FC236}">
                  <a16:creationId xmlns:a16="http://schemas.microsoft.com/office/drawing/2014/main" id="{2C723741-0992-2AD8-5D4F-372A6B702125}"/>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0" name="角丸四角形 50">
              <a:extLst>
                <a:ext uri="{FF2B5EF4-FFF2-40B4-BE49-F238E27FC236}">
                  <a16:creationId xmlns:a16="http://schemas.microsoft.com/office/drawing/2014/main" id="{CE8B3E69-ECD0-A0BE-66F7-E089A1691681}"/>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47" name="角丸四角形 47">
            <a:extLst>
              <a:ext uri="{FF2B5EF4-FFF2-40B4-BE49-F238E27FC236}">
                <a16:creationId xmlns:a16="http://schemas.microsoft.com/office/drawing/2014/main" id="{A55562E2-B9CA-D81D-727A-791A5D1F807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8" name="角丸四角形 48">
            <a:extLst>
              <a:ext uri="{FF2B5EF4-FFF2-40B4-BE49-F238E27FC236}">
                <a16:creationId xmlns:a16="http://schemas.microsoft.com/office/drawing/2014/main" id="{93F5C916-C1D6-78DB-664F-9695E459796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32</xdr:row>
      <xdr:rowOff>0</xdr:rowOff>
    </xdr:from>
    <xdr:ext cx="184731" cy="264560"/>
    <xdr:sp macro="" textlink="">
      <xdr:nvSpPr>
        <xdr:cNvPr id="351" name="テキスト ボックス 350">
          <a:extLst>
            <a:ext uri="{FF2B5EF4-FFF2-40B4-BE49-F238E27FC236}">
              <a16:creationId xmlns:a16="http://schemas.microsoft.com/office/drawing/2014/main" id="{5BFDEE9B-C176-43D5-A9CB-D7477180761C}"/>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32</xdr:row>
      <xdr:rowOff>105045</xdr:rowOff>
    </xdr:from>
    <xdr:to>
      <xdr:col>3</xdr:col>
      <xdr:colOff>1100667</xdr:colOff>
      <xdr:row>44</xdr:row>
      <xdr:rowOff>74084</xdr:rowOff>
    </xdr:to>
    <xdr:graphicFrame macro="">
      <xdr:nvGraphicFramePr>
        <xdr:cNvPr id="352" name="グラフ 351">
          <a:extLst>
            <a:ext uri="{FF2B5EF4-FFF2-40B4-BE49-F238E27FC236}">
              <a16:creationId xmlns:a16="http://schemas.microsoft.com/office/drawing/2014/main" id="{2C043022-8983-48FC-BE99-DEAD25B5014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552450</xdr:colOff>
      <xdr:row>34</xdr:row>
      <xdr:rowOff>161925</xdr:rowOff>
    </xdr:from>
    <xdr:to>
      <xdr:col>3</xdr:col>
      <xdr:colOff>241497</xdr:colOff>
      <xdr:row>34</xdr:row>
      <xdr:rowOff>161925</xdr:rowOff>
    </xdr:to>
    <xdr:cxnSp macro="">
      <xdr:nvCxnSpPr>
        <xdr:cNvPr id="353" name="直線コネクタ 352">
          <a:extLst>
            <a:ext uri="{FF2B5EF4-FFF2-40B4-BE49-F238E27FC236}">
              <a16:creationId xmlns:a16="http://schemas.microsoft.com/office/drawing/2014/main" id="{0CF9D694-E2A2-4E58-A174-4FF524D15666}"/>
            </a:ext>
          </a:extLst>
        </xdr:cNvPr>
        <xdr:cNvCxnSpPr/>
      </xdr:nvCxnSpPr>
      <xdr:spPr>
        <a:xfrm>
          <a:off x="2181225" y="6943725"/>
          <a:ext cx="8891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34</xdr:row>
      <xdr:rowOff>170585</xdr:rowOff>
    </xdr:from>
    <xdr:to>
      <xdr:col>3</xdr:col>
      <xdr:colOff>239856</xdr:colOff>
      <xdr:row>35</xdr:row>
      <xdr:rowOff>171450</xdr:rowOff>
    </xdr:to>
    <xdr:cxnSp macro="">
      <xdr:nvCxnSpPr>
        <xdr:cNvPr id="354" name="直線コネクタ 353">
          <a:extLst>
            <a:ext uri="{FF2B5EF4-FFF2-40B4-BE49-F238E27FC236}">
              <a16:creationId xmlns:a16="http://schemas.microsoft.com/office/drawing/2014/main" id="{B37504D9-E8E2-4F00-952C-8808677C4A4A}"/>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428626</xdr:colOff>
      <xdr:row>37</xdr:row>
      <xdr:rowOff>95249</xdr:rowOff>
    </xdr:from>
    <xdr:to>
      <xdr:col>1</xdr:col>
      <xdr:colOff>1096689</xdr:colOff>
      <xdr:row>40</xdr:row>
      <xdr:rowOff>187206</xdr:rowOff>
    </xdr:to>
    <xdr:grpSp>
      <xdr:nvGrpSpPr>
        <xdr:cNvPr id="355" name="グループ化 354">
          <a:extLst>
            <a:ext uri="{FF2B5EF4-FFF2-40B4-BE49-F238E27FC236}">
              <a16:creationId xmlns:a16="http://schemas.microsoft.com/office/drawing/2014/main" id="{D8845CE4-3F81-44FC-A316-27088C50FBC8}"/>
            </a:ext>
          </a:extLst>
        </xdr:cNvPr>
        <xdr:cNvGrpSpPr>
          <a:grpSpLocks noChangeAspect="1"/>
        </xdr:cNvGrpSpPr>
      </xdr:nvGrpSpPr>
      <xdr:grpSpPr>
        <a:xfrm>
          <a:off x="857251" y="7448549"/>
          <a:ext cx="668063" cy="625357"/>
          <a:chOff x="8980713" y="2694535"/>
          <a:chExt cx="610881" cy="565737"/>
        </a:xfrm>
        <a:solidFill>
          <a:schemeClr val="bg1"/>
        </a:solidFill>
      </xdr:grpSpPr>
      <xdr:sp macro="" textlink="">
        <xdr:nvSpPr>
          <xdr:cNvPr id="356" name="角丸四角形 10">
            <a:extLst>
              <a:ext uri="{FF2B5EF4-FFF2-40B4-BE49-F238E27FC236}">
                <a16:creationId xmlns:a16="http://schemas.microsoft.com/office/drawing/2014/main" id="{4D3BE2F8-80E7-6160-9F64-DB167853CFB7}"/>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7" name="角丸四角形 11">
            <a:extLst>
              <a:ext uri="{FF2B5EF4-FFF2-40B4-BE49-F238E27FC236}">
                <a16:creationId xmlns:a16="http://schemas.microsoft.com/office/drawing/2014/main" id="{F6253069-5F7E-9CFE-BD62-31EAA2627928}"/>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8" name="角丸四角形 12">
            <a:extLst>
              <a:ext uri="{FF2B5EF4-FFF2-40B4-BE49-F238E27FC236}">
                <a16:creationId xmlns:a16="http://schemas.microsoft.com/office/drawing/2014/main" id="{5AD1798A-F00E-96E4-B6C8-399341D303C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9" name="角丸四角形 13">
            <a:extLst>
              <a:ext uri="{FF2B5EF4-FFF2-40B4-BE49-F238E27FC236}">
                <a16:creationId xmlns:a16="http://schemas.microsoft.com/office/drawing/2014/main" id="{1A1EACF4-55B2-86A1-A372-6DF0B19DD328}"/>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0" name="角丸四角形 14">
            <a:extLst>
              <a:ext uri="{FF2B5EF4-FFF2-40B4-BE49-F238E27FC236}">
                <a16:creationId xmlns:a16="http://schemas.microsoft.com/office/drawing/2014/main" id="{4B403149-6561-0D1B-2D44-893C02C77EB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257175</xdr:colOff>
      <xdr:row>37</xdr:row>
      <xdr:rowOff>114299</xdr:rowOff>
    </xdr:from>
    <xdr:to>
      <xdr:col>2</xdr:col>
      <xdr:colOff>908965</xdr:colOff>
      <xdr:row>39</xdr:row>
      <xdr:rowOff>47624</xdr:rowOff>
    </xdr:to>
    <xdr:grpSp>
      <xdr:nvGrpSpPr>
        <xdr:cNvPr id="361" name="グループ化 360">
          <a:extLst>
            <a:ext uri="{FF2B5EF4-FFF2-40B4-BE49-F238E27FC236}">
              <a16:creationId xmlns:a16="http://schemas.microsoft.com/office/drawing/2014/main" id="{250AA14C-BEF1-4978-81AB-006557A17A3B}"/>
            </a:ext>
          </a:extLst>
        </xdr:cNvPr>
        <xdr:cNvGrpSpPr>
          <a:grpSpLocks noChangeAspect="1"/>
        </xdr:cNvGrpSpPr>
      </xdr:nvGrpSpPr>
      <xdr:grpSpPr>
        <a:xfrm>
          <a:off x="1885950" y="7467599"/>
          <a:ext cx="651790" cy="314325"/>
          <a:chOff x="2720139" y="5895922"/>
          <a:chExt cx="605624" cy="292062"/>
        </a:xfrm>
      </xdr:grpSpPr>
      <xdr:grpSp>
        <xdr:nvGrpSpPr>
          <xdr:cNvPr id="362" name="グループ化 361">
            <a:extLst>
              <a:ext uri="{FF2B5EF4-FFF2-40B4-BE49-F238E27FC236}">
                <a16:creationId xmlns:a16="http://schemas.microsoft.com/office/drawing/2014/main" id="{19443ECD-AD48-BA05-0D33-71875FFE1EC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65" name="角丸四角形 49">
              <a:extLst>
                <a:ext uri="{FF2B5EF4-FFF2-40B4-BE49-F238E27FC236}">
                  <a16:creationId xmlns:a16="http://schemas.microsoft.com/office/drawing/2014/main" id="{F32E566E-B431-DBBC-5186-B8208C95ADF9}"/>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6" name="角丸四角形 50">
              <a:extLst>
                <a:ext uri="{FF2B5EF4-FFF2-40B4-BE49-F238E27FC236}">
                  <a16:creationId xmlns:a16="http://schemas.microsoft.com/office/drawing/2014/main" id="{F15B878E-DF3E-8921-5254-549C1F0DC53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63" name="角丸四角形 47">
            <a:extLst>
              <a:ext uri="{FF2B5EF4-FFF2-40B4-BE49-F238E27FC236}">
                <a16:creationId xmlns:a16="http://schemas.microsoft.com/office/drawing/2014/main" id="{4A84DA13-1708-5B61-3DA6-1DCCF34017C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角丸四角形 48">
            <a:extLst>
              <a:ext uri="{FF2B5EF4-FFF2-40B4-BE49-F238E27FC236}">
                <a16:creationId xmlns:a16="http://schemas.microsoft.com/office/drawing/2014/main" id="{D3E25F4D-11BB-04B7-D880-4130A26704D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32</xdr:row>
      <xdr:rowOff>0</xdr:rowOff>
    </xdr:from>
    <xdr:ext cx="184731" cy="264560"/>
    <xdr:sp macro="" textlink="">
      <xdr:nvSpPr>
        <xdr:cNvPr id="367" name="テキスト ボックス 366">
          <a:extLst>
            <a:ext uri="{FF2B5EF4-FFF2-40B4-BE49-F238E27FC236}">
              <a16:creationId xmlns:a16="http://schemas.microsoft.com/office/drawing/2014/main" id="{22B75D7E-B3CA-4211-8485-9309E0981E5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1132" name="テキスト ボックス 1131">
          <a:extLst>
            <a:ext uri="{FF2B5EF4-FFF2-40B4-BE49-F238E27FC236}">
              <a16:creationId xmlns:a16="http://schemas.microsoft.com/office/drawing/2014/main" id="{9CC54C97-F06D-4DB6-829B-CCBEA5A30BA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32</xdr:row>
      <xdr:rowOff>105045</xdr:rowOff>
    </xdr:from>
    <xdr:to>
      <xdr:col>11</xdr:col>
      <xdr:colOff>1100667</xdr:colOff>
      <xdr:row>44</xdr:row>
      <xdr:rowOff>74084</xdr:rowOff>
    </xdr:to>
    <xdr:graphicFrame macro="">
      <xdr:nvGraphicFramePr>
        <xdr:cNvPr id="1133" name="グラフ 1132">
          <a:extLst>
            <a:ext uri="{FF2B5EF4-FFF2-40B4-BE49-F238E27FC236}">
              <a16:creationId xmlns:a16="http://schemas.microsoft.com/office/drawing/2014/main" id="{9CA26A84-E835-47F0-9539-4A4E9EFA4BFD}"/>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666750</xdr:colOff>
      <xdr:row>35</xdr:row>
      <xdr:rowOff>152400</xdr:rowOff>
    </xdr:from>
    <xdr:to>
      <xdr:col>11</xdr:col>
      <xdr:colOff>289122</xdr:colOff>
      <xdr:row>35</xdr:row>
      <xdr:rowOff>152400</xdr:rowOff>
    </xdr:to>
    <xdr:cxnSp macro="">
      <xdr:nvCxnSpPr>
        <xdr:cNvPr id="1134" name="直線コネクタ 1133">
          <a:extLst>
            <a:ext uri="{FF2B5EF4-FFF2-40B4-BE49-F238E27FC236}">
              <a16:creationId xmlns:a16="http://schemas.microsoft.com/office/drawing/2014/main" id="{FE00FAE5-7069-438A-B3AA-CCAAB8539800}"/>
            </a:ext>
          </a:extLst>
        </xdr:cNvPr>
        <xdr:cNvCxnSpPr/>
      </xdr:nvCxnSpPr>
      <xdr:spPr>
        <a:xfrm>
          <a:off x="10363200" y="7124700"/>
          <a:ext cx="8225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287481</xdr:colOff>
      <xdr:row>35</xdr:row>
      <xdr:rowOff>161060</xdr:rowOff>
    </xdr:from>
    <xdr:to>
      <xdr:col>11</xdr:col>
      <xdr:colOff>287481</xdr:colOff>
      <xdr:row>37</xdr:row>
      <xdr:rowOff>47625</xdr:rowOff>
    </xdr:to>
    <xdr:cxnSp macro="">
      <xdr:nvCxnSpPr>
        <xdr:cNvPr id="1135" name="直線コネクタ 1134">
          <a:extLst>
            <a:ext uri="{FF2B5EF4-FFF2-40B4-BE49-F238E27FC236}">
              <a16:creationId xmlns:a16="http://schemas.microsoft.com/office/drawing/2014/main" id="{2428B179-0D3E-4D87-AE68-E11C737B01D7}"/>
            </a:ext>
          </a:extLst>
        </xdr:cNvPr>
        <xdr:cNvCxnSpPr/>
      </xdr:nvCxnSpPr>
      <xdr:spPr>
        <a:xfrm>
          <a:off x="11184081" y="7133360"/>
          <a:ext cx="0" cy="2675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503756</xdr:colOff>
      <xdr:row>35</xdr:row>
      <xdr:rowOff>38099</xdr:rowOff>
    </xdr:from>
    <xdr:to>
      <xdr:col>9</xdr:col>
      <xdr:colOff>1110766</xdr:colOff>
      <xdr:row>38</xdr:row>
      <xdr:rowOff>34806</xdr:rowOff>
    </xdr:to>
    <xdr:grpSp>
      <xdr:nvGrpSpPr>
        <xdr:cNvPr id="1136" name="グループ化 1135">
          <a:extLst>
            <a:ext uri="{FF2B5EF4-FFF2-40B4-BE49-F238E27FC236}">
              <a16:creationId xmlns:a16="http://schemas.microsoft.com/office/drawing/2014/main" id="{60ECB94D-A6A4-4248-9894-9B4DF6735C08}"/>
            </a:ext>
          </a:extLst>
        </xdr:cNvPr>
        <xdr:cNvGrpSpPr>
          <a:grpSpLocks noChangeAspect="1"/>
        </xdr:cNvGrpSpPr>
      </xdr:nvGrpSpPr>
      <xdr:grpSpPr>
        <a:xfrm>
          <a:off x="9000056" y="7010399"/>
          <a:ext cx="607010" cy="568207"/>
          <a:chOff x="8980713" y="2694535"/>
          <a:chExt cx="610881" cy="565737"/>
        </a:xfrm>
        <a:solidFill>
          <a:schemeClr val="bg1"/>
        </a:solidFill>
      </xdr:grpSpPr>
      <xdr:sp macro="" textlink="">
        <xdr:nvSpPr>
          <xdr:cNvPr id="1137" name="角丸四角形 10">
            <a:extLst>
              <a:ext uri="{FF2B5EF4-FFF2-40B4-BE49-F238E27FC236}">
                <a16:creationId xmlns:a16="http://schemas.microsoft.com/office/drawing/2014/main" id="{788725A9-1B1D-1A9A-6C5D-6390185A46E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8" name="角丸四角形 11">
            <a:extLst>
              <a:ext uri="{FF2B5EF4-FFF2-40B4-BE49-F238E27FC236}">
                <a16:creationId xmlns:a16="http://schemas.microsoft.com/office/drawing/2014/main" id="{FA3E5B93-0323-A92B-75A5-948FC2501C7E}"/>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9" name="角丸四角形 12">
            <a:extLst>
              <a:ext uri="{FF2B5EF4-FFF2-40B4-BE49-F238E27FC236}">
                <a16:creationId xmlns:a16="http://schemas.microsoft.com/office/drawing/2014/main" id="{8F4C2019-96FF-77D6-8B02-0F909CA31791}"/>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0" name="角丸四角形 13">
            <a:extLst>
              <a:ext uri="{FF2B5EF4-FFF2-40B4-BE49-F238E27FC236}">
                <a16:creationId xmlns:a16="http://schemas.microsoft.com/office/drawing/2014/main" id="{CEC18EAE-EF61-0142-06C4-BA30C177CFB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1" name="角丸四角形 14">
            <a:extLst>
              <a:ext uri="{FF2B5EF4-FFF2-40B4-BE49-F238E27FC236}">
                <a16:creationId xmlns:a16="http://schemas.microsoft.com/office/drawing/2014/main" id="{D8D217E6-13E4-C4B9-DD7C-6D0284916A1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247650</xdr:colOff>
      <xdr:row>38</xdr:row>
      <xdr:rowOff>76199</xdr:rowOff>
    </xdr:from>
    <xdr:to>
      <xdr:col>10</xdr:col>
      <xdr:colOff>899440</xdr:colOff>
      <xdr:row>40</xdr:row>
      <xdr:rowOff>47624</xdr:rowOff>
    </xdr:to>
    <xdr:grpSp>
      <xdr:nvGrpSpPr>
        <xdr:cNvPr id="1142" name="グループ化 1141">
          <a:extLst>
            <a:ext uri="{FF2B5EF4-FFF2-40B4-BE49-F238E27FC236}">
              <a16:creationId xmlns:a16="http://schemas.microsoft.com/office/drawing/2014/main" id="{2602FFDA-3671-437F-8C28-7B67520BEAF1}"/>
            </a:ext>
          </a:extLst>
        </xdr:cNvPr>
        <xdr:cNvGrpSpPr>
          <a:grpSpLocks noChangeAspect="1"/>
        </xdr:cNvGrpSpPr>
      </xdr:nvGrpSpPr>
      <xdr:grpSpPr>
        <a:xfrm>
          <a:off x="9944100" y="7619999"/>
          <a:ext cx="651790" cy="314325"/>
          <a:chOff x="2720139" y="5895922"/>
          <a:chExt cx="605624" cy="292062"/>
        </a:xfrm>
      </xdr:grpSpPr>
      <xdr:grpSp>
        <xdr:nvGrpSpPr>
          <xdr:cNvPr id="1143" name="グループ化 1142">
            <a:extLst>
              <a:ext uri="{FF2B5EF4-FFF2-40B4-BE49-F238E27FC236}">
                <a16:creationId xmlns:a16="http://schemas.microsoft.com/office/drawing/2014/main" id="{C1E05966-0417-F4A9-8D55-60B5FECFD2E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46" name="角丸四角形 49">
              <a:extLst>
                <a:ext uri="{FF2B5EF4-FFF2-40B4-BE49-F238E27FC236}">
                  <a16:creationId xmlns:a16="http://schemas.microsoft.com/office/drawing/2014/main" id="{319D5BD4-0041-42A6-F0E9-19782C4AE25D}"/>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7" name="角丸四角形 50">
              <a:extLst>
                <a:ext uri="{FF2B5EF4-FFF2-40B4-BE49-F238E27FC236}">
                  <a16:creationId xmlns:a16="http://schemas.microsoft.com/office/drawing/2014/main" id="{6A8C72BD-952B-725A-0279-4ADA020ACC1E}"/>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44" name="角丸四角形 47">
            <a:extLst>
              <a:ext uri="{FF2B5EF4-FFF2-40B4-BE49-F238E27FC236}">
                <a16:creationId xmlns:a16="http://schemas.microsoft.com/office/drawing/2014/main" id="{CB69C886-CC99-2154-6471-DE2FA481445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5" name="角丸四角形 48">
            <a:extLst>
              <a:ext uri="{FF2B5EF4-FFF2-40B4-BE49-F238E27FC236}">
                <a16:creationId xmlns:a16="http://schemas.microsoft.com/office/drawing/2014/main" id="{FB4774AB-A9C6-B726-C3EC-C1B13B52E52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47</xdr:row>
      <xdr:rowOff>0</xdr:rowOff>
    </xdr:from>
    <xdr:ext cx="184731" cy="264560"/>
    <xdr:sp macro="" textlink="">
      <xdr:nvSpPr>
        <xdr:cNvPr id="1148" name="テキスト ボックス 1147">
          <a:extLst>
            <a:ext uri="{FF2B5EF4-FFF2-40B4-BE49-F238E27FC236}">
              <a16:creationId xmlns:a16="http://schemas.microsoft.com/office/drawing/2014/main" id="{554D3DDF-A5AF-4F31-8B4E-AB7F2CF85E93}"/>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47</xdr:row>
      <xdr:rowOff>105045</xdr:rowOff>
    </xdr:from>
    <xdr:to>
      <xdr:col>3</xdr:col>
      <xdr:colOff>1100667</xdr:colOff>
      <xdr:row>59</xdr:row>
      <xdr:rowOff>74084</xdr:rowOff>
    </xdr:to>
    <xdr:graphicFrame macro="">
      <xdr:nvGraphicFramePr>
        <xdr:cNvPr id="1149" name="グラフ 1148">
          <a:extLst>
            <a:ext uri="{FF2B5EF4-FFF2-40B4-BE49-F238E27FC236}">
              <a16:creationId xmlns:a16="http://schemas.microsoft.com/office/drawing/2014/main" id="{7FBE83D1-F832-4702-88F3-5633D451CD0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438150</xdr:colOff>
      <xdr:row>50</xdr:row>
      <xdr:rowOff>95250</xdr:rowOff>
    </xdr:from>
    <xdr:to>
      <xdr:col>3</xdr:col>
      <xdr:colOff>241497</xdr:colOff>
      <xdr:row>50</xdr:row>
      <xdr:rowOff>95250</xdr:rowOff>
    </xdr:to>
    <xdr:cxnSp macro="">
      <xdr:nvCxnSpPr>
        <xdr:cNvPr id="1150" name="直線コネクタ 1149">
          <a:extLst>
            <a:ext uri="{FF2B5EF4-FFF2-40B4-BE49-F238E27FC236}">
              <a16:creationId xmlns:a16="http://schemas.microsoft.com/office/drawing/2014/main" id="{DB3D79D5-CC51-4B78-9A6F-446677C0D7FC}"/>
            </a:ext>
          </a:extLst>
        </xdr:cNvPr>
        <xdr:cNvCxnSpPr/>
      </xdr:nvCxnSpPr>
      <xdr:spPr>
        <a:xfrm>
          <a:off x="2066925" y="1002982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50</xdr:row>
      <xdr:rowOff>103910</xdr:rowOff>
    </xdr:from>
    <xdr:to>
      <xdr:col>3</xdr:col>
      <xdr:colOff>239856</xdr:colOff>
      <xdr:row>51</xdr:row>
      <xdr:rowOff>104775</xdr:rowOff>
    </xdr:to>
    <xdr:cxnSp macro="">
      <xdr:nvCxnSpPr>
        <xdr:cNvPr id="1151" name="直線コネクタ 1150">
          <a:extLst>
            <a:ext uri="{FF2B5EF4-FFF2-40B4-BE49-F238E27FC236}">
              <a16:creationId xmlns:a16="http://schemas.microsoft.com/office/drawing/2014/main" id="{571A63EF-20EA-4BB0-B7B3-F306FF1AC247}"/>
            </a:ext>
          </a:extLst>
        </xdr:cNvPr>
        <xdr:cNvCxnSpPr/>
      </xdr:nvCxnSpPr>
      <xdr:spPr>
        <a:xfrm>
          <a:off x="3068781" y="10038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676925</xdr:colOff>
      <xdr:row>54</xdr:row>
      <xdr:rowOff>19049</xdr:rowOff>
    </xdr:from>
    <xdr:to>
      <xdr:col>2</xdr:col>
      <xdr:colOff>205891</xdr:colOff>
      <xdr:row>57</xdr:row>
      <xdr:rowOff>120531</xdr:rowOff>
    </xdr:to>
    <xdr:grpSp>
      <xdr:nvGrpSpPr>
        <xdr:cNvPr id="1152" name="グループ化 1151">
          <a:extLst>
            <a:ext uri="{FF2B5EF4-FFF2-40B4-BE49-F238E27FC236}">
              <a16:creationId xmlns:a16="http://schemas.microsoft.com/office/drawing/2014/main" id="{53670C7C-262E-4199-B64C-960072DA3FFA}"/>
            </a:ext>
          </a:extLst>
        </xdr:cNvPr>
        <xdr:cNvGrpSpPr>
          <a:grpSpLocks noChangeAspect="1"/>
        </xdr:cNvGrpSpPr>
      </xdr:nvGrpSpPr>
      <xdr:grpSpPr>
        <a:xfrm>
          <a:off x="1105550" y="10715624"/>
          <a:ext cx="729116" cy="682507"/>
          <a:chOff x="8980713" y="2694535"/>
          <a:chExt cx="610881" cy="565737"/>
        </a:xfrm>
        <a:solidFill>
          <a:schemeClr val="bg1"/>
        </a:solidFill>
      </xdr:grpSpPr>
      <xdr:sp macro="" textlink="">
        <xdr:nvSpPr>
          <xdr:cNvPr id="1153" name="角丸四角形 10">
            <a:extLst>
              <a:ext uri="{FF2B5EF4-FFF2-40B4-BE49-F238E27FC236}">
                <a16:creationId xmlns:a16="http://schemas.microsoft.com/office/drawing/2014/main" id="{E1127E4A-08D9-6524-1E38-14952B4043D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4" name="角丸四角形 11">
            <a:extLst>
              <a:ext uri="{FF2B5EF4-FFF2-40B4-BE49-F238E27FC236}">
                <a16:creationId xmlns:a16="http://schemas.microsoft.com/office/drawing/2014/main" id="{BA38ED0B-E77F-BCF7-AFA2-1130E31BB88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5" name="角丸四角形 12">
            <a:extLst>
              <a:ext uri="{FF2B5EF4-FFF2-40B4-BE49-F238E27FC236}">
                <a16:creationId xmlns:a16="http://schemas.microsoft.com/office/drawing/2014/main" id="{6B72AD18-B28B-599A-6D57-8EC1E4BE4AE9}"/>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6" name="角丸四角形 13">
            <a:extLst>
              <a:ext uri="{FF2B5EF4-FFF2-40B4-BE49-F238E27FC236}">
                <a16:creationId xmlns:a16="http://schemas.microsoft.com/office/drawing/2014/main" id="{5745C315-F202-698E-C97D-30599923E4BB}"/>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7" name="角丸四角形 14">
            <a:extLst>
              <a:ext uri="{FF2B5EF4-FFF2-40B4-BE49-F238E27FC236}">
                <a16:creationId xmlns:a16="http://schemas.microsoft.com/office/drawing/2014/main" id="{F34D3F76-E06E-6BFE-4E29-2522FD9C4775}"/>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114300</xdr:colOff>
      <xdr:row>49</xdr:row>
      <xdr:rowOff>104775</xdr:rowOff>
    </xdr:from>
    <xdr:to>
      <xdr:col>2</xdr:col>
      <xdr:colOff>548827</xdr:colOff>
      <xdr:row>50</xdr:row>
      <xdr:rowOff>123825</xdr:rowOff>
    </xdr:to>
    <xdr:grpSp>
      <xdr:nvGrpSpPr>
        <xdr:cNvPr id="1158" name="グループ化 1157">
          <a:extLst>
            <a:ext uri="{FF2B5EF4-FFF2-40B4-BE49-F238E27FC236}">
              <a16:creationId xmlns:a16="http://schemas.microsoft.com/office/drawing/2014/main" id="{0E8C711B-17FE-4A72-9B27-F1F5D5921AFB}"/>
            </a:ext>
          </a:extLst>
        </xdr:cNvPr>
        <xdr:cNvGrpSpPr>
          <a:grpSpLocks noChangeAspect="1"/>
        </xdr:cNvGrpSpPr>
      </xdr:nvGrpSpPr>
      <xdr:grpSpPr>
        <a:xfrm>
          <a:off x="1743075" y="9848850"/>
          <a:ext cx="434527" cy="209550"/>
          <a:chOff x="2720139" y="5895922"/>
          <a:chExt cx="605624" cy="292062"/>
        </a:xfrm>
      </xdr:grpSpPr>
      <xdr:grpSp>
        <xdr:nvGrpSpPr>
          <xdr:cNvPr id="1159" name="グループ化 1158">
            <a:extLst>
              <a:ext uri="{FF2B5EF4-FFF2-40B4-BE49-F238E27FC236}">
                <a16:creationId xmlns:a16="http://schemas.microsoft.com/office/drawing/2014/main" id="{905B8128-EB1C-12A4-4347-B0AFBDC6BBC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62" name="角丸四角形 49">
              <a:extLst>
                <a:ext uri="{FF2B5EF4-FFF2-40B4-BE49-F238E27FC236}">
                  <a16:creationId xmlns:a16="http://schemas.microsoft.com/office/drawing/2014/main" id="{BF1532AF-E0C3-6483-2C3D-49FF1EAFC40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3" name="角丸四角形 50">
              <a:extLst>
                <a:ext uri="{FF2B5EF4-FFF2-40B4-BE49-F238E27FC236}">
                  <a16:creationId xmlns:a16="http://schemas.microsoft.com/office/drawing/2014/main" id="{46FDF8FC-C574-6127-F70A-BC87E565B91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60" name="角丸四角形 47">
            <a:extLst>
              <a:ext uri="{FF2B5EF4-FFF2-40B4-BE49-F238E27FC236}">
                <a16:creationId xmlns:a16="http://schemas.microsoft.com/office/drawing/2014/main" id="{D1A3177E-4B78-7861-1B6A-CC7A67E33E53}"/>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1" name="角丸四角形 48">
            <a:extLst>
              <a:ext uri="{FF2B5EF4-FFF2-40B4-BE49-F238E27FC236}">
                <a16:creationId xmlns:a16="http://schemas.microsoft.com/office/drawing/2014/main" id="{A962B3CA-C005-F172-E655-A6B176CA4CF9}"/>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47</xdr:row>
      <xdr:rowOff>0</xdr:rowOff>
    </xdr:from>
    <xdr:ext cx="184731" cy="264560"/>
    <xdr:sp macro="" textlink="">
      <xdr:nvSpPr>
        <xdr:cNvPr id="1164" name="テキスト ボックス 1163">
          <a:extLst>
            <a:ext uri="{FF2B5EF4-FFF2-40B4-BE49-F238E27FC236}">
              <a16:creationId xmlns:a16="http://schemas.microsoft.com/office/drawing/2014/main" id="{0337B102-DFCA-4150-9BC9-24A6CA047027}"/>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47</xdr:row>
      <xdr:rowOff>105045</xdr:rowOff>
    </xdr:from>
    <xdr:to>
      <xdr:col>7</xdr:col>
      <xdr:colOff>1100667</xdr:colOff>
      <xdr:row>59</xdr:row>
      <xdr:rowOff>74084</xdr:rowOff>
    </xdr:to>
    <xdr:graphicFrame macro="">
      <xdr:nvGraphicFramePr>
        <xdr:cNvPr id="1165" name="グラフ 1164">
          <a:extLst>
            <a:ext uri="{FF2B5EF4-FFF2-40B4-BE49-F238E27FC236}">
              <a16:creationId xmlns:a16="http://schemas.microsoft.com/office/drawing/2014/main" id="{E53E552B-9AC4-4592-AA54-B3BF9FD4392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85725</xdr:colOff>
      <xdr:row>49</xdr:row>
      <xdr:rowOff>161925</xdr:rowOff>
    </xdr:from>
    <xdr:to>
      <xdr:col>7</xdr:col>
      <xdr:colOff>241497</xdr:colOff>
      <xdr:row>49</xdr:row>
      <xdr:rowOff>161925</xdr:rowOff>
    </xdr:to>
    <xdr:cxnSp macro="">
      <xdr:nvCxnSpPr>
        <xdr:cNvPr id="1166" name="直線コネクタ 1165">
          <a:extLst>
            <a:ext uri="{FF2B5EF4-FFF2-40B4-BE49-F238E27FC236}">
              <a16:creationId xmlns:a16="http://schemas.microsoft.com/office/drawing/2014/main" id="{F30EB99F-63BB-43D5-B322-5E7068D9D8B2}"/>
            </a:ext>
          </a:extLst>
        </xdr:cNvPr>
        <xdr:cNvCxnSpPr/>
      </xdr:nvCxnSpPr>
      <xdr:spPr>
        <a:xfrm>
          <a:off x="5743575" y="9906000"/>
          <a:ext cx="13559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239856</xdr:colOff>
      <xdr:row>49</xdr:row>
      <xdr:rowOff>170585</xdr:rowOff>
    </xdr:from>
    <xdr:to>
      <xdr:col>7</xdr:col>
      <xdr:colOff>239856</xdr:colOff>
      <xdr:row>50</xdr:row>
      <xdr:rowOff>171450</xdr:rowOff>
    </xdr:to>
    <xdr:cxnSp macro="">
      <xdr:nvCxnSpPr>
        <xdr:cNvPr id="1167" name="直線コネクタ 1166">
          <a:extLst>
            <a:ext uri="{FF2B5EF4-FFF2-40B4-BE49-F238E27FC236}">
              <a16:creationId xmlns:a16="http://schemas.microsoft.com/office/drawing/2014/main" id="{EB30AA57-050A-4CB9-A343-F9C211C6DE1E}"/>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695325</xdr:colOff>
      <xdr:row>54</xdr:row>
      <xdr:rowOff>19050</xdr:rowOff>
    </xdr:from>
    <xdr:to>
      <xdr:col>6</xdr:col>
      <xdr:colOff>234466</xdr:colOff>
      <xdr:row>57</xdr:row>
      <xdr:rowOff>130057</xdr:rowOff>
    </xdr:to>
    <xdr:grpSp>
      <xdr:nvGrpSpPr>
        <xdr:cNvPr id="1168" name="グループ化 1167">
          <a:extLst>
            <a:ext uri="{FF2B5EF4-FFF2-40B4-BE49-F238E27FC236}">
              <a16:creationId xmlns:a16="http://schemas.microsoft.com/office/drawing/2014/main" id="{91FC0CFB-A28E-49E8-82A1-24212CAF9EF4}"/>
            </a:ext>
          </a:extLst>
        </xdr:cNvPr>
        <xdr:cNvGrpSpPr>
          <a:grpSpLocks noChangeAspect="1"/>
        </xdr:cNvGrpSpPr>
      </xdr:nvGrpSpPr>
      <xdr:grpSpPr>
        <a:xfrm>
          <a:off x="5162550" y="10715625"/>
          <a:ext cx="729766" cy="692032"/>
          <a:chOff x="8980713" y="2694535"/>
          <a:chExt cx="610881" cy="565737"/>
        </a:xfrm>
        <a:solidFill>
          <a:schemeClr val="bg1"/>
        </a:solidFill>
      </xdr:grpSpPr>
      <xdr:sp macro="" textlink="">
        <xdr:nvSpPr>
          <xdr:cNvPr id="1169" name="角丸四角形 10">
            <a:extLst>
              <a:ext uri="{FF2B5EF4-FFF2-40B4-BE49-F238E27FC236}">
                <a16:creationId xmlns:a16="http://schemas.microsoft.com/office/drawing/2014/main" id="{2F94BCAC-12F1-0FFA-CCCB-E46E2A8FCB6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0" name="角丸四角形 11">
            <a:extLst>
              <a:ext uri="{FF2B5EF4-FFF2-40B4-BE49-F238E27FC236}">
                <a16:creationId xmlns:a16="http://schemas.microsoft.com/office/drawing/2014/main" id="{D0379F47-8F83-0891-AE0D-5D4B4E2C8807}"/>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1" name="角丸四角形 12">
            <a:extLst>
              <a:ext uri="{FF2B5EF4-FFF2-40B4-BE49-F238E27FC236}">
                <a16:creationId xmlns:a16="http://schemas.microsoft.com/office/drawing/2014/main" id="{3489117C-606E-53F4-7DF6-57FF18D1CC7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2" name="角丸四角形 13">
            <a:extLst>
              <a:ext uri="{FF2B5EF4-FFF2-40B4-BE49-F238E27FC236}">
                <a16:creationId xmlns:a16="http://schemas.microsoft.com/office/drawing/2014/main" id="{3202B487-E6B9-F62B-20C5-E1D59229ADF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3" name="角丸四角形 14">
            <a:extLst>
              <a:ext uri="{FF2B5EF4-FFF2-40B4-BE49-F238E27FC236}">
                <a16:creationId xmlns:a16="http://schemas.microsoft.com/office/drawing/2014/main" id="{9A53F3C7-E2A4-1B1C-689B-6242E3F915CE}"/>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47</xdr:row>
      <xdr:rowOff>0</xdr:rowOff>
    </xdr:from>
    <xdr:ext cx="184731" cy="264560"/>
    <xdr:sp macro="" textlink="">
      <xdr:nvSpPr>
        <xdr:cNvPr id="1180" name="テキスト ボックス 1179">
          <a:extLst>
            <a:ext uri="{FF2B5EF4-FFF2-40B4-BE49-F238E27FC236}">
              <a16:creationId xmlns:a16="http://schemas.microsoft.com/office/drawing/2014/main" id="{554ADFDB-D215-4DFC-9E2A-B99F64D3AF81}"/>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47</xdr:row>
      <xdr:rowOff>105045</xdr:rowOff>
    </xdr:from>
    <xdr:to>
      <xdr:col>11</xdr:col>
      <xdr:colOff>1100667</xdr:colOff>
      <xdr:row>59</xdr:row>
      <xdr:rowOff>74084</xdr:rowOff>
    </xdr:to>
    <xdr:graphicFrame macro="">
      <xdr:nvGraphicFramePr>
        <xdr:cNvPr id="1181" name="グラフ 1180">
          <a:extLst>
            <a:ext uri="{FF2B5EF4-FFF2-40B4-BE49-F238E27FC236}">
              <a16:creationId xmlns:a16="http://schemas.microsoft.com/office/drawing/2014/main" id="{04858320-15B4-4D3E-91C9-E17AFB74778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10</xdr:col>
      <xdr:colOff>180975</xdr:colOff>
      <xdr:row>49</xdr:row>
      <xdr:rowOff>161925</xdr:rowOff>
    </xdr:from>
    <xdr:to>
      <xdr:col>11</xdr:col>
      <xdr:colOff>241497</xdr:colOff>
      <xdr:row>49</xdr:row>
      <xdr:rowOff>161925</xdr:rowOff>
    </xdr:to>
    <xdr:cxnSp macro="">
      <xdr:nvCxnSpPr>
        <xdr:cNvPr id="1182" name="直線コネクタ 1181">
          <a:extLst>
            <a:ext uri="{FF2B5EF4-FFF2-40B4-BE49-F238E27FC236}">
              <a16:creationId xmlns:a16="http://schemas.microsoft.com/office/drawing/2014/main" id="{B7662508-C9B4-46FD-A7E5-D3CA3F35770D}"/>
            </a:ext>
          </a:extLst>
        </xdr:cNvPr>
        <xdr:cNvCxnSpPr/>
      </xdr:nvCxnSpPr>
      <xdr:spPr>
        <a:xfrm>
          <a:off x="9877425" y="9906000"/>
          <a:ext cx="12606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49</xdr:row>
      <xdr:rowOff>170585</xdr:rowOff>
    </xdr:from>
    <xdr:to>
      <xdr:col>11</xdr:col>
      <xdr:colOff>239856</xdr:colOff>
      <xdr:row>50</xdr:row>
      <xdr:rowOff>171450</xdr:rowOff>
    </xdr:to>
    <xdr:cxnSp macro="">
      <xdr:nvCxnSpPr>
        <xdr:cNvPr id="1183" name="直線コネクタ 1182">
          <a:extLst>
            <a:ext uri="{FF2B5EF4-FFF2-40B4-BE49-F238E27FC236}">
              <a16:creationId xmlns:a16="http://schemas.microsoft.com/office/drawing/2014/main" id="{9DA290B7-A3FB-4F12-A31B-98B8D499690C}"/>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695325</xdr:colOff>
      <xdr:row>54</xdr:row>
      <xdr:rowOff>19050</xdr:rowOff>
    </xdr:from>
    <xdr:to>
      <xdr:col>10</xdr:col>
      <xdr:colOff>234466</xdr:colOff>
      <xdr:row>57</xdr:row>
      <xdr:rowOff>130057</xdr:rowOff>
    </xdr:to>
    <xdr:grpSp>
      <xdr:nvGrpSpPr>
        <xdr:cNvPr id="1184" name="グループ化 1183">
          <a:extLst>
            <a:ext uri="{FF2B5EF4-FFF2-40B4-BE49-F238E27FC236}">
              <a16:creationId xmlns:a16="http://schemas.microsoft.com/office/drawing/2014/main" id="{151A2CB4-F67A-4EA8-8910-50B2DCDB37D2}"/>
            </a:ext>
          </a:extLst>
        </xdr:cNvPr>
        <xdr:cNvGrpSpPr>
          <a:grpSpLocks noChangeAspect="1"/>
        </xdr:cNvGrpSpPr>
      </xdr:nvGrpSpPr>
      <xdr:grpSpPr>
        <a:xfrm>
          <a:off x="9191625" y="10715625"/>
          <a:ext cx="739291" cy="692032"/>
          <a:chOff x="8980713" y="2694535"/>
          <a:chExt cx="610881" cy="565737"/>
        </a:xfrm>
        <a:solidFill>
          <a:schemeClr val="bg1"/>
        </a:solidFill>
      </xdr:grpSpPr>
      <xdr:sp macro="" textlink="">
        <xdr:nvSpPr>
          <xdr:cNvPr id="1185" name="角丸四角形 10">
            <a:extLst>
              <a:ext uri="{FF2B5EF4-FFF2-40B4-BE49-F238E27FC236}">
                <a16:creationId xmlns:a16="http://schemas.microsoft.com/office/drawing/2014/main" id="{2FE652BD-4B7F-3330-C320-2F0F2B1719A9}"/>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6" name="角丸四角形 11">
            <a:extLst>
              <a:ext uri="{FF2B5EF4-FFF2-40B4-BE49-F238E27FC236}">
                <a16:creationId xmlns:a16="http://schemas.microsoft.com/office/drawing/2014/main" id="{9BBDA292-A377-AEEE-A207-87DC08D36BAA}"/>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7" name="角丸四角形 12">
            <a:extLst>
              <a:ext uri="{FF2B5EF4-FFF2-40B4-BE49-F238E27FC236}">
                <a16:creationId xmlns:a16="http://schemas.microsoft.com/office/drawing/2014/main" id="{4BA69AF4-FEFF-2A2D-916D-0FEE1135800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8" name="角丸四角形 13">
            <a:extLst>
              <a:ext uri="{FF2B5EF4-FFF2-40B4-BE49-F238E27FC236}">
                <a16:creationId xmlns:a16="http://schemas.microsoft.com/office/drawing/2014/main" id="{B8E56AF4-866B-DE69-B26F-7252EE52F66F}"/>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9" name="角丸四角形 14">
            <a:extLst>
              <a:ext uri="{FF2B5EF4-FFF2-40B4-BE49-F238E27FC236}">
                <a16:creationId xmlns:a16="http://schemas.microsoft.com/office/drawing/2014/main" id="{7D61C18B-2D89-5449-338E-EB00E403519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62</xdr:row>
      <xdr:rowOff>0</xdr:rowOff>
    </xdr:from>
    <xdr:ext cx="184731" cy="264560"/>
    <xdr:sp macro="" textlink="">
      <xdr:nvSpPr>
        <xdr:cNvPr id="1212" name="テキスト ボックス 1211">
          <a:extLst>
            <a:ext uri="{FF2B5EF4-FFF2-40B4-BE49-F238E27FC236}">
              <a16:creationId xmlns:a16="http://schemas.microsoft.com/office/drawing/2014/main" id="{00740680-CB6C-4945-8EF4-AD4CF87B993E}"/>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62</xdr:row>
      <xdr:rowOff>105045</xdr:rowOff>
    </xdr:from>
    <xdr:to>
      <xdr:col>3</xdr:col>
      <xdr:colOff>1100667</xdr:colOff>
      <xdr:row>74</xdr:row>
      <xdr:rowOff>74084</xdr:rowOff>
    </xdr:to>
    <xdr:graphicFrame macro="">
      <xdr:nvGraphicFramePr>
        <xdr:cNvPr id="1213" name="グラフ 1212">
          <a:extLst>
            <a:ext uri="{FF2B5EF4-FFF2-40B4-BE49-F238E27FC236}">
              <a16:creationId xmlns:a16="http://schemas.microsoft.com/office/drawing/2014/main" id="{DB705B22-E6BB-4AC3-8CDB-E19CEACA92A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628650</xdr:colOff>
      <xdr:row>65</xdr:row>
      <xdr:rowOff>0</xdr:rowOff>
    </xdr:from>
    <xdr:to>
      <xdr:col>3</xdr:col>
      <xdr:colOff>346272</xdr:colOff>
      <xdr:row>65</xdr:row>
      <xdr:rowOff>0</xdr:rowOff>
    </xdr:to>
    <xdr:cxnSp macro="">
      <xdr:nvCxnSpPr>
        <xdr:cNvPr id="1214" name="直線コネクタ 1213">
          <a:extLst>
            <a:ext uri="{FF2B5EF4-FFF2-40B4-BE49-F238E27FC236}">
              <a16:creationId xmlns:a16="http://schemas.microsoft.com/office/drawing/2014/main" id="{A65D52B3-B1E3-4551-AC72-078AC7CF4052}"/>
            </a:ext>
          </a:extLst>
        </xdr:cNvPr>
        <xdr:cNvCxnSpPr/>
      </xdr:nvCxnSpPr>
      <xdr:spPr>
        <a:xfrm>
          <a:off x="2257425" y="12896850"/>
          <a:ext cx="9177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344631</xdr:colOff>
      <xdr:row>65</xdr:row>
      <xdr:rowOff>8660</xdr:rowOff>
    </xdr:from>
    <xdr:to>
      <xdr:col>3</xdr:col>
      <xdr:colOff>344631</xdr:colOff>
      <xdr:row>66</xdr:row>
      <xdr:rowOff>123825</xdr:rowOff>
    </xdr:to>
    <xdr:cxnSp macro="">
      <xdr:nvCxnSpPr>
        <xdr:cNvPr id="1215" name="直線コネクタ 1214">
          <a:extLst>
            <a:ext uri="{FF2B5EF4-FFF2-40B4-BE49-F238E27FC236}">
              <a16:creationId xmlns:a16="http://schemas.microsoft.com/office/drawing/2014/main" id="{4D8A4D25-91BF-4994-A5CD-FE297F3E12E5}"/>
            </a:ext>
          </a:extLst>
        </xdr:cNvPr>
        <xdr:cNvCxnSpPr/>
      </xdr:nvCxnSpPr>
      <xdr:spPr>
        <a:xfrm>
          <a:off x="3173556" y="12905510"/>
          <a:ext cx="0" cy="3056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69</xdr:row>
      <xdr:rowOff>19050</xdr:rowOff>
    </xdr:from>
    <xdr:to>
      <xdr:col>2</xdr:col>
      <xdr:colOff>234466</xdr:colOff>
      <xdr:row>72</xdr:row>
      <xdr:rowOff>130057</xdr:rowOff>
    </xdr:to>
    <xdr:grpSp>
      <xdr:nvGrpSpPr>
        <xdr:cNvPr id="1216" name="グループ化 1215">
          <a:extLst>
            <a:ext uri="{FF2B5EF4-FFF2-40B4-BE49-F238E27FC236}">
              <a16:creationId xmlns:a16="http://schemas.microsoft.com/office/drawing/2014/main" id="{3E11A4FA-317D-4622-9AC1-6E8B47B6C2CA}"/>
            </a:ext>
          </a:extLst>
        </xdr:cNvPr>
        <xdr:cNvGrpSpPr>
          <a:grpSpLocks noChangeAspect="1"/>
        </xdr:cNvGrpSpPr>
      </xdr:nvGrpSpPr>
      <xdr:grpSpPr>
        <a:xfrm>
          <a:off x="1123950" y="13677900"/>
          <a:ext cx="739291" cy="692032"/>
          <a:chOff x="8980713" y="2694535"/>
          <a:chExt cx="610881" cy="565737"/>
        </a:xfrm>
        <a:solidFill>
          <a:schemeClr val="bg1"/>
        </a:solidFill>
      </xdr:grpSpPr>
      <xdr:sp macro="" textlink="">
        <xdr:nvSpPr>
          <xdr:cNvPr id="1217" name="角丸四角形 10">
            <a:extLst>
              <a:ext uri="{FF2B5EF4-FFF2-40B4-BE49-F238E27FC236}">
                <a16:creationId xmlns:a16="http://schemas.microsoft.com/office/drawing/2014/main" id="{92C56A2D-5D35-8A2C-78F9-7D9B7DA67F5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8" name="角丸四角形 11">
            <a:extLst>
              <a:ext uri="{FF2B5EF4-FFF2-40B4-BE49-F238E27FC236}">
                <a16:creationId xmlns:a16="http://schemas.microsoft.com/office/drawing/2014/main" id="{AC229B8C-D39C-68FD-9D40-DB75F2F1C59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9" name="角丸四角形 12">
            <a:extLst>
              <a:ext uri="{FF2B5EF4-FFF2-40B4-BE49-F238E27FC236}">
                <a16:creationId xmlns:a16="http://schemas.microsoft.com/office/drawing/2014/main" id="{5A0C3566-B48B-4B6F-7372-2C16B345AE9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0" name="角丸四角形 13">
            <a:extLst>
              <a:ext uri="{FF2B5EF4-FFF2-40B4-BE49-F238E27FC236}">
                <a16:creationId xmlns:a16="http://schemas.microsoft.com/office/drawing/2014/main" id="{22689C9B-A4E6-DB94-1F9C-25D0533027F7}"/>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1" name="角丸四角形 14">
            <a:extLst>
              <a:ext uri="{FF2B5EF4-FFF2-40B4-BE49-F238E27FC236}">
                <a16:creationId xmlns:a16="http://schemas.microsoft.com/office/drawing/2014/main" id="{1DC1C78B-C2C7-4348-D4FE-4104B15E3E72}"/>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171450</xdr:colOff>
      <xdr:row>65</xdr:row>
      <xdr:rowOff>104774</xdr:rowOff>
    </xdr:from>
    <xdr:to>
      <xdr:col>2</xdr:col>
      <xdr:colOff>783737</xdr:colOff>
      <xdr:row>67</xdr:row>
      <xdr:rowOff>19049</xdr:rowOff>
    </xdr:to>
    <xdr:grpSp>
      <xdr:nvGrpSpPr>
        <xdr:cNvPr id="1222" name="グループ化 1221">
          <a:extLst>
            <a:ext uri="{FF2B5EF4-FFF2-40B4-BE49-F238E27FC236}">
              <a16:creationId xmlns:a16="http://schemas.microsoft.com/office/drawing/2014/main" id="{DF778641-4E40-46AA-9653-A60C80602C3E}"/>
            </a:ext>
          </a:extLst>
        </xdr:cNvPr>
        <xdr:cNvGrpSpPr>
          <a:grpSpLocks noChangeAspect="1"/>
        </xdr:cNvGrpSpPr>
      </xdr:nvGrpSpPr>
      <xdr:grpSpPr>
        <a:xfrm>
          <a:off x="1800225" y="13001624"/>
          <a:ext cx="612287" cy="295275"/>
          <a:chOff x="2720139" y="5895922"/>
          <a:chExt cx="605624" cy="292062"/>
        </a:xfrm>
      </xdr:grpSpPr>
      <xdr:grpSp>
        <xdr:nvGrpSpPr>
          <xdr:cNvPr id="1223" name="グループ化 1222">
            <a:extLst>
              <a:ext uri="{FF2B5EF4-FFF2-40B4-BE49-F238E27FC236}">
                <a16:creationId xmlns:a16="http://schemas.microsoft.com/office/drawing/2014/main" id="{39861431-81D2-A62C-22F9-53D895D4874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26" name="角丸四角形 49">
              <a:extLst>
                <a:ext uri="{FF2B5EF4-FFF2-40B4-BE49-F238E27FC236}">
                  <a16:creationId xmlns:a16="http://schemas.microsoft.com/office/drawing/2014/main" id="{81809247-A37B-2DF7-4841-38D83CBD1C9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7" name="角丸四角形 50">
              <a:extLst>
                <a:ext uri="{FF2B5EF4-FFF2-40B4-BE49-F238E27FC236}">
                  <a16:creationId xmlns:a16="http://schemas.microsoft.com/office/drawing/2014/main" id="{F5CB9F30-2BE0-BE43-BACB-384174705527}"/>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24" name="角丸四角形 47">
            <a:extLst>
              <a:ext uri="{FF2B5EF4-FFF2-40B4-BE49-F238E27FC236}">
                <a16:creationId xmlns:a16="http://schemas.microsoft.com/office/drawing/2014/main" id="{B730DB69-AB90-BE0E-0195-CEBB3CF8E94F}"/>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5" name="角丸四角形 48">
            <a:extLst>
              <a:ext uri="{FF2B5EF4-FFF2-40B4-BE49-F238E27FC236}">
                <a16:creationId xmlns:a16="http://schemas.microsoft.com/office/drawing/2014/main" id="{12876904-3CB6-48D4-5BCF-0A5A6E18704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62</xdr:row>
      <xdr:rowOff>0</xdr:rowOff>
    </xdr:from>
    <xdr:ext cx="184731" cy="264560"/>
    <xdr:sp macro="" textlink="">
      <xdr:nvSpPr>
        <xdr:cNvPr id="1228" name="テキスト ボックス 1227">
          <a:extLst>
            <a:ext uri="{FF2B5EF4-FFF2-40B4-BE49-F238E27FC236}">
              <a16:creationId xmlns:a16="http://schemas.microsoft.com/office/drawing/2014/main" id="{87A2713A-7268-40BA-B21A-0DB85630EC8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62</xdr:row>
      <xdr:rowOff>105045</xdr:rowOff>
    </xdr:from>
    <xdr:to>
      <xdr:col>7</xdr:col>
      <xdr:colOff>1100667</xdr:colOff>
      <xdr:row>74</xdr:row>
      <xdr:rowOff>74084</xdr:rowOff>
    </xdr:to>
    <xdr:graphicFrame macro="">
      <xdr:nvGraphicFramePr>
        <xdr:cNvPr id="1229" name="グラフ 1228">
          <a:extLst>
            <a:ext uri="{FF2B5EF4-FFF2-40B4-BE49-F238E27FC236}">
              <a16:creationId xmlns:a16="http://schemas.microsoft.com/office/drawing/2014/main" id="{D54D8EDA-CC8E-4277-A014-C68E1303AA4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6</xdr:col>
      <xdr:colOff>742950</xdr:colOff>
      <xdr:row>65</xdr:row>
      <xdr:rowOff>180975</xdr:rowOff>
    </xdr:from>
    <xdr:to>
      <xdr:col>7</xdr:col>
      <xdr:colOff>308172</xdr:colOff>
      <xdr:row>65</xdr:row>
      <xdr:rowOff>180975</xdr:rowOff>
    </xdr:to>
    <xdr:cxnSp macro="">
      <xdr:nvCxnSpPr>
        <xdr:cNvPr id="1230" name="直線コネクタ 1229">
          <a:extLst>
            <a:ext uri="{FF2B5EF4-FFF2-40B4-BE49-F238E27FC236}">
              <a16:creationId xmlns:a16="http://schemas.microsoft.com/office/drawing/2014/main" id="{1DEC56D7-C49A-46FB-8615-988590ECDA80}"/>
            </a:ext>
          </a:extLst>
        </xdr:cNvPr>
        <xdr:cNvCxnSpPr/>
      </xdr:nvCxnSpPr>
      <xdr:spPr>
        <a:xfrm>
          <a:off x="6400800" y="13077825"/>
          <a:ext cx="765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65</xdr:row>
      <xdr:rowOff>189635</xdr:rowOff>
    </xdr:from>
    <xdr:to>
      <xdr:col>7</xdr:col>
      <xdr:colOff>306531</xdr:colOff>
      <xdr:row>67</xdr:row>
      <xdr:rowOff>0</xdr:rowOff>
    </xdr:to>
    <xdr:cxnSp macro="">
      <xdr:nvCxnSpPr>
        <xdr:cNvPr id="1231" name="直線コネクタ 1230">
          <a:extLst>
            <a:ext uri="{FF2B5EF4-FFF2-40B4-BE49-F238E27FC236}">
              <a16:creationId xmlns:a16="http://schemas.microsoft.com/office/drawing/2014/main" id="{3922679F-6498-4D59-A92A-D4EA993E4004}"/>
            </a:ext>
          </a:extLst>
        </xdr:cNvPr>
        <xdr:cNvCxnSpPr/>
      </xdr:nvCxnSpPr>
      <xdr:spPr>
        <a:xfrm>
          <a:off x="7164531" y="13086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66</xdr:row>
      <xdr:rowOff>161925</xdr:rowOff>
    </xdr:from>
    <xdr:to>
      <xdr:col>5</xdr:col>
      <xdr:colOff>1120291</xdr:colOff>
      <xdr:row>70</xdr:row>
      <xdr:rowOff>130057</xdr:rowOff>
    </xdr:to>
    <xdr:grpSp>
      <xdr:nvGrpSpPr>
        <xdr:cNvPr id="1232" name="グループ化 1231">
          <a:extLst>
            <a:ext uri="{FF2B5EF4-FFF2-40B4-BE49-F238E27FC236}">
              <a16:creationId xmlns:a16="http://schemas.microsoft.com/office/drawing/2014/main" id="{127A4727-49A0-4B3B-80C3-1BD17A241AFB}"/>
            </a:ext>
          </a:extLst>
        </xdr:cNvPr>
        <xdr:cNvGrpSpPr>
          <a:grpSpLocks noChangeAspect="1"/>
        </xdr:cNvGrpSpPr>
      </xdr:nvGrpSpPr>
      <xdr:grpSpPr>
        <a:xfrm>
          <a:off x="4857750" y="13249275"/>
          <a:ext cx="729766" cy="692032"/>
          <a:chOff x="8980713" y="2694535"/>
          <a:chExt cx="610881" cy="565737"/>
        </a:xfrm>
        <a:solidFill>
          <a:schemeClr val="bg1"/>
        </a:solidFill>
      </xdr:grpSpPr>
      <xdr:sp macro="" textlink="">
        <xdr:nvSpPr>
          <xdr:cNvPr id="1233" name="角丸四角形 10">
            <a:extLst>
              <a:ext uri="{FF2B5EF4-FFF2-40B4-BE49-F238E27FC236}">
                <a16:creationId xmlns:a16="http://schemas.microsoft.com/office/drawing/2014/main" id="{837A8262-FABF-7F28-0AD3-831A787DC48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4" name="角丸四角形 11">
            <a:extLst>
              <a:ext uri="{FF2B5EF4-FFF2-40B4-BE49-F238E27FC236}">
                <a16:creationId xmlns:a16="http://schemas.microsoft.com/office/drawing/2014/main" id="{3C76E1B3-FA31-0089-7F39-E86F0257C65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5" name="角丸四角形 12">
            <a:extLst>
              <a:ext uri="{FF2B5EF4-FFF2-40B4-BE49-F238E27FC236}">
                <a16:creationId xmlns:a16="http://schemas.microsoft.com/office/drawing/2014/main" id="{DD8AA8F9-7718-CCD3-4D55-C3139C37B51F}"/>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6" name="角丸四角形 13">
            <a:extLst>
              <a:ext uri="{FF2B5EF4-FFF2-40B4-BE49-F238E27FC236}">
                <a16:creationId xmlns:a16="http://schemas.microsoft.com/office/drawing/2014/main" id="{ED4B6324-61EF-724F-FD02-AC7122346370}"/>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7" name="角丸四角形 14">
            <a:extLst>
              <a:ext uri="{FF2B5EF4-FFF2-40B4-BE49-F238E27FC236}">
                <a16:creationId xmlns:a16="http://schemas.microsoft.com/office/drawing/2014/main" id="{BF4A8F19-BC18-8BDB-28D4-C0ECAB91499C}"/>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219075</xdr:colOff>
      <xdr:row>67</xdr:row>
      <xdr:rowOff>114299</xdr:rowOff>
    </xdr:from>
    <xdr:to>
      <xdr:col>6</xdr:col>
      <xdr:colOff>910367</xdr:colOff>
      <xdr:row>69</xdr:row>
      <xdr:rowOff>66674</xdr:rowOff>
    </xdr:to>
    <xdr:grpSp>
      <xdr:nvGrpSpPr>
        <xdr:cNvPr id="1238" name="グループ化 1237">
          <a:extLst>
            <a:ext uri="{FF2B5EF4-FFF2-40B4-BE49-F238E27FC236}">
              <a16:creationId xmlns:a16="http://schemas.microsoft.com/office/drawing/2014/main" id="{3C46E4F9-60F2-4F65-A4F0-68ACA48A65BD}"/>
            </a:ext>
          </a:extLst>
        </xdr:cNvPr>
        <xdr:cNvGrpSpPr>
          <a:grpSpLocks noChangeAspect="1"/>
        </xdr:cNvGrpSpPr>
      </xdr:nvGrpSpPr>
      <xdr:grpSpPr>
        <a:xfrm>
          <a:off x="5876925" y="13392149"/>
          <a:ext cx="691292" cy="333375"/>
          <a:chOff x="2720139" y="5895922"/>
          <a:chExt cx="605624" cy="292062"/>
        </a:xfrm>
      </xdr:grpSpPr>
      <xdr:grpSp>
        <xdr:nvGrpSpPr>
          <xdr:cNvPr id="1239" name="グループ化 1238">
            <a:extLst>
              <a:ext uri="{FF2B5EF4-FFF2-40B4-BE49-F238E27FC236}">
                <a16:creationId xmlns:a16="http://schemas.microsoft.com/office/drawing/2014/main" id="{6CFCC3E8-6D10-9D46-44E0-4EDBEC073FB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42" name="角丸四角形 49">
              <a:extLst>
                <a:ext uri="{FF2B5EF4-FFF2-40B4-BE49-F238E27FC236}">
                  <a16:creationId xmlns:a16="http://schemas.microsoft.com/office/drawing/2014/main" id="{E814B7A4-F222-4377-FDBC-D716DF738CC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3" name="角丸四角形 50">
              <a:extLst>
                <a:ext uri="{FF2B5EF4-FFF2-40B4-BE49-F238E27FC236}">
                  <a16:creationId xmlns:a16="http://schemas.microsoft.com/office/drawing/2014/main" id="{4AEE1A97-48D3-E70A-8318-D090B67FA59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40" name="角丸四角形 47">
            <a:extLst>
              <a:ext uri="{FF2B5EF4-FFF2-40B4-BE49-F238E27FC236}">
                <a16:creationId xmlns:a16="http://schemas.microsoft.com/office/drawing/2014/main" id="{E2F08368-8513-8878-F77D-7E3BCFDEEE7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1" name="角丸四角形 48">
            <a:extLst>
              <a:ext uri="{FF2B5EF4-FFF2-40B4-BE49-F238E27FC236}">
                <a16:creationId xmlns:a16="http://schemas.microsoft.com/office/drawing/2014/main" id="{18DFCD0C-4792-469E-B0EC-B406FAAE492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62</xdr:row>
      <xdr:rowOff>0</xdr:rowOff>
    </xdr:from>
    <xdr:ext cx="184731" cy="264560"/>
    <xdr:sp macro="" textlink="">
      <xdr:nvSpPr>
        <xdr:cNvPr id="1244" name="テキスト ボックス 1243">
          <a:extLst>
            <a:ext uri="{FF2B5EF4-FFF2-40B4-BE49-F238E27FC236}">
              <a16:creationId xmlns:a16="http://schemas.microsoft.com/office/drawing/2014/main" id="{8AE78A6B-9364-4CDD-919A-73B108F18B5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62</xdr:row>
      <xdr:rowOff>105045</xdr:rowOff>
    </xdr:from>
    <xdr:to>
      <xdr:col>11</xdr:col>
      <xdr:colOff>1100667</xdr:colOff>
      <xdr:row>74</xdr:row>
      <xdr:rowOff>74084</xdr:rowOff>
    </xdr:to>
    <xdr:graphicFrame macro="">
      <xdr:nvGraphicFramePr>
        <xdr:cNvPr id="1245" name="グラフ 1244">
          <a:extLst>
            <a:ext uri="{FF2B5EF4-FFF2-40B4-BE49-F238E27FC236}">
              <a16:creationId xmlns:a16="http://schemas.microsoft.com/office/drawing/2014/main" id="{9E8B3C1B-31CD-479D-99A0-2D7EC857B52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733425</xdr:colOff>
      <xdr:row>65</xdr:row>
      <xdr:rowOff>171450</xdr:rowOff>
    </xdr:from>
    <xdr:to>
      <xdr:col>11</xdr:col>
      <xdr:colOff>260547</xdr:colOff>
      <xdr:row>65</xdr:row>
      <xdr:rowOff>171450</xdr:rowOff>
    </xdr:to>
    <xdr:cxnSp macro="">
      <xdr:nvCxnSpPr>
        <xdr:cNvPr id="1246" name="直線コネクタ 1245">
          <a:extLst>
            <a:ext uri="{FF2B5EF4-FFF2-40B4-BE49-F238E27FC236}">
              <a16:creationId xmlns:a16="http://schemas.microsoft.com/office/drawing/2014/main" id="{AB07A44B-CA32-4820-9F75-1E01467CDB9C}"/>
            </a:ext>
          </a:extLst>
        </xdr:cNvPr>
        <xdr:cNvCxnSpPr/>
      </xdr:nvCxnSpPr>
      <xdr:spPr>
        <a:xfrm>
          <a:off x="10429875" y="13068300"/>
          <a:ext cx="7272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258906</xdr:colOff>
      <xdr:row>65</xdr:row>
      <xdr:rowOff>180110</xdr:rowOff>
    </xdr:from>
    <xdr:to>
      <xdr:col>11</xdr:col>
      <xdr:colOff>258906</xdr:colOff>
      <xdr:row>66</xdr:row>
      <xdr:rowOff>180975</xdr:rowOff>
    </xdr:to>
    <xdr:cxnSp macro="">
      <xdr:nvCxnSpPr>
        <xdr:cNvPr id="1247" name="直線コネクタ 1246">
          <a:extLst>
            <a:ext uri="{FF2B5EF4-FFF2-40B4-BE49-F238E27FC236}">
              <a16:creationId xmlns:a16="http://schemas.microsoft.com/office/drawing/2014/main" id="{9A808913-6AB0-49F8-925F-70F8201D67E7}"/>
            </a:ext>
          </a:extLst>
        </xdr:cNvPr>
        <xdr:cNvCxnSpPr/>
      </xdr:nvCxnSpPr>
      <xdr:spPr>
        <a:xfrm>
          <a:off x="11155506" y="1307696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409575</xdr:colOff>
      <xdr:row>67</xdr:row>
      <xdr:rowOff>0</xdr:rowOff>
    </xdr:from>
    <xdr:to>
      <xdr:col>9</xdr:col>
      <xdr:colOff>1148866</xdr:colOff>
      <xdr:row>70</xdr:row>
      <xdr:rowOff>158632</xdr:rowOff>
    </xdr:to>
    <xdr:grpSp>
      <xdr:nvGrpSpPr>
        <xdr:cNvPr id="1248" name="グループ化 1247">
          <a:extLst>
            <a:ext uri="{FF2B5EF4-FFF2-40B4-BE49-F238E27FC236}">
              <a16:creationId xmlns:a16="http://schemas.microsoft.com/office/drawing/2014/main" id="{1DE876F5-0776-4BFD-9985-1301C810E586}"/>
            </a:ext>
          </a:extLst>
        </xdr:cNvPr>
        <xdr:cNvGrpSpPr>
          <a:grpSpLocks noChangeAspect="1"/>
        </xdr:cNvGrpSpPr>
      </xdr:nvGrpSpPr>
      <xdr:grpSpPr>
        <a:xfrm>
          <a:off x="8905875" y="13277850"/>
          <a:ext cx="739291" cy="692032"/>
          <a:chOff x="8980713" y="2694535"/>
          <a:chExt cx="610881" cy="565737"/>
        </a:xfrm>
        <a:solidFill>
          <a:schemeClr val="bg1"/>
        </a:solidFill>
      </xdr:grpSpPr>
      <xdr:sp macro="" textlink="">
        <xdr:nvSpPr>
          <xdr:cNvPr id="1249" name="角丸四角形 10">
            <a:extLst>
              <a:ext uri="{FF2B5EF4-FFF2-40B4-BE49-F238E27FC236}">
                <a16:creationId xmlns:a16="http://schemas.microsoft.com/office/drawing/2014/main" id="{78F60007-D750-FB93-03EA-8AE783F91E8E}"/>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0" name="角丸四角形 11">
            <a:extLst>
              <a:ext uri="{FF2B5EF4-FFF2-40B4-BE49-F238E27FC236}">
                <a16:creationId xmlns:a16="http://schemas.microsoft.com/office/drawing/2014/main" id="{6EB2C319-9BEB-76C4-DB3C-D49C460F6A7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1" name="角丸四角形 12">
            <a:extLst>
              <a:ext uri="{FF2B5EF4-FFF2-40B4-BE49-F238E27FC236}">
                <a16:creationId xmlns:a16="http://schemas.microsoft.com/office/drawing/2014/main" id="{F413D325-006C-0ADE-FB3D-E7E3CD518460}"/>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2" name="角丸四角形 13">
            <a:extLst>
              <a:ext uri="{FF2B5EF4-FFF2-40B4-BE49-F238E27FC236}">
                <a16:creationId xmlns:a16="http://schemas.microsoft.com/office/drawing/2014/main" id="{CF40D2D9-AFE9-9ECC-A9F3-3301702B4C2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3" name="角丸四角形 14">
            <a:extLst>
              <a:ext uri="{FF2B5EF4-FFF2-40B4-BE49-F238E27FC236}">
                <a16:creationId xmlns:a16="http://schemas.microsoft.com/office/drawing/2014/main" id="{6FA2AC3E-75ED-526F-9DB3-44A4602274D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77</xdr:row>
      <xdr:rowOff>0</xdr:rowOff>
    </xdr:from>
    <xdr:ext cx="184731" cy="264560"/>
    <xdr:sp macro="" textlink="">
      <xdr:nvSpPr>
        <xdr:cNvPr id="1295" name="テキスト ボックス 1294">
          <a:extLst>
            <a:ext uri="{FF2B5EF4-FFF2-40B4-BE49-F238E27FC236}">
              <a16:creationId xmlns:a16="http://schemas.microsoft.com/office/drawing/2014/main" id="{3DA29B0B-6641-419D-8767-95EB9F04B4A9}"/>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6" name="テキスト ボックス 1295">
          <a:extLst>
            <a:ext uri="{FF2B5EF4-FFF2-40B4-BE49-F238E27FC236}">
              <a16:creationId xmlns:a16="http://schemas.microsoft.com/office/drawing/2014/main" id="{80CD6390-56F3-44FA-B254-A25D7DA33F0E}"/>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7" name="テキスト ボックス 1296">
          <a:extLst>
            <a:ext uri="{FF2B5EF4-FFF2-40B4-BE49-F238E27FC236}">
              <a16:creationId xmlns:a16="http://schemas.microsoft.com/office/drawing/2014/main" id="{C32B2469-57E9-4976-820D-FA86B146E2E4}"/>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77</xdr:row>
      <xdr:rowOff>105045</xdr:rowOff>
    </xdr:from>
    <xdr:to>
      <xdr:col>3</xdr:col>
      <xdr:colOff>1100667</xdr:colOff>
      <xdr:row>89</xdr:row>
      <xdr:rowOff>74084</xdr:rowOff>
    </xdr:to>
    <xdr:graphicFrame macro="">
      <xdr:nvGraphicFramePr>
        <xdr:cNvPr id="1298" name="グラフ 1297">
          <a:extLst>
            <a:ext uri="{FF2B5EF4-FFF2-40B4-BE49-F238E27FC236}">
              <a16:creationId xmlns:a16="http://schemas.microsoft.com/office/drawing/2014/main" id="{AA03A8B7-4A5C-442D-8C9A-00FC566A88C2}"/>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xdr:col>
      <xdr:colOff>542925</xdr:colOff>
      <xdr:row>79</xdr:row>
      <xdr:rowOff>161925</xdr:rowOff>
    </xdr:from>
    <xdr:to>
      <xdr:col>3</xdr:col>
      <xdr:colOff>241497</xdr:colOff>
      <xdr:row>79</xdr:row>
      <xdr:rowOff>161925</xdr:rowOff>
    </xdr:to>
    <xdr:cxnSp macro="">
      <xdr:nvCxnSpPr>
        <xdr:cNvPr id="1299" name="直線コネクタ 1298">
          <a:extLst>
            <a:ext uri="{FF2B5EF4-FFF2-40B4-BE49-F238E27FC236}">
              <a16:creationId xmlns:a16="http://schemas.microsoft.com/office/drawing/2014/main" id="{86613020-66AB-4A5D-8A97-61E4E9206515}"/>
            </a:ext>
          </a:extLst>
        </xdr:cNvPr>
        <xdr:cNvCxnSpPr/>
      </xdr:nvCxnSpPr>
      <xdr:spPr>
        <a:xfrm>
          <a:off x="2171700" y="15830550"/>
          <a:ext cx="8987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79</xdr:row>
      <xdr:rowOff>170585</xdr:rowOff>
    </xdr:from>
    <xdr:to>
      <xdr:col>3</xdr:col>
      <xdr:colOff>239856</xdr:colOff>
      <xdr:row>81</xdr:row>
      <xdr:rowOff>66675</xdr:rowOff>
    </xdr:to>
    <xdr:cxnSp macro="">
      <xdr:nvCxnSpPr>
        <xdr:cNvPr id="1300" name="直線コネクタ 1299">
          <a:extLst>
            <a:ext uri="{FF2B5EF4-FFF2-40B4-BE49-F238E27FC236}">
              <a16:creationId xmlns:a16="http://schemas.microsoft.com/office/drawing/2014/main" id="{A2608443-404B-4FFD-808E-05289704DDD3}"/>
            </a:ext>
          </a:extLst>
        </xdr:cNvPr>
        <xdr:cNvCxnSpPr/>
      </xdr:nvCxnSpPr>
      <xdr:spPr>
        <a:xfrm>
          <a:off x="3068781" y="15839210"/>
          <a:ext cx="0" cy="2770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84</xdr:row>
      <xdr:rowOff>19050</xdr:rowOff>
    </xdr:from>
    <xdr:to>
      <xdr:col>2</xdr:col>
      <xdr:colOff>234466</xdr:colOff>
      <xdr:row>87</xdr:row>
      <xdr:rowOff>130057</xdr:rowOff>
    </xdr:to>
    <xdr:grpSp>
      <xdr:nvGrpSpPr>
        <xdr:cNvPr id="1301" name="グループ化 1300">
          <a:extLst>
            <a:ext uri="{FF2B5EF4-FFF2-40B4-BE49-F238E27FC236}">
              <a16:creationId xmlns:a16="http://schemas.microsoft.com/office/drawing/2014/main" id="{A4411DF9-2FC1-4234-BA4E-5C17E1C603CD}"/>
            </a:ext>
          </a:extLst>
        </xdr:cNvPr>
        <xdr:cNvGrpSpPr>
          <a:grpSpLocks noChangeAspect="1"/>
        </xdr:cNvGrpSpPr>
      </xdr:nvGrpSpPr>
      <xdr:grpSpPr>
        <a:xfrm>
          <a:off x="1123950" y="16640175"/>
          <a:ext cx="739291" cy="682507"/>
          <a:chOff x="8980713" y="2694535"/>
          <a:chExt cx="610881" cy="565737"/>
        </a:xfrm>
        <a:solidFill>
          <a:schemeClr val="bg1"/>
        </a:solidFill>
      </xdr:grpSpPr>
      <xdr:sp macro="" textlink="">
        <xdr:nvSpPr>
          <xdr:cNvPr id="1302" name="角丸四角形 10">
            <a:extLst>
              <a:ext uri="{FF2B5EF4-FFF2-40B4-BE49-F238E27FC236}">
                <a16:creationId xmlns:a16="http://schemas.microsoft.com/office/drawing/2014/main" id="{B952EEF8-2241-4A7C-7973-3C9FA751EFE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3" name="角丸四角形 11">
            <a:extLst>
              <a:ext uri="{FF2B5EF4-FFF2-40B4-BE49-F238E27FC236}">
                <a16:creationId xmlns:a16="http://schemas.microsoft.com/office/drawing/2014/main" id="{59BB1C63-F0DD-7D2C-DC70-131D8790EFC1}"/>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4" name="角丸四角形 12">
            <a:extLst>
              <a:ext uri="{FF2B5EF4-FFF2-40B4-BE49-F238E27FC236}">
                <a16:creationId xmlns:a16="http://schemas.microsoft.com/office/drawing/2014/main" id="{BD95BF0D-85E1-92D5-1527-C0A9592B73A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5" name="角丸四角形 13">
            <a:extLst>
              <a:ext uri="{FF2B5EF4-FFF2-40B4-BE49-F238E27FC236}">
                <a16:creationId xmlns:a16="http://schemas.microsoft.com/office/drawing/2014/main" id="{8E87254E-5587-6604-3079-AF53BD776F1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6" name="角丸四角形 14">
            <a:extLst>
              <a:ext uri="{FF2B5EF4-FFF2-40B4-BE49-F238E27FC236}">
                <a16:creationId xmlns:a16="http://schemas.microsoft.com/office/drawing/2014/main" id="{DFB8DADF-B68A-C365-81BC-E85BF4327B2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142875</xdr:colOff>
      <xdr:row>80</xdr:row>
      <xdr:rowOff>38099</xdr:rowOff>
    </xdr:from>
    <xdr:to>
      <xdr:col>2</xdr:col>
      <xdr:colOff>676158</xdr:colOff>
      <xdr:row>81</xdr:row>
      <xdr:rowOff>104774</xdr:rowOff>
    </xdr:to>
    <xdr:grpSp>
      <xdr:nvGrpSpPr>
        <xdr:cNvPr id="1307" name="グループ化 1306">
          <a:extLst>
            <a:ext uri="{FF2B5EF4-FFF2-40B4-BE49-F238E27FC236}">
              <a16:creationId xmlns:a16="http://schemas.microsoft.com/office/drawing/2014/main" id="{FAE5FA99-1EA0-4629-8CE2-36676AD2F0B8}"/>
            </a:ext>
          </a:extLst>
        </xdr:cNvPr>
        <xdr:cNvGrpSpPr>
          <a:grpSpLocks noChangeAspect="1"/>
        </xdr:cNvGrpSpPr>
      </xdr:nvGrpSpPr>
      <xdr:grpSpPr>
        <a:xfrm>
          <a:off x="1771650" y="15897224"/>
          <a:ext cx="533283" cy="257175"/>
          <a:chOff x="2720139" y="5895922"/>
          <a:chExt cx="605624" cy="292062"/>
        </a:xfrm>
      </xdr:grpSpPr>
      <xdr:grpSp>
        <xdr:nvGrpSpPr>
          <xdr:cNvPr id="1308" name="グループ化 1307">
            <a:extLst>
              <a:ext uri="{FF2B5EF4-FFF2-40B4-BE49-F238E27FC236}">
                <a16:creationId xmlns:a16="http://schemas.microsoft.com/office/drawing/2014/main" id="{AB5EA9AA-7501-EF88-EE25-9603FD75F53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1" name="角丸四角形 49">
              <a:extLst>
                <a:ext uri="{FF2B5EF4-FFF2-40B4-BE49-F238E27FC236}">
                  <a16:creationId xmlns:a16="http://schemas.microsoft.com/office/drawing/2014/main" id="{0395058E-B1B8-71EE-AFC2-BB9058B53BF8}"/>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2" name="角丸四角形 50">
              <a:extLst>
                <a:ext uri="{FF2B5EF4-FFF2-40B4-BE49-F238E27FC236}">
                  <a16:creationId xmlns:a16="http://schemas.microsoft.com/office/drawing/2014/main" id="{F0458DFB-D2A9-FA83-83AD-94443717333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09" name="角丸四角形 47">
            <a:extLst>
              <a:ext uri="{FF2B5EF4-FFF2-40B4-BE49-F238E27FC236}">
                <a16:creationId xmlns:a16="http://schemas.microsoft.com/office/drawing/2014/main" id="{86A699E8-5020-8FB4-0EC2-F03A8796B07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0" name="角丸四角形 48">
            <a:extLst>
              <a:ext uri="{FF2B5EF4-FFF2-40B4-BE49-F238E27FC236}">
                <a16:creationId xmlns:a16="http://schemas.microsoft.com/office/drawing/2014/main" id="{BCBB3CBF-AAA5-C7C0-FE4E-BB1E9D7CBDC5}"/>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95250</xdr:colOff>
      <xdr:row>4</xdr:row>
      <xdr:rowOff>38100</xdr:rowOff>
    </xdr:from>
    <xdr:to>
      <xdr:col>2</xdr:col>
      <xdr:colOff>470525</xdr:colOff>
      <xdr:row>5</xdr:row>
      <xdr:rowOff>28576</xdr:rowOff>
    </xdr:to>
    <xdr:grpSp>
      <xdr:nvGrpSpPr>
        <xdr:cNvPr id="1313" name="グループ化 1312">
          <a:extLst>
            <a:ext uri="{FF2B5EF4-FFF2-40B4-BE49-F238E27FC236}">
              <a16:creationId xmlns:a16="http://schemas.microsoft.com/office/drawing/2014/main" id="{5755F784-5141-4963-9370-B60F4B2F5593}"/>
            </a:ext>
          </a:extLst>
        </xdr:cNvPr>
        <xdr:cNvGrpSpPr>
          <a:grpSpLocks noChangeAspect="1"/>
        </xdr:cNvGrpSpPr>
      </xdr:nvGrpSpPr>
      <xdr:grpSpPr>
        <a:xfrm>
          <a:off x="1724025" y="895350"/>
          <a:ext cx="375275" cy="180976"/>
          <a:chOff x="2720139" y="5895922"/>
          <a:chExt cx="605624" cy="292062"/>
        </a:xfrm>
      </xdr:grpSpPr>
      <xdr:grpSp>
        <xdr:nvGrpSpPr>
          <xdr:cNvPr id="1314" name="グループ化 1313">
            <a:extLst>
              <a:ext uri="{FF2B5EF4-FFF2-40B4-BE49-F238E27FC236}">
                <a16:creationId xmlns:a16="http://schemas.microsoft.com/office/drawing/2014/main" id="{97895F9B-C505-4B10-6DFB-A8BB3AA30DEC}"/>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7" name="角丸四角形 49">
              <a:extLst>
                <a:ext uri="{FF2B5EF4-FFF2-40B4-BE49-F238E27FC236}">
                  <a16:creationId xmlns:a16="http://schemas.microsoft.com/office/drawing/2014/main" id="{32ECF7AC-2445-72FD-60BF-D551928BB02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8" name="角丸四角形 50">
              <a:extLst>
                <a:ext uri="{FF2B5EF4-FFF2-40B4-BE49-F238E27FC236}">
                  <a16:creationId xmlns:a16="http://schemas.microsoft.com/office/drawing/2014/main" id="{3DA8708E-C689-836C-8E65-91A228DA0584}"/>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15" name="角丸四角形 47">
            <a:extLst>
              <a:ext uri="{FF2B5EF4-FFF2-40B4-BE49-F238E27FC236}">
                <a16:creationId xmlns:a16="http://schemas.microsoft.com/office/drawing/2014/main" id="{7CA2489F-E37A-044C-82B1-0EFA9E3D3A0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6" name="角丸四角形 48">
            <a:extLst>
              <a:ext uri="{FF2B5EF4-FFF2-40B4-BE49-F238E27FC236}">
                <a16:creationId xmlns:a16="http://schemas.microsoft.com/office/drawing/2014/main" id="{3C71B2F3-370B-A2C3-CCFA-CD1C3668EC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2</xdr:row>
      <xdr:rowOff>0</xdr:rowOff>
    </xdr:from>
    <xdr:ext cx="184731" cy="264560"/>
    <xdr:sp macro="" textlink="">
      <xdr:nvSpPr>
        <xdr:cNvPr id="1319" name="テキスト ボックス 1318">
          <a:extLst>
            <a:ext uri="{FF2B5EF4-FFF2-40B4-BE49-F238E27FC236}">
              <a16:creationId xmlns:a16="http://schemas.microsoft.com/office/drawing/2014/main" id="{90D1F185-4F74-472E-BCFD-3534641A3971}"/>
            </a:ext>
          </a:extLst>
        </xdr:cNvPr>
        <xdr:cNvSpPr txBox="1"/>
      </xdr:nvSpPr>
      <xdr:spPr>
        <a:xfrm>
          <a:off x="4953195"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2</xdr:row>
      <xdr:rowOff>105045</xdr:rowOff>
    </xdr:from>
    <xdr:to>
      <xdr:col>3</xdr:col>
      <xdr:colOff>1100667</xdr:colOff>
      <xdr:row>14</xdr:row>
      <xdr:rowOff>74084</xdr:rowOff>
    </xdr:to>
    <xdr:graphicFrame macro="">
      <xdr:nvGraphicFramePr>
        <xdr:cNvPr id="1320" name="グラフ 1319">
          <a:extLst>
            <a:ext uri="{FF2B5EF4-FFF2-40B4-BE49-F238E27FC236}">
              <a16:creationId xmlns:a16="http://schemas.microsoft.com/office/drawing/2014/main" id="{A0342AD0-FDD9-4065-92AE-13D8081BF439}"/>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571500</xdr:colOff>
      <xdr:row>4</xdr:row>
      <xdr:rowOff>161925</xdr:rowOff>
    </xdr:from>
    <xdr:to>
      <xdr:col>3</xdr:col>
      <xdr:colOff>241497</xdr:colOff>
      <xdr:row>4</xdr:row>
      <xdr:rowOff>161925</xdr:rowOff>
    </xdr:to>
    <xdr:cxnSp macro="">
      <xdr:nvCxnSpPr>
        <xdr:cNvPr id="1321" name="直線コネクタ 1320">
          <a:extLst>
            <a:ext uri="{FF2B5EF4-FFF2-40B4-BE49-F238E27FC236}">
              <a16:creationId xmlns:a16="http://schemas.microsoft.com/office/drawing/2014/main" id="{84993785-8261-4686-B6B9-D22C21B0278E}"/>
            </a:ext>
          </a:extLst>
        </xdr:cNvPr>
        <xdr:cNvCxnSpPr/>
      </xdr:nvCxnSpPr>
      <xdr:spPr>
        <a:xfrm>
          <a:off x="2200275" y="101917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4</xdr:row>
      <xdr:rowOff>170585</xdr:rowOff>
    </xdr:from>
    <xdr:to>
      <xdr:col>3</xdr:col>
      <xdr:colOff>239856</xdr:colOff>
      <xdr:row>5</xdr:row>
      <xdr:rowOff>171450</xdr:rowOff>
    </xdr:to>
    <xdr:cxnSp macro="">
      <xdr:nvCxnSpPr>
        <xdr:cNvPr id="1322" name="直線コネクタ 1321">
          <a:extLst>
            <a:ext uri="{FF2B5EF4-FFF2-40B4-BE49-F238E27FC236}">
              <a16:creationId xmlns:a16="http://schemas.microsoft.com/office/drawing/2014/main" id="{EE463BD6-D4C2-42E3-BFBC-B0CB4203AD01}"/>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9</xdr:row>
      <xdr:rowOff>19050</xdr:rowOff>
    </xdr:from>
    <xdr:to>
      <xdr:col>2</xdr:col>
      <xdr:colOff>234466</xdr:colOff>
      <xdr:row>12</xdr:row>
      <xdr:rowOff>130057</xdr:rowOff>
    </xdr:to>
    <xdr:grpSp>
      <xdr:nvGrpSpPr>
        <xdr:cNvPr id="1323" name="グループ化 1322">
          <a:extLst>
            <a:ext uri="{FF2B5EF4-FFF2-40B4-BE49-F238E27FC236}">
              <a16:creationId xmlns:a16="http://schemas.microsoft.com/office/drawing/2014/main" id="{D8BC1911-FF28-45D9-AFBF-690AF82387F2}"/>
            </a:ext>
          </a:extLst>
        </xdr:cNvPr>
        <xdr:cNvGrpSpPr>
          <a:grpSpLocks noChangeAspect="1"/>
        </xdr:cNvGrpSpPr>
      </xdr:nvGrpSpPr>
      <xdr:grpSpPr>
        <a:xfrm>
          <a:off x="1123950" y="1828800"/>
          <a:ext cx="739291" cy="692032"/>
          <a:chOff x="8980713" y="2694535"/>
          <a:chExt cx="610881" cy="565737"/>
        </a:xfrm>
        <a:solidFill>
          <a:schemeClr val="bg1"/>
        </a:solidFill>
      </xdr:grpSpPr>
      <xdr:sp macro="" textlink="">
        <xdr:nvSpPr>
          <xdr:cNvPr id="1324" name="角丸四角形 10">
            <a:extLst>
              <a:ext uri="{FF2B5EF4-FFF2-40B4-BE49-F238E27FC236}">
                <a16:creationId xmlns:a16="http://schemas.microsoft.com/office/drawing/2014/main" id="{C4A3159C-1627-75F2-CA20-7D4A38089BE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5" name="角丸四角形 11">
            <a:extLst>
              <a:ext uri="{FF2B5EF4-FFF2-40B4-BE49-F238E27FC236}">
                <a16:creationId xmlns:a16="http://schemas.microsoft.com/office/drawing/2014/main" id="{2A1C5C50-76D7-FB70-7E5F-111A84231B4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6" name="角丸四角形 12">
            <a:extLst>
              <a:ext uri="{FF2B5EF4-FFF2-40B4-BE49-F238E27FC236}">
                <a16:creationId xmlns:a16="http://schemas.microsoft.com/office/drawing/2014/main" id="{6CC9FF3F-BC5F-59C9-19ED-A464EFFF2B6E}"/>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7" name="角丸四角形 13">
            <a:extLst>
              <a:ext uri="{FF2B5EF4-FFF2-40B4-BE49-F238E27FC236}">
                <a16:creationId xmlns:a16="http://schemas.microsoft.com/office/drawing/2014/main" id="{A3785838-B4C9-4400-4FB7-A5B5349424B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8" name="角丸四角形 14">
            <a:extLst>
              <a:ext uri="{FF2B5EF4-FFF2-40B4-BE49-F238E27FC236}">
                <a16:creationId xmlns:a16="http://schemas.microsoft.com/office/drawing/2014/main" id="{F53CC16F-9946-A55B-75CD-2FE6390B08C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114301</xdr:colOff>
      <xdr:row>5</xdr:row>
      <xdr:rowOff>9525</xdr:rowOff>
    </xdr:from>
    <xdr:to>
      <xdr:col>2</xdr:col>
      <xdr:colOff>685801</xdr:colOff>
      <xdr:row>6</xdr:row>
      <xdr:rowOff>94631</xdr:rowOff>
    </xdr:to>
    <xdr:grpSp>
      <xdr:nvGrpSpPr>
        <xdr:cNvPr id="1345" name="グループ化 1344">
          <a:extLst>
            <a:ext uri="{FF2B5EF4-FFF2-40B4-BE49-F238E27FC236}">
              <a16:creationId xmlns:a16="http://schemas.microsoft.com/office/drawing/2014/main" id="{42C15DC0-9D77-4982-853D-A7A333C14916}"/>
            </a:ext>
          </a:extLst>
        </xdr:cNvPr>
        <xdr:cNvGrpSpPr>
          <a:grpSpLocks noChangeAspect="1"/>
        </xdr:cNvGrpSpPr>
      </xdr:nvGrpSpPr>
      <xdr:grpSpPr>
        <a:xfrm>
          <a:off x="1743076" y="1057275"/>
          <a:ext cx="571500" cy="275606"/>
          <a:chOff x="2720139" y="5895922"/>
          <a:chExt cx="605624" cy="292062"/>
        </a:xfrm>
      </xdr:grpSpPr>
      <xdr:grpSp>
        <xdr:nvGrpSpPr>
          <xdr:cNvPr id="1346" name="グループ化 1345">
            <a:extLst>
              <a:ext uri="{FF2B5EF4-FFF2-40B4-BE49-F238E27FC236}">
                <a16:creationId xmlns:a16="http://schemas.microsoft.com/office/drawing/2014/main" id="{CF44D9D7-EE68-F920-B66B-D41A17423B2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49" name="角丸四角形 49">
              <a:extLst>
                <a:ext uri="{FF2B5EF4-FFF2-40B4-BE49-F238E27FC236}">
                  <a16:creationId xmlns:a16="http://schemas.microsoft.com/office/drawing/2014/main" id="{C0813378-213B-3E58-78F2-2A2D9D37AAA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0" name="角丸四角形 50">
              <a:extLst>
                <a:ext uri="{FF2B5EF4-FFF2-40B4-BE49-F238E27FC236}">
                  <a16:creationId xmlns:a16="http://schemas.microsoft.com/office/drawing/2014/main" id="{6F65466B-B4FE-900F-E3C1-CBE228B429E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47" name="角丸四角形 47">
            <a:extLst>
              <a:ext uri="{FF2B5EF4-FFF2-40B4-BE49-F238E27FC236}">
                <a16:creationId xmlns:a16="http://schemas.microsoft.com/office/drawing/2014/main" id="{731EC3D1-D9DF-5061-478F-54A0AECDD22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48" name="角丸四角形 48">
            <a:extLst>
              <a:ext uri="{FF2B5EF4-FFF2-40B4-BE49-F238E27FC236}">
                <a16:creationId xmlns:a16="http://schemas.microsoft.com/office/drawing/2014/main" id="{429CC721-ACB5-A358-D204-B7F8C30095D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95250</xdr:colOff>
      <xdr:row>4</xdr:row>
      <xdr:rowOff>76200</xdr:rowOff>
    </xdr:from>
    <xdr:to>
      <xdr:col>10</xdr:col>
      <xdr:colOff>431023</xdr:colOff>
      <xdr:row>5</xdr:row>
      <xdr:rowOff>47626</xdr:rowOff>
    </xdr:to>
    <xdr:grpSp>
      <xdr:nvGrpSpPr>
        <xdr:cNvPr id="1352" name="グループ化 1351">
          <a:extLst>
            <a:ext uri="{FF2B5EF4-FFF2-40B4-BE49-F238E27FC236}">
              <a16:creationId xmlns:a16="http://schemas.microsoft.com/office/drawing/2014/main" id="{83663B86-E817-411A-8562-1FCBF6570EB6}"/>
            </a:ext>
          </a:extLst>
        </xdr:cNvPr>
        <xdr:cNvGrpSpPr>
          <a:grpSpLocks noChangeAspect="1"/>
        </xdr:cNvGrpSpPr>
      </xdr:nvGrpSpPr>
      <xdr:grpSpPr>
        <a:xfrm>
          <a:off x="9791700" y="933450"/>
          <a:ext cx="335773" cy="161926"/>
          <a:chOff x="2720139" y="5895922"/>
          <a:chExt cx="605624" cy="292062"/>
        </a:xfrm>
      </xdr:grpSpPr>
      <xdr:grpSp>
        <xdr:nvGrpSpPr>
          <xdr:cNvPr id="1353" name="グループ化 1352">
            <a:extLst>
              <a:ext uri="{FF2B5EF4-FFF2-40B4-BE49-F238E27FC236}">
                <a16:creationId xmlns:a16="http://schemas.microsoft.com/office/drawing/2014/main" id="{B02F51CB-9C39-0D4A-F91F-E78B956AA3E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56" name="角丸四角形 49">
              <a:extLst>
                <a:ext uri="{FF2B5EF4-FFF2-40B4-BE49-F238E27FC236}">
                  <a16:creationId xmlns:a16="http://schemas.microsoft.com/office/drawing/2014/main" id="{BDB1FA15-8CD4-0EE0-A5FC-EAAB4028B71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7" name="角丸四角形 50">
              <a:extLst>
                <a:ext uri="{FF2B5EF4-FFF2-40B4-BE49-F238E27FC236}">
                  <a16:creationId xmlns:a16="http://schemas.microsoft.com/office/drawing/2014/main" id="{3A5344B9-8774-6E0E-7492-4716C7F9A135}"/>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54" name="角丸四角形 47">
            <a:extLst>
              <a:ext uri="{FF2B5EF4-FFF2-40B4-BE49-F238E27FC236}">
                <a16:creationId xmlns:a16="http://schemas.microsoft.com/office/drawing/2014/main" id="{E93FB06D-6800-722E-513B-F37D5CFEECB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5" name="角丸四角形 48">
            <a:extLst>
              <a:ext uri="{FF2B5EF4-FFF2-40B4-BE49-F238E27FC236}">
                <a16:creationId xmlns:a16="http://schemas.microsoft.com/office/drawing/2014/main" id="{F15E1AEE-F5AE-9404-7812-0C005602777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161925</xdr:colOff>
      <xdr:row>24</xdr:row>
      <xdr:rowOff>57150</xdr:rowOff>
    </xdr:from>
    <xdr:to>
      <xdr:col>2</xdr:col>
      <xdr:colOff>805318</xdr:colOff>
      <xdr:row>25</xdr:row>
      <xdr:rowOff>215026</xdr:rowOff>
    </xdr:to>
    <xdr:grpSp>
      <xdr:nvGrpSpPr>
        <xdr:cNvPr id="1364" name="グループ化 1363">
          <a:extLst>
            <a:ext uri="{FF2B5EF4-FFF2-40B4-BE49-F238E27FC236}">
              <a16:creationId xmlns:a16="http://schemas.microsoft.com/office/drawing/2014/main" id="{DB07EFF4-7237-4BC0-B627-F6CFA2BC5228}"/>
            </a:ext>
          </a:extLst>
        </xdr:cNvPr>
        <xdr:cNvGrpSpPr>
          <a:grpSpLocks noChangeAspect="1"/>
        </xdr:cNvGrpSpPr>
      </xdr:nvGrpSpPr>
      <xdr:grpSpPr>
        <a:xfrm>
          <a:off x="1790700" y="4829175"/>
          <a:ext cx="643393" cy="310276"/>
          <a:chOff x="2720139" y="5895922"/>
          <a:chExt cx="605624" cy="292062"/>
        </a:xfrm>
      </xdr:grpSpPr>
      <xdr:grpSp>
        <xdr:nvGrpSpPr>
          <xdr:cNvPr id="1365" name="グループ化 1364">
            <a:extLst>
              <a:ext uri="{FF2B5EF4-FFF2-40B4-BE49-F238E27FC236}">
                <a16:creationId xmlns:a16="http://schemas.microsoft.com/office/drawing/2014/main" id="{3D16001E-6BC6-B8D6-A0D8-08B58482891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68" name="角丸四角形 49">
              <a:extLst>
                <a:ext uri="{FF2B5EF4-FFF2-40B4-BE49-F238E27FC236}">
                  <a16:creationId xmlns:a16="http://schemas.microsoft.com/office/drawing/2014/main" id="{A57C266A-D79F-6486-C888-DDD72D57FBA4}"/>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9" name="角丸四角形 50">
              <a:extLst>
                <a:ext uri="{FF2B5EF4-FFF2-40B4-BE49-F238E27FC236}">
                  <a16:creationId xmlns:a16="http://schemas.microsoft.com/office/drawing/2014/main" id="{7153580B-B341-F1E1-9F7B-5F46EE0CED2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66" name="角丸四角形 47">
            <a:extLst>
              <a:ext uri="{FF2B5EF4-FFF2-40B4-BE49-F238E27FC236}">
                <a16:creationId xmlns:a16="http://schemas.microsoft.com/office/drawing/2014/main" id="{9CCA76F8-C830-9797-FFDA-6C1E91B50AA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7" name="角丸四角形 48">
            <a:extLst>
              <a:ext uri="{FF2B5EF4-FFF2-40B4-BE49-F238E27FC236}">
                <a16:creationId xmlns:a16="http://schemas.microsoft.com/office/drawing/2014/main" id="{3B4A1F23-B89D-ED93-D985-85286EA720B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209550</xdr:colOff>
      <xdr:row>21</xdr:row>
      <xdr:rowOff>142875</xdr:rowOff>
    </xdr:from>
    <xdr:to>
      <xdr:col>10</xdr:col>
      <xdr:colOff>841590</xdr:colOff>
      <xdr:row>23</xdr:row>
      <xdr:rowOff>66676</xdr:rowOff>
    </xdr:to>
    <xdr:grpSp>
      <xdr:nvGrpSpPr>
        <xdr:cNvPr id="1374" name="グループ化 1373">
          <a:extLst>
            <a:ext uri="{FF2B5EF4-FFF2-40B4-BE49-F238E27FC236}">
              <a16:creationId xmlns:a16="http://schemas.microsoft.com/office/drawing/2014/main" id="{3BF99A1E-7582-44D4-92FD-EE7F9850F86E}"/>
            </a:ext>
          </a:extLst>
        </xdr:cNvPr>
        <xdr:cNvGrpSpPr>
          <a:grpSpLocks noChangeAspect="1"/>
        </xdr:cNvGrpSpPr>
      </xdr:nvGrpSpPr>
      <xdr:grpSpPr>
        <a:xfrm>
          <a:off x="9906000" y="4343400"/>
          <a:ext cx="632040" cy="304801"/>
          <a:chOff x="2720139" y="5895922"/>
          <a:chExt cx="605624" cy="292062"/>
        </a:xfrm>
      </xdr:grpSpPr>
      <xdr:grpSp>
        <xdr:nvGrpSpPr>
          <xdr:cNvPr id="1375" name="グループ化 1374">
            <a:extLst>
              <a:ext uri="{FF2B5EF4-FFF2-40B4-BE49-F238E27FC236}">
                <a16:creationId xmlns:a16="http://schemas.microsoft.com/office/drawing/2014/main" id="{034FC3E0-26F5-E4E2-3EA3-E837217CF03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78" name="角丸四角形 49">
              <a:extLst>
                <a:ext uri="{FF2B5EF4-FFF2-40B4-BE49-F238E27FC236}">
                  <a16:creationId xmlns:a16="http://schemas.microsoft.com/office/drawing/2014/main" id="{3933FC96-3E9E-D41E-EF8F-F371C288C1EB}"/>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9" name="角丸四角形 50">
              <a:extLst>
                <a:ext uri="{FF2B5EF4-FFF2-40B4-BE49-F238E27FC236}">
                  <a16:creationId xmlns:a16="http://schemas.microsoft.com/office/drawing/2014/main" id="{3550AE48-EC90-24FF-0672-BEFB826DD6B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76" name="角丸四角形 47">
            <a:extLst>
              <a:ext uri="{FF2B5EF4-FFF2-40B4-BE49-F238E27FC236}">
                <a16:creationId xmlns:a16="http://schemas.microsoft.com/office/drawing/2014/main" id="{5758B97F-3BFC-718F-04D6-233A2976258D}"/>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7" name="角丸四角形 48">
            <a:extLst>
              <a:ext uri="{FF2B5EF4-FFF2-40B4-BE49-F238E27FC236}">
                <a16:creationId xmlns:a16="http://schemas.microsoft.com/office/drawing/2014/main" id="{DA47A419-D70A-C391-DAFB-F3B49381695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200025</xdr:colOff>
      <xdr:row>67</xdr:row>
      <xdr:rowOff>85725</xdr:rowOff>
    </xdr:from>
    <xdr:to>
      <xdr:col>10</xdr:col>
      <xdr:colOff>891317</xdr:colOff>
      <xdr:row>69</xdr:row>
      <xdr:rowOff>38100</xdr:rowOff>
    </xdr:to>
    <xdr:grpSp>
      <xdr:nvGrpSpPr>
        <xdr:cNvPr id="1390" name="グループ化 1389">
          <a:extLst>
            <a:ext uri="{FF2B5EF4-FFF2-40B4-BE49-F238E27FC236}">
              <a16:creationId xmlns:a16="http://schemas.microsoft.com/office/drawing/2014/main" id="{C0A64713-D36A-4B57-A3C6-4DFDFEDF0DA6}"/>
            </a:ext>
          </a:extLst>
        </xdr:cNvPr>
        <xdr:cNvGrpSpPr>
          <a:grpSpLocks noChangeAspect="1"/>
        </xdr:cNvGrpSpPr>
      </xdr:nvGrpSpPr>
      <xdr:grpSpPr>
        <a:xfrm>
          <a:off x="9896475" y="13363575"/>
          <a:ext cx="691292" cy="333375"/>
          <a:chOff x="2720139" y="5895922"/>
          <a:chExt cx="605624" cy="292062"/>
        </a:xfrm>
      </xdr:grpSpPr>
      <xdr:grpSp>
        <xdr:nvGrpSpPr>
          <xdr:cNvPr id="1391" name="グループ化 1390">
            <a:extLst>
              <a:ext uri="{FF2B5EF4-FFF2-40B4-BE49-F238E27FC236}">
                <a16:creationId xmlns:a16="http://schemas.microsoft.com/office/drawing/2014/main" id="{2A10704D-F6F7-01D2-AD75-8CF3C1E06DD1}"/>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94" name="角丸四角形 49">
              <a:extLst>
                <a:ext uri="{FF2B5EF4-FFF2-40B4-BE49-F238E27FC236}">
                  <a16:creationId xmlns:a16="http://schemas.microsoft.com/office/drawing/2014/main" id="{64FF992D-A426-07B5-E45C-66F77913C83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5" name="角丸四角形 50">
              <a:extLst>
                <a:ext uri="{FF2B5EF4-FFF2-40B4-BE49-F238E27FC236}">
                  <a16:creationId xmlns:a16="http://schemas.microsoft.com/office/drawing/2014/main" id="{BC04F548-805E-BF02-5F14-63C5EC77B0B2}"/>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92" name="角丸四角形 47">
            <a:extLst>
              <a:ext uri="{FF2B5EF4-FFF2-40B4-BE49-F238E27FC236}">
                <a16:creationId xmlns:a16="http://schemas.microsoft.com/office/drawing/2014/main" id="{88FECEE9-2AC6-D443-EC93-D48D38DC3B5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3" name="角丸四角形 48">
            <a:extLst>
              <a:ext uri="{FF2B5EF4-FFF2-40B4-BE49-F238E27FC236}">
                <a16:creationId xmlns:a16="http://schemas.microsoft.com/office/drawing/2014/main" id="{89C6CF3C-3D32-143E-B07D-3F3B8B083AE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666750</xdr:colOff>
      <xdr:row>39</xdr:row>
      <xdr:rowOff>76200</xdr:rowOff>
    </xdr:from>
    <xdr:to>
      <xdr:col>6</xdr:col>
      <xdr:colOff>390525</xdr:colOff>
      <xdr:row>40</xdr:row>
      <xdr:rowOff>209550</xdr:rowOff>
    </xdr:to>
    <xdr:sp macro="" textlink="">
      <xdr:nvSpPr>
        <xdr:cNvPr id="1396" name="テキスト ボックス 1395">
          <a:extLst>
            <a:ext uri="{FF2B5EF4-FFF2-40B4-BE49-F238E27FC236}">
              <a16:creationId xmlns:a16="http://schemas.microsoft.com/office/drawing/2014/main" id="{30498582-5AA2-4D67-8BC6-54FA811A4BD0}"/>
            </a:ext>
          </a:extLst>
        </xdr:cNvPr>
        <xdr:cNvSpPr txBox="1"/>
      </xdr:nvSpPr>
      <xdr:spPr>
        <a:xfrm>
          <a:off x="5133975" y="19650075"/>
          <a:ext cx="9144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rPr>
            <a:t>オホーツク</a:t>
          </a:r>
        </a:p>
      </xdr:txBody>
    </xdr:sp>
    <xdr:clientData/>
  </xdr:twoCellAnchor>
  <xdr:twoCellAnchor>
    <xdr:from>
      <xdr:col>4</xdr:col>
      <xdr:colOff>17318</xdr:colOff>
      <xdr:row>32</xdr:row>
      <xdr:rowOff>51954</xdr:rowOff>
    </xdr:from>
    <xdr:to>
      <xdr:col>7</xdr:col>
      <xdr:colOff>1186295</xdr:colOff>
      <xdr:row>45</xdr:row>
      <xdr:rowOff>77931</xdr:rowOff>
    </xdr:to>
    <xdr:graphicFrame macro="">
      <xdr:nvGraphicFramePr>
        <xdr:cNvPr id="1397" name="グラフ 1396">
          <a:extLst>
            <a:ext uri="{FF2B5EF4-FFF2-40B4-BE49-F238E27FC236}">
              <a16:creationId xmlns:a16="http://schemas.microsoft.com/office/drawing/2014/main" id="{DFEDA53E-E462-4012-B290-1D5363B28E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5</xdr:col>
      <xdr:colOff>757671</xdr:colOff>
      <xdr:row>39</xdr:row>
      <xdr:rowOff>4329</xdr:rowOff>
    </xdr:from>
    <xdr:to>
      <xdr:col>6</xdr:col>
      <xdr:colOff>238124</xdr:colOff>
      <xdr:row>40</xdr:row>
      <xdr:rowOff>168852</xdr:rowOff>
    </xdr:to>
    <xdr:sp macro="" textlink="">
      <xdr:nvSpPr>
        <xdr:cNvPr id="1398" name="テキスト ボックス 1397">
          <a:extLst>
            <a:ext uri="{FF2B5EF4-FFF2-40B4-BE49-F238E27FC236}">
              <a16:creationId xmlns:a16="http://schemas.microsoft.com/office/drawing/2014/main" id="{16FB53B1-E274-4B2D-8450-ADF1A0D6F47D}"/>
            </a:ext>
          </a:extLst>
        </xdr:cNvPr>
        <xdr:cNvSpPr txBox="1"/>
      </xdr:nvSpPr>
      <xdr:spPr>
        <a:xfrm>
          <a:off x="5224896" y="7738629"/>
          <a:ext cx="671078" cy="3169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6</xdr:col>
      <xdr:colOff>627783</xdr:colOff>
      <xdr:row>36</xdr:row>
      <xdr:rowOff>171451</xdr:rowOff>
    </xdr:from>
    <xdr:to>
      <xdr:col>7</xdr:col>
      <xdr:colOff>238125</xdr:colOff>
      <xdr:row>38</xdr:row>
      <xdr:rowOff>110837</xdr:rowOff>
    </xdr:to>
    <xdr:sp macro="" textlink="">
      <xdr:nvSpPr>
        <xdr:cNvPr id="1399" name="テキスト ボックス 1398">
          <a:extLst>
            <a:ext uri="{FF2B5EF4-FFF2-40B4-BE49-F238E27FC236}">
              <a16:creationId xmlns:a16="http://schemas.microsoft.com/office/drawing/2014/main" id="{4D0B041E-FEA7-450B-BB55-EFE70DD5D34B}"/>
            </a:ext>
          </a:extLst>
        </xdr:cNvPr>
        <xdr:cNvSpPr txBox="1"/>
      </xdr:nvSpPr>
      <xdr:spPr>
        <a:xfrm>
          <a:off x="6285633" y="7334251"/>
          <a:ext cx="810492"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4</xdr:col>
      <xdr:colOff>303069</xdr:colOff>
      <xdr:row>36</xdr:row>
      <xdr:rowOff>8659</xdr:rowOff>
    </xdr:from>
    <xdr:to>
      <xdr:col>5</xdr:col>
      <xdr:colOff>545523</xdr:colOff>
      <xdr:row>37</xdr:row>
      <xdr:rowOff>138545</xdr:rowOff>
    </xdr:to>
    <xdr:sp macro="" textlink="">
      <xdr:nvSpPr>
        <xdr:cNvPr id="1400" name="テキスト ボックス 1399">
          <a:extLst>
            <a:ext uri="{FF2B5EF4-FFF2-40B4-BE49-F238E27FC236}">
              <a16:creationId xmlns:a16="http://schemas.microsoft.com/office/drawing/2014/main" id="{E50075B0-6026-43C1-B529-3B00E1E088A0}"/>
            </a:ext>
          </a:extLst>
        </xdr:cNvPr>
        <xdr:cNvSpPr txBox="1"/>
      </xdr:nvSpPr>
      <xdr:spPr>
        <a:xfrm>
          <a:off x="4332144" y="19011034"/>
          <a:ext cx="680604"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5</xdr:col>
      <xdr:colOff>406976</xdr:colOff>
      <xdr:row>32</xdr:row>
      <xdr:rowOff>34636</xdr:rowOff>
    </xdr:from>
    <xdr:to>
      <xdr:col>5</xdr:col>
      <xdr:colOff>1073727</xdr:colOff>
      <xdr:row>33</xdr:row>
      <xdr:rowOff>164522</xdr:rowOff>
    </xdr:to>
    <xdr:sp macro="" textlink="">
      <xdr:nvSpPr>
        <xdr:cNvPr id="1401" name="テキスト ボックス 1400">
          <a:extLst>
            <a:ext uri="{FF2B5EF4-FFF2-40B4-BE49-F238E27FC236}">
              <a16:creationId xmlns:a16="http://schemas.microsoft.com/office/drawing/2014/main" id="{1F01AEE9-D865-4FE5-AEF0-0BE915796CD9}"/>
            </a:ext>
          </a:extLst>
        </xdr:cNvPr>
        <xdr:cNvSpPr txBox="1"/>
      </xdr:nvSpPr>
      <xdr:spPr>
        <a:xfrm>
          <a:off x="4874201" y="18275011"/>
          <a:ext cx="666751"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5</xdr:col>
      <xdr:colOff>976838</xdr:colOff>
      <xdr:row>33</xdr:row>
      <xdr:rowOff>45745</xdr:rowOff>
    </xdr:from>
    <xdr:to>
      <xdr:col>6</xdr:col>
      <xdr:colOff>112568</xdr:colOff>
      <xdr:row>33</xdr:row>
      <xdr:rowOff>45745</xdr:rowOff>
    </xdr:to>
    <xdr:cxnSp macro="">
      <xdr:nvCxnSpPr>
        <xdr:cNvPr id="1402" name="直線コネクタ 1401">
          <a:extLst>
            <a:ext uri="{FF2B5EF4-FFF2-40B4-BE49-F238E27FC236}">
              <a16:creationId xmlns:a16="http://schemas.microsoft.com/office/drawing/2014/main" id="{0DF1E0C2-4F3A-4C5D-9DC7-45283A8159FE}"/>
            </a:ext>
          </a:extLst>
        </xdr:cNvPr>
        <xdr:cNvCxnSpPr/>
      </xdr:nvCxnSpPr>
      <xdr:spPr>
        <a:xfrm>
          <a:off x="5444063" y="18476620"/>
          <a:ext cx="32635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110927</xdr:colOff>
      <xdr:row>33</xdr:row>
      <xdr:rowOff>54405</xdr:rowOff>
    </xdr:from>
    <xdr:to>
      <xdr:col>6</xdr:col>
      <xdr:colOff>110927</xdr:colOff>
      <xdr:row>33</xdr:row>
      <xdr:rowOff>179966</xdr:rowOff>
    </xdr:to>
    <xdr:cxnSp macro="">
      <xdr:nvCxnSpPr>
        <xdr:cNvPr id="1403" name="直線コネクタ 1402">
          <a:extLst>
            <a:ext uri="{FF2B5EF4-FFF2-40B4-BE49-F238E27FC236}">
              <a16:creationId xmlns:a16="http://schemas.microsoft.com/office/drawing/2014/main" id="{434D0B35-55D4-448E-9812-9E67E6C41B82}"/>
            </a:ext>
          </a:extLst>
        </xdr:cNvPr>
        <xdr:cNvCxnSpPr/>
      </xdr:nvCxnSpPr>
      <xdr:spPr>
        <a:xfrm>
          <a:off x="5768777" y="18485280"/>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485970</xdr:colOff>
      <xdr:row>2</xdr:row>
      <xdr:rowOff>0</xdr:rowOff>
    </xdr:from>
    <xdr:ext cx="184731" cy="264560"/>
    <xdr:sp macro="" textlink="">
      <xdr:nvSpPr>
        <xdr:cNvPr id="51" name="テキスト ボックス 50">
          <a:extLst>
            <a:ext uri="{FF2B5EF4-FFF2-40B4-BE49-F238E27FC236}">
              <a16:creationId xmlns:a16="http://schemas.microsoft.com/office/drawing/2014/main" id="{C903BEBC-63D3-4F63-89B8-930697941E06}"/>
            </a:ext>
          </a:extLst>
        </xdr:cNvPr>
        <xdr:cNvSpPr txBox="1"/>
      </xdr:nvSpPr>
      <xdr:spPr>
        <a:xfrm>
          <a:off x="9145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12</xdr:col>
      <xdr:colOff>52914</xdr:colOff>
      <xdr:row>2</xdr:row>
      <xdr:rowOff>105045</xdr:rowOff>
    </xdr:from>
    <xdr:to>
      <xdr:col>15</xdr:col>
      <xdr:colOff>1100667</xdr:colOff>
      <xdr:row>14</xdr:row>
      <xdr:rowOff>74084</xdr:rowOff>
    </xdr:to>
    <xdr:graphicFrame macro="">
      <xdr:nvGraphicFramePr>
        <xdr:cNvPr id="52" name="グラフ 51">
          <a:extLst>
            <a:ext uri="{FF2B5EF4-FFF2-40B4-BE49-F238E27FC236}">
              <a16:creationId xmlns:a16="http://schemas.microsoft.com/office/drawing/2014/main" id="{1F0300FA-C6E0-4210-9885-60C80B03E42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570277" y="808616"/>
          <a:ext cx="907032" cy="87990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0.13566</cdr:x>
      <cdr:y>0.23465</cdr:y>
    </cdr:from>
    <cdr:to>
      <cdr:x>0.3229</cdr:x>
      <cdr:y>0.23465</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543883" y="591268"/>
          <a:ext cx="750674"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0.13566</cdr:x>
      <cdr:y>0.23465</cdr:y>
    </cdr:from>
    <cdr:to>
      <cdr:x>0.13566</cdr:x>
      <cdr:y>0.28448</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543883" y="591268"/>
          <a:ext cx="0" cy="125561"/>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0</xdr:col>
      <xdr:colOff>0</xdr:colOff>
      <xdr:row>23</xdr:row>
      <xdr:rowOff>180975</xdr:rowOff>
    </xdr:from>
    <xdr:to>
      <xdr:col>4</xdr:col>
      <xdr:colOff>1072575</xdr:colOff>
      <xdr:row>44</xdr:row>
      <xdr:rowOff>86250</xdr:rowOff>
    </xdr:to>
    <xdr:graphicFrame macro="">
      <xdr:nvGraphicFramePr>
        <xdr:cNvPr id="2" name="グラフ 1">
          <a:extLst>
            <a:ext uri="{FF2B5EF4-FFF2-40B4-BE49-F238E27FC236}">
              <a16:creationId xmlns:a16="http://schemas.microsoft.com/office/drawing/2014/main" id="{B7FF7798-01E9-424B-BD50-CE972771A8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23</xdr:row>
      <xdr:rowOff>200025</xdr:rowOff>
    </xdr:from>
    <xdr:to>
      <xdr:col>1</xdr:col>
      <xdr:colOff>342900</xdr:colOff>
      <xdr:row>25</xdr:row>
      <xdr:rowOff>9525</xdr:rowOff>
    </xdr:to>
    <xdr:sp macro="" textlink="">
      <xdr:nvSpPr>
        <xdr:cNvPr id="3" name="テキスト ボックス 2">
          <a:extLst>
            <a:ext uri="{FF2B5EF4-FFF2-40B4-BE49-F238E27FC236}">
              <a16:creationId xmlns:a16="http://schemas.microsoft.com/office/drawing/2014/main" id="{51320A1F-CC3D-D9FE-D0F6-F36879ACA065}"/>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（振興局）</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828675</xdr:colOff>
      <xdr:row>23</xdr:row>
      <xdr:rowOff>190500</xdr:rowOff>
    </xdr:from>
    <xdr:to>
      <xdr:col>5</xdr:col>
      <xdr:colOff>171450</xdr:colOff>
      <xdr:row>25</xdr:row>
      <xdr:rowOff>0</xdr:rowOff>
    </xdr:to>
    <xdr:sp macro="" textlink="">
      <xdr:nvSpPr>
        <xdr:cNvPr id="4" name="テキスト ボックス 3">
          <a:extLst>
            <a:ext uri="{FF2B5EF4-FFF2-40B4-BE49-F238E27FC236}">
              <a16:creationId xmlns:a16="http://schemas.microsoft.com/office/drawing/2014/main" id="{53E4A306-7039-4777-A19C-B3C6367F43FD}"/>
            </a:ext>
          </a:extLst>
        </xdr:cNvPr>
        <xdr:cNvSpPr txBox="1"/>
      </xdr:nvSpPr>
      <xdr:spPr>
        <a:xfrm>
          <a:off x="4000500" y="5686425"/>
          <a:ext cx="7334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（億円）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27</xdr:row>
      <xdr:rowOff>180975</xdr:rowOff>
    </xdr:from>
    <xdr:to>
      <xdr:col>4</xdr:col>
      <xdr:colOff>1072575</xdr:colOff>
      <xdr:row>54</xdr:row>
      <xdr:rowOff>124050</xdr:rowOff>
    </xdr:to>
    <xdr:graphicFrame macro="">
      <xdr:nvGraphicFramePr>
        <xdr:cNvPr id="2" name="グラフ 1">
          <a:extLst>
            <a:ext uri="{FF2B5EF4-FFF2-40B4-BE49-F238E27FC236}">
              <a16:creationId xmlns:a16="http://schemas.microsoft.com/office/drawing/2014/main" id="{C16C6E85-2002-4F0C-91E2-76D0E32D7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27</xdr:row>
      <xdr:rowOff>200025</xdr:rowOff>
    </xdr:from>
    <xdr:to>
      <xdr:col>1</xdr:col>
      <xdr:colOff>342900</xdr:colOff>
      <xdr:row>29</xdr:row>
      <xdr:rowOff>9525</xdr:rowOff>
    </xdr:to>
    <xdr:sp macro="" textlink="">
      <xdr:nvSpPr>
        <xdr:cNvPr id="3" name="テキスト ボックス 2">
          <a:extLst>
            <a:ext uri="{FF2B5EF4-FFF2-40B4-BE49-F238E27FC236}">
              <a16:creationId xmlns:a16="http://schemas.microsoft.com/office/drawing/2014/main" id="{D3823EF4-4E6C-4C75-8679-C80E908F7688}"/>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（市町村）</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676275</xdr:colOff>
      <xdr:row>27</xdr:row>
      <xdr:rowOff>57150</xdr:rowOff>
    </xdr:from>
    <xdr:to>
      <xdr:col>5</xdr:col>
      <xdr:colOff>180975</xdr:colOff>
      <xdr:row>28</xdr:row>
      <xdr:rowOff>142875</xdr:rowOff>
    </xdr:to>
    <xdr:sp macro="" textlink="">
      <xdr:nvSpPr>
        <xdr:cNvPr id="4" name="テキスト ボックス 3">
          <a:extLst>
            <a:ext uri="{FF2B5EF4-FFF2-40B4-BE49-F238E27FC236}">
              <a16:creationId xmlns:a16="http://schemas.microsoft.com/office/drawing/2014/main" id="{A01C9EA5-A5B3-45AD-8953-A47D338BCC82}"/>
            </a:ext>
          </a:extLst>
        </xdr:cNvPr>
        <xdr:cNvSpPr txBox="1"/>
      </xdr:nvSpPr>
      <xdr:spPr>
        <a:xfrm>
          <a:off x="3848100" y="6505575"/>
          <a:ext cx="8953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1,000</a:t>
          </a:r>
          <a:r>
            <a:rPr kumimoji="1" lang="ja-JP" altLang="en-US" sz="900">
              <a:latin typeface="ＭＳ Ｐゴシック" panose="020B0600070205080204" pitchFamily="50" charset="-128"/>
              <a:ea typeface="ＭＳ Ｐゴシック" panose="020B0600070205080204" pitchFamily="50" charset="-128"/>
            </a:rPr>
            <a:t>万円）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AB11E-0C8A-4217-827E-93D7C2BDB9CF}">
  <dimension ref="A1:B2"/>
  <sheetViews>
    <sheetView workbookViewId="0">
      <selection activeCell="F22" sqref="F22"/>
    </sheetView>
  </sheetViews>
  <sheetFormatPr defaultColWidth="8.75" defaultRowHeight="13.5"/>
  <cols>
    <col min="1" max="2" width="3.75" style="7" customWidth="1"/>
    <col min="3" max="16384" width="8.75" style="7"/>
  </cols>
  <sheetData>
    <row r="1" spans="1:2">
      <c r="A1" s="7" t="s">
        <v>0</v>
      </c>
    </row>
    <row r="2" spans="1:2">
      <c r="A2" s="66"/>
      <c r="B2" s="7" t="s">
        <v>1</v>
      </c>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70CB5-F75A-47E4-B53A-04A971596070}">
  <sheetPr>
    <tabColor theme="7"/>
  </sheetPr>
  <dimension ref="A1:AI224"/>
  <sheetViews>
    <sheetView tabSelected="1" zoomScaleNormal="100" zoomScaleSheetLayoutView="90" workbookViewId="0">
      <selection sqref="A1:K2"/>
    </sheetView>
  </sheetViews>
  <sheetFormatPr defaultColWidth="10" defaultRowHeight="18.75" customHeight="1"/>
  <cols>
    <col min="1" max="2" width="5.625" style="9" customWidth="1"/>
    <col min="3" max="3" width="15.75" style="10" customWidth="1"/>
    <col min="4" max="4" width="16.625" style="10" customWidth="1"/>
    <col min="5" max="5" width="16.625" style="8" customWidth="1"/>
    <col min="6" max="6" width="2.125" style="8" customWidth="1"/>
    <col min="7" max="7" width="4.5" style="8" customWidth="1"/>
    <col min="8" max="8" width="5.75" style="8" customWidth="1"/>
    <col min="9" max="9" width="15.75" style="8" customWidth="1"/>
    <col min="10" max="11" width="16.625" style="8" customWidth="1"/>
    <col min="12" max="12" width="10" style="8"/>
    <col min="13" max="13" width="24" style="8" bestFit="1" customWidth="1"/>
    <col min="14" max="15" width="10" style="8"/>
    <col min="16" max="16" width="3.25" style="8" customWidth="1"/>
    <col min="17" max="16384" width="10" style="8"/>
  </cols>
  <sheetData>
    <row r="1" spans="1:17" ht="18.75" customHeight="1">
      <c r="A1" s="376" t="s">
        <v>2</v>
      </c>
      <c r="B1" s="376"/>
      <c r="C1" s="377"/>
      <c r="D1" s="377"/>
      <c r="E1" s="377"/>
      <c r="F1" s="377"/>
      <c r="G1" s="377"/>
      <c r="H1" s="377"/>
      <c r="I1" s="377"/>
      <c r="J1" s="377"/>
      <c r="K1" s="377"/>
      <c r="L1" s="20"/>
    </row>
    <row r="2" spans="1:17" ht="18.75" customHeight="1">
      <c r="A2" s="377"/>
      <c r="B2" s="377"/>
      <c r="C2" s="377"/>
      <c r="D2" s="377"/>
      <c r="E2" s="377"/>
      <c r="F2" s="377"/>
      <c r="G2" s="377"/>
      <c r="H2" s="377"/>
      <c r="I2" s="377"/>
      <c r="J2" s="377"/>
      <c r="K2" s="377"/>
      <c r="L2" s="20"/>
    </row>
    <row r="3" spans="1:17" ht="18.75" customHeight="1">
      <c r="A3" s="261" t="s">
        <v>3</v>
      </c>
      <c r="B3" s="261"/>
      <c r="C3" s="63"/>
      <c r="D3" s="63"/>
      <c r="E3" s="63"/>
      <c r="F3" s="63"/>
      <c r="G3" s="63"/>
      <c r="H3" s="63"/>
      <c r="I3" s="65"/>
      <c r="J3" s="64"/>
      <c r="K3" s="65"/>
      <c r="M3" s="11"/>
      <c r="N3" s="12"/>
    </row>
    <row r="4" spans="1:17" ht="22.5" customHeight="1" thickBot="1">
      <c r="A4" s="8"/>
      <c r="B4" s="8"/>
      <c r="C4" s="47" t="s">
        <v>4</v>
      </c>
      <c r="D4" s="8"/>
      <c r="G4" s="21"/>
      <c r="H4" s="21"/>
      <c r="I4" s="21"/>
      <c r="K4" s="378" t="str">
        <f>IFERROR(_xlfn.XLOOKUP('計算用シート（当年）'!$C$1,'計算用シート（当年）'!$D$4:$S$4,'計算用シート（当年）'!$D5:$S5),"-")</f>
        <v>令和４年</v>
      </c>
      <c r="M4" s="11"/>
      <c r="N4" s="12"/>
    </row>
    <row r="5" spans="1:17" s="11" customFormat="1" ht="22.5" customHeight="1" thickBot="1">
      <c r="A5" s="8"/>
      <c r="B5" s="8"/>
      <c r="C5" s="328" t="s">
        <v>5</v>
      </c>
      <c r="D5" s="29"/>
      <c r="F5" s="29"/>
      <c r="G5" s="56"/>
      <c r="H5" s="56"/>
      <c r="I5" s="56"/>
      <c r="J5" s="29"/>
      <c r="K5" s="379"/>
      <c r="N5" s="12"/>
      <c r="O5" s="8"/>
      <c r="P5" s="8"/>
      <c r="Q5" s="8"/>
    </row>
    <row r="6" spans="1:17" ht="15" customHeight="1">
      <c r="A6" s="8"/>
      <c r="B6" s="8"/>
      <c r="C6" s="8"/>
      <c r="D6" s="8"/>
      <c r="H6" s="21"/>
      <c r="I6" s="21"/>
      <c r="M6" s="11"/>
      <c r="N6" s="12"/>
    </row>
    <row r="7" spans="1:17" ht="18" customHeight="1">
      <c r="A7" s="352"/>
      <c r="B7" s="352"/>
      <c r="C7" s="381" t="str">
        <f>IFERROR(_xlfn.XLOOKUP('計算用シート（当年）'!$C$1,'計算用シート（当年）'!$D$4:$S$4,'計算用シート（当年）'!$D$6:$S$6),"-")</f>
        <v>全国トップ５とシェア</v>
      </c>
      <c r="D7" s="381"/>
      <c r="E7" s="353"/>
      <c r="I7" s="382" t="str">
        <f>IFERROR(_xlfn.XLOOKUP('計算用シート（当年）'!$C$1,'計算用シート（当年）'!$D$4:$S$4,'計算用シート（当年）'!$D$108:$S$108),"-")</f>
        <v>全国における北海道のシェア</v>
      </c>
      <c r="J7" s="382"/>
      <c r="M7" s="11"/>
      <c r="N7" s="12"/>
    </row>
    <row r="8" spans="1:17" ht="9" customHeight="1" thickBot="1">
      <c r="A8" s="354"/>
      <c r="B8" s="354"/>
      <c r="C8" s="354"/>
      <c r="D8" s="354"/>
      <c r="E8" s="354"/>
      <c r="M8" s="11"/>
      <c r="N8" s="12"/>
    </row>
    <row r="9" spans="1:17" ht="22.15" customHeight="1" thickTop="1">
      <c r="A9" s="355" t="s">
        <v>6</v>
      </c>
      <c r="B9" s="356" t="s">
        <v>7</v>
      </c>
      <c r="C9" s="357" t="s">
        <v>8</v>
      </c>
      <c r="D9" s="358" t="s">
        <v>9</v>
      </c>
      <c r="E9" s="359" t="s">
        <v>10</v>
      </c>
      <c r="M9" s="11"/>
      <c r="N9" s="12"/>
    </row>
    <row r="10" spans="1:17" ht="12" customHeight="1">
      <c r="A10" s="360"/>
      <c r="B10" s="360"/>
      <c r="C10" s="361"/>
      <c r="D10" s="362" t="s">
        <v>11</v>
      </c>
      <c r="E10" s="362" t="s">
        <v>12</v>
      </c>
      <c r="M10" s="11"/>
      <c r="N10" s="12"/>
    </row>
    <row r="11" spans="1:17" ht="15" customHeight="1">
      <c r="A11" s="360"/>
      <c r="B11" s="360"/>
      <c r="C11" s="363" t="s">
        <v>13</v>
      </c>
      <c r="D11" s="364">
        <v>100</v>
      </c>
      <c r="E11" s="365">
        <f>IFERROR(_xlfn.XLOOKUP('計算用シート（当年）'!$C$1,'計算用シート（当年）'!$D$4:$S$4,'計算用シート（当年）'!$D54:$S54),"-")</f>
        <v>90116</v>
      </c>
      <c r="M11" s="11"/>
      <c r="N11" s="12"/>
    </row>
    <row r="12" spans="1:17" ht="6" customHeight="1">
      <c r="A12" s="360"/>
      <c r="B12" s="360"/>
      <c r="C12" s="363"/>
      <c r="D12" s="366"/>
      <c r="E12" s="366"/>
      <c r="M12" s="11"/>
      <c r="N12" s="12"/>
    </row>
    <row r="13" spans="1:17" s="11" customFormat="1" ht="15" customHeight="1">
      <c r="A13" s="367">
        <f>_xlfn.XLOOKUP('計算用シート（当年）'!$C$1,'計算用シート（当年）'!$D$4:$S$4,'計算用シート（当年）'!$D102:$S102)</f>
        <v>1</v>
      </c>
      <c r="B13" s="349" t="str">
        <f>"("&amp;VLOOKUP(C13,'前年順位整理（自動更新）'!$B$3:$AX$486,MATCH('前年順位整理（自動更新）'!$B$1,'前年順位整理（自動更新）'!$B$3:$AX$3,0),)&amp;")"</f>
        <v>(1)</v>
      </c>
      <c r="C13" s="350" t="str">
        <f>IFERROR(_xlfn.XLOOKUP('計算用シート（当年）'!$C$1,'計算用シート（当年）'!$D$4:$S$4,'計算用シート（当年）'!$D7:$S7),"-")</f>
        <v>北海道</v>
      </c>
      <c r="D13" s="368">
        <f>IFERROR((ROUND(E13/$E$11*100,1)),"-")</f>
        <v>14.3</v>
      </c>
      <c r="E13" s="351">
        <f>IFERROR(_xlfn.XLOOKUP('計算用シート（当年）'!$C$1,'計算用シート（当年）'!$D$4:$S$4,'計算用シート（当年）'!$D55:$S55),"-")</f>
        <v>12919</v>
      </c>
      <c r="N13" s="12"/>
      <c r="O13" s="8"/>
      <c r="P13" s="8"/>
      <c r="Q13" s="8"/>
    </row>
    <row r="14" spans="1:17" s="11" customFormat="1" ht="15" customHeight="1">
      <c r="A14" s="367">
        <f>_xlfn.XLOOKUP('計算用シート（当年）'!$C$1,'計算用シート（当年）'!$D$4:$S$4,'計算用シート（当年）'!$D103:$S103)</f>
        <v>2</v>
      </c>
      <c r="B14" s="349" t="str">
        <f>IF($C$5="てんさい","","("&amp;VLOOKUP(C14,'前年順位整理（自動更新）'!$B$3:$AX$486,MATCH('前年順位整理（自動更新）'!$B$1,'前年順位整理（自動更新）'!$B$3:$AX$3,0),)&amp;")")</f>
        <v>(2)</v>
      </c>
      <c r="C14" s="350" t="str">
        <f>IFERROR(_xlfn.XLOOKUP('計算用シート（当年）'!$C$1,'計算用シート（当年）'!$D$4:$S$4,'計算用シート（当年）'!$D8:$S8),"-")</f>
        <v>鹿児島</v>
      </c>
      <c r="D14" s="368">
        <f>IFERROR((ROUND(E14/$E$11*100,1)),"-")</f>
        <v>5.7</v>
      </c>
      <c r="E14" s="351">
        <f>IFERROR(_xlfn.XLOOKUP('計算用シート（当年）'!$C$1,'計算用シート（当年）'!$D$4:$S$4,'計算用シート（当年）'!$D56:$S56),"-")</f>
        <v>5114</v>
      </c>
      <c r="N14" s="12"/>
      <c r="O14" s="8"/>
      <c r="P14" s="8"/>
      <c r="Q14" s="8"/>
    </row>
    <row r="15" spans="1:17" s="11" customFormat="1" ht="15" customHeight="1">
      <c r="A15" s="367">
        <f>_xlfn.XLOOKUP('計算用シート（当年）'!$C$1,'計算用シート（当年）'!$D$4:$S$4,'計算用シート（当年）'!$D104:$S104)</f>
        <v>3</v>
      </c>
      <c r="B15" s="349" t="str">
        <f>IF($C$5="てんさい","","("&amp;VLOOKUP(C15,'前年順位整理（自動更新）'!$B$3:$AX$486,MATCH('前年順位整理（自動更新）'!$B$1,'前年順位整理（自動更新）'!$B$3:$AX$3,0),)&amp;")")</f>
        <v>(3)</v>
      </c>
      <c r="C15" s="350" t="str">
        <f>IFERROR(_xlfn.XLOOKUP('計算用シート（当年）'!$C$1,'計算用シート（当年）'!$D$4:$S$4,'計算用シート（当年）'!$D9:$S9),"-")</f>
        <v>茨城</v>
      </c>
      <c r="D15" s="368">
        <f t="shared" ref="D15:D16" si="0">IFERROR((ROUND(E15/$E$11*100,1)),"-")</f>
        <v>4.9000000000000004</v>
      </c>
      <c r="E15" s="351">
        <f>IFERROR(_xlfn.XLOOKUP('計算用シート（当年）'!$C$1,'計算用シート（当年）'!$D$4:$S$4,'計算用シート（当年）'!$D57:$S57),"-")</f>
        <v>4384</v>
      </c>
      <c r="N15" s="12"/>
      <c r="O15" s="8"/>
      <c r="P15" s="8"/>
      <c r="Q15" s="8"/>
    </row>
    <row r="16" spans="1:17" s="11" customFormat="1" ht="15" customHeight="1">
      <c r="A16" s="367">
        <f>_xlfn.XLOOKUP('計算用シート（当年）'!$C$1,'計算用シート（当年）'!$D$4:$S$4,'計算用シート（当年）'!$D105:$S105)</f>
        <v>4</v>
      </c>
      <c r="B16" s="349" t="str">
        <f>IF($C$5="てんさい","","("&amp;VLOOKUP(C16,'前年順位整理（自動更新）'!$B$3:$AX$486,MATCH('前年順位整理（自動更新）'!$B$1,'前年順位整理（自動更新）'!$B$3:$AX$3,0),)&amp;")")</f>
        <v>(6)</v>
      </c>
      <c r="C16" s="350" t="str">
        <f>IFERROR(_xlfn.XLOOKUP('計算用シート（当年）'!$C$1,'計算用シート（当年）'!$D$4:$S$4,'計算用シート（当年）'!$D10:$S10),"-")</f>
        <v>千葉</v>
      </c>
      <c r="D16" s="368">
        <f t="shared" si="0"/>
        <v>4.0999999999999996</v>
      </c>
      <c r="E16" s="351">
        <f>IFERROR(_xlfn.XLOOKUP('計算用シート（当年）'!$C$1,'計算用シート（当年）'!$D$4:$S$4,'計算用シート（当年）'!$D58:$S58),"-")</f>
        <v>3676</v>
      </c>
      <c r="N16" s="12"/>
      <c r="O16" s="8"/>
      <c r="P16" s="8"/>
      <c r="Q16" s="8"/>
    </row>
    <row r="17" spans="1:17" s="11" customFormat="1" ht="15" customHeight="1">
      <c r="A17" s="369">
        <f>_xlfn.XLOOKUP('計算用シート（当年）'!$C$1,'計算用シート（当年）'!$D$4:$S$4,'計算用シート（当年）'!$D106:$S106)</f>
        <v>5</v>
      </c>
      <c r="B17" s="349" t="str">
        <f>IF($C$5="てんさい","","("&amp;VLOOKUP(C17,'前年順位整理（自動更新）'!$B$3:$AX$486,MATCH('前年順位整理（自動更新）'!$B$1,'前年順位整理（自動更新）'!$B$3:$AX$3,0),)&amp;")")</f>
        <v>(5)</v>
      </c>
      <c r="C17" s="350" t="str">
        <f>IFERROR(_xlfn.XLOOKUP('計算用シート（当年）'!$C$1,'計算用シート（当年）'!$D$4:$S$4,'計算用シート（当年）'!$D11:$S11),"-")</f>
        <v>熊本</v>
      </c>
      <c r="D17" s="348">
        <f>IFERROR((ROUND(E17/$E$11*100,1)),"-")</f>
        <v>3.9</v>
      </c>
      <c r="E17" s="351">
        <f>IFERROR(_xlfn.XLOOKUP('計算用シート（当年）'!$C$1,'計算用シート（当年）'!$D$4:$S$4,'計算用シート（当年）'!$D59:$S59),"-")</f>
        <v>3512</v>
      </c>
      <c r="N17" s="12"/>
      <c r="O17" s="8"/>
      <c r="P17" s="8"/>
      <c r="Q17" s="8"/>
    </row>
    <row r="18" spans="1:17" s="11" customFormat="1" ht="15" customHeight="1">
      <c r="A18" s="83" t="str">
        <f>IF($C$18="北海道",_xlfn.XLOOKUP('計算用シート（当年）'!$C$1,'計算用シート（当年）'!$D$4:$S$4,'計算用シート（当年）'!$D107:$S107),"")</f>
        <v/>
      </c>
      <c r="B18" s="327" t="str">
        <f>IF($C$18="北海道",IF($C$5="てんさい","","("&amp;VLOOKUP(C18,'前年順位整理（自動更新）'!$B$3:$AX$486,MATCH('前年順位整理（自動更新）'!$B$1,'前年順位整理（自動更新）'!$B$3:$AX$3,0),)&amp;")"),"")</f>
        <v/>
      </c>
      <c r="C18" s="82" t="str" cm="1">
        <f t="array" ref="C18">IF(OR(C13:C17="北海道"),"","北海道")</f>
        <v/>
      </c>
      <c r="D18" s="46" t="str">
        <f>IF($C$18="北海道",IFERROR((ROUND(E18/$E$11*100,1)),"-"),"")</f>
        <v/>
      </c>
      <c r="E18" s="84" t="str">
        <f>IF($C$18="北海道",IFERROR(_xlfn.XLOOKUP('計算用シート（当年）'!$C$1,'計算用シート（当年）'!$D$4:$S$4,'計算用シート（当年）'!$D125:$S125),"-"),"")</f>
        <v/>
      </c>
      <c r="N18" s="12"/>
      <c r="O18" s="8"/>
      <c r="P18" s="8"/>
      <c r="Q18" s="8"/>
    </row>
    <row r="19" spans="1:17" ht="15" customHeight="1">
      <c r="A19" s="15"/>
      <c r="B19" s="15"/>
      <c r="C19" s="15"/>
      <c r="D19" s="15"/>
      <c r="E19" s="15"/>
      <c r="M19" s="11"/>
      <c r="N19" s="12"/>
    </row>
    <row r="20" spans="1:17" ht="18" customHeight="1">
      <c r="A20" s="263"/>
      <c r="B20" s="263"/>
      <c r="C20" s="380" t="s">
        <v>14</v>
      </c>
      <c r="D20" s="380"/>
      <c r="E20" s="262"/>
      <c r="I20" s="383" t="s">
        <v>15</v>
      </c>
      <c r="J20" s="383"/>
      <c r="M20" s="11"/>
      <c r="N20" s="12"/>
    </row>
    <row r="21" spans="1:17" ht="9" customHeight="1" thickBot="1">
      <c r="A21" s="13"/>
      <c r="B21" s="13"/>
      <c r="C21" s="13"/>
      <c r="D21" s="13"/>
      <c r="E21" s="13"/>
      <c r="M21" s="11"/>
      <c r="N21" s="12"/>
    </row>
    <row r="22" spans="1:17" ht="21.75" customHeight="1" thickTop="1">
      <c r="A22" s="31" t="s">
        <v>6</v>
      </c>
      <c r="B22" s="301" t="s">
        <v>7</v>
      </c>
      <c r="C22" s="32" t="s">
        <v>16</v>
      </c>
      <c r="D22" s="68" t="s">
        <v>9</v>
      </c>
      <c r="E22" s="33" t="s">
        <v>10</v>
      </c>
      <c r="M22" s="11"/>
      <c r="N22" s="12"/>
    </row>
    <row r="23" spans="1:17" ht="12" customHeight="1">
      <c r="A23" s="30"/>
      <c r="B23" s="30"/>
      <c r="C23" s="34"/>
      <c r="D23" s="35" t="s">
        <v>11</v>
      </c>
      <c r="E23" s="36" t="s">
        <v>12</v>
      </c>
      <c r="M23" s="11"/>
      <c r="N23" s="12"/>
    </row>
    <row r="24" spans="1:17" ht="15" customHeight="1">
      <c r="A24" s="37"/>
      <c r="B24" s="37"/>
      <c r="C24" s="38" t="s">
        <v>17</v>
      </c>
      <c r="D24" s="39">
        <f>IFERROR(IF($C$5="10a当たり収量",_xlfn.XLOOKUP('計算用シート（当年）'!$C$1,'計算用シート（当年）'!$D$4:$S$4,'計算用シート（当年）'!$D125:$S125),100),"")</f>
        <v>100</v>
      </c>
      <c r="E24" s="40">
        <f>IFERROR(IF($C$5="10a当たり収量","",_xlfn.XLOOKUP('計算用シート（当年）'!$C$1,'計算用シート（当年）'!$D$4:$S$4,'計算用シート（当年）'!$D125:$S125)),"-")</f>
        <v>12919</v>
      </c>
      <c r="M24" s="11"/>
      <c r="N24" s="12"/>
    </row>
    <row r="25" spans="1:17" ht="6" customHeight="1">
      <c r="A25" s="37"/>
      <c r="B25" s="37"/>
      <c r="C25" s="38"/>
      <c r="D25" s="41"/>
      <c r="E25" s="42"/>
      <c r="M25" s="11"/>
      <c r="N25" s="12"/>
    </row>
    <row r="26" spans="1:17" ht="15" customHeight="1">
      <c r="A26" s="37">
        <f t="shared" ref="A26:A38" si="1">IFERROR(IF($C$5="10a当たり収量",RANK(D26,$D$26:$D$40,0),RANK(E26,$E$26:$E$40,0)),"-")</f>
        <v>1</v>
      </c>
      <c r="B26" s="312" t="str">
        <f>IF(E26="-","(-)","("&amp;VLOOKUP(C26,'前年順位整理（自動更新）'!$B$3:$AX$486,MATCH('前年順位整理（自動更新）'!$B$1,'前年順位整理（自動更新）'!$B$3:$AX$3,0),)&amp;")")</f>
        <v>(1)</v>
      </c>
      <c r="C26" s="43" t="str">
        <f>IF(E26="-","-",IFERROR(_xlfn.XLOOKUP('計算用シート（当年）'!$C$1,'計算用シート（当年）'!$D$4:$S$4,'計算用シート（当年）'!$D111:$S111),"-"))</f>
        <v>十勝</v>
      </c>
      <c r="D26" s="44">
        <f>IFERROR(IF($C$5="10a当たり収量",_xlfn.XLOOKUP('計算用シート（当年）'!$C$1,'計算用シート（当年）'!$D$4:$S$4,'計算用シート（当年）'!$D126:$S126),ROUND(E26/$E$24*100,1)),"-")</f>
        <v>23.8</v>
      </c>
      <c r="E26" s="45">
        <f>IFERROR(IF($C$5="10a当たり収量","",_xlfn.XLOOKUP('計算用シート（当年）'!$C$1,'計算用シート（当年）'!$D$4:$S$4,'計算用シート（当年）'!$D126:$S126)),"-")</f>
        <v>3080</v>
      </c>
      <c r="M26" s="11"/>
      <c r="N26" s="12"/>
    </row>
    <row r="27" spans="1:17" ht="15" customHeight="1">
      <c r="A27" s="37">
        <f t="shared" si="1"/>
        <v>2</v>
      </c>
      <c r="B27" s="312" t="str">
        <f>IF(E27="-","(-)","("&amp;VLOOKUP(C27,'前年順位整理（自動更新）'!$B$3:$AX$486,MATCH('前年順位整理（自動更新）'!$B$1,'前年順位整理（自動更新）'!$B$3:$AX$3,0),)&amp;")")</f>
        <v>(2)</v>
      </c>
      <c r="C27" s="43" t="str">
        <f>IF(E27="-","-",IFERROR(_xlfn.XLOOKUP('計算用シート（当年）'!$C$1,'計算用シート（当年）'!$D$4:$S$4,'計算用シート（当年）'!$D112:$S112),"-"))</f>
        <v>オホーツク</v>
      </c>
      <c r="D27" s="44">
        <f>IFERROR(IF($C$5="10a当たり収量",_xlfn.XLOOKUP('計算用シート（当年）'!$C$1,'計算用シート（当年）'!$D$4:$S$4,'計算用シート（当年）'!$D127:$S127),ROUND(E27/$E$24*100,1)),"-")</f>
        <v>15.9</v>
      </c>
      <c r="E27" s="45">
        <f>IFERROR(IF($C$5="10a当たり収量","",_xlfn.XLOOKUP('計算用シート（当年）'!$C$1,'計算用シート（当年）'!$D$4:$S$4,'計算用シート（当年）'!$D127:$S127)),"-")</f>
        <v>2056</v>
      </c>
      <c r="H27" s="37"/>
      <c r="I27" s="295"/>
      <c r="J27" s="44"/>
      <c r="K27" s="45"/>
    </row>
    <row r="28" spans="1:17" ht="15" customHeight="1">
      <c r="A28" s="37">
        <f t="shared" si="1"/>
        <v>3</v>
      </c>
      <c r="B28" s="312" t="str">
        <f>IF(E28="-","(-)","("&amp;VLOOKUP(C28,'前年順位整理（自動更新）'!$B$3:$AX$486,MATCH('前年順位整理（自動更新）'!$B$1,'前年順位整理（自動更新）'!$B$3:$AX$3,0),)&amp;")")</f>
        <v>(3)</v>
      </c>
      <c r="C28" s="43" t="str">
        <f>IF(E28="-","-",IFERROR(_xlfn.XLOOKUP('計算用シート（当年）'!$C$1,'計算用シート（当年）'!$D$4:$S$4,'計算用シート（当年）'!$D113:$S113),"-"))</f>
        <v>上川</v>
      </c>
      <c r="D28" s="44">
        <f>IFERROR(IF($C$5="10a当たり収量",_xlfn.XLOOKUP('計算用シート（当年）'!$C$1,'計算用シート（当年）'!$D$4:$S$4,'計算用シート（当年）'!$D128:$S128),ROUND(E28/$E$24*100,1)),"-")</f>
        <v>9.9</v>
      </c>
      <c r="E28" s="45">
        <f>IFERROR(IF($C$5="10a当たり収量","",_xlfn.XLOOKUP('計算用シート（当年）'!$C$1,'計算用シート（当年）'!$D$4:$S$4,'計算用シート（当年）'!$D128:$S128)),"-")</f>
        <v>1284</v>
      </c>
      <c r="F28" s="16"/>
      <c r="G28" s="16"/>
      <c r="H28" s="16"/>
      <c r="I28" s="16"/>
      <c r="J28" s="16"/>
      <c r="K28" s="16"/>
    </row>
    <row r="29" spans="1:17" ht="15" customHeight="1">
      <c r="A29" s="37">
        <f t="shared" si="1"/>
        <v>4</v>
      </c>
      <c r="B29" s="312" t="str">
        <f>IF(E29="-","(-)","("&amp;VLOOKUP(C29,'前年順位整理（自動更新）'!$B$3:$AX$486,MATCH('前年順位整理（自動更新）'!$B$1,'前年順位整理（自動更新）'!$B$3:$AX$3,0),)&amp;")")</f>
        <v>(4)</v>
      </c>
      <c r="C29" s="43" t="str">
        <f>IF(E29="-","-",IFERROR(_xlfn.XLOOKUP('計算用シート（当年）'!$C$1,'計算用シート（当年）'!$D$4:$S$4,'計算用シート（当年）'!$D114:$S114),"-"))</f>
        <v>根室</v>
      </c>
      <c r="D29" s="44">
        <f>IFERROR(IF($C$5="10a当たり収量",_xlfn.XLOOKUP('計算用シート（当年）'!$C$1,'計算用シート（当年）'!$D$4:$S$4,'計算用シート（当年）'!$D129:$S129),ROUND(E29/$E$24*100,1)),"-")</f>
        <v>8.4</v>
      </c>
      <c r="E29" s="45">
        <f>IFERROR(IF($C$5="10a当たり収量","",_xlfn.XLOOKUP('計算用シート（当年）'!$C$1,'計算用シート（当年）'!$D$4:$S$4,'計算用シート（当年）'!$D129:$S129)),"-")</f>
        <v>1082</v>
      </c>
      <c r="F29" s="16"/>
      <c r="G29" s="16"/>
      <c r="H29" s="16"/>
      <c r="I29" s="16"/>
      <c r="J29" s="16"/>
      <c r="K29" s="16"/>
    </row>
    <row r="30" spans="1:17" ht="15" customHeight="1">
      <c r="A30" s="37">
        <f t="shared" si="1"/>
        <v>5</v>
      </c>
      <c r="B30" s="312" t="str">
        <f>IF(E30="-","(-)","("&amp;VLOOKUP(C30,'前年順位整理（自動更新）'!$B$3:$AX$486,MATCH('前年順位整理（自動更新）'!$B$1,'前年順位整理（自動更新）'!$B$3:$AX$3,0),)&amp;")")</f>
        <v>(5)</v>
      </c>
      <c r="C30" s="43" t="str">
        <f>IF(E30="-","-",IFERROR(_xlfn.XLOOKUP('計算用シート（当年）'!$C$1,'計算用シート（当年）'!$D$4:$S$4,'計算用シート（当年）'!$D115:$S115),"-"))</f>
        <v>空知</v>
      </c>
      <c r="D30" s="44">
        <f>IFERROR(IF($C$5="10a当たり収量",_xlfn.XLOOKUP('計算用シート（当年）'!$C$1,'計算用シート（当年）'!$D$4:$S$4,'計算用シート（当年）'!$D130:$S130),ROUND(E30/$E$24*100,1)),"-")</f>
        <v>8.1</v>
      </c>
      <c r="E30" s="45">
        <f>IFERROR(IF($C$5="10a当たり収量","",_xlfn.XLOOKUP('計算用シート（当年）'!$C$1,'計算用シート（当年）'!$D$4:$S$4,'計算用シート（当年）'!$D130:$S130)),"-")</f>
        <v>1043</v>
      </c>
      <c r="F30" s="16"/>
      <c r="G30" s="16"/>
      <c r="H30" s="16"/>
      <c r="I30" s="16"/>
      <c r="J30" s="16"/>
      <c r="K30" s="16"/>
    </row>
    <row r="31" spans="1:17" ht="15" customHeight="1">
      <c r="A31" s="37">
        <f t="shared" si="1"/>
        <v>6</v>
      </c>
      <c r="B31" s="312" t="str">
        <f>IF(E31="-","(-)","("&amp;VLOOKUP(C31,'前年順位整理（自動更新）'!$B$3:$AX$486,MATCH('前年順位整理（自動更新）'!$B$1,'前年順位整理（自動更新）'!$B$3:$AX$3,0),)&amp;")")</f>
        <v>(6)</v>
      </c>
      <c r="C31" s="43" t="str">
        <f>IF(E31="-","-",IFERROR(_xlfn.XLOOKUP('計算用シート（当年）'!$C$1,'計算用シート（当年）'!$D$4:$S$4,'計算用シート（当年）'!$D116:$S116),"-"))</f>
        <v>釧路</v>
      </c>
      <c r="D31" s="44">
        <f>IFERROR(IF($C$5="10a当たり収量",_xlfn.XLOOKUP('計算用シート（当年）'!$C$1,'計算用シート（当年）'!$D$4:$S$4,'計算用シート（当年）'!$D131:$S131),ROUND(E31/$E$24*100,1)),"-")</f>
        <v>6.7</v>
      </c>
      <c r="E31" s="45">
        <f>IFERROR(IF($C$5="10a当たり収量","",_xlfn.XLOOKUP('計算用シート（当年）'!$C$1,'計算用シート（当年）'!$D$4:$S$4,'計算用シート（当年）'!$D131:$S131)),"-")</f>
        <v>869</v>
      </c>
      <c r="F31" s="16"/>
      <c r="G31" s="16"/>
      <c r="H31" s="16"/>
      <c r="I31" s="16"/>
      <c r="J31" s="16"/>
      <c r="K31" s="16"/>
    </row>
    <row r="32" spans="1:17" ht="15" customHeight="1">
      <c r="A32" s="37">
        <f t="shared" si="1"/>
        <v>7</v>
      </c>
      <c r="B32" s="312" t="str">
        <f>IF(E32="-","(-)","("&amp;VLOOKUP(C32,'前年順位整理（自動更新）'!$B$3:$AX$486,MATCH('前年順位整理（自動更新）'!$B$1,'前年順位整理（自動更新）'!$B$3:$AX$3,0),)&amp;")")</f>
        <v>(7)</v>
      </c>
      <c r="C32" s="43" t="str">
        <f>IF(E32="-","-",IFERROR(_xlfn.XLOOKUP('計算用シート（当年）'!$C$1,'計算用シート（当年）'!$D$4:$S$4,'計算用シート（当年）'!$D117:$S117),"-"))</f>
        <v>日高</v>
      </c>
      <c r="D32" s="44">
        <f>IFERROR(IF($C$5="10a当たり収量",_xlfn.XLOOKUP('計算用シート（当年）'!$C$1,'計算用シート（当年）'!$D$4:$S$4,'計算用シート（当年）'!$D132:$S132),ROUND(E32/$E$24*100,1)),"-")</f>
        <v>5.7</v>
      </c>
      <c r="E32" s="45">
        <f>IFERROR(IF($C$5="10a当たり収量","",_xlfn.XLOOKUP('計算用シート（当年）'!$C$1,'計算用シート（当年）'!$D$4:$S$4,'計算用シート（当年）'!$D132:$S132)),"-")</f>
        <v>730</v>
      </c>
      <c r="F32" s="16"/>
      <c r="G32" s="16"/>
      <c r="H32" s="16"/>
      <c r="I32" s="16"/>
      <c r="J32" s="16"/>
      <c r="K32" s="16"/>
    </row>
    <row r="33" spans="1:12" ht="15" customHeight="1">
      <c r="A33" s="37">
        <f t="shared" si="1"/>
        <v>8</v>
      </c>
      <c r="B33" s="312" t="str">
        <f>IF(E33="-","(-)","("&amp;VLOOKUP(C33,'前年順位整理（自動更新）'!$B$3:$AX$486,MATCH('前年順位整理（自動更新）'!$B$1,'前年順位整理（自動更新）'!$B$3:$AX$3,0),)&amp;")")</f>
        <v>(8)</v>
      </c>
      <c r="C33" s="43" t="str">
        <f>IF(E33="-","-",IFERROR(_xlfn.XLOOKUP('計算用シート（当年）'!$C$1,'計算用シート（当年）'!$D$4:$S$4,'計算用シート（当年）'!$D118:$S118),"-"))</f>
        <v>胆振</v>
      </c>
      <c r="D33" s="44">
        <f>IFERROR(IF($C$5="10a当たり収量",_xlfn.XLOOKUP('計算用シート（当年）'!$C$1,'計算用シート（当年）'!$D$4:$S$4,'計算用シート（当年）'!$D133:$S133),ROUND(E33/$E$24*100,1)),"-")</f>
        <v>5.0999999999999996</v>
      </c>
      <c r="E33" s="45">
        <f>IFERROR(IF($C$5="10a当たり収量","",_xlfn.XLOOKUP('計算用シート（当年）'!$C$1,'計算用シート（当年）'!$D$4:$S$4,'計算用シート（当年）'!$D133:$S133)),"-")</f>
        <v>653</v>
      </c>
      <c r="F33" s="16"/>
      <c r="G33" s="16"/>
      <c r="H33" s="16"/>
      <c r="I33" s="16"/>
      <c r="J33" s="16"/>
      <c r="K33" s="16"/>
    </row>
    <row r="34" spans="1:12" ht="15" customHeight="1">
      <c r="A34" s="37">
        <f t="shared" si="1"/>
        <v>9</v>
      </c>
      <c r="B34" s="312" t="str">
        <f>IF(E34="-","(-)","("&amp;VLOOKUP(C34,'前年順位整理（自動更新）'!$B$3:$AX$486,MATCH('前年順位整理（自動更新）'!$B$1,'前年順位整理（自動更新）'!$B$3:$AX$3,0),)&amp;")")</f>
        <v>(9)</v>
      </c>
      <c r="C34" s="43" t="str">
        <f>IF(E34="-","-",IFERROR(_xlfn.XLOOKUP('計算用シート（当年）'!$C$1,'計算用シート（当年）'!$D$4:$S$4,'計算用シート（当年）'!$D119:$S119),"-"))</f>
        <v>石狩</v>
      </c>
      <c r="D34" s="44">
        <f>IFERROR(IF($C$5="10a当たり収量",_xlfn.XLOOKUP('計算用シート（当年）'!$C$1,'計算用シート（当年）'!$D$4:$S$4,'計算用シート（当年）'!$D134:$S134),ROUND(E34/$E$24*100,1)),"-")</f>
        <v>3.9</v>
      </c>
      <c r="E34" s="45">
        <f>IFERROR(IF($C$5="10a当たり収量","",_xlfn.XLOOKUP('計算用シート（当年）'!$C$1,'計算用シート（当年）'!$D$4:$S$4,'計算用シート（当年）'!$D134:$S134)),"-")</f>
        <v>507</v>
      </c>
      <c r="F34" s="16"/>
      <c r="G34" s="16"/>
      <c r="H34" s="16"/>
      <c r="I34" s="16"/>
      <c r="J34" s="16"/>
      <c r="K34" s="16"/>
    </row>
    <row r="35" spans="1:12" ht="15" customHeight="1">
      <c r="A35" s="37">
        <f t="shared" si="1"/>
        <v>10</v>
      </c>
      <c r="B35" s="312" t="str">
        <f>IF(E35="-","(-)","("&amp;VLOOKUP(C35,'前年順位整理（自動更新）'!$B$3:$AX$486,MATCH('前年順位整理（自動更新）'!$B$1,'前年順位整理（自動更新）'!$B$3:$AX$3,0),)&amp;")")</f>
        <v>(11)</v>
      </c>
      <c r="C35" s="43" t="str">
        <f>IF(E35="-","-",IFERROR(_xlfn.XLOOKUP('計算用シート（当年）'!$C$1,'計算用シート（当年）'!$D$4:$S$4,'計算用シート（当年）'!$D120:$S120),"-"))</f>
        <v>後志</v>
      </c>
      <c r="D35" s="44">
        <f>IFERROR(IF($C$5="10a当たり収量",_xlfn.XLOOKUP('計算用シート（当年）'!$C$1,'計算用シート（当年）'!$D$4:$S$4,'計算用シート（当年）'!$D135:$S135),ROUND(E35/$E$24*100,1)),"-")</f>
        <v>3.4</v>
      </c>
      <c r="E35" s="45">
        <f>IFERROR(IF($C$5="10a当たり収量","",_xlfn.XLOOKUP('計算用シート（当年）'!$C$1,'計算用シート（当年）'!$D$4:$S$4,'計算用シート（当年）'!$D135:$S135)),"-")</f>
        <v>440</v>
      </c>
      <c r="F35" s="16"/>
      <c r="G35" s="16"/>
      <c r="H35" s="16"/>
      <c r="I35" s="16"/>
      <c r="J35" s="16"/>
      <c r="K35" s="16"/>
    </row>
    <row r="36" spans="1:12" ht="15" customHeight="1">
      <c r="A36" s="37">
        <f t="shared" si="1"/>
        <v>11</v>
      </c>
      <c r="B36" s="312" t="str">
        <f>IF(E36="-","(-)","("&amp;VLOOKUP(C36,'前年順位整理（自動更新）'!$B$3:$AX$486,MATCH('前年順位整理（自動更新）'!$B$1,'前年順位整理（自動更新）'!$B$3:$AX$3,0),)&amp;")")</f>
        <v>(12)</v>
      </c>
      <c r="C36" s="43" t="str">
        <f>IF(E36="-","-",IFERROR(_xlfn.XLOOKUP('計算用シート（当年）'!$C$1,'計算用シート（当年）'!$D$4:$S$4,'計算用シート（当年）'!$D121:$S121),"-"))</f>
        <v>渡島</v>
      </c>
      <c r="D36" s="44">
        <f>IFERROR(IF($C$5="10a当たり収量",_xlfn.XLOOKUP('計算用シート（当年）'!$C$1,'計算用シート（当年）'!$D$4:$S$4,'計算用シート（当年）'!$D136:$S136),ROUND(E36/$E$24*100,1)),"-")</f>
        <v>3.4</v>
      </c>
      <c r="E36" s="45">
        <f>IFERROR(IF($C$5="10a当たり収量","",_xlfn.XLOOKUP('計算用シート（当年）'!$C$1,'計算用シート（当年）'!$D$4:$S$4,'計算用シート（当年）'!$D136:$S136)),"-")</f>
        <v>434</v>
      </c>
      <c r="F36" s="16"/>
      <c r="G36" s="16"/>
      <c r="H36" s="16"/>
      <c r="I36" s="16"/>
      <c r="J36" s="16"/>
      <c r="K36" s="16"/>
    </row>
    <row r="37" spans="1:12" ht="15" customHeight="1">
      <c r="A37" s="37">
        <f t="shared" si="1"/>
        <v>12</v>
      </c>
      <c r="B37" s="312" t="str">
        <f>IF(E37="-","(-)","("&amp;VLOOKUP(C37,'前年順位整理（自動更新）'!$B$3:$AX$486,MATCH('前年順位整理（自動更新）'!$B$1,'前年順位整理（自動更新）'!$B$3:$AX$3,0),)&amp;")")</f>
        <v>(10)</v>
      </c>
      <c r="C37" s="43" t="str">
        <f>IF(E37="-","-",IFERROR(_xlfn.XLOOKUP('計算用シート（当年）'!$C$1,'計算用シート（当年）'!$D$4:$S$4,'計算用シート（当年）'!$D122:$S122),"-"))</f>
        <v>宗谷</v>
      </c>
      <c r="D37" s="44">
        <f>IFERROR(IF($C$5="10a当たり収量",_xlfn.XLOOKUP('計算用シート（当年）'!$C$1,'計算用シート（当年）'!$D$4:$S$4,'計算用シート（当年）'!$D137:$S137),ROUND(E37/$E$24*100,1)),"-")</f>
        <v>3.3</v>
      </c>
      <c r="E37" s="45">
        <f>IFERROR(IF($C$5="10a当たり収量","",_xlfn.XLOOKUP('計算用シート（当年）'!$C$1,'計算用シート（当年）'!$D$4:$S$4,'計算用シート（当年）'!$D137:$S137)),"-")</f>
        <v>432</v>
      </c>
      <c r="F37" s="16"/>
      <c r="G37" s="16"/>
      <c r="H37" s="16"/>
      <c r="I37" s="16"/>
      <c r="J37" s="16"/>
      <c r="K37" s="16"/>
    </row>
    <row r="38" spans="1:12" ht="15" customHeight="1">
      <c r="A38" s="37">
        <f t="shared" si="1"/>
        <v>13</v>
      </c>
      <c r="B38" s="312" t="str">
        <f>IF(E38="-","(-)","("&amp;VLOOKUP(C38,'前年順位整理（自動更新）'!$B$3:$AX$486,MATCH('前年順位整理（自動更新）'!$B$1,'前年順位整理（自動更新）'!$B$3:$AX$3,0),)&amp;")")</f>
        <v>(13)</v>
      </c>
      <c r="C38" s="43" t="str">
        <f>IF(E38="-","-",IFERROR(_xlfn.XLOOKUP('計算用シート（当年）'!$C$1,'計算用シート（当年）'!$D$4:$S$4,'計算用シート（当年）'!$D123:$S123),"-"))</f>
        <v>留萌</v>
      </c>
      <c r="D38" s="44">
        <f>IFERROR(IF($C$5="10a当たり収量",_xlfn.XLOOKUP('計算用シート（当年）'!$C$1,'計算用シート（当年）'!$D$4:$S$4,'計算用シート（当年）'!$D138:$S138),ROUND(E38/$E$24*100,1)),"-")</f>
        <v>1.3</v>
      </c>
      <c r="E38" s="45">
        <f>IFERROR(IF($C$5="10a当たり収量","",_xlfn.XLOOKUP('計算用シート（当年）'!$C$1,'計算用シート（当年）'!$D$4:$S$4,'計算用シート（当年）'!$D138:$S138)),"-")</f>
        <v>173</v>
      </c>
    </row>
    <row r="39" spans="1:12" ht="15" customHeight="1">
      <c r="A39" s="299">
        <f t="shared" ref="A39" si="2">IFERROR(IF($C$5="10a当たり収量",RANK(D39,$D$26:$D$40,0),RANK(E39,$E$26:$E$40,0)),"-")</f>
        <v>14</v>
      </c>
      <c r="B39" s="312" t="str">
        <f>IF(E39="-","(-)","("&amp;VLOOKUP(C39,'前年順位整理（自動更新）'!$B$3:$AX$486,MATCH('前年順位整理（自動更新）'!$B$1,'前年順位整理（自動更新）'!$B$3:$AX$3,0),)&amp;")")</f>
        <v>(14)</v>
      </c>
      <c r="C39" s="43" t="str">
        <f>IF(E39="-","-",IFERROR(_xlfn.XLOOKUP('計算用シート（当年）'!$C$1,'計算用シート（当年）'!$D$4:$S$4,'計算用シート（当年）'!$D124:$S124),"-"))</f>
        <v>檜山</v>
      </c>
      <c r="D39" s="44">
        <f>IFERROR(IF($C$5="10a当たり収量",_xlfn.XLOOKUP('計算用シート（当年）'!$C$1,'計算用シート（当年）'!$D$4:$S$4,'計算用シート（当年）'!$D139:$S139),ROUND(E39/$E$24*100,1)),"-")</f>
        <v>1</v>
      </c>
      <c r="E39" s="45">
        <f>IFERROR(IF($C$5="10a当たり収量","",_xlfn.XLOOKUP('計算用シート（当年）'!$C$1,'計算用シート（当年）'!$D$4:$S$4,'計算用シート（当年）'!$D139:$S139)),"-")</f>
        <v>134</v>
      </c>
    </row>
    <row r="40" spans="1:12" ht="15" customHeight="1">
      <c r="A40" s="294"/>
      <c r="B40" s="294"/>
      <c r="C40" s="294"/>
      <c r="D40" s="294"/>
      <c r="E40" s="294"/>
    </row>
    <row r="41" spans="1:12" ht="15" customHeight="1">
      <c r="A41" s="293"/>
      <c r="B41" s="293"/>
      <c r="C41" s="293"/>
      <c r="D41" s="293"/>
      <c r="E41" s="293"/>
    </row>
    <row r="42" spans="1:12" ht="18" customHeight="1">
      <c r="A42" s="262"/>
      <c r="B42" s="262"/>
      <c r="C42" s="296" t="str">
        <f>("市町村ランキング（1位～"&amp;MAX($A$46:$A$224)&amp;"位）")</f>
        <v>市町村ランキング（1位～173位）</v>
      </c>
      <c r="D42" s="296"/>
      <c r="E42" s="296"/>
      <c r="I42" s="374" t="s">
        <v>18</v>
      </c>
      <c r="J42" s="375"/>
    </row>
    <row r="43" spans="1:12" ht="9" customHeight="1" thickBot="1">
      <c r="A43" s="8"/>
      <c r="B43" s="8"/>
      <c r="C43" s="8"/>
      <c r="D43" s="8"/>
      <c r="E43" s="22"/>
    </row>
    <row r="44" spans="1:12" ht="22.15" customHeight="1" thickTop="1">
      <c r="A44" s="31" t="s">
        <v>6</v>
      </c>
      <c r="B44" s="301" t="s">
        <v>7</v>
      </c>
      <c r="C44" s="32" t="s">
        <v>19</v>
      </c>
      <c r="D44" s="32" t="s">
        <v>16</v>
      </c>
      <c r="E44" s="33" t="s">
        <v>10</v>
      </c>
      <c r="F44" s="47"/>
      <c r="G44" s="47"/>
      <c r="L44" s="14"/>
    </row>
    <row r="45" spans="1:12" ht="10.5" customHeight="1">
      <c r="A45" s="300"/>
      <c r="B45" s="48"/>
      <c r="C45" s="49"/>
      <c r="D45" s="49"/>
      <c r="E45" s="35" t="s">
        <v>20</v>
      </c>
      <c r="F45" s="50"/>
      <c r="G45" s="50"/>
      <c r="L45" s="14"/>
    </row>
    <row r="46" spans="1:12" ht="16.149999999999999" customHeight="1">
      <c r="A46" s="297">
        <f>IFERROR(RANK(E46,($E$46:$E$75,$E$76:$E$105,$E$106:$E$165,$E$166:$E$224),0),"-")</f>
        <v>1</v>
      </c>
      <c r="B46" s="314" t="str">
        <f>IF(C46="-","","("&amp;VLOOKUP(C46,'前年順位整理（自動更新）'!$B$3:$AX$486,MATCH('前年順位整理（自動更新）'!$B$1,'前年順位整理（自動更新）'!$B$3:$AX$3,0),)&amp;")")</f>
        <v>(1)</v>
      </c>
      <c r="C46" s="313" t="str">
        <f>IFERROR(_xlfn.XLOOKUP('計算用シート（当年）'!$C$1,'計算用シート（当年）'!$D$4:$S$4,'計算用シート（当年）'!$D140:$S140),"-")</f>
        <v>別海町</v>
      </c>
      <c r="D46" s="51" t="str">
        <f>IFERROR(_xlfn.XLOOKUP(C46,市町村振興局拠点対応版!$D$6:$D$184,市町村振興局拠点対応版!$E$6:$E$184),"-")</f>
        <v>根室</v>
      </c>
      <c r="E46" s="52">
        <f>IFERROR(_xlfn.XLOOKUP('計算用シート（当年）'!$C$1,'計算用シート（当年）'!$D$4:$S$4,'計算用シート（当年）'!$D319:$S319),"-")</f>
        <v>6253</v>
      </c>
      <c r="F46" s="53"/>
      <c r="G46" s="53"/>
    </row>
    <row r="47" spans="1:12" ht="16.149999999999999" customHeight="1">
      <c r="A47" s="297">
        <f>IFERROR(RANK(E47,($E$46:$E$75,$E$76:$E$105,$E$106:$E$165,$E$166:$E$224),0),"-")</f>
        <v>2</v>
      </c>
      <c r="B47" s="315" t="str">
        <f>IF(C47="-","","("&amp;VLOOKUP(C47,'前年順位整理（自動更新）'!$B$3:$AX$486,MATCH('前年順位整理（自動更新）'!$B$1,'前年順位整理（自動更新）'!$B$3:$AX$3,0),)&amp;")")</f>
        <v>(2)</v>
      </c>
      <c r="C47" s="51" t="str">
        <f>IFERROR(_xlfn.XLOOKUP('計算用シート（当年）'!$C$1,'計算用シート（当年）'!$D$4:$S$4,'計算用シート（当年）'!$D141:$S141),"-")</f>
        <v>北見市</v>
      </c>
      <c r="D47" s="51" t="str">
        <f>IFERROR(_xlfn.XLOOKUP(C47,市町村振興局拠点対応版!$D$6:$D$184,市町村振興局拠点対応版!$E$6:$E$184),"-")</f>
        <v>オホーツク</v>
      </c>
      <c r="E47" s="52">
        <f>IFERROR(_xlfn.XLOOKUP('計算用シート（当年）'!$C$1,'計算用シート（当年）'!$D$4:$S$4,'計算用シート（当年）'!$D320:$S320),"-")</f>
        <v>3357</v>
      </c>
      <c r="F47" s="53"/>
      <c r="G47" s="53"/>
    </row>
    <row r="48" spans="1:12" ht="16.149999999999999" customHeight="1">
      <c r="A48" s="297">
        <f>IFERROR(RANK(E48,($E$46:$E$75,$E$76:$E$105,$E$106:$E$165,$E$166:$E$224),0),"-")</f>
        <v>3</v>
      </c>
      <c r="B48" s="315" t="str">
        <f>IF(C48="-","","("&amp;VLOOKUP(C48,'前年順位整理（自動更新）'!$B$3:$AX$486,MATCH('前年順位整理（自動更新）'!$B$1,'前年順位整理（自動更新）'!$B$3:$AX$3,0),)&amp;")")</f>
        <v>(5)</v>
      </c>
      <c r="C48" s="51" t="str">
        <f>IFERROR(_xlfn.XLOOKUP('計算用シート（当年）'!$C$1,'計算用シート（当年）'!$D$4:$S$4,'計算用シート（当年）'!$D142:$S142),"-")</f>
        <v>清水町</v>
      </c>
      <c r="D48" s="51" t="str">
        <f>IFERROR(_xlfn.XLOOKUP(C48,市町村振興局拠点対応版!$D$6:$D$184,市町村振興局拠点対応版!$E$6:$E$184),"-")</f>
        <v>十勝</v>
      </c>
      <c r="E48" s="52">
        <f>IFERROR(_xlfn.XLOOKUP('計算用シート（当年）'!$C$1,'計算用シート（当年）'!$D$4:$S$4,'計算用シート（当年）'!$D321:$S321),"-")</f>
        <v>2806</v>
      </c>
      <c r="F48" s="53"/>
      <c r="G48" s="53"/>
    </row>
    <row r="49" spans="1:35" ht="16.149999999999999" customHeight="1">
      <c r="A49" s="297">
        <f>IFERROR(RANK(E49,($E$46:$E$75,$E$76:$E$105,$E$106:$E$165,$E$166:$E$224),0),"-")</f>
        <v>4</v>
      </c>
      <c r="B49" s="315" t="str">
        <f>IF(C49="-","","("&amp;VLOOKUP(C49,'前年順位整理（自動更新）'!$B$3:$AX$486,MATCH('前年順位整理（自動更新）'!$B$1,'前年順位整理（自動更新）'!$B$3:$AX$3,0),)&amp;")")</f>
        <v>(4)</v>
      </c>
      <c r="C49" s="51" t="str">
        <f>IFERROR(_xlfn.XLOOKUP('計算用シート（当年）'!$C$1,'計算用シート（当年）'!$D$4:$S$4,'計算用シート（当年）'!$D143:$S143),"-")</f>
        <v>標茶町</v>
      </c>
      <c r="D49" s="51" t="str">
        <f>IFERROR(_xlfn.XLOOKUP(C49,市町村振興局拠点対応版!$D$6:$D$184,市町村振興局拠点対応版!$E$6:$E$184),"-")</f>
        <v>釧路</v>
      </c>
      <c r="E49" s="52">
        <f>IFERROR(_xlfn.XLOOKUP('計算用シート（当年）'!$C$1,'計算用シート（当年）'!$D$4:$S$4,'計算用シート（当年）'!$D322:$S322),"-")</f>
        <v>2805</v>
      </c>
      <c r="F49" s="53"/>
      <c r="G49" s="53"/>
    </row>
    <row r="50" spans="1:35" ht="16.149999999999999" customHeight="1">
      <c r="A50" s="297">
        <f>IFERROR(RANK(E50,($E$46:$E$75,$E$76:$E$105,$E$106:$E$165,$E$166:$E$224),0),"-")</f>
        <v>5</v>
      </c>
      <c r="B50" s="315" t="str">
        <f>IF(C50="-","","("&amp;VLOOKUP(C50,'前年順位整理（自動更新）'!$B$3:$AX$486,MATCH('前年順位整理（自動更新）'!$B$1,'前年順位整理（自動更新）'!$B$3:$AX$3,0),)&amp;")")</f>
        <v>(6)</v>
      </c>
      <c r="C50" s="51" t="str">
        <f>IFERROR(_xlfn.XLOOKUP('計算用シート（当年）'!$C$1,'計算用シート（当年）'!$D$4:$S$4,'計算用シート（当年）'!$D144:$S144),"-")</f>
        <v>士幌町</v>
      </c>
      <c r="D50" s="51" t="str">
        <f>IFERROR(_xlfn.XLOOKUP(C50,市町村振興局拠点対応版!$D$6:$D$184,市町村振興局拠点対応版!$E$6:$E$184),"-")</f>
        <v>十勝</v>
      </c>
      <c r="E50" s="52">
        <f>IFERROR(_xlfn.XLOOKUP('計算用シート（当年）'!$C$1,'計算用シート（当年）'!$D$4:$S$4,'計算用シート（当年）'!$D323:$S323),"-")</f>
        <v>2763</v>
      </c>
      <c r="F50" s="53"/>
      <c r="G50" s="53"/>
    </row>
    <row r="51" spans="1:35" ht="16.149999999999999" customHeight="1">
      <c r="A51" s="297">
        <f>IFERROR(RANK(E51,($E$46:$E$75,$E$76:$E$105,$E$106:$E$165,$E$166:$E$224),0),"-")</f>
        <v>6</v>
      </c>
      <c r="B51" s="315" t="str">
        <f>IF(C51="-","","("&amp;VLOOKUP(C51,'前年順位整理（自動更新）'!$B$3:$AX$486,MATCH('前年順位整理（自動更新）'!$B$1,'前年順位整理（自動更新）'!$B$3:$AX$3,0),)&amp;")")</f>
        <v>(3)</v>
      </c>
      <c r="C51" s="51" t="str">
        <f>IFERROR(_xlfn.XLOOKUP('計算用シート（当年）'!$C$1,'計算用シート（当年）'!$D$4:$S$4,'計算用シート（当年）'!$D145:$S145),"-")</f>
        <v>幕別町</v>
      </c>
      <c r="D51" s="51" t="str">
        <f>IFERROR(_xlfn.XLOOKUP(C51,市町村振興局拠点対応版!$D$6:$D$184,市町村振興局拠点対応版!$E$6:$E$184),"-")</f>
        <v>十勝</v>
      </c>
      <c r="E51" s="52">
        <f>IFERROR(_xlfn.XLOOKUP('計算用シート（当年）'!$C$1,'計算用シート（当年）'!$D$4:$S$4,'計算用シート（当年）'!$D324:$S324),"-")</f>
        <v>2711</v>
      </c>
      <c r="F51" s="53"/>
      <c r="G51" s="53"/>
    </row>
    <row r="52" spans="1:35" ht="16.149999999999999" customHeight="1">
      <c r="A52" s="297">
        <f>IFERROR(RANK(E52,($E$46:$E$75,$E$76:$E$105,$E$106:$E$165,$E$166:$E$224),0),"-")</f>
        <v>7</v>
      </c>
      <c r="B52" s="315" t="str">
        <f>IF(C52="-","","("&amp;VLOOKUP(C52,'前年順位整理（自動更新）'!$B$3:$AX$486,MATCH('前年順位整理（自動更新）'!$B$1,'前年順位整理（自動更新）'!$B$3:$AX$3,0),)&amp;")")</f>
        <v>(7)</v>
      </c>
      <c r="C52" s="51" t="str">
        <f>IFERROR(_xlfn.XLOOKUP('計算用シート（当年）'!$C$1,'計算用シート（当年）'!$D$4:$S$4,'計算用シート（当年）'!$D146:$S146),"-")</f>
        <v>帯広市</v>
      </c>
      <c r="D52" s="51" t="str">
        <f>IFERROR(_xlfn.XLOOKUP(C52,市町村振興局拠点対応版!$D$6:$D$184,市町村振興局拠点対応版!$E$6:$E$184),"-")</f>
        <v>十勝</v>
      </c>
      <c r="E52" s="52">
        <f>IFERROR(_xlfn.XLOOKUP('計算用シート（当年）'!$C$1,'計算用シート（当年）'!$D$4:$S$4,'計算用シート（当年）'!$D325:$S325),"-")</f>
        <v>2647</v>
      </c>
      <c r="F52" s="53"/>
      <c r="G52" s="53"/>
      <c r="AI52" s="8" t="s">
        <v>21</v>
      </c>
    </row>
    <row r="53" spans="1:35" ht="16.149999999999999" customHeight="1">
      <c r="A53" s="297">
        <f>IFERROR(RANK(E53,($E$46:$E$75,$E$76:$E$105,$E$106:$E$165,$E$166:$E$224),0),"-")</f>
        <v>8</v>
      </c>
      <c r="B53" s="315" t="str">
        <f>IF(C53="-","","("&amp;VLOOKUP(C53,'前年順位整理（自動更新）'!$B$3:$AX$486,MATCH('前年順位整理（自動更新）'!$B$1,'前年順位整理（自動更新）'!$B$3:$AX$3,0),)&amp;")")</f>
        <v>(8)</v>
      </c>
      <c r="C53" s="51" t="str">
        <f>IFERROR(_xlfn.XLOOKUP('計算用シート（当年）'!$C$1,'計算用シート（当年）'!$D$4:$S$4,'計算用シート（当年）'!$D147:$S147),"-")</f>
        <v>中標津町</v>
      </c>
      <c r="D53" s="51" t="str">
        <f>IFERROR(_xlfn.XLOOKUP(C53,市町村振興局拠点対応版!$D$6:$D$184,市町村振興局拠点対応版!$E$6:$E$184),"-")</f>
        <v>根室</v>
      </c>
      <c r="E53" s="52">
        <f>IFERROR(_xlfn.XLOOKUP('計算用シート（当年）'!$C$1,'計算用シート（当年）'!$D$4:$S$4,'計算用シート（当年）'!$D326:$S326),"-")</f>
        <v>2452</v>
      </c>
      <c r="F53" s="53"/>
      <c r="G53" s="53"/>
    </row>
    <row r="54" spans="1:35" ht="16.149999999999999" customHeight="1">
      <c r="A54" s="297">
        <f>IFERROR(RANK(E54,($E$46:$E$75,$E$76:$E$105,$E$106:$E$165,$E$166:$E$224),0),"-")</f>
        <v>9</v>
      </c>
      <c r="B54" s="315" t="str">
        <f>IF(C54="-","","("&amp;VLOOKUP(C54,'前年順位整理（自動更新）'!$B$3:$AX$486,MATCH('前年順位整理（自動更新）'!$B$1,'前年順位整理（自動更新）'!$B$3:$AX$3,0),)&amp;")")</f>
        <v>(11)</v>
      </c>
      <c r="C54" s="51" t="str">
        <f>IFERROR(_xlfn.XLOOKUP('計算用シート（当年）'!$C$1,'計算用シート（当年）'!$D$4:$S$4,'計算用シート（当年）'!$D148:$S148),"-")</f>
        <v>網走市</v>
      </c>
      <c r="D54" s="51" t="str">
        <f>IFERROR(_xlfn.XLOOKUP(C54,市町村振興局拠点対応版!$D$6:$D$184,市町村振興局拠点対応版!$E$6:$E$184),"-")</f>
        <v>オホーツク</v>
      </c>
      <c r="E54" s="52">
        <f>IFERROR(_xlfn.XLOOKUP('計算用シート（当年）'!$C$1,'計算用シート（当年）'!$D$4:$S$4,'計算用シート（当年）'!$D327:$S327),"-")</f>
        <v>2395</v>
      </c>
      <c r="F54" s="53"/>
      <c r="G54" s="53"/>
    </row>
    <row r="55" spans="1:35" ht="16.149999999999999" customHeight="1">
      <c r="A55" s="297">
        <f>IFERROR(RANK(E55,($E$46:$E$75,$E$76:$E$105,$E$106:$E$165,$E$166:$E$224),0),"-")</f>
        <v>10</v>
      </c>
      <c r="B55" s="315" t="str">
        <f>IF(C55="-","","("&amp;VLOOKUP(C55,'前年順位整理（自動更新）'!$B$3:$AX$486,MATCH('前年順位整理（自動更新）'!$B$1,'前年順位整理（自動更新）'!$B$3:$AX$3,0),)&amp;")")</f>
        <v>(9)</v>
      </c>
      <c r="C55" s="51" t="str">
        <f>IFERROR(_xlfn.XLOOKUP('計算用シート（当年）'!$C$1,'計算用シート（当年）'!$D$4:$S$4,'計算用シート（当年）'!$D149:$S149),"-")</f>
        <v>芽室町</v>
      </c>
      <c r="D55" s="51" t="str">
        <f>IFERROR(_xlfn.XLOOKUP(C55,市町村振興局拠点対応版!$D$6:$D$184,市町村振興局拠点対応版!$E$6:$E$184),"-")</f>
        <v>十勝</v>
      </c>
      <c r="E55" s="52">
        <f>IFERROR(_xlfn.XLOOKUP('計算用シート（当年）'!$C$1,'計算用シート（当年）'!$D$4:$S$4,'計算用シート（当年）'!$D328:$S328),"-")</f>
        <v>2363</v>
      </c>
      <c r="F55" s="53"/>
      <c r="G55" s="53"/>
    </row>
    <row r="56" spans="1:35" ht="31.5" customHeight="1">
      <c r="A56" s="297">
        <f>IFERROR(RANK(E56,($E$46:$E$75,$E$76:$E$105,$E$106:$E$165,$E$166:$E$224),0),"-")</f>
        <v>11</v>
      </c>
      <c r="B56" s="315" t="str">
        <f>IF(C56="-","","("&amp;VLOOKUP(C56,'前年順位整理（自動更新）'!$B$3:$AX$486,MATCH('前年順位整理（自動更新）'!$B$1,'前年順位整理（自動更新）'!$B$3:$AX$3,0),)&amp;")")</f>
        <v>(10)</v>
      </c>
      <c r="C56" s="51" t="str">
        <f>IFERROR(_xlfn.XLOOKUP('計算用シート（当年）'!$C$1,'計算用シート（当年）'!$D$4:$S$4,'計算用シート（当年）'!$D150:$S150),"-")</f>
        <v>音更町</v>
      </c>
      <c r="D56" s="51" t="str">
        <f>IFERROR(_xlfn.XLOOKUP(C56,市町村振興局拠点対応版!$D$6:$D$184,市町村振興局拠点対応版!$E$6:$E$184),"-")</f>
        <v>十勝</v>
      </c>
      <c r="E56" s="52">
        <f>IFERROR(_xlfn.XLOOKUP('計算用シート（当年）'!$C$1,'計算用シート（当年）'!$D$4:$S$4,'計算用シート（当年）'!$D329:$S329),"-")</f>
        <v>2313</v>
      </c>
      <c r="F56" s="53"/>
      <c r="G56" s="53"/>
    </row>
    <row r="57" spans="1:35" ht="16.149999999999999" customHeight="1">
      <c r="A57" s="297">
        <f>IFERROR(RANK(E57,($E$46:$E$75,$E$76:$E$105,$E$106:$E$165,$E$166:$E$224),0),"-")</f>
        <v>12</v>
      </c>
      <c r="B57" s="315" t="str">
        <f>IF(C57="-","","("&amp;VLOOKUP(C57,'前年順位整理（自動更新）'!$B$3:$AX$486,MATCH('前年順位整理（自動更新）'!$B$1,'前年順位整理（自動更新）'!$B$3:$AX$3,0),)&amp;")")</f>
        <v>(12)</v>
      </c>
      <c r="C57" s="51" t="str">
        <f>IFERROR(_xlfn.XLOOKUP('計算用シート（当年）'!$C$1,'計算用シート（当年）'!$D$4:$S$4,'計算用シート（当年）'!$D151:$S151),"-")</f>
        <v>上士幌町</v>
      </c>
      <c r="D57" s="51" t="str">
        <f>IFERROR(_xlfn.XLOOKUP(C57,市町村振興局拠点対応版!$D$6:$D$184,市町村振興局拠点対応版!$E$6:$E$184),"-")</f>
        <v>十勝</v>
      </c>
      <c r="E57" s="52">
        <f>IFERROR(_xlfn.XLOOKUP('計算用シート（当年）'!$C$1,'計算用シート（当年）'!$D$4:$S$4,'計算用シート（当年）'!$D330:$S330),"-")</f>
        <v>2091</v>
      </c>
      <c r="F57" s="53"/>
      <c r="G57" s="53"/>
    </row>
    <row r="58" spans="1:35" ht="16.149999999999999" customHeight="1">
      <c r="A58" s="297">
        <f>IFERROR(RANK(E58,($E$46:$E$75,$E$76:$E$105,$E$106:$E$165,$E$166:$E$224),0),"-")</f>
        <v>13</v>
      </c>
      <c r="B58" s="315" t="str">
        <f>IF(C58="-","","("&amp;VLOOKUP(C58,'前年順位整理（自動更新）'!$B$3:$AX$486,MATCH('前年順位整理（自動更新）'!$B$1,'前年順位整理（自動更新）'!$B$3:$AX$3,0),)&amp;")")</f>
        <v>(13)</v>
      </c>
      <c r="C58" s="51" t="str">
        <f>IFERROR(_xlfn.XLOOKUP('計算用シート（当年）'!$C$1,'計算用シート（当年）'!$D$4:$S$4,'計算用シート（当年）'!$D152:$S152),"-")</f>
        <v>鹿追町</v>
      </c>
      <c r="D58" s="51" t="str">
        <f>IFERROR(_xlfn.XLOOKUP(C58,市町村振興局拠点対応版!$D$6:$D$184,市町村振興局拠点対応版!$E$6:$E$184),"-")</f>
        <v>十勝</v>
      </c>
      <c r="E58" s="52">
        <f>IFERROR(_xlfn.XLOOKUP('計算用シート（当年）'!$C$1,'計算用シート（当年）'!$D$4:$S$4,'計算用シート（当年）'!$D331:$S331),"-")</f>
        <v>1971</v>
      </c>
      <c r="F58" s="53"/>
      <c r="G58" s="53"/>
    </row>
    <row r="59" spans="1:35" ht="16.149999999999999" customHeight="1">
      <c r="A59" s="297">
        <f>IFERROR(RANK(E59,($E$46:$E$75,$E$76:$E$105,$E$106:$E$165,$E$166:$E$224),0),"-")</f>
        <v>14</v>
      </c>
      <c r="B59" s="315" t="str">
        <f>IF(C59="-","","("&amp;VLOOKUP(C59,'前年順位整理（自動更新）'!$B$3:$AX$486,MATCH('前年順位整理（自動更新）'!$B$1,'前年順位整理（自動更新）'!$B$3:$AX$3,0),)&amp;")")</f>
        <v>(14)</v>
      </c>
      <c r="C59" s="51" t="str">
        <f>IFERROR(_xlfn.XLOOKUP('計算用シート（当年）'!$C$1,'計算用シート（当年）'!$D$4:$S$4,'計算用シート（当年）'!$D153:$S153),"-")</f>
        <v>富良野市</v>
      </c>
      <c r="D59" s="51" t="str">
        <f>IFERROR(_xlfn.XLOOKUP(C59,市町村振興局拠点対応版!$D$6:$D$184,市町村振興局拠点対応版!$E$6:$E$184),"-")</f>
        <v>上川</v>
      </c>
      <c r="E59" s="52">
        <f>IFERROR(_xlfn.XLOOKUP('計算用シート（当年）'!$C$1,'計算用シート（当年）'!$D$4:$S$4,'計算用シート（当年）'!$D332:$S332),"-")</f>
        <v>1960</v>
      </c>
      <c r="F59" s="53"/>
      <c r="G59" s="53"/>
    </row>
    <row r="60" spans="1:35" ht="16.149999999999999" customHeight="1">
      <c r="A60" s="297">
        <f>IFERROR(RANK(E60,($E$46:$E$75,$E$76:$E$105,$E$106:$E$165,$E$166:$E$224),0),"-")</f>
        <v>15</v>
      </c>
      <c r="B60" s="315" t="str">
        <f>IF(C60="-","","("&amp;VLOOKUP(C60,'前年順位整理（自動更新）'!$B$3:$AX$486,MATCH('前年順位整理（自動更新）'!$B$1,'前年順位整理（自動更新）'!$B$3:$AX$3,0),)&amp;")")</f>
        <v>(18)</v>
      </c>
      <c r="C60" s="51" t="str">
        <f>IFERROR(_xlfn.XLOOKUP('計算用シート（当年）'!$C$1,'計算用シート（当年）'!$D$4:$S$4,'計算用シート（当年）'!$D154:$S154),"-")</f>
        <v>新ひだか町</v>
      </c>
      <c r="D60" s="51" t="str">
        <f>IFERROR(_xlfn.XLOOKUP(C60,市町村振興局拠点対応版!$D$6:$D$184,市町村振興局拠点対応版!$E$6:$E$184),"-")</f>
        <v>日高</v>
      </c>
      <c r="E60" s="52">
        <f>IFERROR(_xlfn.XLOOKUP('計算用シート（当年）'!$C$1,'計算用シート（当年）'!$D$4:$S$4,'計算用シート（当年）'!$D333:$S333),"-")</f>
        <v>1917</v>
      </c>
      <c r="F60" s="53"/>
      <c r="G60" s="53"/>
    </row>
    <row r="61" spans="1:35" ht="16.149999999999999" customHeight="1">
      <c r="A61" s="297">
        <f>IFERROR(RANK(E61,($E$46:$E$75,$E$76:$E$105,$E$106:$E$165,$E$166:$E$224),0),"-")</f>
        <v>16</v>
      </c>
      <c r="B61" s="315" t="str">
        <f>IF(C61="-","","("&amp;VLOOKUP(C61,'前年順位整理（自動更新）'!$B$3:$AX$486,MATCH('前年順位整理（自動更新）'!$B$1,'前年順位整理（自動更新）'!$B$3:$AX$3,0),)&amp;")")</f>
        <v>(19)</v>
      </c>
      <c r="C61" s="51" t="str">
        <f>IFERROR(_xlfn.XLOOKUP('計算用シート（当年）'!$C$1,'計算用シート（当年）'!$D$4:$S$4,'計算用シート（当年）'!$D155:$S155),"-")</f>
        <v>日高町</v>
      </c>
      <c r="D61" s="51" t="str">
        <f>IFERROR(_xlfn.XLOOKUP(C61,市町村振興局拠点対応版!$D$6:$D$184,市町村振興局拠点対応版!$E$6:$E$184),"-")</f>
        <v>日高</v>
      </c>
      <c r="E61" s="52">
        <f>IFERROR(_xlfn.XLOOKUP('計算用シート（当年）'!$C$1,'計算用シート（当年）'!$D$4:$S$4,'計算用シート（当年）'!$D334:$S334),"-")</f>
        <v>1833</v>
      </c>
      <c r="F61" s="53"/>
      <c r="G61" s="53"/>
    </row>
    <row r="62" spans="1:35" ht="16.149999999999999" customHeight="1">
      <c r="A62" s="297">
        <f>IFERROR(RANK(E62,($E$46:$E$75,$E$76:$E$105,$E$106:$E$165,$E$166:$E$224),0),"-")</f>
        <v>17</v>
      </c>
      <c r="B62" s="315" t="str">
        <f>IF(C62="-","","("&amp;VLOOKUP(C62,'前年順位整理（自動更新）'!$B$3:$AX$486,MATCH('前年順位整理（自動更新）'!$B$1,'前年順位整理（自動更新）'!$B$3:$AX$3,0),)&amp;")")</f>
        <v>(16)</v>
      </c>
      <c r="C62" s="51" t="str">
        <f>IFERROR(_xlfn.XLOOKUP('計算用シート（当年）'!$C$1,'計算用シート（当年）'!$D$4:$S$4,'計算用シート（当年）'!$D156:$S156),"-")</f>
        <v>湧別町</v>
      </c>
      <c r="D62" s="51" t="str">
        <f>IFERROR(_xlfn.XLOOKUP(C62,市町村振興局拠点対応版!$D$6:$D$184,市町村振興局拠点対応版!$E$6:$E$184),"-")</f>
        <v>オホーツク</v>
      </c>
      <c r="E62" s="52">
        <f>IFERROR(_xlfn.XLOOKUP('計算用シート（当年）'!$C$1,'計算用シート（当年）'!$D$4:$S$4,'計算用シート（当年）'!$D335:$S335),"-")</f>
        <v>1698</v>
      </c>
      <c r="F62" s="53"/>
      <c r="G62" s="53"/>
    </row>
    <row r="63" spans="1:35" ht="16.149999999999999" customHeight="1">
      <c r="A63" s="297">
        <f>IFERROR(RANK(E63,($E$46:$E$75,$E$76:$E$105,$E$106:$E$165,$E$166:$E$224),0),"-")</f>
        <v>18</v>
      </c>
      <c r="B63" s="315" t="str">
        <f>IF(C63="-","","("&amp;VLOOKUP(C63,'前年順位整理（自動更新）'!$B$3:$AX$486,MATCH('前年順位整理（自動更新）'!$B$1,'前年順位整理（自動更新）'!$B$3:$AX$3,0),)&amp;")")</f>
        <v>(17)</v>
      </c>
      <c r="C63" s="51" t="str">
        <f>IFERROR(_xlfn.XLOOKUP('計算用シート（当年）'!$C$1,'計算用シート（当年）'!$D$4:$S$4,'計算用シート（当年）'!$D157:$S157),"-")</f>
        <v>岩見沢市</v>
      </c>
      <c r="D63" s="51" t="str">
        <f>IFERROR(_xlfn.XLOOKUP(C63,市町村振興局拠点対応版!$D$6:$D$184,市町村振興局拠点対応版!$E$6:$E$184),"-")</f>
        <v>空知</v>
      </c>
      <c r="E63" s="52">
        <f>IFERROR(_xlfn.XLOOKUP('計算用シート（当年）'!$C$1,'計算用シート（当年）'!$D$4:$S$4,'計算用シート（当年）'!$D336:$S336),"-")</f>
        <v>1676</v>
      </c>
      <c r="F63" s="53"/>
      <c r="G63" s="53"/>
    </row>
    <row r="64" spans="1:35" ht="16.149999999999999" customHeight="1">
      <c r="A64" s="297">
        <f>IFERROR(RANK(E64,($E$46:$E$75,$E$76:$E$105,$E$106:$E$165,$E$166:$E$224),0),"-")</f>
        <v>19</v>
      </c>
      <c r="B64" s="315" t="str">
        <f>IF(C64="-","","("&amp;VLOOKUP(C64,'前年順位整理（自動更新）'!$B$3:$AX$486,MATCH('前年順位整理（自動更新）'!$B$1,'前年順位整理（自動更新）'!$B$3:$AX$3,0),)&amp;")")</f>
        <v>(15)</v>
      </c>
      <c r="C64" s="51" t="str">
        <f>IFERROR(_xlfn.XLOOKUP('計算用シート（当年）'!$C$1,'計算用シート（当年）'!$D$4:$S$4,'計算用シート（当年）'!$D158:$S158),"-")</f>
        <v>大樹町</v>
      </c>
      <c r="D64" s="51" t="str">
        <f>IFERROR(_xlfn.XLOOKUP(C64,市町村振興局拠点対応版!$D$6:$D$184,市町村振興局拠点対応版!$E$6:$E$184),"-")</f>
        <v>十勝</v>
      </c>
      <c r="E64" s="52">
        <f>IFERROR(_xlfn.XLOOKUP('計算用シート（当年）'!$C$1,'計算用シート（当年）'!$D$4:$S$4,'計算用シート（当年）'!$D337:$S337),"-")</f>
        <v>1629</v>
      </c>
      <c r="F64" s="53"/>
      <c r="G64" s="53"/>
    </row>
    <row r="65" spans="1:7" ht="16.149999999999999" customHeight="1">
      <c r="A65" s="297">
        <f>IFERROR(RANK(E65,($E$46:$E$75,$E$76:$E$105,$E$106:$E$165,$E$166:$E$224),0),"-")</f>
        <v>20</v>
      </c>
      <c r="B65" s="315" t="str">
        <f>IF(C65="-","","("&amp;VLOOKUP(C65,'前年順位整理（自動更新）'!$B$3:$AX$486,MATCH('前年順位整理（自動更新）'!$B$1,'前年順位整理（自動更新）'!$B$3:$AX$3,0),)&amp;")")</f>
        <v>(20)</v>
      </c>
      <c r="C65" s="51" t="str">
        <f>IFERROR(_xlfn.XLOOKUP('計算用シート（当年）'!$C$1,'計算用シート（当年）'!$D$4:$S$4,'計算用シート（当年）'!$D159:$S159),"-")</f>
        <v>浜中町</v>
      </c>
      <c r="D65" s="51" t="str">
        <f>IFERROR(_xlfn.XLOOKUP(C65,市町村振興局拠点対応版!$D$6:$D$184,市町村振興局拠点対応版!$E$6:$E$184),"-")</f>
        <v>釧路</v>
      </c>
      <c r="E65" s="52">
        <f>IFERROR(_xlfn.XLOOKUP('計算用シート（当年）'!$C$1,'計算用シート（当年）'!$D$4:$S$4,'計算用シート（当年）'!$D338:$S338),"-")</f>
        <v>1549</v>
      </c>
      <c r="F65" s="53"/>
      <c r="G65" s="53"/>
    </row>
    <row r="66" spans="1:7" ht="31.5" customHeight="1">
      <c r="A66" s="297">
        <f>IFERROR(RANK(E66,($E$46:$E$75,$E$76:$E$105,$E$106:$E$165,$E$166:$E$224),0),"-")</f>
        <v>21</v>
      </c>
      <c r="B66" s="315" t="str">
        <f>IF(C66="-","","("&amp;VLOOKUP(C66,'前年順位整理（自動更新）'!$B$3:$AX$486,MATCH('前年順位整理（自動更新）'!$B$1,'前年順位整理（自動更新）'!$B$3:$AX$3,0),)&amp;")")</f>
        <v>(22)</v>
      </c>
      <c r="C66" s="51" t="str">
        <f>IFERROR(_xlfn.XLOOKUP('計算用シート（当年）'!$C$1,'計算用シート（当年）'!$D$4:$S$4,'計算用シート（当年）'!$D160:$S160),"-")</f>
        <v>大空町</v>
      </c>
      <c r="D66" s="51" t="str">
        <f>IFERROR(_xlfn.XLOOKUP(C66,市町村振興局拠点対応版!$D$6:$D$184,市町村振興局拠点対応版!$E$6:$E$184),"-")</f>
        <v>オホーツク</v>
      </c>
      <c r="E66" s="52">
        <f>IFERROR(_xlfn.XLOOKUP('計算用シート（当年）'!$C$1,'計算用シート（当年）'!$D$4:$S$4,'計算用シート（当年）'!$D339:$S339),"-")</f>
        <v>1419</v>
      </c>
      <c r="F66" s="53"/>
      <c r="G66" s="53"/>
    </row>
    <row r="67" spans="1:7" ht="16.149999999999999" customHeight="1">
      <c r="A67" s="297">
        <f>IFERROR(RANK(E67,($E$46:$E$75,$E$76:$E$105,$E$106:$E$165,$E$166:$E$224),0),"-")</f>
        <v>22</v>
      </c>
      <c r="B67" s="315" t="str">
        <f>IF(C67="-","","("&amp;VLOOKUP(C67,'前年順位整理（自動更新）'!$B$3:$AX$486,MATCH('前年順位整理（自動更新）'!$B$1,'前年順位整理（自動更新）'!$B$3:$AX$3,0),)&amp;")")</f>
        <v>(27)</v>
      </c>
      <c r="C67" s="51" t="str">
        <f>IFERROR(_xlfn.XLOOKUP('計算用シート（当年）'!$C$1,'計算用シート（当年）'!$D$4:$S$4,'計算用シート（当年）'!$D161:$S161),"-")</f>
        <v>美瑛町</v>
      </c>
      <c r="D67" s="51" t="str">
        <f>IFERROR(_xlfn.XLOOKUP(C67,市町村振興局拠点対応版!$D$6:$D$184,市町村振興局拠点対応版!$E$6:$E$184),"-")</f>
        <v>上川</v>
      </c>
      <c r="E67" s="52">
        <f>IFERROR(_xlfn.XLOOKUP('計算用シート（当年）'!$C$1,'計算用シート（当年）'!$D$4:$S$4,'計算用シート（当年）'!$D340:$S340),"-")</f>
        <v>1401</v>
      </c>
      <c r="F67" s="53"/>
      <c r="G67" s="53"/>
    </row>
    <row r="68" spans="1:7" ht="16.149999999999999" customHeight="1">
      <c r="A68" s="297">
        <f>IFERROR(RANK(E68,($E$46:$E$75,$E$76:$E$105,$E$106:$E$165,$E$166:$E$224),0),"-")</f>
        <v>23</v>
      </c>
      <c r="B68" s="315" t="str">
        <f>IF(C68="-","","("&amp;VLOOKUP(C68,'前年順位整理（自動更新）'!$B$3:$AX$486,MATCH('前年順位整理（自動更新）'!$B$1,'前年順位整理（自動更新）'!$B$3:$AX$3,0),)&amp;")")</f>
        <v>(21)</v>
      </c>
      <c r="C68" s="51" t="str">
        <f>IFERROR(_xlfn.XLOOKUP('計算用シート（当年）'!$C$1,'計算用シート（当年）'!$D$4:$S$4,'計算用シート（当年）'!$D162:$S162),"-")</f>
        <v>標津町</v>
      </c>
      <c r="D68" s="51" t="str">
        <f>IFERROR(_xlfn.XLOOKUP(C68,市町村振興局拠点対応版!$D$6:$D$184,市町村振興局拠点対応版!$E$6:$E$184),"-")</f>
        <v>根室</v>
      </c>
      <c r="E68" s="52">
        <f>IFERROR(_xlfn.XLOOKUP('計算用シート（当年）'!$C$1,'計算用シート（当年）'!$D$4:$S$4,'計算用シート（当年）'!$D341:$S341),"-")</f>
        <v>1399</v>
      </c>
      <c r="F68" s="53"/>
      <c r="G68" s="53"/>
    </row>
    <row r="69" spans="1:7" ht="15.75" customHeight="1">
      <c r="A69" s="297">
        <f>IFERROR(RANK(E69,($E$46:$E$75,$E$76:$E$105,$E$106:$E$165,$E$166:$E$224),0),"-")</f>
        <v>24</v>
      </c>
      <c r="B69" s="315" t="str">
        <f>IF(C69="-","","("&amp;VLOOKUP(C69,'前年順位整理（自動更新）'!$B$3:$AX$486,MATCH('前年順位整理（自動更新）'!$B$1,'前年順位整理（自動更新）'!$B$3:$AX$3,0),)&amp;")")</f>
        <v>(25)</v>
      </c>
      <c r="C69" s="51" t="str">
        <f>IFERROR(_xlfn.XLOOKUP('計算用シート（当年）'!$C$1,'計算用シート（当年）'!$D$4:$S$4,'計算用シート（当年）'!$D163:$S163),"-")</f>
        <v>美幌町</v>
      </c>
      <c r="D69" s="51" t="str">
        <f>IFERROR(_xlfn.XLOOKUP(C69,市町村振興局拠点対応版!$D$6:$D$184,市町村振興局拠点対応版!$E$6:$E$184),"-")</f>
        <v>オホーツク</v>
      </c>
      <c r="E69" s="52">
        <f>IFERROR(_xlfn.XLOOKUP('計算用シート（当年）'!$C$1,'計算用シート（当年）'!$D$4:$S$4,'計算用シート（当年）'!$D342:$S342),"-")</f>
        <v>1389</v>
      </c>
      <c r="F69" s="53"/>
      <c r="G69" s="53"/>
    </row>
    <row r="70" spans="1:7" ht="15.75" customHeight="1">
      <c r="A70" s="297">
        <f>IFERROR(RANK(E70,($E$46:$E$75,$E$76:$E$105,$E$106:$E$165,$E$166:$E$224),0),"-")</f>
        <v>25</v>
      </c>
      <c r="B70" s="315" t="str">
        <f>IF(C70="-","","("&amp;VLOOKUP(C70,'前年順位整理（自動更新）'!$B$3:$AX$486,MATCH('前年順位整理（自動更新）'!$B$1,'前年順位整理（自動更新）'!$B$3:$AX$3,0),)&amp;")")</f>
        <v>(26)</v>
      </c>
      <c r="C70" s="51" t="str">
        <f>IFERROR(_xlfn.XLOOKUP('計算用シート（当年）'!$C$1,'計算用シート（当年）'!$D$4:$S$4,'計算用シート（当年）'!$D164:$S164),"-")</f>
        <v>訓子府町</v>
      </c>
      <c r="D70" s="51" t="str">
        <f>IFERROR(_xlfn.XLOOKUP(C70,市町村振興局拠点対応版!$D$6:$D$184,市町村振興局拠点対応版!$E$6:$E$184),"-")</f>
        <v>オホーツク</v>
      </c>
      <c r="E70" s="52">
        <f>IFERROR(_xlfn.XLOOKUP('計算用シート（当年）'!$C$1,'計算用シート（当年）'!$D$4:$S$4,'計算用シート（当年）'!$D343:$S343),"-")</f>
        <v>1371</v>
      </c>
      <c r="F70" s="53"/>
      <c r="G70" s="53"/>
    </row>
    <row r="71" spans="1:7" ht="15.75" customHeight="1">
      <c r="A71" s="297">
        <f>IFERROR(RANK(E71,($E$46:$E$75,$E$76:$E$105,$E$106:$E$165,$E$166:$E$224),0),"-")</f>
        <v>26</v>
      </c>
      <c r="B71" s="315" t="str">
        <f>IF(C71="-","","("&amp;VLOOKUP(C71,'前年順位整理（自動更新）'!$B$3:$AX$486,MATCH('前年順位整理（自動更新）'!$B$1,'前年順位整理（自動更新）'!$B$3:$AX$3,0),)&amp;")")</f>
        <v>(28)</v>
      </c>
      <c r="C71" s="51" t="str">
        <f>IFERROR(_xlfn.XLOOKUP('計算用シート（当年）'!$C$1,'計算用シート（当年）'!$D$4:$S$4,'計算用シート（当年）'!$D165:$S165),"-")</f>
        <v>旭川市</v>
      </c>
      <c r="D71" s="51" t="str">
        <f>IFERROR(_xlfn.XLOOKUP(C71,市町村振興局拠点対応版!$D$6:$D$184,市町村振興局拠点対応版!$E$6:$E$184),"-")</f>
        <v>上川</v>
      </c>
      <c r="E71" s="52">
        <f>IFERROR(_xlfn.XLOOKUP('計算用シート（当年）'!$C$1,'計算用シート（当年）'!$D$4:$S$4,'計算用シート（当年）'!$D344:$S344),"-")</f>
        <v>1361</v>
      </c>
      <c r="F71" s="53"/>
      <c r="G71" s="53"/>
    </row>
    <row r="72" spans="1:7" ht="15.75" customHeight="1">
      <c r="A72" s="297">
        <f>IFERROR(RANK(E72,($E$46:$E$75,$E$76:$E$105,$E$106:$E$165,$E$166:$E$224),0),"-")</f>
        <v>27</v>
      </c>
      <c r="B72" s="315" t="str">
        <f>IF(C72="-","","("&amp;VLOOKUP(C72,'前年順位整理（自動更新）'!$B$3:$AX$486,MATCH('前年順位整理（自動更新）'!$B$1,'前年順位整理（自動更新）'!$B$3:$AX$3,0),)&amp;")")</f>
        <v>(32)</v>
      </c>
      <c r="C72" s="51" t="str">
        <f>IFERROR(_xlfn.XLOOKUP('計算用シート（当年）'!$C$1,'計算用シート（当年）'!$D$4:$S$4,'計算用シート（当年）'!$D166:$S166),"-")</f>
        <v>新冠町</v>
      </c>
      <c r="D72" s="51" t="str">
        <f>IFERROR(_xlfn.XLOOKUP(C72,市町村振興局拠点対応版!$D$6:$D$184,市町村振興局拠点対応版!$E$6:$E$184),"-")</f>
        <v>日高</v>
      </c>
      <c r="E72" s="52">
        <f>IFERROR(_xlfn.XLOOKUP('計算用シート（当年）'!$C$1,'計算用シート（当年）'!$D$4:$S$4,'計算用シート（当年）'!$D345:$S345),"-")</f>
        <v>1345</v>
      </c>
      <c r="F72" s="53"/>
      <c r="G72" s="53"/>
    </row>
    <row r="73" spans="1:7" ht="15.75" customHeight="1">
      <c r="A73" s="297">
        <f>IFERROR(RANK(E73,($E$46:$E$75,$E$76:$E$105,$E$106:$E$165,$E$166:$E$224),0),"-")</f>
        <v>28</v>
      </c>
      <c r="B73" s="315" t="str">
        <f>IF(C73="-","","("&amp;VLOOKUP(C73,'前年順位整理（自動更新）'!$B$3:$AX$486,MATCH('前年順位整理（自動更新）'!$B$1,'前年順位整理（自動更新）'!$B$3:$AX$3,0),)&amp;")")</f>
        <v>(36)</v>
      </c>
      <c r="C73" s="51" t="str">
        <f>IFERROR(_xlfn.XLOOKUP('計算用シート（当年）'!$C$1,'計算用シート（当年）'!$D$4:$S$4,'計算用シート（当年）'!$D167:$S167),"-")</f>
        <v>浦河町</v>
      </c>
      <c r="D73" s="51" t="str">
        <f>IFERROR(_xlfn.XLOOKUP(C73,市町村振興局拠点対応版!$D$6:$D$184,市町村振興局拠点対応版!$E$6:$E$184),"-")</f>
        <v>日高</v>
      </c>
      <c r="E73" s="52">
        <f>IFERROR(_xlfn.XLOOKUP('計算用シート（当年）'!$C$1,'計算用シート（当年）'!$D$4:$S$4,'計算用シート（当年）'!$D346:$S346),"-")</f>
        <v>1322</v>
      </c>
      <c r="F73" s="53"/>
      <c r="G73" s="53"/>
    </row>
    <row r="74" spans="1:7" ht="15.75" customHeight="1">
      <c r="A74" s="297">
        <f>IFERROR(RANK(E74,($E$46:$E$75,$E$76:$E$105,$E$106:$E$165,$E$166:$E$224),0),"-")</f>
        <v>29</v>
      </c>
      <c r="B74" s="315" t="str">
        <f>IF(C74="-","","("&amp;VLOOKUP(C74,'前年順位整理（自動更新）'!$B$3:$AX$486,MATCH('前年順位整理（自動更新）'!$B$1,'前年順位整理（自動更新）'!$B$3:$AX$3,0),)&amp;")")</f>
        <v>(24)</v>
      </c>
      <c r="C74" s="51" t="str">
        <f>IFERROR(_xlfn.XLOOKUP('計算用シート（当年）'!$C$1,'計算用シート（当年）'!$D$4:$S$4,'計算用シート（当年）'!$D168:$S168),"-")</f>
        <v>豊頃町</v>
      </c>
      <c r="D74" s="51" t="str">
        <f>IFERROR(_xlfn.XLOOKUP(C74,市町村振興局拠点対応版!$D$6:$D$184,市町村振興局拠点対応版!$E$6:$E$184),"-")</f>
        <v>十勝</v>
      </c>
      <c r="E74" s="52">
        <f>IFERROR(_xlfn.XLOOKUP('計算用シート（当年）'!$C$1,'計算用シート（当年）'!$D$4:$S$4,'計算用シート（当年）'!$D347:$S347),"-")</f>
        <v>1291</v>
      </c>
      <c r="F74" s="53"/>
      <c r="G74" s="53"/>
    </row>
    <row r="75" spans="1:7" ht="15.75" customHeight="1">
      <c r="A75" s="297">
        <f>IFERROR(RANK(E75,($E$46:$E$75,$E$76:$E$105,$E$106:$E$165,$E$166:$E$224),0),"-")</f>
        <v>30</v>
      </c>
      <c r="B75" s="315" t="str">
        <f>IF(C75="-","","("&amp;VLOOKUP(C75,'前年順位整理（自動更新）'!$B$3:$AX$486,MATCH('前年順位整理（自動更新）'!$B$1,'前年順位整理（自動更新）'!$B$3:$AX$3,0),)&amp;")")</f>
        <v>(23)</v>
      </c>
      <c r="C75" s="51" t="str">
        <f>IFERROR(_xlfn.XLOOKUP('計算用シート（当年）'!$C$1,'計算用シート（当年）'!$D$4:$S$4,'計算用シート（当年）'!$D169:$S169),"-")</f>
        <v>小清水町</v>
      </c>
      <c r="D75" s="51" t="str">
        <f>IFERROR(_xlfn.XLOOKUP(C75,市町村振興局拠点対応版!$D$6:$D$184,市町村振興局拠点対応版!$E$6:$E$184),"-")</f>
        <v>オホーツク</v>
      </c>
      <c r="E75" s="54">
        <f>IFERROR(_xlfn.XLOOKUP('計算用シート（当年）'!$C$1,'計算用シート（当年）'!$D$4:$S$4,'計算用シート（当年）'!$D348:$S348),"-")</f>
        <v>1261</v>
      </c>
      <c r="F75" s="53"/>
      <c r="G75" s="53"/>
    </row>
    <row r="76" spans="1:7" ht="31.5" customHeight="1">
      <c r="A76" s="297">
        <f>IFERROR(RANK(E76,($E$46:$E$75,$E$76:$E$105,$E$106:$E$165,$E$166:$E$224),0),"-")</f>
        <v>31</v>
      </c>
      <c r="B76" s="315" t="str">
        <f>IF(C76="-","","("&amp;VLOOKUP(C76,'前年順位整理（自動更新）'!$B$3:$AX$486,MATCH('前年順位整理（自動更新）'!$B$1,'前年順位整理（自動更新）'!$B$3:$AX$3,0),)&amp;")")</f>
        <v>(31)</v>
      </c>
      <c r="C76" s="51" t="str">
        <f>IFERROR(_xlfn.XLOOKUP('計算用シート（当年）'!$C$1,'計算用シート（当年）'!$D$4:$S$4,'計算用シート（当年）'!$D170:$S170),"-")</f>
        <v>千歳市</v>
      </c>
      <c r="D76" s="51" t="str">
        <f>IFERROR(_xlfn.XLOOKUP(C76,市町村振興局拠点対応版!$D$6:$D$184,市町村振興局拠点対応版!$E$6:$E$184),"-")</f>
        <v>石狩</v>
      </c>
      <c r="E76" s="54">
        <f>IFERROR(_xlfn.XLOOKUP('計算用シート（当年）'!$C$1,'計算用シート（当年）'!$D$4:$S$4,'計算用シート（当年）'!$D349:$S349),"-")</f>
        <v>1222</v>
      </c>
    </row>
    <row r="77" spans="1:7" ht="15.75" customHeight="1">
      <c r="A77" s="297">
        <f>IFERROR(RANK(E77,($E$46:$E$75,$E$76:$E$105,$E$106:$E$165,$E$166:$E$224),0),"-")</f>
        <v>32</v>
      </c>
      <c r="B77" s="315" t="str">
        <f>IF(C77="-","","("&amp;VLOOKUP(C77,'前年順位整理（自動更新）'!$B$3:$AX$486,MATCH('前年順位整理（自動更新）'!$B$1,'前年順位整理（自動更新）'!$B$3:$AX$3,0),)&amp;")")</f>
        <v>(33)</v>
      </c>
      <c r="C77" s="51" t="str">
        <f>IFERROR(_xlfn.XLOOKUP('計算用シート（当年）'!$C$1,'計算用シート（当年）'!$D$4:$S$4,'計算用シート（当年）'!$D171:$S171),"-")</f>
        <v>津別町</v>
      </c>
      <c r="D77" s="51" t="str">
        <f>IFERROR(_xlfn.XLOOKUP(C77,市町村振興局拠点対応版!$D$6:$D$184,市町村振興局拠点対応版!$E$6:$E$184),"-")</f>
        <v>オホーツク</v>
      </c>
      <c r="E77" s="54">
        <f>IFERROR(_xlfn.XLOOKUP('計算用シート（当年）'!$C$1,'計算用シート（当年）'!$D$4:$S$4,'計算用シート（当年）'!$D350:$S350),"-")</f>
        <v>1214</v>
      </c>
      <c r="F77" s="17"/>
      <c r="G77" s="17"/>
    </row>
    <row r="78" spans="1:7" ht="15.75" customHeight="1">
      <c r="A78" s="297">
        <f>IFERROR(RANK(E78,($E$46:$E$75,$E$76:$E$105,$E$106:$E$165,$E$166:$E$224),0),"-")</f>
        <v>33</v>
      </c>
      <c r="B78" s="315" t="str">
        <f>IF(C78="-","","("&amp;VLOOKUP(C78,'前年順位整理（自動更新）'!$B$3:$AX$486,MATCH('前年順位整理（自動更新）'!$B$1,'前年順位整理（自動更新）'!$B$3:$AX$3,0),)&amp;")")</f>
        <v>(29)</v>
      </c>
      <c r="C78" s="51" t="str">
        <f>IFERROR(_xlfn.XLOOKUP('計算用シート（当年）'!$C$1,'計算用シート（当年）'!$D$4:$S$4,'計算用シート（当年）'!$D172:$S172),"-")</f>
        <v>中札内村</v>
      </c>
      <c r="D78" s="51" t="str">
        <f>IFERROR(_xlfn.XLOOKUP(C78,市町村振興局拠点対応版!$D$6:$D$184,市町村振興局拠点対応版!$E$6:$E$184),"-")</f>
        <v>十勝</v>
      </c>
      <c r="E78" s="54">
        <f>IFERROR(_xlfn.XLOOKUP('計算用シート（当年）'!$C$1,'計算用シート（当年）'!$D$4:$S$4,'計算用シート（当年）'!$D351:$S351),"-")</f>
        <v>1181</v>
      </c>
      <c r="F78" s="47"/>
      <c r="G78" s="47"/>
    </row>
    <row r="79" spans="1:7" ht="15.75" customHeight="1">
      <c r="A79" s="297">
        <f>IFERROR(RANK(E79,($E$46:$E$75,$E$76:$E$105,$E$106:$E$165,$E$166:$E$224),0),"-")</f>
        <v>34</v>
      </c>
      <c r="B79" s="315" t="str">
        <f>IF(C79="-","","("&amp;VLOOKUP(C79,'前年順位整理（自動更新）'!$B$3:$AX$486,MATCH('前年順位整理（自動更新）'!$B$1,'前年順位整理（自動更新）'!$B$3:$AX$3,0),)&amp;")")</f>
        <v>(30)</v>
      </c>
      <c r="C79" s="51" t="str">
        <f>IFERROR(_xlfn.XLOOKUP('計算用シート（当年）'!$C$1,'計算用シート（当年）'!$D$4:$S$4,'計算用シート（当年）'!$D173:$S173),"-")</f>
        <v>斜里町</v>
      </c>
      <c r="D79" s="51" t="str">
        <f>IFERROR(_xlfn.XLOOKUP(C79,市町村振興局拠点対応版!$D$6:$D$184,市町村振興局拠点対応版!$E$6:$E$184),"-")</f>
        <v>オホーツク</v>
      </c>
      <c r="E79" s="54">
        <f>IFERROR(_xlfn.XLOOKUP('計算用シート（当年）'!$C$1,'計算用シート（当年）'!$D$4:$S$4,'計算用シート（当年）'!$D352:$S352),"-")</f>
        <v>1152</v>
      </c>
      <c r="F79" s="50"/>
      <c r="G79" s="50"/>
    </row>
    <row r="80" spans="1:7" ht="15.75" customHeight="1">
      <c r="A80" s="297">
        <f>IFERROR(RANK(E80,($E$46:$E$75,$E$76:$E$105,$E$106:$E$165,$E$166:$E$224),0),"-")</f>
        <v>35</v>
      </c>
      <c r="B80" s="315" t="str">
        <f>IF(C80="-","","("&amp;VLOOKUP(C80,'前年順位整理（自動更新）'!$B$3:$AX$486,MATCH('前年順位整理（自動更新）'!$B$1,'前年順位整理（自動更新）'!$B$3:$AX$3,0),)&amp;")")</f>
        <v>(37)</v>
      </c>
      <c r="C80" s="51" t="str">
        <f>IFERROR(_xlfn.XLOOKUP('計算用シート（当年）'!$C$1,'計算用シート（当年）'!$D$4:$S$4,'計算用シート（当年）'!$D174:$S174),"-")</f>
        <v>佐呂間町</v>
      </c>
      <c r="D80" s="51" t="str">
        <f>IFERROR(_xlfn.XLOOKUP(C80,市町村振興局拠点対応版!$D$6:$D$184,市町村振興局拠点対応版!$E$6:$E$184),"-")</f>
        <v>オホーツク</v>
      </c>
      <c r="E80" s="54">
        <f>IFERROR(_xlfn.XLOOKUP('計算用シート（当年）'!$C$1,'計算用シート（当年）'!$D$4:$S$4,'計算用シート（当年）'!$D353:$S353),"-")</f>
        <v>1138</v>
      </c>
      <c r="F80" s="57"/>
      <c r="G80" s="58"/>
    </row>
    <row r="81" spans="1:7" ht="15.75" customHeight="1">
      <c r="A81" s="297">
        <f>IFERROR(RANK(E81,($E$46:$E$75,$E$76:$E$105,$E$106:$E$165,$E$166:$E$224),0),"-")</f>
        <v>36</v>
      </c>
      <c r="B81" s="315" t="str">
        <f>IF(C81="-","","("&amp;VLOOKUP(C81,'前年順位整理（自動更新）'!$B$3:$AX$486,MATCH('前年順位整理（自動更新）'!$B$1,'前年順位整理（自動更新）'!$B$3:$AX$3,0),)&amp;")")</f>
        <v>(35)</v>
      </c>
      <c r="C81" s="51" t="str">
        <f>IFERROR(_xlfn.XLOOKUP('計算用シート（当年）'!$C$1,'計算用シート（当年）'!$D$4:$S$4,'計算用シート（当年）'!$D175:$S175),"-")</f>
        <v>稚内市</v>
      </c>
      <c r="D81" s="51" t="str">
        <f>IFERROR(_xlfn.XLOOKUP(C81,市町村振興局拠点対応版!$D$6:$D$184,市町村振興局拠点対応版!$E$6:$E$184),"-")</f>
        <v>宗谷</v>
      </c>
      <c r="E81" s="54">
        <f>IFERROR(_xlfn.XLOOKUP('計算用シート（当年）'!$C$1,'計算用シート（当年）'!$D$4:$S$4,'計算用シート（当年）'!$D354:$S354),"-")</f>
        <v>1127</v>
      </c>
      <c r="F81" s="57"/>
      <c r="G81" s="58"/>
    </row>
    <row r="82" spans="1:7" ht="15.75" customHeight="1">
      <c r="A82" s="297">
        <f>IFERROR(RANK(E82,($E$46:$E$75,$E$76:$E$105,$E$106:$E$165,$E$166:$E$224),0),"-")</f>
        <v>37</v>
      </c>
      <c r="B82" s="315" t="str">
        <f>IF(C82="-","","("&amp;VLOOKUP(C82,'前年順位整理（自動更新）'!$B$3:$AX$486,MATCH('前年順位整理（自動更新）'!$B$1,'前年順位整理（自動更新）'!$B$3:$AX$3,0),)&amp;")")</f>
        <v>(47)</v>
      </c>
      <c r="C82" s="51" t="str">
        <f>IFERROR(_xlfn.XLOOKUP('計算用シート（当年）'!$C$1,'計算用シート（当年）'!$D$4:$S$4,'計算用シート（当年）'!$D176:$S176),"-")</f>
        <v>士別市</v>
      </c>
      <c r="D82" s="51" t="str">
        <f>IFERROR(_xlfn.XLOOKUP(C82,市町村振興局拠点対応版!$D$6:$D$184,市町村振興局拠点対応版!$E$6:$E$184),"-")</f>
        <v>上川</v>
      </c>
      <c r="E82" s="54">
        <f>IFERROR(_xlfn.XLOOKUP('計算用シート（当年）'!$C$1,'計算用シート（当年）'!$D$4:$S$4,'計算用シート（当年）'!$D355:$S355),"-")</f>
        <v>1111</v>
      </c>
      <c r="F82" s="57"/>
      <c r="G82" s="58"/>
    </row>
    <row r="83" spans="1:7" ht="15.75" customHeight="1">
      <c r="A83" s="297">
        <f>IFERROR(RANK(E83,($E$46:$E$75,$E$76:$E$105,$E$106:$E$165,$E$166:$E$224),0),"-")</f>
        <v>38</v>
      </c>
      <c r="B83" s="315" t="str">
        <f>IF(C83="-","","("&amp;VLOOKUP(C83,'前年順位整理（自動更新）'!$B$3:$AX$486,MATCH('前年順位整理（自動更新）'!$B$1,'前年順位整理（自動更新）'!$B$3:$AX$3,0),)&amp;")")</f>
        <v>(44)</v>
      </c>
      <c r="C83" s="51" t="str">
        <f>IFERROR(_xlfn.XLOOKUP('計算用シート（当年）'!$C$1,'計算用シート（当年）'!$D$4:$S$4,'計算用シート（当年）'!$D177:$S177),"-")</f>
        <v>名寄市</v>
      </c>
      <c r="D83" s="51" t="str">
        <f>IFERROR(_xlfn.XLOOKUP(C83,市町村振興局拠点対応版!$D$6:$D$184,市町村振興局拠点対応版!$E$6:$E$184),"-")</f>
        <v>上川</v>
      </c>
      <c r="E83" s="54">
        <f>IFERROR(_xlfn.XLOOKUP('計算用シート（当年）'!$C$1,'計算用シート（当年）'!$D$4:$S$4,'計算用シート（当年）'!$D356:$S356),"-")</f>
        <v>1084</v>
      </c>
      <c r="F83" s="57"/>
      <c r="G83" s="58"/>
    </row>
    <row r="84" spans="1:7" ht="15.75" customHeight="1">
      <c r="A84" s="297">
        <f>IFERROR(RANK(E84,($E$46:$E$75,$E$76:$E$105,$E$106:$E$165,$E$166:$E$224),0),"-")</f>
        <v>39</v>
      </c>
      <c r="B84" s="315" t="str">
        <f>IF(C84="-","","("&amp;VLOOKUP(C84,'前年順位整理（自動更新）'!$B$3:$AX$486,MATCH('前年順位整理（自動更新）'!$B$1,'前年順位整理（自動更新）'!$B$3:$AX$3,0),)&amp;")")</f>
        <v>(42)</v>
      </c>
      <c r="C84" s="51" t="str">
        <f>IFERROR(_xlfn.XLOOKUP('計算用シート（当年）'!$C$1,'計算用シート（当年）'!$D$4:$S$4,'計算用シート（当年）'!$D178:$S178),"-")</f>
        <v>長沼町</v>
      </c>
      <c r="D84" s="51" t="str">
        <f>IFERROR(_xlfn.XLOOKUP(C84,市町村振興局拠点対応版!$D$6:$D$184,市町村振興局拠点対応版!$E$6:$E$184),"-")</f>
        <v>空知</v>
      </c>
      <c r="E84" s="54">
        <f>IFERROR(_xlfn.XLOOKUP('計算用シート（当年）'!$C$1,'計算用シート（当年）'!$D$4:$S$4,'計算用シート（当年）'!$D357:$S357),"-")</f>
        <v>1080</v>
      </c>
      <c r="F84" s="57"/>
      <c r="G84" s="58"/>
    </row>
    <row r="85" spans="1:7" ht="15.75" customHeight="1">
      <c r="A85" s="297">
        <f>IFERROR(RANK(E85,($E$46:$E$75,$E$76:$E$105,$E$106:$E$165,$E$166:$E$224),0),"-")</f>
        <v>40</v>
      </c>
      <c r="B85" s="315" t="str">
        <f>IF(C85="-","","("&amp;VLOOKUP(C85,'前年順位整理（自動更新）'!$B$3:$AX$486,MATCH('前年順位整理（自動更新）'!$B$1,'前年順位整理（自動更新）'!$B$3:$AX$3,0),)&amp;")")</f>
        <v>(41)</v>
      </c>
      <c r="C85" s="51" t="str">
        <f>IFERROR(_xlfn.XLOOKUP('計算用シート（当年）'!$C$1,'計算用シート（当年）'!$D$4:$S$4,'計算用シート（当年）'!$D179:$S179),"-")</f>
        <v>伊達市</v>
      </c>
      <c r="D85" s="51" t="str">
        <f>IFERROR(_xlfn.XLOOKUP(C85,市町村振興局拠点対応版!$D$6:$D$184,市町村振興局拠点対応版!$E$6:$E$184),"-")</f>
        <v>胆振</v>
      </c>
      <c r="E85" s="54">
        <f>IFERROR(_xlfn.XLOOKUP('計算用シート（当年）'!$C$1,'計算用シート（当年）'!$D$4:$S$4,'計算用シート（当年）'!$D358:$S358),"-")</f>
        <v>1079</v>
      </c>
      <c r="F85" s="57"/>
      <c r="G85" s="58"/>
    </row>
    <row r="86" spans="1:7" ht="31.5" customHeight="1">
      <c r="A86" s="297">
        <f>IFERROR(RANK(E86,($E$46:$E$75,$E$76:$E$105,$E$106:$E$165,$E$166:$E$224),0),"-")</f>
        <v>40</v>
      </c>
      <c r="B86" s="315" t="str">
        <f>IF(C86="-","","("&amp;VLOOKUP(C86,'前年順位整理（自動更新）'!$B$3:$AX$486,MATCH('前年順位整理（自動更新）'!$B$1,'前年順位整理（自動更新）'!$B$3:$AX$3,0),)&amp;")")</f>
        <v>(43)</v>
      </c>
      <c r="C86" s="51" t="str">
        <f>IFERROR(_xlfn.XLOOKUP('計算用シート（当年）'!$C$1,'計算用シート（当年）'!$D$4:$S$4,'計算用シート（当年）'!$D180:$S180),"-")</f>
        <v>新得町</v>
      </c>
      <c r="D86" s="51" t="str">
        <f>IFERROR(_xlfn.XLOOKUP(C86,市町村振興局拠点対応版!$D$6:$D$184,市町村振興局拠点対応版!$E$6:$E$184),"-")</f>
        <v>十勝</v>
      </c>
      <c r="E86" s="54">
        <f>IFERROR(_xlfn.XLOOKUP('計算用シート（当年）'!$C$1,'計算用シート（当年）'!$D$4:$S$4,'計算用シート（当年）'!$D359:$S359),"-")</f>
        <v>1079</v>
      </c>
      <c r="F86" s="57"/>
      <c r="G86" s="58"/>
    </row>
    <row r="87" spans="1:7" ht="15.75" customHeight="1">
      <c r="A87" s="297">
        <f>IFERROR(RANK(E87,($E$46:$E$75,$E$76:$E$105,$E$106:$E$165,$E$166:$E$224),0),"-")</f>
        <v>42</v>
      </c>
      <c r="B87" s="315" t="str">
        <f>IF(C87="-","","("&amp;VLOOKUP(C87,'前年順位整理（自動更新）'!$B$3:$AX$486,MATCH('前年順位整理（自動更新）'!$B$1,'前年順位整理（自動更新）'!$B$3:$AX$3,0),)&amp;")")</f>
        <v>(40)</v>
      </c>
      <c r="C87" s="51" t="str">
        <f>IFERROR(_xlfn.XLOOKUP('計算用シート（当年）'!$C$1,'計算用シート（当年）'!$D$4:$S$4,'計算用シート（当年）'!$D181:$S181),"-")</f>
        <v>釧路市</v>
      </c>
      <c r="D87" s="51" t="str">
        <f>IFERROR(_xlfn.XLOOKUP(C87,市町村振興局拠点対応版!$D$6:$D$184,市町村振興局拠点対応版!$E$6:$E$184),"-")</f>
        <v>釧路</v>
      </c>
      <c r="E87" s="54">
        <f>IFERROR(_xlfn.XLOOKUP('計算用シート（当年）'!$C$1,'計算用シート（当年）'!$D$4:$S$4,'計算用シート（当年）'!$D360:$S360),"-")</f>
        <v>1072</v>
      </c>
      <c r="F87" s="57"/>
      <c r="G87" s="58"/>
    </row>
    <row r="88" spans="1:7" ht="15.75" customHeight="1">
      <c r="A88" s="297">
        <f>IFERROR(RANK(E88,($E$46:$E$75,$E$76:$E$105,$E$106:$E$165,$E$166:$E$224),0),"-")</f>
        <v>43</v>
      </c>
      <c r="B88" s="315" t="str">
        <f>IF(C88="-","","("&amp;VLOOKUP(C88,'前年順位整理（自動更新）'!$B$3:$AX$486,MATCH('前年順位整理（自動更新）'!$B$1,'前年順位整理（自動更新）'!$B$3:$AX$3,0),)&amp;")")</f>
        <v>(49)</v>
      </c>
      <c r="C88" s="51" t="str">
        <f>IFERROR(_xlfn.XLOOKUP('計算用シート（当年）'!$C$1,'計算用シート（当年）'!$D$4:$S$4,'計算用シート（当年）'!$D182:$S182),"-")</f>
        <v>安平町</v>
      </c>
      <c r="D88" s="51" t="str">
        <f>IFERROR(_xlfn.XLOOKUP(C88,市町村振興局拠点対応版!$D$6:$D$184,市町村振興局拠点対応版!$E$6:$E$184),"-")</f>
        <v>胆振</v>
      </c>
      <c r="E88" s="54">
        <f>IFERROR(_xlfn.XLOOKUP('計算用シート（当年）'!$C$1,'計算用シート（当年）'!$D$4:$S$4,'計算用シート（当年）'!$D361:$S361),"-")</f>
        <v>1048</v>
      </c>
      <c r="F88" s="57"/>
      <c r="G88" s="58"/>
    </row>
    <row r="89" spans="1:7" ht="15.75" customHeight="1">
      <c r="A89" s="297">
        <f>IFERROR(RANK(E89,($E$46:$E$75,$E$76:$E$105,$E$106:$E$165,$E$166:$E$224),0),"-")</f>
        <v>44</v>
      </c>
      <c r="B89" s="315" t="str">
        <f>IF(C89="-","","("&amp;VLOOKUP(C89,'前年順位整理（自動更新）'!$B$3:$AX$486,MATCH('前年順位整理（自動更新）'!$B$1,'前年順位整理（自動更新）'!$B$3:$AX$3,0),)&amp;")")</f>
        <v>(50)</v>
      </c>
      <c r="C89" s="51" t="str">
        <f>IFERROR(_xlfn.XLOOKUP('計算用シート（当年）'!$C$1,'計算用シート（当年）'!$D$4:$S$4,'計算用シート（当年）'!$D183:$S183),"-")</f>
        <v>森町</v>
      </c>
      <c r="D89" s="51" t="str">
        <f>IFERROR(_xlfn.XLOOKUP(C89,市町村振興局拠点対応版!$D$6:$D$184,市町村振興局拠点対応版!$E$6:$E$184),"-")</f>
        <v>渡島</v>
      </c>
      <c r="E89" s="54">
        <f>IFERROR(_xlfn.XLOOKUP('計算用シート（当年）'!$C$1,'計算用シート（当年）'!$D$4:$S$4,'計算用シート（当年）'!$D362:$S362),"-")</f>
        <v>1043</v>
      </c>
      <c r="F89" s="57"/>
      <c r="G89" s="58"/>
    </row>
    <row r="90" spans="1:7" ht="15.75" customHeight="1">
      <c r="A90" s="297">
        <f>IFERROR(RANK(E90,($E$46:$E$75,$E$76:$E$105,$E$106:$E$165,$E$166:$E$224),0),"-")</f>
        <v>45</v>
      </c>
      <c r="B90" s="315" t="str">
        <f>IF(C90="-","","("&amp;VLOOKUP(C90,'前年順位整理（自動更新）'!$B$3:$AX$486,MATCH('前年順位整理（自動更新）'!$B$1,'前年順位整理（自動更新）'!$B$3:$AX$3,0),)&amp;")")</f>
        <v>(52)</v>
      </c>
      <c r="C90" s="51" t="str">
        <f>IFERROR(_xlfn.XLOOKUP('計算用シート（当年）'!$C$1,'計算用シート（当年）'!$D$4:$S$4,'計算用シート（当年）'!$D184:$S184),"-")</f>
        <v>深川市</v>
      </c>
      <c r="D90" s="51" t="str">
        <f>IFERROR(_xlfn.XLOOKUP(C90,市町村振興局拠点対応版!$D$6:$D$184,市町村振興局拠点対応版!$E$6:$E$184),"-")</f>
        <v>空知</v>
      </c>
      <c r="E90" s="54">
        <f>IFERROR(_xlfn.XLOOKUP('計算用シート（当年）'!$C$1,'計算用シート（当年）'!$D$4:$S$4,'計算用シート（当年）'!$D363:$S363),"-")</f>
        <v>1038</v>
      </c>
      <c r="F90" s="57"/>
      <c r="G90" s="58"/>
    </row>
    <row r="91" spans="1:7" ht="15.75" customHeight="1">
      <c r="A91" s="297">
        <f>IFERROR(RANK(E91,($E$46:$E$75,$E$76:$E$105,$E$106:$E$165,$E$166:$E$224),0),"-")</f>
        <v>46</v>
      </c>
      <c r="B91" s="315" t="str">
        <f>IF(C91="-","","("&amp;VLOOKUP(C91,'前年順位整理（自動更新）'!$B$3:$AX$486,MATCH('前年順位整理（自動更新）'!$B$1,'前年順位整理（自動更新）'!$B$3:$AX$3,0),)&amp;")")</f>
        <v>(34)</v>
      </c>
      <c r="C91" s="51" t="str">
        <f>IFERROR(_xlfn.XLOOKUP('計算用シート（当年）'!$C$1,'計算用シート（当年）'!$D$4:$S$4,'計算用シート（当年）'!$D185:$S185),"-")</f>
        <v>更別村</v>
      </c>
      <c r="D91" s="51" t="str">
        <f>IFERROR(_xlfn.XLOOKUP(C91,市町村振興局拠点対応版!$D$6:$D$184,市町村振興局拠点対応版!$E$6:$E$184),"-")</f>
        <v>十勝</v>
      </c>
      <c r="E91" s="54">
        <f>IFERROR(_xlfn.XLOOKUP('計算用シート（当年）'!$C$1,'計算用シート（当年）'!$D$4:$S$4,'計算用シート（当年）'!$D364:$S364),"-")</f>
        <v>1028</v>
      </c>
      <c r="F91" s="57"/>
      <c r="G91" s="58"/>
    </row>
    <row r="92" spans="1:7" ht="15.75" customHeight="1">
      <c r="A92" s="297">
        <f>IFERROR(RANK(E92,($E$46:$E$75,$E$76:$E$105,$E$106:$E$165,$E$166:$E$224),0),"-")</f>
        <v>47</v>
      </c>
      <c r="B92" s="315" t="str">
        <f>IF(C92="-","","("&amp;VLOOKUP(C92,'前年順位整理（自動更新）'!$B$3:$AX$486,MATCH('前年順位整理（自動更新）'!$B$1,'前年順位整理（自動更新）'!$B$3:$AX$3,0),)&amp;")")</f>
        <v>(48)</v>
      </c>
      <c r="C92" s="51" t="str">
        <f>IFERROR(_xlfn.XLOOKUP('計算用シート（当年）'!$C$1,'計算用シート（当年）'!$D$4:$S$4,'計算用シート（当年）'!$D186:$S186),"-")</f>
        <v>白老町</v>
      </c>
      <c r="D92" s="51" t="str">
        <f>IFERROR(_xlfn.XLOOKUP(C92,市町村振興局拠点対応版!$D$6:$D$184,市町村振興局拠点対応版!$E$6:$E$184),"-")</f>
        <v>胆振</v>
      </c>
      <c r="E92" s="54">
        <f>IFERROR(_xlfn.XLOOKUP('計算用シート（当年）'!$C$1,'計算用シート（当年）'!$D$4:$S$4,'計算用シート（当年）'!$D365:$S365),"-")</f>
        <v>1017</v>
      </c>
      <c r="F92" s="57"/>
      <c r="G92" s="58"/>
    </row>
    <row r="93" spans="1:7" ht="15.75" customHeight="1">
      <c r="A93" s="297">
        <f>IFERROR(RANK(E93,($E$46:$E$75,$E$76:$E$105,$E$106:$E$165,$E$166:$E$224),0),"-")</f>
        <v>48</v>
      </c>
      <c r="B93" s="315" t="str">
        <f>IF(C93="-","","("&amp;VLOOKUP(C93,'前年順位整理（自動更新）'!$B$3:$AX$486,MATCH('前年順位整理（自動更新）'!$B$1,'前年順位整理（自動更新）'!$B$3:$AX$3,0),)&amp;")")</f>
        <v>(38)</v>
      </c>
      <c r="C93" s="51" t="str">
        <f>IFERROR(_xlfn.XLOOKUP('計算用シート（当年）'!$C$1,'計算用シート（当年）'!$D$4:$S$4,'計算用シート（当年）'!$D187:$S187),"-")</f>
        <v>浦幌町</v>
      </c>
      <c r="D93" s="51" t="str">
        <f>IFERROR(_xlfn.XLOOKUP(C93,市町村振興局拠点対応版!$D$6:$D$184,市町村振興局拠点対応版!$E$6:$E$184),"-")</f>
        <v>十勝</v>
      </c>
      <c r="E93" s="54">
        <f>IFERROR(_xlfn.XLOOKUP('計算用シート（当年）'!$C$1,'計算用シート（当年）'!$D$4:$S$4,'計算用シート（当年）'!$D366:$S366),"-")</f>
        <v>1000</v>
      </c>
      <c r="F93" s="57"/>
      <c r="G93" s="58"/>
    </row>
    <row r="94" spans="1:7" ht="15.75" customHeight="1">
      <c r="A94" s="297">
        <f>IFERROR(RANK(E94,($E$46:$E$75,$E$76:$E$105,$E$106:$E$165,$E$166:$E$224),0),"-")</f>
        <v>49</v>
      </c>
      <c r="B94" s="315" t="str">
        <f>IF(C94="-","","("&amp;VLOOKUP(C94,'前年順位整理（自動更新）'!$B$3:$AX$486,MATCH('前年順位整理（自動更新）'!$B$1,'前年順位整理（自動更新）'!$B$3:$AX$3,0),)&amp;")")</f>
        <v>(38)</v>
      </c>
      <c r="C94" s="51" t="str">
        <f>IFERROR(_xlfn.XLOOKUP('計算用シート（当年）'!$C$1,'計算用シート（当年）'!$D$4:$S$4,'計算用シート（当年）'!$D188:$S188),"-")</f>
        <v>本別町</v>
      </c>
      <c r="D94" s="51" t="str">
        <f>IFERROR(_xlfn.XLOOKUP(C94,市町村振興局拠点対応版!$D$6:$D$184,市町村振興局拠点対応版!$E$6:$E$184),"-")</f>
        <v>十勝</v>
      </c>
      <c r="E94" s="54">
        <f>IFERROR(_xlfn.XLOOKUP('計算用シート（当年）'!$C$1,'計算用シート（当年）'!$D$4:$S$4,'計算用シート（当年）'!$D367:$S367),"-")</f>
        <v>996</v>
      </c>
      <c r="F94" s="57"/>
      <c r="G94" s="58"/>
    </row>
    <row r="95" spans="1:7" ht="15.75" customHeight="1">
      <c r="A95" s="297">
        <f>IFERROR(RANK(E95,($E$46:$E$75,$E$76:$E$105,$E$106:$E$165,$E$166:$E$224),0),"-")</f>
        <v>50</v>
      </c>
      <c r="B95" s="315" t="str">
        <f>IF(C95="-","","("&amp;VLOOKUP(C95,'前年順位整理（自動更新）'!$B$3:$AX$486,MATCH('前年順位整理（自動更新）'!$B$1,'前年順位整理（自動更新）'!$B$3:$AX$3,0),)&amp;")")</f>
        <v>(45)</v>
      </c>
      <c r="C95" s="51" t="str">
        <f>IFERROR(_xlfn.XLOOKUP('計算用シート（当年）'!$C$1,'計算用シート（当年）'!$D$4:$S$4,'計算用シート（当年）'!$D189:$S189),"-")</f>
        <v>鶴居村</v>
      </c>
      <c r="D95" s="51" t="str">
        <f>IFERROR(_xlfn.XLOOKUP(C95,市町村振興局拠点対応版!$D$6:$D$184,市町村振興局拠点対応版!$E$6:$E$184),"-")</f>
        <v>釧路</v>
      </c>
      <c r="E95" s="54">
        <f>IFERROR(_xlfn.XLOOKUP('計算用シート（当年）'!$C$1,'計算用シート（当年）'!$D$4:$S$4,'計算用シート（当年）'!$D368:$S368),"-")</f>
        <v>988</v>
      </c>
      <c r="F95" s="57"/>
      <c r="G95" s="58"/>
    </row>
    <row r="96" spans="1:7" ht="31.5" customHeight="1">
      <c r="A96" s="297">
        <f>IFERROR(RANK(E96,($E$46:$E$75,$E$76:$E$105,$E$106:$E$165,$E$166:$E$224),0),"-")</f>
        <v>51</v>
      </c>
      <c r="B96" s="315" t="str">
        <f>IF(C96="-","","("&amp;VLOOKUP(C96,'前年順位整理（自動更新）'!$B$3:$AX$486,MATCH('前年順位整理（自動更新）'!$B$1,'前年順位整理（自動更新）'!$B$3:$AX$3,0),)&amp;")")</f>
        <v>(51)</v>
      </c>
      <c r="C96" s="51" t="str">
        <f>IFERROR(_xlfn.XLOOKUP('計算用シート（当年）'!$C$1,'計算用シート（当年）'!$D$4:$S$4,'計算用シート（当年）'!$D190:$S190),"-")</f>
        <v>八雲町</v>
      </c>
      <c r="D96" s="51" t="str">
        <f>IFERROR(_xlfn.XLOOKUP(C96,市町村振興局拠点対応版!$D$6:$D$184,市町村振興局拠点対応版!$E$6:$E$184),"-")</f>
        <v>渡島</v>
      </c>
      <c r="E96" s="54">
        <f>IFERROR(_xlfn.XLOOKUP('計算用シート（当年）'!$C$1,'計算用シート（当年）'!$D$4:$S$4,'計算用シート（当年）'!$D369:$S369),"-")</f>
        <v>978</v>
      </c>
      <c r="F96" s="57"/>
      <c r="G96" s="58"/>
    </row>
    <row r="97" spans="1:7" ht="15.75" customHeight="1">
      <c r="A97" s="297">
        <f>IFERROR(RANK(E97,($E$46:$E$75,$E$76:$E$105,$E$106:$E$165,$E$166:$E$224),0),"-")</f>
        <v>52</v>
      </c>
      <c r="B97" s="315" t="str">
        <f>IF(C97="-","","("&amp;VLOOKUP(C97,'前年順位整理（自動更新）'!$B$3:$AX$486,MATCH('前年順位整理（自動更新）'!$B$1,'前年順位整理（自動更新）'!$B$3:$AX$3,0),)&amp;")")</f>
        <v>(54)</v>
      </c>
      <c r="C97" s="51" t="str">
        <f>IFERROR(_xlfn.XLOOKUP('計算用シート（当年）'!$C$1,'計算用シート（当年）'!$D$4:$S$4,'計算用シート（当年）'!$D191:$S191),"-")</f>
        <v>上富良野町</v>
      </c>
      <c r="D97" s="51" t="str">
        <f>IFERROR(_xlfn.XLOOKUP(C97,市町村振興局拠点対応版!$D$6:$D$184,市町村振興局拠点対応版!$E$6:$E$184),"-")</f>
        <v>上川</v>
      </c>
      <c r="E97" s="54">
        <f>IFERROR(_xlfn.XLOOKUP('計算用シート（当年）'!$C$1,'計算用シート（当年）'!$D$4:$S$4,'計算用シート（当年）'!$D370:$S370),"-")</f>
        <v>968</v>
      </c>
      <c r="F97" s="57"/>
      <c r="G97" s="58"/>
    </row>
    <row r="98" spans="1:7" ht="15.75" customHeight="1">
      <c r="A98" s="297">
        <f>IFERROR(RANK(E98,($E$46:$E$75,$E$76:$E$105,$E$106:$E$165,$E$166:$E$224),0),"-")</f>
        <v>53</v>
      </c>
      <c r="B98" s="315" t="str">
        <f>IF(C98="-","","("&amp;VLOOKUP(C98,'前年順位整理（自動更新）'!$B$3:$AX$486,MATCH('前年順位整理（自動更新）'!$B$1,'前年順位整理（自動更新）'!$B$3:$AX$3,0),)&amp;")")</f>
        <v>(45)</v>
      </c>
      <c r="C98" s="51" t="str">
        <f>IFERROR(_xlfn.XLOOKUP('計算用シート（当年）'!$C$1,'計算用シート（当年）'!$D$4:$S$4,'計算用シート（当年）'!$D192:$S192),"-")</f>
        <v>足寄町</v>
      </c>
      <c r="D98" s="51" t="str">
        <f>IFERROR(_xlfn.XLOOKUP(C98,市町村振興局拠点対応版!$D$6:$D$184,市町村振興局拠点対応版!$E$6:$E$184),"-")</f>
        <v>十勝</v>
      </c>
      <c r="E98" s="54">
        <f>IFERROR(_xlfn.XLOOKUP('計算用シート（当年）'!$C$1,'計算用シート（当年）'!$D$4:$S$4,'計算用シート（当年）'!$D371:$S371),"-")</f>
        <v>965</v>
      </c>
      <c r="F98" s="57"/>
      <c r="G98" s="58"/>
    </row>
    <row r="99" spans="1:7" ht="15.75" customHeight="1">
      <c r="A99" s="297">
        <f>IFERROR(RANK(E99,($E$46:$E$75,$E$76:$E$105,$E$106:$E$165,$E$166:$E$224),0),"-")</f>
        <v>54</v>
      </c>
      <c r="B99" s="315" t="str">
        <f>IF(C99="-","","("&amp;VLOOKUP(C99,'前年順位整理（自動更新）'!$B$3:$AX$486,MATCH('前年順位整理（自動更新）'!$B$1,'前年順位整理（自動更新）'!$B$3:$AX$3,0),)&amp;")")</f>
        <v>(53)</v>
      </c>
      <c r="C99" s="51" t="str">
        <f>IFERROR(_xlfn.XLOOKUP('計算用シート（当年）'!$C$1,'計算用シート（当年）'!$D$4:$S$4,'計算用シート（当年）'!$D193:$S193),"-")</f>
        <v>豊富町</v>
      </c>
      <c r="D99" s="51" t="str">
        <f>IFERROR(_xlfn.XLOOKUP(C99,市町村振興局拠点対応版!$D$6:$D$184,市町村振興局拠点対応版!$E$6:$E$184),"-")</f>
        <v>宗谷</v>
      </c>
      <c r="E99" s="54">
        <f>IFERROR(_xlfn.XLOOKUP('計算用シート（当年）'!$C$1,'計算用シート（当年）'!$D$4:$S$4,'計算用シート（当年）'!$D372:$S372),"-")</f>
        <v>904</v>
      </c>
      <c r="F99" s="57"/>
      <c r="G99" s="58"/>
    </row>
    <row r="100" spans="1:7" ht="15.75" customHeight="1">
      <c r="A100" s="297">
        <f>IFERROR(RANK(E100,($E$46:$E$75,$E$76:$E$105,$E$106:$E$165,$E$166:$E$224),0),"-")</f>
        <v>55</v>
      </c>
      <c r="B100" s="315" t="str">
        <f>IF(C100="-","","("&amp;VLOOKUP(C100,'前年順位整理（自動更新）'!$B$3:$AX$486,MATCH('前年順位整理（自動更新）'!$B$1,'前年順位整理（自動更新）'!$B$3:$AX$3,0),)&amp;")")</f>
        <v>(63)</v>
      </c>
      <c r="C100" s="51" t="str">
        <f>IFERROR(_xlfn.XLOOKUP('計算用シート（当年）'!$C$1,'計算用シート（当年）'!$D$4:$S$4,'計算用シート（当年）'!$D194:$S194),"-")</f>
        <v>七飯町</v>
      </c>
      <c r="D100" s="51" t="str">
        <f>IFERROR(_xlfn.XLOOKUP(C100,市町村振興局拠点対応版!$D$6:$D$184,市町村振興局拠点対応版!$E$6:$E$184),"-")</f>
        <v>渡島</v>
      </c>
      <c r="E100" s="54">
        <f>IFERROR(_xlfn.XLOOKUP('計算用シート（当年）'!$C$1,'計算用シート（当年）'!$D$4:$S$4,'計算用シート（当年）'!$D373:$S373),"-")</f>
        <v>843</v>
      </c>
      <c r="F100" s="57"/>
      <c r="G100" s="58"/>
    </row>
    <row r="101" spans="1:7" ht="15.75" customHeight="1">
      <c r="A101" s="297">
        <f>IFERROR(RANK(E101,($E$46:$E$75,$E$76:$E$105,$E$106:$E$165,$E$166:$E$224),0),"-")</f>
        <v>56</v>
      </c>
      <c r="B101" s="315" t="str">
        <f>IF(C101="-","","("&amp;VLOOKUP(C101,'前年順位整理（自動更新）'!$B$3:$AX$486,MATCH('前年順位整理（自動更新）'!$B$1,'前年順位整理（自動更新）'!$B$3:$AX$3,0),)&amp;")")</f>
        <v>(55)</v>
      </c>
      <c r="C101" s="51" t="str">
        <f>IFERROR(_xlfn.XLOOKUP('計算用シート（当年）'!$C$1,'計算用シート（当年）'!$D$4:$S$4,'計算用シート（当年）'!$D195:$S195),"-")</f>
        <v>弟子屈町</v>
      </c>
      <c r="D101" s="51" t="str">
        <f>IFERROR(_xlfn.XLOOKUP(C101,市町村振興局拠点対応版!$D$6:$D$184,市町村振興局拠点対応版!$E$6:$E$184),"-")</f>
        <v>釧路</v>
      </c>
      <c r="E101" s="54">
        <f>IFERROR(_xlfn.XLOOKUP('計算用シート（当年）'!$C$1,'計算用シート（当年）'!$D$4:$S$4,'計算用シート（当年）'!$D374:$S374),"-")</f>
        <v>832</v>
      </c>
      <c r="F101" s="57"/>
      <c r="G101" s="58"/>
    </row>
    <row r="102" spans="1:7" ht="15.75" customHeight="1">
      <c r="A102" s="297">
        <f>IFERROR(RANK(E102,($E$46:$E$75,$E$76:$E$105,$E$106:$E$165,$E$166:$E$224),0),"-")</f>
        <v>57</v>
      </c>
      <c r="B102" s="315" t="str">
        <f>IF(C102="-","","("&amp;VLOOKUP(C102,'前年順位整理（自動更新）'!$B$3:$AX$486,MATCH('前年順位整理（自動更新）'!$B$1,'前年順位整理（自動更新）'!$B$3:$AX$3,0),)&amp;")")</f>
        <v>(56)</v>
      </c>
      <c r="C102" s="51" t="str">
        <f>IFERROR(_xlfn.XLOOKUP('計算用シート（当年）'!$C$1,'計算用シート（当年）'!$D$4:$S$4,'計算用シート（当年）'!$D196:$S196),"-")</f>
        <v>厚岸町</v>
      </c>
      <c r="D102" s="51" t="str">
        <f>IFERROR(_xlfn.XLOOKUP(C102,市町村振興局拠点対応版!$D$6:$D$184,市町村振興局拠点対応版!$E$6:$E$184),"-")</f>
        <v>釧路</v>
      </c>
      <c r="E102" s="54">
        <f>IFERROR(_xlfn.XLOOKUP('計算用シート（当年）'!$C$1,'計算用シート（当年）'!$D$4:$S$4,'計算用シート（当年）'!$D375:$S375),"-")</f>
        <v>820</v>
      </c>
      <c r="F102" s="57"/>
      <c r="G102" s="58"/>
    </row>
    <row r="103" spans="1:7" ht="15.75" customHeight="1">
      <c r="A103" s="297">
        <f>IFERROR(RANK(E103,($E$46:$E$75,$E$76:$E$105,$E$106:$E$165,$E$166:$E$224),0),"-")</f>
        <v>58</v>
      </c>
      <c r="B103" s="315" t="str">
        <f>IF(C103="-","","("&amp;VLOOKUP(C103,'前年順位整理（自動更新）'!$B$3:$AX$486,MATCH('前年順位整理（自動更新）'!$B$1,'前年順位整理（自動更新）'!$B$3:$AX$3,0),)&amp;")")</f>
        <v>(58)</v>
      </c>
      <c r="C103" s="51" t="str">
        <f>IFERROR(_xlfn.XLOOKUP('計算用シート（当年）'!$C$1,'計算用シート（当年）'!$D$4:$S$4,'計算用シート（当年）'!$D197:$S197),"-")</f>
        <v>江別市</v>
      </c>
      <c r="D103" s="51" t="str">
        <f>IFERROR(_xlfn.XLOOKUP(C103,市町村振興局拠点対応版!$D$6:$D$184,市町村振興局拠点対応版!$E$6:$E$184),"-")</f>
        <v>石狩</v>
      </c>
      <c r="E103" s="54">
        <f>IFERROR(_xlfn.XLOOKUP('計算用シート（当年）'!$C$1,'計算用シート（当年）'!$D$4:$S$4,'計算用シート（当年）'!$D376:$S376),"-")</f>
        <v>808</v>
      </c>
      <c r="F103" s="57"/>
      <c r="G103" s="58"/>
    </row>
    <row r="104" spans="1:7" ht="15.75" customHeight="1">
      <c r="A104" s="297">
        <f>IFERROR(RANK(E104,($E$46:$E$75,$E$76:$E$105,$E$106:$E$165,$E$166:$E$224),0),"-")</f>
        <v>59</v>
      </c>
      <c r="B104" s="315" t="str">
        <f>IF(C104="-","","("&amp;VLOOKUP(C104,'前年順位整理（自動更新）'!$B$3:$AX$486,MATCH('前年順位整理（自動更新）'!$B$1,'前年順位整理（自動更新）'!$B$3:$AX$3,0),)&amp;")")</f>
        <v>(59)</v>
      </c>
      <c r="C104" s="51" t="str">
        <f>IFERROR(_xlfn.XLOOKUP('計算用シート（当年）'!$C$1,'計算用シート（当年）'!$D$4:$S$4,'計算用シート（当年）'!$D198:$S198),"-")</f>
        <v>紋別市</v>
      </c>
      <c r="D104" s="51" t="str">
        <f>IFERROR(_xlfn.XLOOKUP(C104,市町村振興局拠点対応版!$D$6:$D$184,市町村振興局拠点対応版!$E$6:$E$184),"-")</f>
        <v>オホーツク</v>
      </c>
      <c r="E104" s="54">
        <f>IFERROR(_xlfn.XLOOKUP('計算用シート（当年）'!$C$1,'計算用シート（当年）'!$D$4:$S$4,'計算用シート（当年）'!$D377:$S377),"-")</f>
        <v>797</v>
      </c>
      <c r="F104" s="57"/>
      <c r="G104" s="58"/>
    </row>
    <row r="105" spans="1:7" ht="15.75" customHeight="1">
      <c r="A105" s="297">
        <f>IFERROR(RANK(E105,($E$46:$E$75,$E$76:$E$105,$E$106:$E$165,$E$166:$E$224),0),"-")</f>
        <v>60</v>
      </c>
      <c r="B105" s="315" t="str">
        <f>IF(C105="-","","("&amp;VLOOKUP(C105,'前年順位整理（自動更新）'!$B$3:$AX$486,MATCH('前年順位整理（自動更新）'!$B$1,'前年順位整理（自動更新）'!$B$3:$AX$3,0),)&amp;")")</f>
        <v>(60)</v>
      </c>
      <c r="C105" s="51" t="str">
        <f>IFERROR(_xlfn.XLOOKUP('計算用シート（当年）'!$C$1,'計算用シート（当年）'!$D$4:$S$4,'計算用シート（当年）'!$D199:$S199),"-")</f>
        <v>厚真町</v>
      </c>
      <c r="D105" s="51" t="str">
        <f>IFERROR(_xlfn.XLOOKUP(C105,市町村振興局拠点対応版!$D$6:$D$184,市町村振興局拠点対応版!$E$6:$E$184),"-")</f>
        <v>胆振</v>
      </c>
      <c r="E105" s="54">
        <f>IFERROR(_xlfn.XLOOKUP('計算用シート（当年）'!$C$1,'計算用シート（当年）'!$D$4:$S$4,'計算用シート（当年）'!$D378:$S378),"-")</f>
        <v>793</v>
      </c>
      <c r="F105" s="57"/>
      <c r="G105" s="58"/>
    </row>
    <row r="106" spans="1:7" ht="31.5" customHeight="1">
      <c r="A106" s="297">
        <f>IFERROR(RANK(E106,($E$46:$E$75,$E$76:$E$105,$E$106:$E$165,$E$166:$E$224),0),"-")</f>
        <v>61</v>
      </c>
      <c r="B106" s="315" t="str">
        <f>IF(C106="-","","("&amp;VLOOKUP(C106,'前年順位整理（自動更新）'!$B$3:$AX$486,MATCH('前年順位整理（自動更新）'!$B$1,'前年順位整理（自動更新）'!$B$3:$AX$3,0),)&amp;")")</f>
        <v>(57)</v>
      </c>
      <c r="C106" s="51" t="str">
        <f>IFERROR(_xlfn.XLOOKUP('計算用シート（当年）'!$C$1,'計算用シート（当年）'!$D$4:$S$4,'計算用シート（当年）'!$D200:$S200),"-")</f>
        <v>清里町</v>
      </c>
      <c r="D106" s="51" t="str">
        <f>IFERROR(_xlfn.XLOOKUP(C106,市町村振興局拠点対応版!$D$6:$D$184,市町村振興局拠点対応版!$E$6:$E$184),"-")</f>
        <v>オホーツク</v>
      </c>
      <c r="E106" s="54">
        <f>IFERROR(_xlfn.XLOOKUP('計算用シート（当年）'!$C$1,'計算用シート（当年）'!$D$4:$S$4,'計算用シート（当年）'!$D379:$S379),"-")</f>
        <v>792</v>
      </c>
      <c r="F106" s="58"/>
      <c r="G106" s="58"/>
    </row>
    <row r="107" spans="1:7" ht="15.75" customHeight="1">
      <c r="A107" s="297">
        <f>IFERROR(RANK(E107,($E$46:$E$75,$E$76:$E$105,$E$106:$E$165,$E$166:$E$224),0),"-")</f>
        <v>62</v>
      </c>
      <c r="B107" s="315" t="str">
        <f>IF(C107="-","","("&amp;VLOOKUP(C107,'前年順位整理（自動更新）'!$B$3:$AX$486,MATCH('前年順位整理（自動更新）'!$B$1,'前年順位整理（自動更新）'!$B$3:$AX$3,0),)&amp;")")</f>
        <v>(66)</v>
      </c>
      <c r="C107" s="51" t="str">
        <f>IFERROR(_xlfn.XLOOKUP('計算用シート（当年）'!$C$1,'計算用シート（当年）'!$D$4:$S$4,'計算用シート（当年）'!$D201:$S201),"-")</f>
        <v>中富良野町</v>
      </c>
      <c r="D107" s="51" t="str">
        <f>IFERROR(_xlfn.XLOOKUP(C107,市町村振興局拠点対応版!$D$6:$D$184,市町村振興局拠点対応版!$E$6:$E$184),"-")</f>
        <v>上川</v>
      </c>
      <c r="E107" s="54">
        <f>IFERROR(_xlfn.XLOOKUP('計算用シート（当年）'!$C$1,'計算用シート（当年）'!$D$4:$S$4,'計算用シート（当年）'!$D380:$S380),"-")</f>
        <v>785</v>
      </c>
      <c r="F107" s="58"/>
      <c r="G107" s="58"/>
    </row>
    <row r="108" spans="1:7" ht="15.75" customHeight="1">
      <c r="A108" s="297">
        <f>IFERROR(RANK(E108,($E$46:$E$75,$E$76:$E$105,$E$106:$E$165,$E$166:$E$224),0),"-")</f>
        <v>63</v>
      </c>
      <c r="B108" s="315" t="str">
        <f>IF(C108="-","","("&amp;VLOOKUP(C108,'前年順位整理（自動更新）'!$B$3:$AX$486,MATCH('前年順位整理（自動更新）'!$B$1,'前年順位整理（自動更新）'!$B$3:$AX$3,0),)&amp;")")</f>
        <v>(64)</v>
      </c>
      <c r="C108" s="51" t="str">
        <f>IFERROR(_xlfn.XLOOKUP('計算用シート（当年）'!$C$1,'計算用シート（当年）'!$D$4:$S$4,'計算用シート（当年）'!$D202:$S202),"-")</f>
        <v>むかわ町</v>
      </c>
      <c r="D108" s="51" t="str">
        <f>IFERROR(_xlfn.XLOOKUP(C108,市町村振興局拠点対応版!$D$6:$D$184,市町村振興局拠点対応版!$E$6:$E$184),"-")</f>
        <v>胆振</v>
      </c>
      <c r="E108" s="54">
        <f>IFERROR(_xlfn.XLOOKUP('計算用シート（当年）'!$C$1,'計算用シート（当年）'!$D$4:$S$4,'計算用シート（当年）'!$D381:$S381),"-")</f>
        <v>735</v>
      </c>
      <c r="F108" s="57"/>
      <c r="G108" s="58"/>
    </row>
    <row r="109" spans="1:7" ht="15.75" customHeight="1">
      <c r="A109" s="297">
        <f>IFERROR(RANK(E109,($E$46:$E$75,$E$76:$E$105,$E$106:$E$165,$E$166:$E$224),0),"-")</f>
        <v>64</v>
      </c>
      <c r="B109" s="315" t="str">
        <f>IF(C109="-","","("&amp;VLOOKUP(C109,'前年順位整理（自動更新）'!$B$3:$AX$486,MATCH('前年順位整理（自動更新）'!$B$1,'前年順位整理（自動更新）'!$B$3:$AX$3,0),)&amp;")")</f>
        <v>(62)</v>
      </c>
      <c r="C109" s="51" t="str">
        <f>IFERROR(_xlfn.XLOOKUP('計算用シート（当年）'!$C$1,'計算用シート（当年）'!$D$4:$S$4,'計算用シート（当年）'!$D203:$S203),"-")</f>
        <v>広尾町</v>
      </c>
      <c r="D109" s="51" t="str">
        <f>IFERROR(_xlfn.XLOOKUP(C109,市町村振興局拠点対応版!$D$6:$D$184,市町村振興局拠点対応版!$E$6:$E$184),"-")</f>
        <v>十勝</v>
      </c>
      <c r="E109" s="54">
        <f>IFERROR(_xlfn.XLOOKUP('計算用シート（当年）'!$C$1,'計算用シート（当年）'!$D$4:$S$4,'計算用シート（当年）'!$D382:$S382),"-")</f>
        <v>734</v>
      </c>
      <c r="F109" s="57"/>
      <c r="G109" s="58"/>
    </row>
    <row r="110" spans="1:7" ht="15.75" customHeight="1">
      <c r="A110" s="297">
        <f>IFERROR(RANK(E110,($E$46:$E$75,$E$76:$E$105,$E$106:$E$165,$E$166:$E$224),0),"-")</f>
        <v>65</v>
      </c>
      <c r="B110" s="315" t="str">
        <f>IF(C110="-","","("&amp;VLOOKUP(C110,'前年順位整理（自動更新）'!$B$3:$AX$486,MATCH('前年順位整理（自動更新）'!$B$1,'前年順位整理（自動更新）'!$B$3:$AX$3,0),)&amp;")")</f>
        <v>(61)</v>
      </c>
      <c r="C110" s="51" t="str">
        <f>IFERROR(_xlfn.XLOOKUP('計算用シート（当年）'!$C$1,'計算用シート（当年）'!$D$4:$S$4,'計算用シート（当年）'!$D204:$S204),"-")</f>
        <v>池田町</v>
      </c>
      <c r="D110" s="51" t="str">
        <f>IFERROR(_xlfn.XLOOKUP(C110,市町村振興局拠点対応版!$D$6:$D$184,市町村振興局拠点対応版!$E$6:$E$184),"-")</f>
        <v>十勝</v>
      </c>
      <c r="E110" s="54">
        <f>IFERROR(_xlfn.XLOOKUP('計算用シート（当年）'!$C$1,'計算用シート（当年）'!$D$4:$S$4,'計算用シート（当年）'!$D383:$S383),"-")</f>
        <v>731</v>
      </c>
      <c r="F110" s="57"/>
      <c r="G110" s="58"/>
    </row>
    <row r="111" spans="1:7" ht="15.75" customHeight="1">
      <c r="A111" s="297">
        <f>IFERROR(RANK(E111,($E$46:$E$75,$E$76:$E$105,$E$106:$E$165,$E$166:$E$224),0),"-")</f>
        <v>66</v>
      </c>
      <c r="B111" s="315" t="str">
        <f>IF(C111="-","","("&amp;VLOOKUP(C111,'前年順位整理（自動更新）'!$B$3:$AX$486,MATCH('前年順位整理（自動更新）'!$B$1,'前年順位整理（自動更新）'!$B$3:$AX$3,0),)&amp;")")</f>
        <v>(70)</v>
      </c>
      <c r="C111" s="51" t="str">
        <f>IFERROR(_xlfn.XLOOKUP('計算用シート（当年）'!$C$1,'計算用シート（当年）'!$D$4:$S$4,'計算用シート（当年）'!$D205:$S205),"-")</f>
        <v>栗山町</v>
      </c>
      <c r="D111" s="51" t="str">
        <f>IFERROR(_xlfn.XLOOKUP(C111,市町村振興局拠点対応版!$D$6:$D$184,市町村振興局拠点対応版!$E$6:$E$184),"-")</f>
        <v>空知</v>
      </c>
      <c r="E111" s="54">
        <f>IFERROR(_xlfn.XLOOKUP('計算用シート（当年）'!$C$1,'計算用シート（当年）'!$D$4:$S$4,'計算用シート（当年）'!$D384:$S384),"-")</f>
        <v>725</v>
      </c>
      <c r="F111" s="57"/>
      <c r="G111" s="58"/>
    </row>
    <row r="112" spans="1:7" ht="15.75" customHeight="1">
      <c r="A112" s="297">
        <f>IFERROR(RANK(E112,($E$46:$E$75,$E$76:$E$105,$E$106:$E$165,$E$166:$E$224),0),"-")</f>
        <v>67</v>
      </c>
      <c r="B112" s="315" t="str">
        <f>IF(C112="-","","("&amp;VLOOKUP(C112,'前年順位整理（自動更新）'!$B$3:$AX$486,MATCH('前年順位整理（自動更新）'!$B$1,'前年順位整理（自動更新）'!$B$3:$AX$3,0),)&amp;")")</f>
        <v>(65)</v>
      </c>
      <c r="C112" s="51" t="str">
        <f>IFERROR(_xlfn.XLOOKUP('計算用シート（当年）'!$C$1,'計算用シート（当年）'!$D$4:$S$4,'計算用シート（当年）'!$D206:$S206),"-")</f>
        <v>枝幸町</v>
      </c>
      <c r="D112" s="51" t="str">
        <f>IFERROR(_xlfn.XLOOKUP(C112,市町村振興局拠点対応版!$D$6:$D$184,市町村振興局拠点対応版!$E$6:$E$184),"-")</f>
        <v>宗谷</v>
      </c>
      <c r="E112" s="54">
        <f>IFERROR(_xlfn.XLOOKUP('計算用シート（当年）'!$C$1,'計算用シート（当年）'!$D$4:$S$4,'計算用シート（当年）'!$D385:$S385),"-")</f>
        <v>707</v>
      </c>
      <c r="F112" s="59"/>
      <c r="G112" s="59"/>
    </row>
    <row r="113" spans="1:7" ht="15.75" customHeight="1">
      <c r="A113" s="297">
        <f>IFERROR(RANK(E113,($E$46:$E$75,$E$76:$E$105,$E$106:$E$165,$E$166:$E$224),0),"-")</f>
        <v>68</v>
      </c>
      <c r="B113" s="315" t="str">
        <f>IF(C113="-","","("&amp;VLOOKUP(C113,'前年順位整理（自動更新）'!$B$3:$AX$486,MATCH('前年順位整理（自動更新）'!$B$1,'前年順位整理（自動更新）'!$B$3:$AX$3,0),)&amp;")")</f>
        <v>(71)</v>
      </c>
      <c r="C113" s="51" t="str">
        <f>IFERROR(_xlfn.XLOOKUP('計算用シート（当年）'!$C$1,'計算用シート（当年）'!$D$4:$S$4,'計算用シート（当年）'!$D207:$S207),"-")</f>
        <v>北斗市</v>
      </c>
      <c r="D113" s="51" t="str">
        <f>IFERROR(_xlfn.XLOOKUP(C113,市町村振興局拠点対応版!$D$6:$D$184,市町村振興局拠点対応版!$E$6:$E$184),"-")</f>
        <v>渡島</v>
      </c>
      <c r="E113" s="54">
        <f>IFERROR(_xlfn.XLOOKUP('計算用シート（当年）'!$C$1,'計算用シート（当年）'!$D$4:$S$4,'計算用シート（当年）'!$D386:$S386),"-")</f>
        <v>675</v>
      </c>
      <c r="F113" s="60"/>
      <c r="G113" s="61"/>
    </row>
    <row r="114" spans="1:7" ht="15.75" customHeight="1">
      <c r="A114" s="297">
        <f>IFERROR(RANK(E114,($E$46:$E$75,$E$76:$E$105,$E$106:$E$165,$E$166:$E$224),0),"-")</f>
        <v>69</v>
      </c>
      <c r="B114" s="315" t="str">
        <f>IF(C114="-","","("&amp;VLOOKUP(C114,'前年順位整理（自動更新）'!$B$3:$AX$486,MATCH('前年順位整理（自動更新）'!$B$1,'前年順位整理（自動更新）'!$B$3:$AX$3,0),)&amp;")")</f>
        <v>(67)</v>
      </c>
      <c r="C114" s="51" t="str">
        <f>IFERROR(_xlfn.XLOOKUP('計算用シート（当年）'!$C$1,'計算用シート（当年）'!$D$4:$S$4,'計算用シート（当年）'!$D208:$S208),"-")</f>
        <v>根室市</v>
      </c>
      <c r="D114" s="51" t="str">
        <f>IFERROR(_xlfn.XLOOKUP(C114,市町村振興局拠点対応版!$D$6:$D$184,市町村振興局拠点対応版!$E$6:$E$184),"-")</f>
        <v>根室</v>
      </c>
      <c r="E114" s="54">
        <f>IFERROR(_xlfn.XLOOKUP('計算用シート（当年）'!$C$1,'計算用シート（当年）'!$D$4:$S$4,'計算用シート（当年）'!$D387:$S387),"-")</f>
        <v>666</v>
      </c>
      <c r="F114" s="59"/>
      <c r="G114" s="61"/>
    </row>
    <row r="115" spans="1:7" ht="15.75" customHeight="1">
      <c r="A115" s="297">
        <f>IFERROR(RANK(E115,($E$46:$E$75,$E$76:$E$105,$E$106:$E$165,$E$166:$E$224),0),"-")</f>
        <v>70</v>
      </c>
      <c r="B115" s="315" t="str">
        <f>IF(C115="-","","("&amp;VLOOKUP(C115,'前年順位整理（自動更新）'!$B$3:$AX$486,MATCH('前年順位整理（自動更新）'!$B$1,'前年順位整理（自動更新）'!$B$3:$AX$3,0),)&amp;")")</f>
        <v>(68)</v>
      </c>
      <c r="C115" s="51" t="str">
        <f>IFERROR(_xlfn.XLOOKUP('計算用シート（当年）'!$C$1,'計算用シート（当年）'!$D$4:$S$4,'計算用シート（当年）'!$D209:$S209),"-")</f>
        <v>興部町</v>
      </c>
      <c r="D115" s="51" t="str">
        <f>IFERROR(_xlfn.XLOOKUP(C115,市町村振興局拠点対応版!$D$6:$D$184,市町村振興局拠点対応版!$E$6:$E$184),"-")</f>
        <v>オホーツク</v>
      </c>
      <c r="E115" s="54">
        <f>IFERROR(_xlfn.XLOOKUP('計算用シート（当年）'!$C$1,'計算用シート（当年）'!$D$4:$S$4,'計算用シート（当年）'!$D388:$S388),"-")</f>
        <v>642</v>
      </c>
      <c r="F115" s="59"/>
      <c r="G115" s="61"/>
    </row>
    <row r="116" spans="1:7" ht="31.5" customHeight="1">
      <c r="A116" s="297">
        <f>IFERROR(RANK(E116,($E$46:$E$75,$E$76:$E$105,$E$106:$E$165,$E$166:$E$224),0),"-")</f>
        <v>71</v>
      </c>
      <c r="B116" s="315" t="str">
        <f>IF(C116="-","","("&amp;VLOOKUP(C116,'前年順位整理（自動更新）'!$B$3:$AX$486,MATCH('前年順位整理（自動更新）'!$B$1,'前年順位整理（自動更新）'!$B$3:$AX$3,0),)&amp;")")</f>
        <v>(69)</v>
      </c>
      <c r="C116" s="51" t="str">
        <f>IFERROR(_xlfn.XLOOKUP('計算用シート（当年）'!$C$1,'計算用シート（当年）'!$D$4:$S$4,'計算用シート（当年）'!$D210:$S210),"-")</f>
        <v>天塩町</v>
      </c>
      <c r="D116" s="51" t="str">
        <f>IFERROR(_xlfn.XLOOKUP(C116,市町村振興局拠点対応版!$D$6:$D$184,市町村振興局拠点対応版!$E$6:$E$184),"-")</f>
        <v>留萌</v>
      </c>
      <c r="E116" s="54">
        <f>IFERROR(_xlfn.XLOOKUP('計算用シート（当年）'!$C$1,'計算用シート（当年）'!$D$4:$S$4,'計算用シート（当年）'!$D389:$S389),"-")</f>
        <v>633</v>
      </c>
      <c r="F116" s="59"/>
      <c r="G116" s="61"/>
    </row>
    <row r="117" spans="1:7" ht="15.75" customHeight="1">
      <c r="A117" s="297">
        <f>IFERROR(RANK(E117,($E$46:$E$75,$E$76:$E$105,$E$106:$E$165,$E$166:$E$224),0),"-")</f>
        <v>72</v>
      </c>
      <c r="B117" s="315" t="str">
        <f>IF(C117="-","","("&amp;VLOOKUP(C117,'前年順位整理（自動更新）'!$B$3:$AX$486,MATCH('前年順位整理（自動更新）'!$B$1,'前年順位整理（自動更新）'!$B$3:$AX$3,0),)&amp;")")</f>
        <v>(72)</v>
      </c>
      <c r="C117" s="51" t="str">
        <f>IFERROR(_xlfn.XLOOKUP('計算用シート（当年）'!$C$1,'計算用シート（当年）'!$D$4:$S$4,'計算用シート（当年）'!$D211:$S211),"-")</f>
        <v>札幌市</v>
      </c>
      <c r="D117" s="51" t="str">
        <f>IFERROR(_xlfn.XLOOKUP(C117,市町村振興局拠点対応版!$D$6:$D$184,市町村振興局拠点対応版!$E$6:$E$184),"-")</f>
        <v>石狩</v>
      </c>
      <c r="E117" s="54">
        <f>IFERROR(_xlfn.XLOOKUP('計算用シート（当年）'!$C$1,'計算用シート（当年）'!$D$4:$S$4,'計算用シート（当年）'!$D390:$S390),"-")</f>
        <v>601</v>
      </c>
      <c r="F117" s="59"/>
      <c r="G117" s="61"/>
    </row>
    <row r="118" spans="1:7" ht="15.75" customHeight="1">
      <c r="A118" s="297">
        <f>IFERROR(RANK(E118,($E$46:$E$75,$E$76:$E$105,$E$106:$E$165,$E$166:$E$224),0),"-")</f>
        <v>73</v>
      </c>
      <c r="B118" s="315" t="str">
        <f>IF(C118="-","","("&amp;VLOOKUP(C118,'前年順位整理（自動更新）'!$B$3:$AX$486,MATCH('前年順位整理（自動更新）'!$B$1,'前年順位整理（自動更新）'!$B$3:$AX$3,0),)&amp;")")</f>
        <v>(73)</v>
      </c>
      <c r="C118" s="51" t="str">
        <f>IFERROR(_xlfn.XLOOKUP('計算用シート（当年）'!$C$1,'計算用シート（当年）'!$D$4:$S$4,'計算用シート（当年）'!$D212:$S212),"-")</f>
        <v>共和町</v>
      </c>
      <c r="D118" s="51" t="str">
        <f>IFERROR(_xlfn.XLOOKUP(C118,市町村振興局拠点対応版!$D$6:$D$184,市町村振興局拠点対応版!$E$6:$E$184),"-")</f>
        <v>後志</v>
      </c>
      <c r="E118" s="54">
        <f>IFERROR(_xlfn.XLOOKUP('計算用シート（当年）'!$C$1,'計算用シート（当年）'!$D$4:$S$4,'計算用シート（当年）'!$D391:$S391),"-")</f>
        <v>598</v>
      </c>
      <c r="F118" s="59"/>
      <c r="G118" s="61"/>
    </row>
    <row r="119" spans="1:7" ht="15.75" customHeight="1">
      <c r="A119" s="297">
        <f>IFERROR(RANK(E119,($E$46:$E$75,$E$76:$E$105,$E$106:$E$165,$E$166:$E$224),0),"-")</f>
        <v>74</v>
      </c>
      <c r="B119" s="315" t="str">
        <f>IF(C119="-","","("&amp;VLOOKUP(C119,'前年順位整理（自動更新）'!$B$3:$AX$486,MATCH('前年順位整理（自動更新）'!$B$1,'前年順位整理（自動更新）'!$B$3:$AX$3,0),)&amp;")")</f>
        <v>(75)</v>
      </c>
      <c r="C119" s="51" t="str">
        <f>IFERROR(_xlfn.XLOOKUP('計算用シート（当年）'!$C$1,'計算用シート（当年）'!$D$4:$S$4,'計算用シート（当年）'!$D213:$S213),"-")</f>
        <v>平取町</v>
      </c>
      <c r="D119" s="51" t="str">
        <f>IFERROR(_xlfn.XLOOKUP(C119,市町村振興局拠点対応版!$D$6:$D$184,市町村振興局拠点対応版!$E$6:$E$184),"-")</f>
        <v>日高</v>
      </c>
      <c r="E119" s="54">
        <f>IFERROR(_xlfn.XLOOKUP('計算用シート（当年）'!$C$1,'計算用シート（当年）'!$D$4:$S$4,'計算用シート（当年）'!$D392:$S392),"-")</f>
        <v>596</v>
      </c>
      <c r="F119" s="59"/>
      <c r="G119" s="61"/>
    </row>
    <row r="120" spans="1:7" ht="15.75" customHeight="1">
      <c r="A120" s="297">
        <f>IFERROR(RANK(E120,($E$46:$E$75,$E$76:$E$105,$E$106:$E$165,$E$166:$E$224),0),"-")</f>
        <v>75</v>
      </c>
      <c r="B120" s="315" t="str">
        <f>IF(C120="-","","("&amp;VLOOKUP(C120,'前年順位整理（自動更新）'!$B$3:$AX$486,MATCH('前年順位整理（自動更新）'!$B$1,'前年順位整理（自動更新）'!$B$3:$AX$3,0),)&amp;")")</f>
        <v>(74)</v>
      </c>
      <c r="C120" s="51" t="str">
        <f>IFERROR(_xlfn.XLOOKUP('計算用シート（当年）'!$C$1,'計算用シート（当年）'!$D$4:$S$4,'計算用シート（当年）'!$D214:$S214),"-")</f>
        <v>美唄市</v>
      </c>
      <c r="D120" s="51" t="str">
        <f>IFERROR(_xlfn.XLOOKUP(C120,市町村振興局拠点対応版!$D$6:$D$184,市町村振興局拠点対応版!$E$6:$E$184),"-")</f>
        <v>空知</v>
      </c>
      <c r="E120" s="54">
        <f>IFERROR(_xlfn.XLOOKUP('計算用シート（当年）'!$C$1,'計算用シート（当年）'!$D$4:$S$4,'計算用シート（当年）'!$D393:$S393),"-")</f>
        <v>594</v>
      </c>
      <c r="F120" s="59"/>
      <c r="G120" s="61"/>
    </row>
    <row r="121" spans="1:7" ht="15.75" customHeight="1">
      <c r="A121" s="297">
        <f>IFERROR(RANK(E121,($E$46:$E$75,$E$76:$E$105,$E$106:$E$165,$E$166:$E$224),0),"-")</f>
        <v>76</v>
      </c>
      <c r="B121" s="315" t="str">
        <f>IF(C121="-","","("&amp;VLOOKUP(C121,'前年順位整理（自動更新）'!$B$3:$AX$486,MATCH('前年順位整理（自動更新）'!$B$1,'前年順位整理（自動更新）'!$B$3:$AX$3,0),)&amp;")")</f>
        <v>(80)</v>
      </c>
      <c r="C121" s="51" t="str">
        <f>IFERROR(_xlfn.XLOOKUP('計算用シート（当年）'!$C$1,'計算用シート（当年）'!$D$4:$S$4,'計算用シート（当年）'!$D215:$S215),"-")</f>
        <v>余市町</v>
      </c>
      <c r="D121" s="51" t="str">
        <f>IFERROR(_xlfn.XLOOKUP(C121,市町村振興局拠点対応版!$D$6:$D$184,市町村振興局拠点対応版!$E$6:$E$184),"-")</f>
        <v>後志</v>
      </c>
      <c r="E121" s="54">
        <f>IFERROR(_xlfn.XLOOKUP('計算用シート（当年）'!$C$1,'計算用シート（当年）'!$D$4:$S$4,'計算用シート（当年）'!$D394:$S394),"-")</f>
        <v>581</v>
      </c>
      <c r="F121" s="59"/>
      <c r="G121" s="61"/>
    </row>
    <row r="122" spans="1:7" ht="15.75" customHeight="1">
      <c r="A122" s="297">
        <f>IFERROR(RANK(E122,($E$46:$E$75,$E$76:$E$105,$E$106:$E$165,$E$166:$E$224),0),"-")</f>
        <v>77</v>
      </c>
      <c r="B122" s="315" t="str">
        <f>IF(C122="-","","("&amp;VLOOKUP(C122,'前年順位整理（自動更新）'!$B$3:$AX$486,MATCH('前年順位整理（自動更新）'!$B$1,'前年順位整理（自動更新）'!$B$3:$AX$3,0),)&amp;")")</f>
        <v>(76)</v>
      </c>
      <c r="C122" s="51" t="str">
        <f>IFERROR(_xlfn.XLOOKUP('計算用シート（当年）'!$C$1,'計算用シート（当年）'!$D$4:$S$4,'計算用シート（当年）'!$D216:$S216),"-")</f>
        <v>由仁町</v>
      </c>
      <c r="D122" s="51" t="str">
        <f>IFERROR(_xlfn.XLOOKUP(C122,市町村振興局拠点対応版!$D$6:$D$184,市町村振興局拠点対応版!$E$6:$E$184),"-")</f>
        <v>空知</v>
      </c>
      <c r="E122" s="54">
        <f>IFERROR(_xlfn.XLOOKUP('計算用シート（当年）'!$C$1,'計算用シート（当年）'!$D$4:$S$4,'計算用シート（当年）'!$D395:$S395),"-")</f>
        <v>544</v>
      </c>
      <c r="F122" s="59"/>
      <c r="G122" s="61"/>
    </row>
    <row r="123" spans="1:7" ht="15.75" customHeight="1">
      <c r="A123" s="297">
        <f>IFERROR(RANK(E123,($E$46:$E$75,$E$76:$E$105,$E$106:$E$165,$E$166:$E$224),0),"-")</f>
        <v>78</v>
      </c>
      <c r="B123" s="315" t="str">
        <f>IF(C123="-","","("&amp;VLOOKUP(C123,'前年順位整理（自動更新）'!$B$3:$AX$486,MATCH('前年順位整理（自動更新）'!$B$1,'前年順位整理（自動更新）'!$B$3:$AX$3,0),)&amp;")")</f>
        <v>(76)</v>
      </c>
      <c r="C123" s="51" t="str">
        <f>IFERROR(_xlfn.XLOOKUP('計算用シート（当年）'!$C$1,'計算用シート（当年）'!$D$4:$S$4,'計算用シート（当年）'!$D217:$S217),"-")</f>
        <v>当別町</v>
      </c>
      <c r="D123" s="51" t="str">
        <f>IFERROR(_xlfn.XLOOKUP(C123,市町村振興局拠点対応版!$D$6:$D$184,市町村振興局拠点対応版!$E$6:$E$184),"-")</f>
        <v>石狩</v>
      </c>
      <c r="E123" s="54">
        <f>IFERROR(_xlfn.XLOOKUP('計算用シート（当年）'!$C$1,'計算用シート（当年）'!$D$4:$S$4,'計算用シート（当年）'!$D396:$S396),"-")</f>
        <v>541</v>
      </c>
      <c r="F123" s="59"/>
      <c r="G123" s="61"/>
    </row>
    <row r="124" spans="1:7" ht="15.75" customHeight="1">
      <c r="A124" s="297">
        <f>IFERROR(RANK(E124,($E$46:$E$75,$E$76:$E$105,$E$106:$E$165,$E$166:$E$224),0),"-")</f>
        <v>79</v>
      </c>
      <c r="B124" s="315" t="str">
        <f>IF(C124="-","","("&amp;VLOOKUP(C124,'前年順位整理（自動更新）'!$B$3:$AX$486,MATCH('前年順位整理（自動更新）'!$B$1,'前年順位整理（自動更新）'!$B$3:$AX$3,0),)&amp;")")</f>
        <v>(83)</v>
      </c>
      <c r="C124" s="51" t="str">
        <f>IFERROR(_xlfn.XLOOKUP('計算用シート（当年）'!$C$1,'計算用シート（当年）'!$D$4:$S$4,'計算用シート（当年）'!$D218:$S218),"-")</f>
        <v>洞爺湖町</v>
      </c>
      <c r="D124" s="51" t="str">
        <f>IFERROR(_xlfn.XLOOKUP(C124,市町村振興局拠点対応版!$D$6:$D$184,市町村振興局拠点対応版!$E$6:$E$184),"-")</f>
        <v>胆振</v>
      </c>
      <c r="E124" s="54">
        <f>IFERROR(_xlfn.XLOOKUP('計算用シート（当年）'!$C$1,'計算用シート（当年）'!$D$4:$S$4,'計算用シート（当年）'!$D397:$S397),"-")</f>
        <v>529</v>
      </c>
      <c r="F124" s="59"/>
      <c r="G124" s="61"/>
    </row>
    <row r="125" spans="1:7" ht="15.75" customHeight="1">
      <c r="A125" s="297">
        <f>IFERROR(RANK(E125,($E$46:$E$75,$E$76:$E$105,$E$106:$E$165,$E$166:$E$224),0),"-")</f>
        <v>80</v>
      </c>
      <c r="B125" s="315" t="str">
        <f>IF(C125="-","","("&amp;VLOOKUP(C125,'前年順位整理（自動更新）'!$B$3:$AX$486,MATCH('前年順位整理（自動更新）'!$B$1,'前年順位整理（自動更新）'!$B$3:$AX$3,0),)&amp;")")</f>
        <v>(78)</v>
      </c>
      <c r="C125" s="51" t="str">
        <f>IFERROR(_xlfn.XLOOKUP('計算用シート（当年）'!$C$1,'計算用シート（当年）'!$D$4:$S$4,'計算用シート（当年）'!$D219:$S219),"-")</f>
        <v>遠軽町</v>
      </c>
      <c r="D125" s="51" t="str">
        <f>IFERROR(_xlfn.XLOOKUP(C125,市町村振興局拠点対応版!$D$6:$D$184,市町村振興局拠点対応版!$E$6:$E$184),"-")</f>
        <v>オホーツク</v>
      </c>
      <c r="E125" s="54">
        <f>IFERROR(_xlfn.XLOOKUP('計算用シート（当年）'!$C$1,'計算用シート（当年）'!$D$4:$S$4,'計算用シート（当年）'!$D398:$S398),"-")</f>
        <v>520</v>
      </c>
      <c r="F125" s="59"/>
      <c r="G125" s="61"/>
    </row>
    <row r="126" spans="1:7" ht="31.5" customHeight="1">
      <c r="A126" s="297">
        <f>IFERROR(RANK(E126,($E$46:$E$75,$E$76:$E$105,$E$106:$E$165,$E$166:$E$224),0),"-")</f>
        <v>81</v>
      </c>
      <c r="B126" s="315" t="str">
        <f>IF(C126="-","","("&amp;VLOOKUP(C126,'前年順位整理（自動更新）'!$B$3:$AX$486,MATCH('前年順位整理（自動更新）'!$B$1,'前年順位整理（自動更新）'!$B$3:$AX$3,0),)&amp;")")</f>
        <v>(79)</v>
      </c>
      <c r="C126" s="51" t="str">
        <f>IFERROR(_xlfn.XLOOKUP('計算用シート（当年）'!$C$1,'計算用シート（当年）'!$D$4:$S$4,'計算用シート（当年）'!$D220:$S220),"-")</f>
        <v>恵庭市</v>
      </c>
      <c r="D126" s="51" t="str">
        <f>IFERROR(_xlfn.XLOOKUP(C126,市町村振興局拠点対応版!$D$6:$D$184,市町村振興局拠点対応版!$E$6:$E$184),"-")</f>
        <v>石狩</v>
      </c>
      <c r="E126" s="54">
        <f>IFERROR(_xlfn.XLOOKUP('計算用シート（当年）'!$C$1,'計算用シート（当年）'!$D$4:$S$4,'計算用シート（当年）'!$D399:$S399),"-")</f>
        <v>519</v>
      </c>
      <c r="F126" s="59"/>
      <c r="G126" s="61"/>
    </row>
    <row r="127" spans="1:7" ht="15.75" customHeight="1">
      <c r="A127" s="297">
        <f>IFERROR(RANK(E127,($E$46:$E$75,$E$76:$E$105,$E$106:$E$165,$E$166:$E$224),0),"-")</f>
        <v>82</v>
      </c>
      <c r="B127" s="315" t="str">
        <f>IF(C127="-","","("&amp;VLOOKUP(C127,'前年順位整理（自動更新）'!$B$3:$AX$486,MATCH('前年順位整理（自動更新）'!$B$1,'前年順位整理（自動更新）'!$B$3:$AX$3,0),)&amp;")")</f>
        <v>(84)</v>
      </c>
      <c r="C127" s="51" t="str">
        <f>IFERROR(_xlfn.XLOOKUP('計算用シート（当年）'!$C$1,'計算用シート（当年）'!$D$4:$S$4,'計算用シート（当年）'!$D221:$S221),"-")</f>
        <v>豊浦町</v>
      </c>
      <c r="D127" s="51" t="str">
        <f>IFERROR(_xlfn.XLOOKUP(C127,市町村振興局拠点対応版!$D$6:$D$184,市町村振興局拠点対応版!$E$6:$E$184),"-")</f>
        <v>胆振</v>
      </c>
      <c r="E127" s="54">
        <f>IFERROR(_xlfn.XLOOKUP('計算用シート（当年）'!$C$1,'計算用シート（当年）'!$D$4:$S$4,'計算用シート（当年）'!$D400:$S400),"-")</f>
        <v>511</v>
      </c>
      <c r="F127" s="59"/>
      <c r="G127" s="61"/>
    </row>
    <row r="128" spans="1:7" ht="15.75" customHeight="1">
      <c r="A128" s="297">
        <f>IFERROR(RANK(E128,($E$46:$E$75,$E$76:$E$105,$E$106:$E$165,$E$166:$E$224),0),"-")</f>
        <v>83</v>
      </c>
      <c r="B128" s="315" t="str">
        <f>IF(C128="-","","("&amp;VLOOKUP(C128,'前年順位整理（自動更新）'!$B$3:$AX$486,MATCH('前年順位整理（自動更新）'!$B$1,'前年順位整理（自動更新）'!$B$3:$AX$3,0),)&amp;")")</f>
        <v>(82)</v>
      </c>
      <c r="C128" s="51" t="str">
        <f>IFERROR(_xlfn.XLOOKUP('計算用シート（当年）'!$C$1,'計算用シート（当年）'!$D$4:$S$4,'計算用シート（当年）'!$D222:$S222),"-")</f>
        <v>幌延町</v>
      </c>
      <c r="D128" s="51" t="str">
        <f>IFERROR(_xlfn.XLOOKUP(C128,市町村振興局拠点対応版!$D$6:$D$184,市町村振興局拠点対応版!$E$6:$E$184),"-")</f>
        <v>宗谷</v>
      </c>
      <c r="E128" s="54">
        <f>IFERROR(_xlfn.XLOOKUP('計算用シート（当年）'!$C$1,'計算用シート（当年）'!$D$4:$S$4,'計算用シート（当年）'!$D401:$S401),"-")</f>
        <v>507</v>
      </c>
      <c r="F128" s="59"/>
      <c r="G128" s="61"/>
    </row>
    <row r="129" spans="1:7" ht="15.75" customHeight="1">
      <c r="A129" s="297">
        <f>IFERROR(RANK(E129,($E$46:$E$75,$E$76:$E$105,$E$106:$E$165,$E$166:$E$224),0),"-")</f>
        <v>84</v>
      </c>
      <c r="B129" s="315" t="str">
        <f>IF(C129="-","","("&amp;VLOOKUP(C129,'前年順位整理（自動更新）'!$B$3:$AX$486,MATCH('前年順位整理（自動更新）'!$B$1,'前年順位整理（自動更新）'!$B$3:$AX$3,0),)&amp;")")</f>
        <v>(90)</v>
      </c>
      <c r="C129" s="51" t="str">
        <f>IFERROR(_xlfn.XLOOKUP('計算用シート（当年）'!$C$1,'計算用シート（当年）'!$D$4:$S$4,'計算用シート（当年）'!$D223:$S223),"-")</f>
        <v>白糠町</v>
      </c>
      <c r="D129" s="51" t="str">
        <f>IFERROR(_xlfn.XLOOKUP(C129,市町村振興局拠点対応版!$D$6:$D$184,市町村振興局拠点対応版!$E$6:$E$184),"-")</f>
        <v>釧路</v>
      </c>
      <c r="E129" s="54">
        <f>IFERROR(_xlfn.XLOOKUP('計算用シート（当年）'!$C$1,'計算用シート（当年）'!$D$4:$S$4,'計算用シート（当年）'!$D402:$S402),"-")</f>
        <v>501</v>
      </c>
      <c r="F129" s="59"/>
      <c r="G129" s="61"/>
    </row>
    <row r="130" spans="1:7" ht="15.75" customHeight="1">
      <c r="A130" s="297">
        <f>IFERROR(RANK(E130,($E$46:$E$75,$E$76:$E$105,$E$106:$E$165,$E$166:$E$224),0),"-")</f>
        <v>85</v>
      </c>
      <c r="B130" s="315" t="str">
        <f>IF(C130="-","","("&amp;VLOOKUP(C130,'前年順位整理（自動更新）'!$B$3:$AX$486,MATCH('前年順位整理（自動更新）'!$B$1,'前年順位整理（自動更新）'!$B$3:$AX$3,0),)&amp;")")</f>
        <v>(81)</v>
      </c>
      <c r="C130" s="51" t="str">
        <f>IFERROR(_xlfn.XLOOKUP('計算用シート（当年）'!$C$1,'計算用シート（当年）'!$D$4:$S$4,'計算用シート（当年）'!$D224:$S224),"-")</f>
        <v>陸別町</v>
      </c>
      <c r="D130" s="51" t="str">
        <f>IFERROR(_xlfn.XLOOKUP(C130,市町村振興局拠点対応版!$D$6:$D$184,市町村振興局拠点対応版!$E$6:$E$184),"-")</f>
        <v>十勝</v>
      </c>
      <c r="E130" s="54">
        <f>IFERROR(_xlfn.XLOOKUP('計算用シート（当年）'!$C$1,'計算用シート（当年）'!$D$4:$S$4,'計算用シート（当年）'!$D403:$S403),"-")</f>
        <v>500</v>
      </c>
      <c r="F130" s="59"/>
      <c r="G130" s="61"/>
    </row>
    <row r="131" spans="1:7" ht="15.75" customHeight="1">
      <c r="A131" s="297">
        <f>IFERROR(RANK(E131,($E$46:$E$75,$E$76:$E$105,$E$106:$E$165,$E$166:$E$224),0),"-")</f>
        <v>86</v>
      </c>
      <c r="B131" s="315" t="str">
        <f>IF(C131="-","","("&amp;VLOOKUP(C131,'前年順位整理（自動更新）'!$B$3:$AX$486,MATCH('前年順位整理（自動更新）'!$B$1,'前年順位整理（自動更新）'!$B$3:$AX$3,0),)&amp;")")</f>
        <v>(85)</v>
      </c>
      <c r="C131" s="51" t="str">
        <f>IFERROR(_xlfn.XLOOKUP('計算用シート（当年）'!$C$1,'計算用シート（当年）'!$D$4:$S$4,'計算用シート（当年）'!$D225:$S225),"-")</f>
        <v>北広島市</v>
      </c>
      <c r="D131" s="51" t="str">
        <f>IFERROR(_xlfn.XLOOKUP(C131,市町村振興局拠点対応版!$D$6:$D$184,市町村振興局拠点対応版!$E$6:$E$184),"-")</f>
        <v>石狩</v>
      </c>
      <c r="E131" s="54">
        <f>IFERROR(_xlfn.XLOOKUP('計算用シート（当年）'!$C$1,'計算用シート（当年）'!$D$4:$S$4,'計算用シート（当年）'!$D404:$S404),"-")</f>
        <v>482</v>
      </c>
      <c r="F131" s="59"/>
      <c r="G131" s="61"/>
    </row>
    <row r="132" spans="1:7" ht="15.75" customHeight="1">
      <c r="A132" s="297">
        <f>IFERROR(RANK(E132,($E$46:$E$75,$E$76:$E$105,$E$106:$E$165,$E$166:$E$224),0),"-")</f>
        <v>87</v>
      </c>
      <c r="B132" s="315" t="str">
        <f>IF(C132="-","","("&amp;VLOOKUP(C132,'前年順位整理（自動更新）'!$B$3:$AX$486,MATCH('前年順位整理（自動更新）'!$B$1,'前年順位整理（自動更新）'!$B$3:$AX$3,0),)&amp;")")</f>
        <v>(87)</v>
      </c>
      <c r="C132" s="51" t="str">
        <f>IFERROR(_xlfn.XLOOKUP('計算用シート（当年）'!$C$1,'計算用シート（当年）'!$D$4:$S$4,'計算用シート（当年）'!$D226:$S226),"-")</f>
        <v>新篠津村</v>
      </c>
      <c r="D132" s="51" t="str">
        <f>IFERROR(_xlfn.XLOOKUP(C132,市町村振興局拠点対応版!$D$6:$D$184,市町村振興局拠点対応版!$E$6:$E$184),"-")</f>
        <v>石狩</v>
      </c>
      <c r="E132" s="54">
        <f>IFERROR(_xlfn.XLOOKUP('計算用シート（当年）'!$C$1,'計算用シート（当年）'!$D$4:$S$4,'計算用シート（当年）'!$D405:$S405),"-")</f>
        <v>479</v>
      </c>
      <c r="F132" s="59"/>
      <c r="G132" s="61"/>
    </row>
    <row r="133" spans="1:7" ht="15.75" customHeight="1">
      <c r="A133" s="297">
        <f>IFERROR(RANK(E133,($E$46:$E$75,$E$76:$E$105,$E$106:$E$165,$E$166:$E$224),0),"-")</f>
        <v>88</v>
      </c>
      <c r="B133" s="315" t="str">
        <f>IF(C133="-","","("&amp;VLOOKUP(C133,'前年順位整理（自動更新）'!$B$3:$AX$486,MATCH('前年順位整理（自動更新）'!$B$1,'前年順位整理（自動更新）'!$B$3:$AX$3,0),)&amp;")")</f>
        <v>(94)</v>
      </c>
      <c r="C133" s="51" t="str">
        <f>IFERROR(_xlfn.XLOOKUP('計算用シート（当年）'!$C$1,'計算用シート（当年）'!$D$4:$S$4,'計算用シート（当年）'!$D227:$S227),"-")</f>
        <v>仁木町</v>
      </c>
      <c r="D133" s="51" t="str">
        <f>IFERROR(_xlfn.XLOOKUP(C133,市町村振興局拠点対応版!$D$6:$D$184,市町村振興局拠点対応版!$E$6:$E$184),"-")</f>
        <v>後志</v>
      </c>
      <c r="E133" s="54">
        <f>IFERROR(_xlfn.XLOOKUP('計算用シート（当年）'!$C$1,'計算用シート（当年）'!$D$4:$S$4,'計算用シート（当年）'!$D406:$S406),"-")</f>
        <v>477</v>
      </c>
      <c r="F133" s="59"/>
      <c r="G133" s="61"/>
    </row>
    <row r="134" spans="1:7" ht="15.75" customHeight="1">
      <c r="A134" s="297">
        <f>IFERROR(RANK(E134,($E$46:$E$75,$E$76:$E$105,$E$106:$E$165,$E$166:$E$224),0),"-")</f>
        <v>89</v>
      </c>
      <c r="B134" s="315" t="str">
        <f>IF(C134="-","","("&amp;VLOOKUP(C134,'前年順位整理（自動更新）'!$B$3:$AX$486,MATCH('前年順位整理（自動更新）'!$B$1,'前年順位整理（自動更新）'!$B$3:$AX$3,0),)&amp;")")</f>
        <v>(90)</v>
      </c>
      <c r="C134" s="51" t="str">
        <f>IFERROR(_xlfn.XLOOKUP('計算用シート（当年）'!$C$1,'計算用シート（当年）'!$D$4:$S$4,'計算用シート（当年）'!$D228:$S228),"-")</f>
        <v>真狩村</v>
      </c>
      <c r="D134" s="51" t="str">
        <f>IFERROR(_xlfn.XLOOKUP(C134,市町村振興局拠点対応版!$D$6:$D$184,市町村振興局拠点対応版!$E$6:$E$184),"-")</f>
        <v>後志</v>
      </c>
      <c r="E134" s="54">
        <f>IFERROR(_xlfn.XLOOKUP('計算用シート（当年）'!$C$1,'計算用シート（当年）'!$D$4:$S$4,'計算用シート（当年）'!$D407:$S407),"-")</f>
        <v>472</v>
      </c>
      <c r="F134" s="59"/>
      <c r="G134" s="61"/>
    </row>
    <row r="135" spans="1:7" ht="15.75" customHeight="1">
      <c r="A135" s="297">
        <f>IFERROR(RANK(E135,($E$46:$E$75,$E$76:$E$105,$E$106:$E$165,$E$166:$E$224),0),"-")</f>
        <v>90</v>
      </c>
      <c r="B135" s="315" t="str">
        <f>IF(C135="-","","("&amp;VLOOKUP(C135,'前年順位整理（自動更新）'!$B$3:$AX$486,MATCH('前年順位整理（自動更新）'!$B$1,'前年順位整理（自動更新）'!$B$3:$AX$3,0),)&amp;")")</f>
        <v>(95)</v>
      </c>
      <c r="C135" s="51" t="str">
        <f>IFERROR(_xlfn.XLOOKUP('計算用シート（当年）'!$C$1,'計算用シート（当年）'!$D$4:$S$4,'計算用シート（当年）'!$D229:$S229),"-")</f>
        <v>新十津川町</v>
      </c>
      <c r="D135" s="51" t="str">
        <f>IFERROR(_xlfn.XLOOKUP(C135,市町村振興局拠点対応版!$D$6:$D$184,市町村振興局拠点対応版!$E$6:$E$184),"-")</f>
        <v>空知</v>
      </c>
      <c r="E135" s="54">
        <f>IFERROR(_xlfn.XLOOKUP('計算用シート（当年）'!$C$1,'計算用シート（当年）'!$D$4:$S$4,'計算用シート（当年）'!$D408:$S408),"-")</f>
        <v>466</v>
      </c>
      <c r="F135" s="59"/>
      <c r="G135" s="61"/>
    </row>
    <row r="136" spans="1:7" ht="31.5" customHeight="1">
      <c r="A136" s="297">
        <f>IFERROR(RANK(E136,($E$46:$E$75,$E$76:$E$105,$E$106:$E$165,$E$166:$E$224),0),"-")</f>
        <v>91</v>
      </c>
      <c r="B136" s="315" t="str">
        <f>IF(C136="-","","("&amp;VLOOKUP(C136,'前年順位整理（自動更新）'!$B$3:$AX$486,MATCH('前年順位整理（自動更新）'!$B$1,'前年順位整理（自動更新）'!$B$3:$AX$3,0),)&amp;")")</f>
        <v>(86)</v>
      </c>
      <c r="C136" s="51" t="str">
        <f>IFERROR(_xlfn.XLOOKUP('計算用シート（当年）'!$C$1,'計算用シート（当年）'!$D$4:$S$4,'計算用シート（当年）'!$D230:$S230),"-")</f>
        <v>猿払村</v>
      </c>
      <c r="D136" s="51" t="str">
        <f>IFERROR(_xlfn.XLOOKUP(C136,市町村振興局拠点対応版!$D$6:$D$184,市町村振興局拠点対応版!$E$6:$E$184),"-")</f>
        <v>宗谷</v>
      </c>
      <c r="E136" s="54">
        <f>IFERROR(_xlfn.XLOOKUP('計算用シート（当年）'!$C$1,'計算用シート（当年）'!$D$4:$S$4,'計算用シート（当年）'!$D409:$S409),"-")</f>
        <v>457</v>
      </c>
      <c r="F136" s="59"/>
      <c r="G136" s="61"/>
    </row>
    <row r="137" spans="1:7" ht="15.75" customHeight="1">
      <c r="A137" s="297">
        <f>IFERROR(RANK(E137,($E$46:$E$75,$E$76:$E$105,$E$106:$E$165,$E$166:$E$224),0),"-")</f>
        <v>92</v>
      </c>
      <c r="B137" s="315" t="str">
        <f>IF(C137="-","","("&amp;VLOOKUP(C137,'前年順位整理（自動更新）'!$B$3:$AX$486,MATCH('前年順位整理（自動更新）'!$B$1,'前年順位整理（自動更新）'!$B$3:$AX$3,0),)&amp;")")</f>
        <v>(89)</v>
      </c>
      <c r="C137" s="51" t="str">
        <f>IFERROR(_xlfn.XLOOKUP('計算用シート（当年）'!$C$1,'計算用シート（当年）'!$D$4:$S$4,'計算用シート（当年）'!$D231:$S231),"-")</f>
        <v>置戸町</v>
      </c>
      <c r="D137" s="51" t="str">
        <f>IFERROR(_xlfn.XLOOKUP(C137,市町村振興局拠点対応版!$D$6:$D$184,市町村振興局拠点対応版!$E$6:$E$184),"-")</f>
        <v>オホーツク</v>
      </c>
      <c r="E137" s="54">
        <f>IFERROR(_xlfn.XLOOKUP('計算用シート（当年）'!$C$1,'計算用シート（当年）'!$D$4:$S$4,'計算用シート（当年）'!$D410:$S410),"-")</f>
        <v>456</v>
      </c>
      <c r="F137" s="59"/>
      <c r="G137" s="61"/>
    </row>
    <row r="138" spans="1:7" ht="15.75" customHeight="1">
      <c r="A138" s="297">
        <f>IFERROR(RANK(E138,($E$46:$E$75,$E$76:$E$105,$E$106:$E$165,$E$166:$E$224),0),"-")</f>
        <v>93</v>
      </c>
      <c r="B138" s="315" t="str">
        <f>IF(C138="-","","("&amp;VLOOKUP(C138,'前年順位整理（自動更新）'!$B$3:$AX$486,MATCH('前年順位整理（自動更新）'!$B$1,'前年順位整理（自動更新）'!$B$3:$AX$3,0),)&amp;")")</f>
        <v>(88)</v>
      </c>
      <c r="C138" s="51" t="str">
        <f>IFERROR(_xlfn.XLOOKUP('計算用シート（当年）'!$C$1,'計算用シート（当年）'!$D$4:$S$4,'計算用シート（当年）'!$D232:$S232),"-")</f>
        <v>雄武町</v>
      </c>
      <c r="D138" s="51" t="str">
        <f>IFERROR(_xlfn.XLOOKUP(C138,市町村振興局拠点対応版!$D$6:$D$184,市町村振興局拠点対応版!$E$6:$E$184),"-")</f>
        <v>オホーツク</v>
      </c>
      <c r="E138" s="54">
        <f>IFERROR(_xlfn.XLOOKUP('計算用シート（当年）'!$C$1,'計算用シート（当年）'!$D$4:$S$4,'計算用シート（当年）'!$D411:$S411),"-")</f>
        <v>441</v>
      </c>
      <c r="F138" s="59"/>
      <c r="G138" s="61"/>
    </row>
    <row r="139" spans="1:7" ht="15.75" customHeight="1">
      <c r="A139" s="297">
        <f>IFERROR(RANK(E139,($E$46:$E$75,$E$76:$E$105,$E$106:$E$165,$E$166:$E$224),0),"-")</f>
        <v>94</v>
      </c>
      <c r="B139" s="315" t="str">
        <f>IF(C139="-","","("&amp;VLOOKUP(C139,'前年順位整理（自動更新）'!$B$3:$AX$486,MATCH('前年順位整理（自動更新）'!$B$1,'前年順位整理（自動更新）'!$B$3:$AX$3,0),)&amp;")")</f>
        <v>(92)</v>
      </c>
      <c r="C139" s="51" t="str">
        <f>IFERROR(_xlfn.XLOOKUP('計算用シート（当年）'!$C$1,'計算用シート（当年）'!$D$4:$S$4,'計算用シート（当年）'!$D233:$S233),"-")</f>
        <v>せたな町</v>
      </c>
      <c r="D139" s="51" t="str">
        <f>IFERROR(_xlfn.XLOOKUP(C139,市町村振興局拠点対応版!$D$6:$D$184,市町村振興局拠点対応版!$E$6:$E$184),"-")</f>
        <v>檜山</v>
      </c>
      <c r="E139" s="54">
        <f>IFERROR(_xlfn.XLOOKUP('計算用シート（当年）'!$C$1,'計算用シート（当年）'!$D$4:$S$4,'計算用シート（当年）'!$D412:$S412),"-")</f>
        <v>432</v>
      </c>
      <c r="F139" s="59"/>
      <c r="G139" s="61"/>
    </row>
    <row r="140" spans="1:7" ht="15.75" customHeight="1">
      <c r="A140" s="297">
        <f>IFERROR(RANK(E140,($E$46:$E$75,$E$76:$E$105,$E$106:$E$165,$E$166:$E$224),0),"-")</f>
        <v>95</v>
      </c>
      <c r="B140" s="315" t="str">
        <f>IF(C140="-","","("&amp;VLOOKUP(C140,'前年順位整理（自動更新）'!$B$3:$AX$486,MATCH('前年順位整理（自動更新）'!$B$1,'前年順位整理（自動更新）'!$B$3:$AX$3,0),)&amp;")")</f>
        <v>(100)</v>
      </c>
      <c r="C140" s="51" t="str">
        <f>IFERROR(_xlfn.XLOOKUP('計算用シート（当年）'!$C$1,'計算用シート（当年）'!$D$4:$S$4,'計算用シート（当年）'!$D234:$S234),"-")</f>
        <v>東川町</v>
      </c>
      <c r="D140" s="51" t="str">
        <f>IFERROR(_xlfn.XLOOKUP(C140,市町村振興局拠点対応版!$D$6:$D$184,市町村振興局拠点対応版!$E$6:$E$184),"-")</f>
        <v>上川</v>
      </c>
      <c r="E140" s="54">
        <f>IFERROR(_xlfn.XLOOKUP('計算用シート（当年）'!$C$1,'計算用シート（当年）'!$D$4:$S$4,'計算用シート（当年）'!$D413:$S413),"-")</f>
        <v>423</v>
      </c>
      <c r="F140" s="18"/>
      <c r="G140" s="18"/>
    </row>
    <row r="141" spans="1:7" ht="15.75" customHeight="1">
      <c r="A141" s="297">
        <f>IFERROR(RANK(E141,($E$46:$E$75,$E$76:$E$105,$E$106:$E$165,$E$166:$E$224),0),"-")</f>
        <v>96</v>
      </c>
      <c r="B141" s="315" t="str">
        <f>IF(C141="-","","("&amp;VLOOKUP(C141,'前年順位整理（自動更新）'!$B$3:$AX$486,MATCH('前年順位整理（自動更新）'!$B$1,'前年順位整理（自動更新）'!$B$3:$AX$3,0),)&amp;")")</f>
        <v>(98)</v>
      </c>
      <c r="C141" s="51" t="str">
        <f>IFERROR(_xlfn.XLOOKUP('計算用シート（当年）'!$C$1,'計算用シート（当年）'!$D$4:$S$4,'計算用シート（当年）'!$D235:$S235),"-")</f>
        <v>石狩市</v>
      </c>
      <c r="D141" s="51" t="str">
        <f>IFERROR(_xlfn.XLOOKUP(C141,市町村振興局拠点対応版!$D$6:$D$184,市町村振興局拠点対応版!$E$6:$E$184),"-")</f>
        <v>石狩</v>
      </c>
      <c r="E141" s="54">
        <f>IFERROR(_xlfn.XLOOKUP('計算用シート（当年）'!$C$1,'計算用シート（当年）'!$D$4:$S$4,'計算用シート（当年）'!$D414:$S414),"-")</f>
        <v>420</v>
      </c>
    </row>
    <row r="142" spans="1:7" ht="15.75" customHeight="1">
      <c r="A142" s="297">
        <f>IFERROR(RANK(E142,($E$46:$E$75,$E$76:$E$105,$E$106:$E$165,$E$166:$E$224),0),"-")</f>
        <v>97</v>
      </c>
      <c r="B142" s="315" t="str">
        <f>IF(C142="-","","("&amp;VLOOKUP(C142,'前年順位整理（自動更新）'!$B$3:$AX$486,MATCH('前年順位整理（自動更新）'!$B$1,'前年順位整理（自動更新）'!$B$3:$AX$3,0),)&amp;")")</f>
        <v>(99)</v>
      </c>
      <c r="C142" s="51" t="str">
        <f>IFERROR(_xlfn.XLOOKUP('計算用シート（当年）'!$C$1,'計算用シート（当年）'!$D$4:$S$4,'計算用シート（当年）'!$D236:$S236),"-")</f>
        <v>当麻町</v>
      </c>
      <c r="D142" s="51" t="str">
        <f>IFERROR(_xlfn.XLOOKUP(C142,市町村振興局拠点対応版!$D$6:$D$184,市町村振興局拠点対応版!$E$6:$E$184),"-")</f>
        <v>上川</v>
      </c>
      <c r="E142" s="54">
        <f>IFERROR(_xlfn.XLOOKUP('計算用シート（当年）'!$C$1,'計算用シート（当年）'!$D$4:$S$4,'計算用シート（当年）'!$D415:$S415),"-")</f>
        <v>416</v>
      </c>
    </row>
    <row r="143" spans="1:7" ht="15.75" customHeight="1">
      <c r="A143" s="297">
        <f>IFERROR(RANK(E143,($E$46:$E$75,$E$76:$E$105,$E$106:$E$165,$E$166:$E$224),0),"-")</f>
        <v>98</v>
      </c>
      <c r="B143" s="315" t="str">
        <f>IF(C143="-","","("&amp;VLOOKUP(C143,'前年順位整理（自動更新）'!$B$3:$AX$486,MATCH('前年順位整理（自動更新）'!$B$1,'前年順位整理（自動更新）'!$B$3:$AX$3,0),)&amp;")")</f>
        <v>(93)</v>
      </c>
      <c r="C143" s="51" t="str">
        <f>IFERROR(_xlfn.XLOOKUP('計算用シート（当年）'!$C$1,'計算用シート（当年）'!$D$4:$S$4,'計算用シート（当年）'!$D237:$S237),"-")</f>
        <v>浜頓別町</v>
      </c>
      <c r="D143" s="51" t="str">
        <f>IFERROR(_xlfn.XLOOKUP(C143,市町村振興局拠点対応版!$D$6:$D$184,市町村振興局拠点対応版!$E$6:$E$184),"-")</f>
        <v>宗谷</v>
      </c>
      <c r="E143" s="54">
        <f>IFERROR(_xlfn.XLOOKUP('計算用シート（当年）'!$C$1,'計算用シート（当年）'!$D$4:$S$4,'計算用シート（当年）'!$D416:$S416),"-")</f>
        <v>412</v>
      </c>
    </row>
    <row r="144" spans="1:7" ht="15.75" customHeight="1">
      <c r="A144" s="297">
        <f>IFERROR(RANK(E144,($E$46:$E$75,$E$76:$E$105,$E$106:$E$165,$E$166:$E$224),0),"-")</f>
        <v>99</v>
      </c>
      <c r="B144" s="315" t="str">
        <f>IF(C144="-","","("&amp;VLOOKUP(C144,'前年順位整理（自動更新）'!$B$3:$AX$486,MATCH('前年順位整理（自動更新）'!$B$1,'前年順位整理（自動更新）'!$B$3:$AX$3,0),)&amp;")")</f>
        <v>(97)</v>
      </c>
      <c r="C144" s="51" t="str">
        <f>IFERROR(_xlfn.XLOOKUP('計算用シート（当年）'!$C$1,'計算用シート（当年）'!$D$4:$S$4,'計算用シート（当年）'!$D238:$S238),"-")</f>
        <v>南幌町</v>
      </c>
      <c r="D144" s="51" t="str">
        <f>IFERROR(_xlfn.XLOOKUP(C144,市町村振興局拠点対応版!$D$6:$D$184,市町村振興局拠点対応版!$E$6:$E$184),"-")</f>
        <v>空知</v>
      </c>
      <c r="E144" s="54">
        <f>IFERROR(_xlfn.XLOOKUP('計算用シート（当年）'!$C$1,'計算用シート（当年）'!$D$4:$S$4,'計算用シート（当年）'!$D417:$S417),"-")</f>
        <v>410</v>
      </c>
    </row>
    <row r="145" spans="1:5" ht="15.75" customHeight="1">
      <c r="A145" s="297">
        <f>IFERROR(RANK(E145,($E$46:$E$75,$E$76:$E$105,$E$106:$E$165,$E$166:$E$224),0),"-")</f>
        <v>100</v>
      </c>
      <c r="B145" s="315" t="str">
        <f>IF(C145="-","","("&amp;VLOOKUP(C145,'前年順位整理（自動更新）'!$B$3:$AX$486,MATCH('前年順位整理（自動更新）'!$B$1,'前年順位整理（自動更新）'!$B$3:$AX$3,0),)&amp;")")</f>
        <v>(102)</v>
      </c>
      <c r="C145" s="51" t="str">
        <f>IFERROR(_xlfn.XLOOKUP('計算用シート（当年）'!$C$1,'計算用シート（当年）'!$D$4:$S$4,'計算用シート（当年）'!$D239:$S239),"-")</f>
        <v>和寒町</v>
      </c>
      <c r="D145" s="51" t="str">
        <f>IFERROR(_xlfn.XLOOKUP(C145,市町村振興局拠点対応版!$D$6:$D$184,市町村振興局拠点対応版!$E$6:$E$184),"-")</f>
        <v>上川</v>
      </c>
      <c r="E145" s="54">
        <f>IFERROR(_xlfn.XLOOKUP('計算用シート（当年）'!$C$1,'計算用シート（当年）'!$D$4:$S$4,'計算用シート（当年）'!$D418:$S418),"-")</f>
        <v>409</v>
      </c>
    </row>
    <row r="146" spans="1:5" ht="31.5" customHeight="1">
      <c r="A146" s="297">
        <f>IFERROR(RANK(E146,($E$46:$E$75,$E$76:$E$105,$E$106:$E$165,$E$166:$E$224),0),"-")</f>
        <v>101</v>
      </c>
      <c r="B146" s="315" t="str">
        <f>IF(C146="-","","("&amp;VLOOKUP(C146,'前年順位整理（自動更新）'!$B$3:$AX$486,MATCH('前年順位整理（自動更新）'!$B$1,'前年順位整理（自動更新）'!$B$3:$AX$3,0),)&amp;")")</f>
        <v>(101)</v>
      </c>
      <c r="C146" s="51" t="str">
        <f>IFERROR(_xlfn.XLOOKUP('計算用シート（当年）'!$C$1,'計算用シート（当年）'!$D$4:$S$4,'計算用シート（当年）'!$D240:$S240),"-")</f>
        <v>美深町</v>
      </c>
      <c r="D146" s="51" t="str">
        <f>IFERROR(_xlfn.XLOOKUP(C146,市町村振興局拠点対応版!$D$6:$D$184,市町村振興局拠点対応版!$E$6:$E$184),"-")</f>
        <v>上川</v>
      </c>
      <c r="E146" s="54">
        <f>IFERROR(_xlfn.XLOOKUP('計算用シート（当年）'!$C$1,'計算用シート（当年）'!$D$4:$S$4,'計算用シート（当年）'!$D419:$S419),"-")</f>
        <v>408</v>
      </c>
    </row>
    <row r="147" spans="1:5" ht="15.75" customHeight="1">
      <c r="A147" s="297">
        <f>IFERROR(RANK(E147,($E$46:$E$75,$E$76:$E$105,$E$106:$E$165,$E$166:$E$224),0),"-")</f>
        <v>102</v>
      </c>
      <c r="B147" s="315" t="str">
        <f>IF(C147="-","","("&amp;VLOOKUP(C147,'前年順位整理（自動更新）'!$B$3:$AX$486,MATCH('前年順位整理（自動更新）'!$B$1,'前年順位整理（自動更新）'!$B$3:$AX$3,0),)&amp;")")</f>
        <v>(96)</v>
      </c>
      <c r="C147" s="51" t="str">
        <f>IFERROR(_xlfn.XLOOKUP('計算用シート（当年）'!$C$1,'計算用シート（当年）'!$D$4:$S$4,'計算用シート（当年）'!$D241:$S241),"-")</f>
        <v>今金町</v>
      </c>
      <c r="D147" s="51" t="str">
        <f>IFERROR(_xlfn.XLOOKUP(C147,市町村振興局拠点対応版!$D$6:$D$184,市町村振興局拠点対応版!$E$6:$E$184),"-")</f>
        <v>檜山</v>
      </c>
      <c r="E147" s="54">
        <f>IFERROR(_xlfn.XLOOKUP('計算用シート（当年）'!$C$1,'計算用シート（当年）'!$D$4:$S$4,'計算用シート（当年）'!$D420:$S420),"-")</f>
        <v>403</v>
      </c>
    </row>
    <row r="148" spans="1:5" ht="15.75" customHeight="1">
      <c r="A148" s="297">
        <f>IFERROR(RANK(E148,($E$46:$E$75,$E$76:$E$105,$E$106:$E$165,$E$166:$E$224),0),"-")</f>
        <v>103</v>
      </c>
      <c r="B148" s="315" t="str">
        <f>IF(C148="-","","("&amp;VLOOKUP(C148,'前年順位整理（自動更新）'!$B$3:$AX$486,MATCH('前年順位整理（自動更新）'!$B$1,'前年順位整理（自動更新）'!$B$3:$AX$3,0),)&amp;")")</f>
        <v>(105)</v>
      </c>
      <c r="C148" s="51" t="str">
        <f>IFERROR(_xlfn.XLOOKUP('計算用シート（当年）'!$C$1,'計算用シート（当年）'!$D$4:$S$4,'計算用シート（当年）'!$D242:$S242),"-")</f>
        <v>沼田町</v>
      </c>
      <c r="D148" s="51" t="str">
        <f>IFERROR(_xlfn.XLOOKUP(C148,市町村振興局拠点対応版!$D$6:$D$184,市町村振興局拠点対応版!$E$6:$E$184),"-")</f>
        <v>空知</v>
      </c>
      <c r="E148" s="54">
        <f>IFERROR(_xlfn.XLOOKUP('計算用シート（当年）'!$C$1,'計算用シート（当年）'!$D$4:$S$4,'計算用シート（当年）'!$D421:$S421),"-")</f>
        <v>389</v>
      </c>
    </row>
    <row r="149" spans="1:5" ht="15.75" customHeight="1">
      <c r="A149" s="297">
        <f>IFERROR(RANK(E149,($E$46:$E$75,$E$76:$E$105,$E$106:$E$165,$E$166:$E$224),0),"-")</f>
        <v>104</v>
      </c>
      <c r="B149" s="315" t="str">
        <f>IF(C149="-","","("&amp;VLOOKUP(C149,'前年順位整理（自動更新）'!$B$3:$AX$486,MATCH('前年順位整理（自動更新）'!$B$1,'前年順位整理（自動更新）'!$B$3:$AX$3,0),)&amp;")")</f>
        <v>(104)</v>
      </c>
      <c r="C149" s="51" t="str">
        <f>IFERROR(_xlfn.XLOOKUP('計算用シート（当年）'!$C$1,'計算用シート（当年）'!$D$4:$S$4,'計算用シート（当年）'!$D243:$S243),"-")</f>
        <v>留寿都村</v>
      </c>
      <c r="D149" s="51" t="str">
        <f>IFERROR(_xlfn.XLOOKUP(C149,市町村振興局拠点対応版!$D$6:$D$184,市町村振興局拠点対応版!$E$6:$E$184),"-")</f>
        <v>後志</v>
      </c>
      <c r="E149" s="54">
        <f>IFERROR(_xlfn.XLOOKUP('計算用シート（当年）'!$C$1,'計算用シート（当年）'!$D$4:$S$4,'計算用シート（当年）'!$D422:$S422),"-")</f>
        <v>364</v>
      </c>
    </row>
    <row r="150" spans="1:5" ht="15.75" customHeight="1">
      <c r="A150" s="297">
        <f>IFERROR(RANK(E150,($E$46:$E$75,$E$76:$E$105,$E$106:$E$165,$E$166:$E$224),0),"-")</f>
        <v>105</v>
      </c>
      <c r="B150" s="315" t="str">
        <f>IF(C150="-","","("&amp;VLOOKUP(C150,'前年順位整理（自動更新）'!$B$3:$AX$486,MATCH('前年順位整理（自動更新）'!$B$1,'前年順位整理（自動更新）'!$B$3:$AX$3,0),)&amp;")")</f>
        <v>(103)</v>
      </c>
      <c r="C150" s="51" t="str">
        <f>IFERROR(_xlfn.XLOOKUP('計算用シート（当年）'!$C$1,'計算用シート（当年）'!$D$4:$S$4,'計算用シート（当年）'!$D244:$S244),"-")</f>
        <v>倶知安町</v>
      </c>
      <c r="D150" s="51" t="str">
        <f>IFERROR(_xlfn.XLOOKUP(C150,市町村振興局拠点対応版!$D$6:$D$184,市町村振興局拠点対応版!$E$6:$E$184),"-")</f>
        <v>後志</v>
      </c>
      <c r="E150" s="54">
        <f>IFERROR(_xlfn.XLOOKUP('計算用シート（当年）'!$C$1,'計算用シート（当年）'!$D$4:$S$4,'計算用シート（当年）'!$D423:$S423),"-")</f>
        <v>362</v>
      </c>
    </row>
    <row r="151" spans="1:5" ht="15.75" customHeight="1">
      <c r="A151" s="297">
        <f>IFERROR(RANK(E151,($E$46:$E$75,$E$76:$E$105,$E$106:$E$165,$E$166:$E$224),0),"-")</f>
        <v>106</v>
      </c>
      <c r="B151" s="315" t="str">
        <f>IF(C151="-","","("&amp;VLOOKUP(C151,'前年順位整理（自動更新）'!$B$3:$AX$486,MATCH('前年順位整理（自動更新）'!$B$1,'前年順位整理（自動更新）'!$B$3:$AX$3,0),)&amp;")")</f>
        <v>(106)</v>
      </c>
      <c r="C151" s="51" t="str">
        <f>IFERROR(_xlfn.XLOOKUP('計算用シート（当年）'!$C$1,'計算用シート（当年）'!$D$4:$S$4,'計算用シート（当年）'!$D245:$S245),"-")</f>
        <v>滝川市</v>
      </c>
      <c r="D151" s="51" t="str">
        <f>IFERROR(_xlfn.XLOOKUP(C151,市町村振興局拠点対応版!$D$6:$D$184,市町村振興局拠点対応版!$E$6:$E$184),"-")</f>
        <v>空知</v>
      </c>
      <c r="E151" s="54">
        <f>IFERROR(_xlfn.XLOOKUP('計算用シート（当年）'!$C$1,'計算用シート（当年）'!$D$4:$S$4,'計算用シート（当年）'!$D424:$S424),"-")</f>
        <v>361</v>
      </c>
    </row>
    <row r="152" spans="1:5" ht="15.75" customHeight="1">
      <c r="A152" s="297">
        <f>IFERROR(RANK(E152,($E$46:$E$75,$E$76:$E$105,$E$106:$E$165,$E$166:$E$224),0),"-")</f>
        <v>107</v>
      </c>
      <c r="B152" s="315" t="str">
        <f>IF(C152="-","","("&amp;VLOOKUP(C152,'前年順位整理（自動更新）'!$B$3:$AX$486,MATCH('前年順位整理（自動更新）'!$B$1,'前年順位整理（自動更新）'!$B$3:$AX$3,0),)&amp;")")</f>
        <v>(109)</v>
      </c>
      <c r="C152" s="51" t="str">
        <f>IFERROR(_xlfn.XLOOKUP('計算用シート（当年）'!$C$1,'計算用シート（当年）'!$D$4:$S$4,'計算用シート（当年）'!$D246:$S246),"-")</f>
        <v>鷹栖町</v>
      </c>
      <c r="D152" s="51" t="str">
        <f>IFERROR(_xlfn.XLOOKUP(C152,市町村振興局拠点対応版!$D$6:$D$184,市町村振興局拠点対応版!$E$6:$E$184),"-")</f>
        <v>上川</v>
      </c>
      <c r="E152" s="54">
        <f>IFERROR(_xlfn.XLOOKUP('計算用シート（当年）'!$C$1,'計算用シート（当年）'!$D$4:$S$4,'計算用シート（当年）'!$D425:$S425),"-")</f>
        <v>351</v>
      </c>
    </row>
    <row r="153" spans="1:5" ht="15.75" customHeight="1">
      <c r="A153" s="297">
        <f>IFERROR(RANK(E153,($E$46:$E$75,$E$76:$E$105,$E$106:$E$165,$E$166:$E$224),0),"-")</f>
        <v>108</v>
      </c>
      <c r="B153" s="315" t="str">
        <f>IF(C153="-","","("&amp;VLOOKUP(C153,'前年順位整理（自動更新）'!$B$3:$AX$486,MATCH('前年順位整理（自動更新）'!$B$1,'前年順位整理（自動更新）'!$B$3:$AX$3,0),)&amp;")")</f>
        <v>(108)</v>
      </c>
      <c r="C153" s="51" t="str">
        <f>IFERROR(_xlfn.XLOOKUP('計算用シート（当年）'!$C$1,'計算用シート（当年）'!$D$4:$S$4,'計算用シート（当年）'!$D247:$S247),"-")</f>
        <v>長万部町</v>
      </c>
      <c r="D153" s="51" t="str">
        <f>IFERROR(_xlfn.XLOOKUP(C153,市町村振興局拠点対応版!$D$6:$D$184,市町村振興局拠点対応版!$E$6:$E$184),"-")</f>
        <v>渡島</v>
      </c>
      <c r="E153" s="54">
        <f>IFERROR(_xlfn.XLOOKUP('計算用シート（当年）'!$C$1,'計算用シート（当年）'!$D$4:$S$4,'計算用シート（当年）'!$D426:$S426),"-")</f>
        <v>343</v>
      </c>
    </row>
    <row r="154" spans="1:5" ht="15.75" customHeight="1">
      <c r="A154" s="297">
        <f>IFERROR(RANK(E154,($E$46:$E$75,$E$76:$E$105,$E$106:$E$165,$E$166:$E$224),0),"-")</f>
        <v>109</v>
      </c>
      <c r="B154" s="315" t="str">
        <f>IF(C154="-","","("&amp;VLOOKUP(C154,'前年順位整理（自動更新）'!$B$3:$AX$486,MATCH('前年順位整理（自動更新）'!$B$1,'前年順位整理（自動更新）'!$B$3:$AX$3,0),)&amp;")")</f>
        <v>(107)</v>
      </c>
      <c r="C154" s="51" t="str">
        <f>IFERROR(_xlfn.XLOOKUP('計算用シート（当年）'!$C$1,'計算用シート（当年）'!$D$4:$S$4,'計算用シート（当年）'!$D248:$S248),"-")</f>
        <v>月形町</v>
      </c>
      <c r="D154" s="51" t="str">
        <f>IFERROR(_xlfn.XLOOKUP(C154,市町村振興局拠点対応版!$D$6:$D$184,市町村振興局拠点対応版!$E$6:$E$184),"-")</f>
        <v>空知</v>
      </c>
      <c r="E154" s="54">
        <f>IFERROR(_xlfn.XLOOKUP('計算用シート（当年）'!$C$1,'計算用シート（当年）'!$D$4:$S$4,'計算用シート（当年）'!$D427:$S427),"-")</f>
        <v>337</v>
      </c>
    </row>
    <row r="155" spans="1:5" ht="15.75" customHeight="1">
      <c r="A155" s="297">
        <f>IFERROR(RANK(E155,($E$46:$E$75,$E$76:$E$105,$E$106:$E$165,$E$166:$E$224),0),"-")</f>
        <v>110</v>
      </c>
      <c r="B155" s="315" t="str">
        <f>IF(C155="-","","("&amp;VLOOKUP(C155,'前年順位整理（自動更新）'!$B$3:$AX$486,MATCH('前年順位整理（自動更新）'!$B$1,'前年順位整理（自動更新）'!$B$3:$AX$3,0),)&amp;")")</f>
        <v>(113)</v>
      </c>
      <c r="C155" s="51" t="str">
        <f>IFERROR(_xlfn.XLOOKUP('計算用シート（当年）'!$C$1,'計算用シート（当年）'!$D$4:$S$4,'計算用シート（当年）'!$D249:$S249),"-")</f>
        <v>剣淵町</v>
      </c>
      <c r="D155" s="51" t="str">
        <f>IFERROR(_xlfn.XLOOKUP(C155,市町村振興局拠点対応版!$D$6:$D$184,市町村振興局拠点対応版!$E$6:$E$184),"-")</f>
        <v>上川</v>
      </c>
      <c r="E155" s="54">
        <f>IFERROR(_xlfn.XLOOKUP('計算用シート（当年）'!$C$1,'計算用シート（当年）'!$D$4:$S$4,'計算用シート（当年）'!$D428:$S428),"-")</f>
        <v>335</v>
      </c>
    </row>
    <row r="156" spans="1:5" ht="31.5" customHeight="1">
      <c r="A156" s="297">
        <f>IFERROR(RANK(E156,($E$46:$E$75,$E$76:$E$105,$E$106:$E$165,$E$166:$E$224),0),"-")</f>
        <v>111</v>
      </c>
      <c r="B156" s="315" t="str">
        <f>IF(C156="-","","("&amp;VLOOKUP(C156,'前年順位整理（自動更新）'!$B$3:$AX$486,MATCH('前年順位整理（自動更新）'!$B$1,'前年順位整理（自動更新）'!$B$3:$AX$3,0),)&amp;")")</f>
        <v>(113)</v>
      </c>
      <c r="C156" s="51" t="str">
        <f>IFERROR(_xlfn.XLOOKUP('計算用シート（当年）'!$C$1,'計算用シート（当年）'!$D$4:$S$4,'計算用シート（当年）'!$D250:$S250),"-")</f>
        <v>厚沢部町</v>
      </c>
      <c r="D156" s="51" t="str">
        <f>IFERROR(_xlfn.XLOOKUP(C156,市町村振興局拠点対応版!$D$6:$D$184,市町村振興局拠点対応版!$E$6:$E$184),"-")</f>
        <v>檜山</v>
      </c>
      <c r="E156" s="54">
        <f>IFERROR(_xlfn.XLOOKUP('計算用シート（当年）'!$C$1,'計算用シート（当年）'!$D$4:$S$4,'計算用シート（当年）'!$D429:$S429),"-")</f>
        <v>324</v>
      </c>
    </row>
    <row r="157" spans="1:5" ht="15.75" customHeight="1">
      <c r="A157" s="297">
        <f>IFERROR(RANK(E157,($E$46:$E$75,$E$76:$E$105,$E$106:$E$165,$E$166:$E$224),0),"-")</f>
        <v>112</v>
      </c>
      <c r="B157" s="315" t="str">
        <f>IF(C157="-","","("&amp;VLOOKUP(C157,'前年順位整理（自動更新）'!$B$3:$AX$486,MATCH('前年順位整理（自動更新）'!$B$1,'前年順位整理（自動更新）'!$B$3:$AX$3,0),)&amp;")")</f>
        <v>(112)</v>
      </c>
      <c r="C157" s="51" t="str">
        <f>IFERROR(_xlfn.XLOOKUP('計算用シート（当年）'!$C$1,'計算用シート（当年）'!$D$4:$S$4,'計算用シート（当年）'!$D251:$S251),"-")</f>
        <v>黒松内町</v>
      </c>
      <c r="D157" s="51" t="str">
        <f>IFERROR(_xlfn.XLOOKUP(C157,市町村振興局拠点対応版!$D$6:$D$184,市町村振興局拠点対応版!$E$6:$E$184),"-")</f>
        <v>後志</v>
      </c>
      <c r="E157" s="54">
        <f>IFERROR(_xlfn.XLOOKUP('計算用シート（当年）'!$C$1,'計算用シート（当年）'!$D$4:$S$4,'計算用シート（当年）'!$D430:$S430),"-")</f>
        <v>323</v>
      </c>
    </row>
    <row r="158" spans="1:5" ht="15.75" customHeight="1">
      <c r="A158" s="297">
        <f>IFERROR(RANK(E158,($E$46:$E$75,$E$76:$E$105,$E$106:$E$165,$E$166:$E$224),0),"-")</f>
        <v>113</v>
      </c>
      <c r="B158" s="315" t="str">
        <f>IF(C158="-","","("&amp;VLOOKUP(C158,'前年順位整理（自動更新）'!$B$3:$AX$486,MATCH('前年順位整理（自動更新）'!$B$1,'前年順位整理（自動更新）'!$B$3:$AX$3,0),)&amp;")")</f>
        <v>(109)</v>
      </c>
      <c r="C158" s="51" t="str">
        <f>IFERROR(_xlfn.XLOOKUP('計算用シート（当年）'!$C$1,'計算用シート（当年）'!$D$4:$S$4,'計算用シート（当年）'!$D252:$S252),"-")</f>
        <v>滝上町</v>
      </c>
      <c r="D158" s="51" t="str">
        <f>IFERROR(_xlfn.XLOOKUP(C158,市町村振興局拠点対応版!$D$6:$D$184,市町村振興局拠点対応版!$E$6:$E$184),"-")</f>
        <v>オホーツク</v>
      </c>
      <c r="E158" s="54">
        <f>IFERROR(_xlfn.XLOOKUP('計算用シート（当年）'!$C$1,'計算用シート（当年）'!$D$4:$S$4,'計算用シート（当年）'!$D431:$S431),"-")</f>
        <v>319</v>
      </c>
    </row>
    <row r="159" spans="1:5" ht="15.75" customHeight="1">
      <c r="A159" s="297">
        <f>IFERROR(RANK(E159,($E$46:$E$75,$E$76:$E$105,$E$106:$E$165,$E$166:$E$224),0),"-")</f>
        <v>114</v>
      </c>
      <c r="B159" s="315" t="str">
        <f>IF(C159="-","","("&amp;VLOOKUP(C159,'前年順位整理（自動更新）'!$B$3:$AX$486,MATCH('前年順位整理（自動更新）'!$B$1,'前年順位整理（自動更新）'!$B$3:$AX$3,0),)&amp;")")</f>
        <v>(113)</v>
      </c>
      <c r="C159" s="51" t="str">
        <f>IFERROR(_xlfn.XLOOKUP('計算用シート（当年）'!$C$1,'計算用シート（当年）'!$D$4:$S$4,'計算用シート（当年）'!$D253:$S253),"-")</f>
        <v>苫小牧市</v>
      </c>
      <c r="D159" s="51" t="str">
        <f>IFERROR(_xlfn.XLOOKUP(C159,市町村振興局拠点対応版!$D$6:$D$184,市町村振興局拠点対応版!$E$6:$E$184),"-")</f>
        <v>胆振</v>
      </c>
      <c r="E159" s="54">
        <f>IFERROR(_xlfn.XLOOKUP('計算用シート（当年）'!$C$1,'計算用シート（当年）'!$D$4:$S$4,'計算用シート（当年）'!$D432:$S432),"-")</f>
        <v>315</v>
      </c>
    </row>
    <row r="160" spans="1:5" ht="15.75" customHeight="1">
      <c r="A160" s="297">
        <f>IFERROR(RANK(E160,($E$46:$E$75,$E$76:$E$105,$E$106:$E$165,$E$166:$E$224),0),"-")</f>
        <v>115</v>
      </c>
      <c r="B160" s="315" t="str">
        <f>IF(C160="-","","("&amp;VLOOKUP(C160,'前年順位整理（自動更新）'!$B$3:$AX$486,MATCH('前年順位整理（自動更新）'!$B$1,'前年順位整理（自動更新）'!$B$3:$AX$3,0),)&amp;")")</f>
        <v>(118)</v>
      </c>
      <c r="C160" s="51" t="str">
        <f>IFERROR(_xlfn.XLOOKUP('計算用シート（当年）'!$C$1,'計算用シート（当年）'!$D$4:$S$4,'計算用シート（当年）'!$D254:$S254),"-")</f>
        <v>芦別市</v>
      </c>
      <c r="D160" s="51" t="str">
        <f>IFERROR(_xlfn.XLOOKUP(C160,市町村振興局拠点対応版!$D$6:$D$184,市町村振興局拠点対応版!$E$6:$E$184),"-")</f>
        <v>空知</v>
      </c>
      <c r="E160" s="54">
        <f>IFERROR(_xlfn.XLOOKUP('計算用シート（当年）'!$C$1,'計算用シート（当年）'!$D$4:$S$4,'計算用シート（当年）'!$D433:$S433),"-")</f>
        <v>305</v>
      </c>
    </row>
    <row r="161" spans="1:5" ht="15.75" customHeight="1">
      <c r="A161" s="297">
        <f>IFERROR(RANK(E161,($E$46:$E$75,$E$76:$E$105,$E$106:$E$165,$E$166:$E$224),0),"-")</f>
        <v>116</v>
      </c>
      <c r="B161" s="315" t="str">
        <f>IF(C161="-","","("&amp;VLOOKUP(C161,'前年順位整理（自動更新）'!$B$3:$AX$486,MATCH('前年順位整理（自動更新）'!$B$1,'前年順位整理（自動更新）'!$B$3:$AX$3,0),)&amp;")")</f>
        <v>(113)</v>
      </c>
      <c r="C161" s="51" t="str">
        <f>IFERROR(_xlfn.XLOOKUP('計算用シート（当年）'!$C$1,'計算用シート（当年）'!$D$4:$S$4,'計算用シート（当年）'!$D255:$S255),"-")</f>
        <v>夕張市</v>
      </c>
      <c r="D161" s="51" t="str">
        <f>IFERROR(_xlfn.XLOOKUP(C161,市町村振興局拠点対応版!$D$6:$D$184,市町村振興局拠点対応版!$E$6:$E$184),"-")</f>
        <v>空知</v>
      </c>
      <c r="E161" s="54">
        <f>IFERROR(_xlfn.XLOOKUP('計算用シート（当年）'!$C$1,'計算用シート（当年）'!$D$4:$S$4,'計算用シート（当年）'!$D434:$S434),"-")</f>
        <v>304</v>
      </c>
    </row>
    <row r="162" spans="1:5" ht="15.75" customHeight="1">
      <c r="A162" s="297">
        <f>IFERROR(RANK(E162,($E$46:$E$75,$E$76:$E$105,$E$106:$E$165,$E$166:$E$224),0),"-")</f>
        <v>117</v>
      </c>
      <c r="B162" s="315" t="str">
        <f>IF(C162="-","","("&amp;VLOOKUP(C162,'前年順位整理（自動更新）'!$B$3:$AX$486,MATCH('前年順位整理（自動更新）'!$B$1,'前年順位整理（自動更新）'!$B$3:$AX$3,0),)&amp;")")</f>
        <v>(119)</v>
      </c>
      <c r="C162" s="51" t="str">
        <f>IFERROR(_xlfn.XLOOKUP('計算用シート（当年）'!$C$1,'計算用シート（当年）'!$D$4:$S$4,'計算用シート（当年）'!$D256:$S256),"-")</f>
        <v>浦臼町</v>
      </c>
      <c r="D162" s="51" t="str">
        <f>IFERROR(_xlfn.XLOOKUP(C162,市町村振興局拠点対応版!$D$6:$D$184,市町村振興局拠点対応版!$E$6:$E$184),"-")</f>
        <v>空知</v>
      </c>
      <c r="E162" s="54">
        <f>IFERROR(_xlfn.XLOOKUP('計算用シート（当年）'!$C$1,'計算用シート（当年）'!$D$4:$S$4,'計算用シート（当年）'!$D435:$S435),"-")</f>
        <v>301</v>
      </c>
    </row>
    <row r="163" spans="1:5" ht="15.75" customHeight="1">
      <c r="A163" s="297">
        <f>IFERROR(RANK(E163,($E$46:$E$75,$E$76:$E$105,$E$106:$E$165,$E$166:$E$224),0),"-")</f>
        <v>118</v>
      </c>
      <c r="B163" s="315" t="str">
        <f>IF(C163="-","","("&amp;VLOOKUP(C163,'前年順位整理（自動更新）'!$B$3:$AX$486,MATCH('前年順位整理（自動更新）'!$B$1,'前年順位整理（自動更新）'!$B$3:$AX$3,0),)&amp;")")</f>
        <v>(119)</v>
      </c>
      <c r="C163" s="51" t="str">
        <f>IFERROR(_xlfn.XLOOKUP('計算用シート（当年）'!$C$1,'計算用シート（当年）'!$D$4:$S$4,'計算用シート（当年）'!$D257:$S257),"-")</f>
        <v>東神楽町</v>
      </c>
      <c r="D163" s="51" t="str">
        <f>IFERROR(_xlfn.XLOOKUP(C163,市町村振興局拠点対応版!$D$6:$D$184,市町村振興局拠点対応版!$E$6:$E$184),"-")</f>
        <v>上川</v>
      </c>
      <c r="E163" s="54">
        <f>IFERROR(_xlfn.XLOOKUP('計算用シート（当年）'!$C$1,'計算用シート（当年）'!$D$4:$S$4,'計算用シート（当年）'!$D436:$S436),"-")</f>
        <v>297</v>
      </c>
    </row>
    <row r="164" spans="1:5" ht="15.75" customHeight="1">
      <c r="A164" s="297">
        <f>IFERROR(RANK(E164,($E$46:$E$75,$E$76:$E$105,$E$106:$E$165,$E$166:$E$224),0),"-")</f>
        <v>118</v>
      </c>
      <c r="B164" s="315" t="str">
        <f>IF(C164="-","","("&amp;VLOOKUP(C164,'前年順位整理（自動更新）'!$B$3:$AX$486,MATCH('前年順位整理（自動更新）'!$B$1,'前年順位整理（自動更新）'!$B$3:$AX$3,0),)&amp;")")</f>
        <v>(117)</v>
      </c>
      <c r="C164" s="51" t="str">
        <f>IFERROR(_xlfn.XLOOKUP('計算用シート（当年）'!$C$1,'計算用シート（当年）'!$D$4:$S$4,'計算用シート（当年）'!$D258:$S258),"-")</f>
        <v>苫前町</v>
      </c>
      <c r="D164" s="51" t="str">
        <f>IFERROR(_xlfn.XLOOKUP(C164,市町村振興局拠点対応版!$D$6:$D$184,市町村振興局拠点対応版!$E$6:$E$184),"-")</f>
        <v>留萌</v>
      </c>
      <c r="E164" s="54">
        <f>IFERROR(_xlfn.XLOOKUP('計算用シート（当年）'!$C$1,'計算用シート（当年）'!$D$4:$S$4,'計算用シート（当年）'!$D437:$S437),"-")</f>
        <v>297</v>
      </c>
    </row>
    <row r="165" spans="1:5" ht="15.75" customHeight="1">
      <c r="A165" s="297">
        <f>IFERROR(RANK(E165,($E$46:$E$75,$E$76:$E$105,$E$106:$E$165,$E$166:$E$224),0),"-")</f>
        <v>120</v>
      </c>
      <c r="B165" s="315" t="str">
        <f>IF(C165="-","","("&amp;VLOOKUP(C165,'前年順位整理（自動更新）'!$B$3:$AX$486,MATCH('前年順位整理（自動更新）'!$B$1,'前年順位整理（自動更新）'!$B$3:$AX$3,0),)&amp;")")</f>
        <v>(111)</v>
      </c>
      <c r="C165" s="51" t="str">
        <f>IFERROR(_xlfn.XLOOKUP('計算用シート（当年）'!$C$1,'計算用シート（当年）'!$D$4:$S$4,'計算用シート（当年）'!$D259:$S259),"-")</f>
        <v>妹背牛町</v>
      </c>
      <c r="D165" s="51" t="str">
        <f>IFERROR(_xlfn.XLOOKUP(C165,市町村振興局拠点対応版!$D$6:$D$184,市町村振興局拠点対応版!$E$6:$E$184),"-")</f>
        <v>空知</v>
      </c>
      <c r="E165" s="54">
        <f>IFERROR(_xlfn.XLOOKUP('計算用シート（当年）'!$C$1,'計算用シート（当年）'!$D$4:$S$4,'計算用シート（当年）'!$D438:$S438),"-")</f>
        <v>293</v>
      </c>
    </row>
    <row r="166" spans="1:5" ht="31.5" customHeight="1">
      <c r="A166" s="297">
        <f>IFERROR(RANK(E166,($E$46:$E$75,$E$76:$E$105,$E$106:$E$165,$E$166:$E$224),0),"-")</f>
        <v>121</v>
      </c>
      <c r="B166" s="315" t="str">
        <f>IF(C166="-","","("&amp;VLOOKUP(C166,'前年順位整理（自動更新）'!$B$3:$AX$486,MATCH('前年順位整理（自動更新）'!$B$1,'前年順位整理（自動更新）'!$B$3:$AX$3,0),)&amp;")")</f>
        <v>(121)</v>
      </c>
      <c r="C166" s="51" t="str">
        <f>IFERROR(_xlfn.XLOOKUP('計算用シート（当年）'!$C$1,'計算用シート（当年）'!$D$4:$S$4,'計算用シート（当年）'!$D260:$S260),"-")</f>
        <v>秩父別町</v>
      </c>
      <c r="D166" s="51" t="str">
        <f>IFERROR(_xlfn.XLOOKUP(C166,市町村振興局拠点対応版!$D$6:$D$184,市町村振興局拠点対応版!$E$6:$E$184),"-")</f>
        <v>空知</v>
      </c>
      <c r="E166" s="54">
        <f>IFERROR(_xlfn.XLOOKUP('計算用シート（当年）'!$C$1,'計算用シート（当年）'!$D$4:$S$4,'計算用シート（当年）'!$D439:$S439),"-")</f>
        <v>284</v>
      </c>
    </row>
    <row r="167" spans="1:5" ht="15.75" customHeight="1">
      <c r="A167" s="297">
        <f>IFERROR(RANK(E167,($E$46:$E$75,$E$76:$E$105,$E$106:$E$165,$E$166:$E$224),0),"-")</f>
        <v>122</v>
      </c>
      <c r="B167" s="315" t="str">
        <f>IF(C167="-","","("&amp;VLOOKUP(C167,'前年順位整理（自動更新）'!$B$3:$AX$486,MATCH('前年順位整理（自動更新）'!$B$1,'前年順位整理（自動更新）'!$B$3:$AX$3,0),)&amp;")")</f>
        <v>(124)</v>
      </c>
      <c r="C167" s="51" t="str">
        <f>IFERROR(_xlfn.XLOOKUP('計算用シート（当年）'!$C$1,'計算用シート（当年）'!$D$4:$S$4,'計算用シート（当年）'!$D261:$S261),"-")</f>
        <v>比布町</v>
      </c>
      <c r="D167" s="51" t="str">
        <f>IFERROR(_xlfn.XLOOKUP(C167,市町村振興局拠点対応版!$D$6:$D$184,市町村振興局拠点対応版!$E$6:$E$184),"-")</f>
        <v>上川</v>
      </c>
      <c r="E167" s="54">
        <f>IFERROR(_xlfn.XLOOKUP('計算用シート（当年）'!$C$1,'計算用シート（当年）'!$D$4:$S$4,'計算用シート（当年）'!$D440:$S440),"-")</f>
        <v>283</v>
      </c>
    </row>
    <row r="168" spans="1:5" ht="15.75" customHeight="1">
      <c r="A168" s="297">
        <f>IFERROR(RANK(E168,($E$46:$E$75,$E$76:$E$105,$E$106:$E$165,$E$166:$E$224),0),"-")</f>
        <v>123</v>
      </c>
      <c r="B168" s="315" t="str">
        <f>IF(C168="-","","("&amp;VLOOKUP(C168,'前年順位整理（自動更新）'!$B$3:$AX$486,MATCH('前年順位整理（自動更新）'!$B$1,'前年順位整理（自動更新）'!$B$3:$AX$3,0),)&amp;")")</f>
        <v>(122)</v>
      </c>
      <c r="C168" s="51" t="str">
        <f>IFERROR(_xlfn.XLOOKUP('計算用シート（当年）'!$C$1,'計算用シート（当年）'!$D$4:$S$4,'計算用シート（当年）'!$D262:$S262),"-")</f>
        <v>雨竜町</v>
      </c>
      <c r="D168" s="51" t="str">
        <f>IFERROR(_xlfn.XLOOKUP(C168,市町村振興局拠点対応版!$D$6:$D$184,市町村振興局拠点対応版!$E$6:$E$184),"-")</f>
        <v>空知</v>
      </c>
      <c r="E168" s="54">
        <f>IFERROR(_xlfn.XLOOKUP('計算用シート（当年）'!$C$1,'計算用シート（当年）'!$D$4:$S$4,'計算用シート（当年）'!$D441:$S441),"-")</f>
        <v>280</v>
      </c>
    </row>
    <row r="169" spans="1:5" ht="15.75" customHeight="1">
      <c r="A169" s="297">
        <f>IFERROR(RANK(E169,($E$46:$E$75,$E$76:$E$105,$E$106:$E$165,$E$166:$E$224),0),"-")</f>
        <v>124</v>
      </c>
      <c r="B169" s="315" t="str">
        <f>IF(C169="-","","("&amp;VLOOKUP(C169,'前年順位整理（自動更新）'!$B$3:$AX$486,MATCH('前年順位整理（自動更新）'!$B$1,'前年順位整理（自動更新）'!$B$3:$AX$3,0),)&amp;")")</f>
        <v>(125)</v>
      </c>
      <c r="C169" s="51" t="str">
        <f>IFERROR(_xlfn.XLOOKUP('計算用シート（当年）'!$C$1,'計算用シート（当年）'!$D$4:$S$4,'計算用シート（当年）'!$D263:$S263),"-")</f>
        <v>砂川市</v>
      </c>
      <c r="D169" s="51" t="str">
        <f>IFERROR(_xlfn.XLOOKUP(C169,市町村振興局拠点対応版!$D$6:$D$184,市町村振興局拠点対応版!$E$6:$E$184),"-")</f>
        <v>空知</v>
      </c>
      <c r="E169" s="54">
        <f>IFERROR(_xlfn.XLOOKUP('計算用シート（当年）'!$C$1,'計算用シート（当年）'!$D$4:$S$4,'計算用シート（当年）'!$D442:$S442),"-")</f>
        <v>279</v>
      </c>
    </row>
    <row r="170" spans="1:5" ht="15.75" customHeight="1">
      <c r="A170" s="297">
        <f>IFERROR(RANK(E170,($E$46:$E$75,$E$76:$E$105,$E$106:$E$165,$E$166:$E$224),0),"-")</f>
        <v>125</v>
      </c>
      <c r="B170" s="315" t="str">
        <f>IF(C170="-","","("&amp;VLOOKUP(C170,'前年順位整理（自動更新）'!$B$3:$AX$486,MATCH('前年順位整理（自動更新）'!$B$1,'前年順位整理（自動更新）'!$B$3:$AX$3,0),)&amp;")")</f>
        <v>(123)</v>
      </c>
      <c r="C170" s="51" t="str">
        <f>IFERROR(_xlfn.XLOOKUP('計算用シート（当年）'!$C$1,'計算用シート（当年）'!$D$4:$S$4,'計算用シート（当年）'!$D264:$S264),"-")</f>
        <v>登別市</v>
      </c>
      <c r="D170" s="51" t="str">
        <f>IFERROR(_xlfn.XLOOKUP(C170,市町村振興局拠点対応版!$D$6:$D$184,市町村振興局拠点対応版!$E$6:$E$184),"-")</f>
        <v>胆振</v>
      </c>
      <c r="E170" s="54">
        <f>IFERROR(_xlfn.XLOOKUP('計算用シート（当年）'!$C$1,'計算用シート（当年）'!$D$4:$S$4,'計算用シート（当年）'!$D443:$S443),"-")</f>
        <v>270</v>
      </c>
    </row>
    <row r="171" spans="1:5" ht="15.75" customHeight="1">
      <c r="A171" s="297">
        <f>IFERROR(RANK(E171,($E$46:$E$75,$E$76:$E$105,$E$106:$E$165,$E$166:$E$224),0),"-")</f>
        <v>126</v>
      </c>
      <c r="B171" s="315" t="str">
        <f>IF(C171="-","","("&amp;VLOOKUP(C171,'前年順位整理（自動更新）'!$B$3:$AX$486,MATCH('前年順位整理（自動更新）'!$B$1,'前年順位整理（自動更新）'!$B$3:$AX$3,0),)&amp;")")</f>
        <v>(128)</v>
      </c>
      <c r="C171" s="51" t="str">
        <f>IFERROR(_xlfn.XLOOKUP('計算用シート（当年）'!$C$1,'計算用シート（当年）'!$D$4:$S$4,'計算用シート（当年）'!$D265:$S265),"-")</f>
        <v>京極町</v>
      </c>
      <c r="D171" s="51" t="str">
        <f>IFERROR(_xlfn.XLOOKUP(C171,市町村振興局拠点対応版!$D$6:$D$184,市町村振興局拠点対応版!$E$6:$E$184),"-")</f>
        <v>後志</v>
      </c>
      <c r="E171" s="54">
        <f>IFERROR(_xlfn.XLOOKUP('計算用シート（当年）'!$C$1,'計算用シート（当年）'!$D$4:$S$4,'計算用シート（当年）'!$D444:$S444),"-")</f>
        <v>264</v>
      </c>
    </row>
    <row r="172" spans="1:5" ht="15.75" customHeight="1">
      <c r="A172" s="297">
        <f>IFERROR(RANK(E172,($E$46:$E$75,$E$76:$E$105,$E$106:$E$165,$E$166:$E$224),0),"-")</f>
        <v>126</v>
      </c>
      <c r="B172" s="315" t="str">
        <f>IF(C172="-","","("&amp;VLOOKUP(C172,'前年順位整理（自動更新）'!$B$3:$AX$486,MATCH('前年順位整理（自動更新）'!$B$1,'前年順位整理（自動更新）'!$B$3:$AX$3,0),)&amp;")")</f>
        <v>(133)</v>
      </c>
      <c r="C172" s="51" t="str">
        <f>IFERROR(_xlfn.XLOOKUP('計算用シート（当年）'!$C$1,'計算用シート（当年）'!$D$4:$S$4,'計算用シート（当年）'!$D266:$S266),"-")</f>
        <v>様似町</v>
      </c>
      <c r="D172" s="51" t="str">
        <f>IFERROR(_xlfn.XLOOKUP(C172,市町村振興局拠点対応版!$D$6:$D$184,市町村振興局拠点対応版!$E$6:$E$184),"-")</f>
        <v>日高</v>
      </c>
      <c r="E172" s="54">
        <f>IFERROR(_xlfn.XLOOKUP('計算用シート（当年）'!$C$1,'計算用シート（当年）'!$D$4:$S$4,'計算用シート（当年）'!$D445:$S445),"-")</f>
        <v>264</v>
      </c>
    </row>
    <row r="173" spans="1:5" ht="15.75" customHeight="1">
      <c r="A173" s="297">
        <f>IFERROR(RANK(E173,($E$46:$E$75,$E$76:$E$105,$E$106:$E$165,$E$166:$E$224),0),"-")</f>
        <v>128</v>
      </c>
      <c r="B173" s="315" t="str">
        <f>IF(C173="-","","("&amp;VLOOKUP(C173,'前年順位整理（自動更新）'!$B$3:$AX$486,MATCH('前年順位整理（自動更新）'!$B$1,'前年順位整理（自動更新）'!$B$3:$AX$3,0),)&amp;")")</f>
        <v>(125)</v>
      </c>
      <c r="C173" s="51" t="str">
        <f>IFERROR(_xlfn.XLOOKUP('計算用シート（当年）'!$C$1,'計算用シート（当年）'!$D$4:$S$4,'計算用シート（当年）'!$D267:$S267),"-")</f>
        <v>蘭越町</v>
      </c>
      <c r="D173" s="51" t="str">
        <f>IFERROR(_xlfn.XLOOKUP(C173,市町村振興局拠点対応版!$D$6:$D$184,市町村振興局拠点対応版!$E$6:$E$184),"-")</f>
        <v>後志</v>
      </c>
      <c r="E173" s="54">
        <f>IFERROR(_xlfn.XLOOKUP('計算用シート（当年）'!$C$1,'計算用シート（当年）'!$D$4:$S$4,'計算用シート（当年）'!$D446:$S446),"-")</f>
        <v>262</v>
      </c>
    </row>
    <row r="174" spans="1:5" ht="15.75" customHeight="1">
      <c r="A174" s="297">
        <f>IFERROR(RANK(E174,($E$46:$E$75,$E$76:$E$105,$E$106:$E$165,$E$166:$E$224),0),"-")</f>
        <v>128</v>
      </c>
      <c r="B174" s="315" t="str">
        <f>IF(C174="-","","("&amp;VLOOKUP(C174,'前年順位整理（自動更新）'!$B$3:$AX$486,MATCH('前年順位整理（自動更新）'!$B$1,'前年順位整理（自動更新）'!$B$3:$AX$3,0),)&amp;")")</f>
        <v>(129)</v>
      </c>
      <c r="C174" s="51" t="str">
        <f>IFERROR(_xlfn.XLOOKUP('計算用シート（当年）'!$C$1,'計算用シート（当年）'!$D$4:$S$4,'計算用シート（当年）'!$D268:$S268),"-")</f>
        <v>北竜町</v>
      </c>
      <c r="D174" s="51" t="str">
        <f>IFERROR(_xlfn.XLOOKUP(C174,市町村振興局拠点対応版!$D$6:$D$184,市町村振興局拠点対応版!$E$6:$E$184),"-")</f>
        <v>空知</v>
      </c>
      <c r="E174" s="54">
        <f>IFERROR(_xlfn.XLOOKUP('計算用シート（当年）'!$C$1,'計算用シート（当年）'!$D$4:$S$4,'計算用シート（当年）'!$D447:$S447),"-")</f>
        <v>262</v>
      </c>
    </row>
    <row r="175" spans="1:5" ht="15.75" customHeight="1">
      <c r="A175" s="297">
        <f>IFERROR(RANK(E175,($E$46:$E$75,$E$76:$E$105,$E$106:$E$165,$E$166:$E$224),0),"-")</f>
        <v>130</v>
      </c>
      <c r="B175" s="315" t="str">
        <f>IF(C175="-","","("&amp;VLOOKUP(C175,'前年順位整理（自動更新）'!$B$3:$AX$486,MATCH('前年順位整理（自動更新）'!$B$1,'前年順位整理（自動更新）'!$B$3:$AX$3,0),)&amp;")")</f>
        <v>(127)</v>
      </c>
      <c r="C175" s="51" t="str">
        <f>IFERROR(_xlfn.XLOOKUP('計算用シート（当年）'!$C$1,'計算用シート（当年）'!$D$4:$S$4,'計算用シート（当年）'!$D269:$S269),"-")</f>
        <v>ニセコ町</v>
      </c>
      <c r="D175" s="51" t="str">
        <f>IFERROR(_xlfn.XLOOKUP(C175,市町村振興局拠点対応版!$D$6:$D$184,市町村振興局拠点対応版!$E$6:$E$184),"-")</f>
        <v>後志</v>
      </c>
      <c r="E175" s="54">
        <f>IFERROR(_xlfn.XLOOKUP('計算用シート（当年）'!$C$1,'計算用シート（当年）'!$D$4:$S$4,'計算用シート（当年）'!$D448:$S448),"-")</f>
        <v>261</v>
      </c>
    </row>
    <row r="176" spans="1:5" ht="31.5" customHeight="1">
      <c r="A176" s="297">
        <f>IFERROR(RANK(E176,($E$46:$E$75,$E$76:$E$105,$E$106:$E$165,$E$166:$E$224),0),"-")</f>
        <v>131</v>
      </c>
      <c r="B176" s="315" t="str">
        <f>IF(C176="-","","("&amp;VLOOKUP(C176,'前年順位整理（自動更新）'!$B$3:$AX$486,MATCH('前年順位整理（自動更新）'!$B$1,'前年順位整理（自動更新）'!$B$3:$AX$3,0),)&amp;")")</f>
        <v>(133)</v>
      </c>
      <c r="C176" s="51" t="str">
        <f>IFERROR(_xlfn.XLOOKUP('計算用シート（当年）'!$C$1,'計算用シート（当年）'!$D$4:$S$4,'計算用シート（当年）'!$D270:$S270),"-")</f>
        <v>三笠市</v>
      </c>
      <c r="D176" s="51" t="str">
        <f>IFERROR(_xlfn.XLOOKUP(C176,市町村振興局拠点対応版!$D$6:$D$184,市町村振興局拠点対応版!$E$6:$E$184),"-")</f>
        <v>空知</v>
      </c>
      <c r="E176" s="54">
        <f>IFERROR(_xlfn.XLOOKUP('計算用シート（当年）'!$C$1,'計算用シート（当年）'!$D$4:$S$4,'計算用シート（当年）'!$D449:$S449),"-")</f>
        <v>252</v>
      </c>
    </row>
    <row r="177" spans="1:5" ht="15.75" customHeight="1">
      <c r="A177" s="297">
        <f>IFERROR(RANK(E177,($E$46:$E$75,$E$76:$E$105,$E$106:$E$165,$E$166:$E$224),0),"-")</f>
        <v>131</v>
      </c>
      <c r="B177" s="315" t="str">
        <f>IF(C177="-","","("&amp;VLOOKUP(C177,'前年順位整理（自動更新）'!$B$3:$AX$486,MATCH('前年順位整理（自動更新）'!$B$1,'前年順位整理（自動更新）'!$B$3:$AX$3,0),)&amp;")")</f>
        <v>(135)</v>
      </c>
      <c r="C177" s="51" t="str">
        <f>IFERROR(_xlfn.XLOOKUP('計算用シート（当年）'!$C$1,'計算用シート（当年）'!$D$4:$S$4,'計算用シート（当年）'!$D271:$S271),"-")</f>
        <v>南富良野町</v>
      </c>
      <c r="D177" s="51" t="str">
        <f>IFERROR(_xlfn.XLOOKUP(C177,市町村振興局拠点対応版!$D$6:$D$184,市町村振興局拠点対応版!$E$6:$E$184),"-")</f>
        <v>上川</v>
      </c>
      <c r="E177" s="54">
        <f>IFERROR(_xlfn.XLOOKUP('計算用シート（当年）'!$C$1,'計算用シート（当年）'!$D$4:$S$4,'計算用シート（当年）'!$D450:$S450),"-")</f>
        <v>252</v>
      </c>
    </row>
    <row r="178" spans="1:5" ht="15.75" customHeight="1">
      <c r="A178" s="297">
        <f>IFERROR(RANK(E178,($E$46:$E$75,$E$76:$E$105,$E$106:$E$165,$E$166:$E$224),0),"-")</f>
        <v>133</v>
      </c>
      <c r="B178" s="315" t="str">
        <f>IF(C178="-","","("&amp;VLOOKUP(C178,'前年順位整理（自動更新）'!$B$3:$AX$486,MATCH('前年順位整理（自動更新）'!$B$1,'前年順位整理（自動更新）'!$B$3:$AX$3,0),)&amp;")")</f>
        <v>(129)</v>
      </c>
      <c r="C178" s="51" t="str">
        <f>IFERROR(_xlfn.XLOOKUP('計算用シート（当年）'!$C$1,'計算用シート（当年）'!$D$4:$S$4,'計算用シート（当年）'!$D272:$S272),"-")</f>
        <v>遠別町</v>
      </c>
      <c r="D178" s="51" t="str">
        <f>IFERROR(_xlfn.XLOOKUP(C178,市町村振興局拠点対応版!$D$6:$D$184,市町村振興局拠点対応版!$E$6:$E$184),"-")</f>
        <v>留萌</v>
      </c>
      <c r="E178" s="54">
        <f>IFERROR(_xlfn.XLOOKUP('計算用シート（当年）'!$C$1,'計算用シート（当年）'!$D$4:$S$4,'計算用シート（当年）'!$D451:$S451),"-")</f>
        <v>249</v>
      </c>
    </row>
    <row r="179" spans="1:5" ht="15.75" customHeight="1">
      <c r="A179" s="297">
        <f>IFERROR(RANK(E179,($E$46:$E$75,$E$76:$E$105,$E$106:$E$165,$E$166:$E$224),0),"-")</f>
        <v>134</v>
      </c>
      <c r="B179" s="315" t="str">
        <f>IF(C179="-","","("&amp;VLOOKUP(C179,'前年順位整理（自動更新）'!$B$3:$AX$486,MATCH('前年順位整理（自動更新）'!$B$1,'前年順位整理（自動更新）'!$B$3:$AX$3,0),)&amp;")")</f>
        <v>(131)</v>
      </c>
      <c r="C179" s="51" t="str">
        <f>IFERROR(_xlfn.XLOOKUP('計算用シート（当年）'!$C$1,'計算用シート（当年）'!$D$4:$S$4,'計算用シート（当年）'!$D273:$S273),"-")</f>
        <v>愛別町</v>
      </c>
      <c r="D179" s="51" t="str">
        <f>IFERROR(_xlfn.XLOOKUP(C179,市町村振興局拠点対応版!$D$6:$D$184,市町村振興局拠点対応版!$E$6:$E$184),"-")</f>
        <v>上川</v>
      </c>
      <c r="E179" s="54">
        <f>IFERROR(_xlfn.XLOOKUP('計算用シート（当年）'!$C$1,'計算用シート（当年）'!$D$4:$S$4,'計算用シート（当年）'!$D452:$S452),"-")</f>
        <v>242</v>
      </c>
    </row>
    <row r="180" spans="1:5" ht="15.75" customHeight="1">
      <c r="A180" s="297">
        <f>IFERROR(RANK(E180,($E$46:$E$75,$E$76:$E$105,$E$106:$E$165,$E$166:$E$224),0),"-")</f>
        <v>135</v>
      </c>
      <c r="B180" s="315" t="str">
        <f>IF(C180="-","","("&amp;VLOOKUP(C180,'前年順位整理（自動更新）'!$B$3:$AX$486,MATCH('前年順位整理（自動更新）'!$B$1,'前年順位整理（自動更新）'!$B$3:$AX$3,0),)&amp;")")</f>
        <v>(131)</v>
      </c>
      <c r="C180" s="51" t="str">
        <f>IFERROR(_xlfn.XLOOKUP('計算用シート（当年）'!$C$1,'計算用シート（当年）'!$D$4:$S$4,'計算用シート（当年）'!$D274:$S274),"-")</f>
        <v>下川町</v>
      </c>
      <c r="D180" s="51" t="str">
        <f>IFERROR(_xlfn.XLOOKUP(C180,市町村振興局拠点対応版!$D$6:$D$184,市町村振興局拠点対応版!$E$6:$E$184),"-")</f>
        <v>上川</v>
      </c>
      <c r="E180" s="54">
        <f>IFERROR(_xlfn.XLOOKUP('計算用シート（当年）'!$C$1,'計算用シート（当年）'!$D$4:$S$4,'計算用シート（当年）'!$D453:$S453),"-")</f>
        <v>236</v>
      </c>
    </row>
    <row r="181" spans="1:5" ht="15.75" customHeight="1">
      <c r="A181" s="297">
        <f>IFERROR(RANK(E181,($E$46:$E$75,$E$76:$E$105,$E$106:$E$165,$E$166:$E$224),0),"-")</f>
        <v>136</v>
      </c>
      <c r="B181" s="315" t="str">
        <f>IF(C181="-","","("&amp;VLOOKUP(C181,'前年順位整理（自動更新）'!$B$3:$AX$486,MATCH('前年順位整理（自動更新）'!$B$1,'前年順位整理（自動更新）'!$B$3:$AX$3,0),)&amp;")")</f>
        <v>(137)</v>
      </c>
      <c r="C181" s="51" t="str">
        <f>IFERROR(_xlfn.XLOOKUP('計算用シート（当年）'!$C$1,'計算用シート（当年）'!$D$4:$S$4,'計算用シート（当年）'!$D275:$S275),"-")</f>
        <v>中頓別町</v>
      </c>
      <c r="D181" s="51" t="str">
        <f>IFERROR(_xlfn.XLOOKUP(C181,市町村振興局拠点対応版!$D$6:$D$184,市町村振興局拠点対応版!$E$6:$E$184),"-")</f>
        <v>宗谷</v>
      </c>
      <c r="E181" s="54">
        <f>IFERROR(_xlfn.XLOOKUP('計算用シート（当年）'!$C$1,'計算用シート（当年）'!$D$4:$S$4,'計算用シート（当年）'!$D454:$S454),"-")</f>
        <v>207</v>
      </c>
    </row>
    <row r="182" spans="1:5" ht="15.75" customHeight="1">
      <c r="A182" s="297">
        <f>IFERROR(RANK(E182,($E$46:$E$75,$E$76:$E$105,$E$106:$E$165,$E$166:$E$224),0),"-")</f>
        <v>137</v>
      </c>
      <c r="B182" s="315" t="str">
        <f>IF(C182="-","","("&amp;VLOOKUP(C182,'前年順位整理（自動更新）'!$B$3:$AX$486,MATCH('前年順位整理（自動更新）'!$B$1,'前年順位整理（自動更新）'!$B$3:$AX$3,0),)&amp;")")</f>
        <v>(138)</v>
      </c>
      <c r="C182" s="51" t="str">
        <f>IFERROR(_xlfn.XLOOKUP('計算用シート（当年）'!$C$1,'計算用シート（当年）'!$D$4:$S$4,'計算用シート（当年）'!$D276:$S276),"-")</f>
        <v>上川町</v>
      </c>
      <c r="D182" s="51" t="str">
        <f>IFERROR(_xlfn.XLOOKUP(C182,市町村振興局拠点対応版!$D$6:$D$184,市町村振興局拠点対応版!$E$6:$E$184),"-")</f>
        <v>上川</v>
      </c>
      <c r="E182" s="54">
        <f>IFERROR(_xlfn.XLOOKUP('計算用シート（当年）'!$C$1,'計算用シート（当年）'!$D$4:$S$4,'計算用シート（当年）'!$D455:$S455),"-")</f>
        <v>206</v>
      </c>
    </row>
    <row r="183" spans="1:5" ht="15.75" customHeight="1">
      <c r="A183" s="297">
        <f>IFERROR(RANK(E183,($E$46:$E$75,$E$76:$E$105,$E$106:$E$165,$E$166:$E$224),0),"-")</f>
        <v>138</v>
      </c>
      <c r="B183" s="315" t="str">
        <f>IF(C183="-","","("&amp;VLOOKUP(C183,'前年順位整理（自動更新）'!$B$3:$AX$486,MATCH('前年順位整理（自動更新）'!$B$1,'前年順位整理（自動更新）'!$B$3:$AX$3,0),)&amp;")")</f>
        <v>(136)</v>
      </c>
      <c r="C183" s="51" t="str">
        <f>IFERROR(_xlfn.XLOOKUP('計算用シート（当年）'!$C$1,'計算用シート（当年）'!$D$4:$S$4,'計算用シート（当年）'!$D277:$S277),"-")</f>
        <v>西興部村</v>
      </c>
      <c r="D183" s="51" t="str">
        <f>IFERROR(_xlfn.XLOOKUP(C183,市町村振興局拠点対応版!$D$6:$D$184,市町村振興局拠点対応版!$E$6:$E$184),"-")</f>
        <v>オホーツク</v>
      </c>
      <c r="E183" s="54">
        <f>IFERROR(_xlfn.XLOOKUP('計算用シート（当年）'!$C$1,'計算用シート（当年）'!$D$4:$S$4,'計算用シート（当年）'!$D456:$S456),"-")</f>
        <v>204</v>
      </c>
    </row>
    <row r="184" spans="1:5" ht="15.75" customHeight="1">
      <c r="A184" s="297">
        <f>IFERROR(RANK(E184,($E$46:$E$75,$E$76:$E$105,$E$106:$E$165,$E$166:$E$224),0),"-")</f>
        <v>139</v>
      </c>
      <c r="B184" s="315" t="str">
        <f>IF(C184="-","","("&amp;VLOOKUP(C184,'前年順位整理（自動更新）'!$B$3:$AX$486,MATCH('前年順位整理（自動更新）'!$B$1,'前年順位整理（自動更新）'!$B$3:$AX$3,0),)&amp;")")</f>
        <v>(139)</v>
      </c>
      <c r="C184" s="51" t="str">
        <f>IFERROR(_xlfn.XLOOKUP('計算用シート（当年）'!$C$1,'計算用シート（当年）'!$D$4:$S$4,'計算用シート（当年）'!$D278:$S278),"-")</f>
        <v>函館市</v>
      </c>
      <c r="D184" s="51" t="str">
        <f>IFERROR(_xlfn.XLOOKUP(C184,市町村振興局拠点対応版!$D$6:$D$184,市町村振興局拠点対応版!$E$6:$E$184),"-")</f>
        <v>渡島</v>
      </c>
      <c r="E184" s="54">
        <f>IFERROR(_xlfn.XLOOKUP('計算用シート（当年）'!$C$1,'計算用シート（当年）'!$D$4:$S$4,'計算用シート（当年）'!$D457:$S457),"-")</f>
        <v>191</v>
      </c>
    </row>
    <row r="185" spans="1:5" ht="15.75" customHeight="1">
      <c r="A185" s="297">
        <f>IFERROR(RANK(E185,($E$46:$E$75,$E$76:$E$105,$E$106:$E$165,$E$166:$E$224),0),"-")</f>
        <v>139</v>
      </c>
      <c r="B185" s="315" t="str">
        <f>IF(C185="-","","("&amp;VLOOKUP(C185,'前年順位整理（自動更新）'!$B$3:$AX$486,MATCH('前年順位整理（自動更新）'!$B$1,'前年順位整理（自動更新）'!$B$3:$AX$3,0),)&amp;")")</f>
        <v>(140)</v>
      </c>
      <c r="C185" s="51" t="str">
        <f>IFERROR(_xlfn.XLOOKUP('計算用シート（当年）'!$C$1,'計算用シート（当年）'!$D$4:$S$4,'計算用シート（当年）'!$D279:$S279),"-")</f>
        <v>奈井江町</v>
      </c>
      <c r="D185" s="51" t="str">
        <f>IFERROR(_xlfn.XLOOKUP(C185,市町村振興局拠点対応版!$D$6:$D$184,市町村振興局拠点対応版!$E$6:$E$184),"-")</f>
        <v>空知</v>
      </c>
      <c r="E185" s="54">
        <f>IFERROR(_xlfn.XLOOKUP('計算用シート（当年）'!$C$1,'計算用シート（当年）'!$D$4:$S$4,'計算用シート（当年）'!$D458:$S458),"-")</f>
        <v>191</v>
      </c>
    </row>
    <row r="186" spans="1:5" ht="31.5" customHeight="1">
      <c r="A186" s="297">
        <f>IFERROR(RANK(E186,($E$46:$E$75,$E$76:$E$105,$E$106:$E$165,$E$166:$E$224),0),"-")</f>
        <v>141</v>
      </c>
      <c r="B186" s="315" t="str">
        <f>IF(C186="-","","("&amp;VLOOKUP(C186,'前年順位整理（自動更新）'!$B$3:$AX$486,MATCH('前年順位整理（自動更新）'!$B$1,'前年順位整理（自動更新）'!$B$3:$AX$3,0),)&amp;")")</f>
        <v>(140)</v>
      </c>
      <c r="C186" s="51" t="str">
        <f>IFERROR(_xlfn.XLOOKUP('計算用シート（当年）'!$C$1,'計算用シート（当年）'!$D$4:$S$4,'計算用シート（当年）'!$D280:$S280),"-")</f>
        <v>喜茂別町</v>
      </c>
      <c r="D186" s="51" t="str">
        <f>IFERROR(_xlfn.XLOOKUP(C186,市町村振興局拠点対応版!$D$6:$D$184,市町村振興局拠点対応版!$E$6:$E$184),"-")</f>
        <v>後志</v>
      </c>
      <c r="E186" s="54">
        <f>IFERROR(_xlfn.XLOOKUP('計算用シート（当年）'!$C$1,'計算用シート（当年）'!$D$4:$S$4,'計算用シート（当年）'!$D459:$S459),"-")</f>
        <v>189</v>
      </c>
    </row>
    <row r="187" spans="1:5" ht="15.75" customHeight="1">
      <c r="A187" s="297">
        <f>IFERROR(RANK(E187,($E$46:$E$75,$E$76:$E$105,$E$106:$E$165,$E$166:$E$224),0),"-")</f>
        <v>142</v>
      </c>
      <c r="B187" s="315" t="str">
        <f>IF(C187="-","","("&amp;VLOOKUP(C187,'前年順位整理（自動更新）'!$B$3:$AX$486,MATCH('前年順位整理（自動更新）'!$B$1,'前年順位整理（自動更新）'!$B$3:$AX$3,0),)&amp;")")</f>
        <v>(142)</v>
      </c>
      <c r="C187" s="51" t="str">
        <f>IFERROR(_xlfn.XLOOKUP('計算用シート（当年）'!$C$1,'計算用シート（当年）'!$D$4:$S$4,'計算用シート（当年）'!$D281:$S281),"-")</f>
        <v>壮瞥町</v>
      </c>
      <c r="D187" s="51" t="str">
        <f>IFERROR(_xlfn.XLOOKUP(C187,市町村振興局拠点対応版!$D$6:$D$184,市町村振興局拠点対応版!$E$6:$E$184),"-")</f>
        <v>胆振</v>
      </c>
      <c r="E187" s="54">
        <f>IFERROR(_xlfn.XLOOKUP('計算用シート（当年）'!$C$1,'計算用シート（当年）'!$D$4:$S$4,'計算用シート（当年）'!$D460:$S460),"-")</f>
        <v>172</v>
      </c>
    </row>
    <row r="188" spans="1:5" ht="15.75" customHeight="1">
      <c r="A188" s="297">
        <f>IFERROR(RANK(E188,($E$46:$E$75,$E$76:$E$105,$E$106:$E$165,$E$166:$E$224),0),"-")</f>
        <v>143</v>
      </c>
      <c r="B188" s="315" t="str">
        <f>IF(C188="-","","("&amp;VLOOKUP(C188,'前年順位整理（自動更新）'!$B$3:$AX$486,MATCH('前年順位整理（自動更新）'!$B$1,'前年順位整理（自動更新）'!$B$3:$AX$3,0),)&amp;")")</f>
        <v>(143)</v>
      </c>
      <c r="C188" s="51" t="str">
        <f>IFERROR(_xlfn.XLOOKUP('計算用シート（当年）'!$C$1,'計算用シート（当年）'!$D$4:$S$4,'計算用シート（当年）'!$D282:$S282),"-")</f>
        <v>羽幌町</v>
      </c>
      <c r="D188" s="51" t="str">
        <f>IFERROR(_xlfn.XLOOKUP(C188,市町村振興局拠点対応版!$D$6:$D$184,市町村振興局拠点対応版!$E$6:$E$184),"-")</f>
        <v>留萌</v>
      </c>
      <c r="E188" s="54">
        <f>IFERROR(_xlfn.XLOOKUP('計算用シート（当年）'!$C$1,'計算用シート（当年）'!$D$4:$S$4,'計算用シート（当年）'!$D461:$S461),"-")</f>
        <v>150</v>
      </c>
    </row>
    <row r="189" spans="1:5" ht="15.75" customHeight="1">
      <c r="A189" s="297">
        <f>IFERROR(RANK(E189,($E$46:$E$75,$E$76:$E$105,$E$106:$E$165,$E$166:$E$224),0),"-")</f>
        <v>144</v>
      </c>
      <c r="B189" s="315" t="str">
        <f>IF(C189="-","","("&amp;VLOOKUP(C189,'前年順位整理（自動更新）'!$B$3:$AX$486,MATCH('前年順位整理（自動更新）'!$B$1,'前年順位整理（自動更新）'!$B$3:$AX$3,0),)&amp;")")</f>
        <v>(143)</v>
      </c>
      <c r="C189" s="51" t="str">
        <f>IFERROR(_xlfn.XLOOKUP('計算用シート（当年）'!$C$1,'計算用シート（当年）'!$D$4:$S$4,'計算用シート（当年）'!$D283:$S283),"-")</f>
        <v>小平町</v>
      </c>
      <c r="D189" s="51" t="str">
        <f>IFERROR(_xlfn.XLOOKUP(C189,市町村振興局拠点対応版!$D$6:$D$184,市町村振興局拠点対応版!$E$6:$E$184),"-")</f>
        <v>留萌</v>
      </c>
      <c r="E189" s="54">
        <f>IFERROR(_xlfn.XLOOKUP('計算用シート（当年）'!$C$1,'計算用シート（当年）'!$D$4:$S$4,'計算用シート（当年）'!$D462:$S462),"-")</f>
        <v>149</v>
      </c>
    </row>
    <row r="190" spans="1:5" ht="15.75" customHeight="1">
      <c r="A190" s="297">
        <f>IFERROR(RANK(E190,($E$46:$E$75,$E$76:$E$105,$E$106:$E$165,$E$166:$E$224),0),"-")</f>
        <v>145</v>
      </c>
      <c r="B190" s="315" t="str">
        <f>IF(C190="-","","("&amp;VLOOKUP(C190,'前年順位整理（自動更新）'!$B$3:$AX$486,MATCH('前年順位整理（自動更新）'!$B$1,'前年順位整理（自動更新）'!$B$3:$AX$3,0),)&amp;")")</f>
        <v>(145)</v>
      </c>
      <c r="C190" s="51" t="str">
        <f>IFERROR(_xlfn.XLOOKUP('計算用シート（当年）'!$C$1,'計算用シート（当年）'!$D$4:$S$4,'計算用シート（当年）'!$D284:$S284),"-")</f>
        <v>中川町</v>
      </c>
      <c r="D190" s="51" t="str">
        <f>IFERROR(_xlfn.XLOOKUP(C190,市町村振興局拠点対応版!$D$6:$D$184,市町村振興局拠点対応版!$E$6:$E$184),"-")</f>
        <v>上川</v>
      </c>
      <c r="E190" s="54">
        <f>IFERROR(_xlfn.XLOOKUP('計算用シート（当年）'!$C$1,'計算用シート（当年）'!$D$4:$S$4,'計算用シート（当年）'!$D463:$S463),"-")</f>
        <v>133</v>
      </c>
    </row>
    <row r="191" spans="1:5" ht="15.75" customHeight="1">
      <c r="A191" s="297">
        <f>IFERROR(RANK(E191,($E$46:$E$75,$E$76:$E$105,$E$106:$E$165,$E$166:$E$224),0),"-")</f>
        <v>146</v>
      </c>
      <c r="B191" s="315" t="str">
        <f>IF(C191="-","","("&amp;VLOOKUP(C191,'前年順位整理（自動更新）'!$B$3:$AX$486,MATCH('前年順位整理（自動更新）'!$B$1,'前年順位整理（自動更新）'!$B$3:$AX$3,0),)&amp;")")</f>
        <v>(146)</v>
      </c>
      <c r="C191" s="51" t="str">
        <f>IFERROR(_xlfn.XLOOKUP('計算用シート（当年）'!$C$1,'計算用シート（当年）'!$D$4:$S$4,'計算用シート（当年）'!$D285:$S285),"-")</f>
        <v>釧路町</v>
      </c>
      <c r="D191" s="51" t="str">
        <f>IFERROR(_xlfn.XLOOKUP(C191,市町村振興局拠点対応版!$D$6:$D$184,市町村振興局拠点対応版!$E$6:$E$184),"-")</f>
        <v>釧路</v>
      </c>
      <c r="E191" s="54">
        <f>IFERROR(_xlfn.XLOOKUP('計算用シート（当年）'!$C$1,'計算用シート（当年）'!$D$4:$S$4,'計算用シート（当年）'!$D464:$S464),"-")</f>
        <v>126</v>
      </c>
    </row>
    <row r="192" spans="1:5" ht="15.75" customHeight="1">
      <c r="A192" s="297">
        <f>IFERROR(RANK(E192,($E$46:$E$75,$E$76:$E$105,$E$106:$E$165,$E$166:$E$224),0),"-")</f>
        <v>147</v>
      </c>
      <c r="B192" s="315" t="str">
        <f>IF(C192="-","","("&amp;VLOOKUP(C192,'前年順位整理（自動更新）'!$B$3:$AX$486,MATCH('前年順位整理（自動更新）'!$B$1,'前年順位整理（自動更新）'!$B$3:$AX$3,0),)&amp;")")</f>
        <v>(148)</v>
      </c>
      <c r="C192" s="51" t="str">
        <f>IFERROR(_xlfn.XLOOKUP('計算用シート（当年）'!$C$1,'計算用シート（当年）'!$D$4:$S$4,'計算用シート（当年）'!$D286:$S286),"-")</f>
        <v>幌加内町</v>
      </c>
      <c r="D192" s="51" t="str">
        <f>IFERROR(_xlfn.XLOOKUP(C192,市町村振興局拠点対応版!$D$6:$D$184,市町村振興局拠点対応版!$E$6:$E$184),"-")</f>
        <v>上川</v>
      </c>
      <c r="E192" s="54">
        <f>IFERROR(_xlfn.XLOOKUP('計算用シート（当年）'!$C$1,'計算用シート（当年）'!$D$4:$S$4,'計算用シート（当年）'!$D465:$S465),"-")</f>
        <v>120</v>
      </c>
    </row>
    <row r="193" spans="1:5" ht="15.75" customHeight="1">
      <c r="A193" s="297">
        <f>IFERROR(RANK(E193,($E$46:$E$75,$E$76:$E$105,$E$106:$E$165,$E$166:$E$224),0),"-")</f>
        <v>148</v>
      </c>
      <c r="B193" s="315" t="str">
        <f>IF(C193="-","","("&amp;VLOOKUP(C193,'前年順位整理（自動更新）'!$B$3:$AX$486,MATCH('前年順位整理（自動更新）'!$B$1,'前年順位整理（自動更新）'!$B$3:$AX$3,0),)&amp;")")</f>
        <v>(146)</v>
      </c>
      <c r="C193" s="51" t="str">
        <f>IFERROR(_xlfn.XLOOKUP('計算用シート（当年）'!$C$1,'計算用シート（当年）'!$D$4:$S$4,'計算用シート（当年）'!$D287:$S287),"-")</f>
        <v>赤井川村</v>
      </c>
      <c r="D193" s="51" t="str">
        <f>IFERROR(_xlfn.XLOOKUP(C193,市町村振興局拠点対応版!$D$6:$D$184,市町村振興局拠点対応版!$E$6:$E$184),"-")</f>
        <v>後志</v>
      </c>
      <c r="E193" s="54">
        <f>IFERROR(_xlfn.XLOOKUP('計算用シート（当年）'!$C$1,'計算用シート（当年）'!$D$4:$S$4,'計算用シート（当年）'!$D466:$S466),"-")</f>
        <v>117</v>
      </c>
    </row>
    <row r="194" spans="1:5" ht="15.75" customHeight="1">
      <c r="A194" s="297">
        <f>IFERROR(RANK(E194,($E$46:$E$75,$E$76:$E$105,$E$106:$E$165,$E$166:$E$224),0),"-")</f>
        <v>149</v>
      </c>
      <c r="B194" s="315" t="str">
        <f>IF(C194="-","","("&amp;VLOOKUP(C194,'前年順位整理（自動更新）'!$B$3:$AX$486,MATCH('前年順位整理（自動更新）'!$B$1,'前年順位整理（自動更新）'!$B$3:$AX$3,0),)&amp;")")</f>
        <v>(149)</v>
      </c>
      <c r="C194" s="51" t="str">
        <f>IFERROR(_xlfn.XLOOKUP('計算用シート（当年）'!$C$1,'計算用シート（当年）'!$D$4:$S$4,'計算用シート（当年）'!$D288:$S288),"-")</f>
        <v>初山別村</v>
      </c>
      <c r="D194" s="51" t="str">
        <f>IFERROR(_xlfn.XLOOKUP(C194,市町村振興局拠点対応版!$D$6:$D$184,市町村振興局拠点対応版!$E$6:$E$184),"-")</f>
        <v>留萌</v>
      </c>
      <c r="E194" s="54">
        <f>IFERROR(_xlfn.XLOOKUP('計算用シート（当年）'!$C$1,'計算用シート（当年）'!$D$4:$S$4,'計算用シート（当年）'!$D467:$S467),"-")</f>
        <v>104</v>
      </c>
    </row>
    <row r="195" spans="1:5" ht="15.75" customHeight="1">
      <c r="A195" s="297">
        <f>IFERROR(RANK(E195,($E$46:$E$75,$E$76:$E$105,$E$106:$E$165,$E$166:$E$224),0),"-")</f>
        <v>150</v>
      </c>
      <c r="B195" s="315" t="str">
        <f>IF(C195="-","","("&amp;VLOOKUP(C195,'前年順位整理（自動更新）'!$B$3:$AX$486,MATCH('前年順位整理（自動更新）'!$B$1,'前年順位整理（自動更新）'!$B$3:$AX$3,0),)&amp;")")</f>
        <v>(150)</v>
      </c>
      <c r="C195" s="51" t="str">
        <f>IFERROR(_xlfn.XLOOKUP('計算用シート（当年）'!$C$1,'計算用シート（当年）'!$D$4:$S$4,'計算用シート（当年）'!$D289:$S289),"-")</f>
        <v>知内町</v>
      </c>
      <c r="D195" s="51" t="str">
        <f>IFERROR(_xlfn.XLOOKUP(C195,市町村振興局拠点対応版!$D$6:$D$184,市町村振興局拠点対応版!$E$6:$E$184),"-")</f>
        <v>渡島</v>
      </c>
      <c r="E195" s="54">
        <f>IFERROR(_xlfn.XLOOKUP('計算用シート（当年）'!$C$1,'計算用シート（当年）'!$D$4:$S$4,'計算用シート（当年）'!$D468:$S468),"-")</f>
        <v>78</v>
      </c>
    </row>
    <row r="196" spans="1:5" ht="31.5" customHeight="1">
      <c r="A196" s="297">
        <f>IFERROR(RANK(E196,($E$46:$E$75,$E$76:$E$105,$E$106:$E$165,$E$166:$E$224),0),"-")</f>
        <v>151</v>
      </c>
      <c r="B196" s="315" t="str">
        <f>IF(C196="-","","("&amp;VLOOKUP(C196,'前年順位整理（自動更新）'!$B$3:$AX$486,MATCH('前年順位整理（自動更新）'!$B$1,'前年順位整理（自動更新）'!$B$3:$AX$3,0),)&amp;")")</f>
        <v>(151)</v>
      </c>
      <c r="C196" s="51" t="str">
        <f>IFERROR(_xlfn.XLOOKUP('計算用シート（当年）'!$C$1,'計算用シート（当年）'!$D$4:$S$4,'計算用シート（当年）'!$D290:$S290),"-")</f>
        <v>留萌市</v>
      </c>
      <c r="D196" s="51" t="str">
        <f>IFERROR(_xlfn.XLOOKUP(C196,市町村振興局拠点対応版!$D$6:$D$184,市町村振興局拠点対応版!$E$6:$E$184),"-")</f>
        <v>留萌</v>
      </c>
      <c r="E196" s="54">
        <f>IFERROR(_xlfn.XLOOKUP('計算用シート（当年）'!$C$1,'計算用シート（当年）'!$D$4:$S$4,'計算用シート（当年）'!$D469:$S469),"-")</f>
        <v>74</v>
      </c>
    </row>
    <row r="197" spans="1:5" ht="15.75" customHeight="1">
      <c r="A197" s="297">
        <f>IFERROR(RANK(E197,($E$46:$E$75,$E$76:$E$105,$E$106:$E$165,$E$166:$E$224),0),"-")</f>
        <v>152</v>
      </c>
      <c r="B197" s="315" t="str">
        <f>IF(C197="-","","("&amp;VLOOKUP(C197,'前年順位整理（自動更新）'!$B$3:$AX$486,MATCH('前年順位整理（自動更新）'!$B$1,'前年順位整理（自動更新）'!$B$3:$AX$3,0),)&amp;")")</f>
        <v>(153)</v>
      </c>
      <c r="C197" s="51" t="str">
        <f>IFERROR(_xlfn.XLOOKUP('計算用シート（当年）'!$C$1,'計算用シート（当年）'!$D$4:$S$4,'計算用シート（当年）'!$D291:$S291),"-")</f>
        <v>増毛町</v>
      </c>
      <c r="D197" s="51" t="str">
        <f>IFERROR(_xlfn.XLOOKUP(C197,市町村振興局拠点対応版!$D$6:$D$184,市町村振興局拠点対応版!$E$6:$E$184),"-")</f>
        <v>留萌</v>
      </c>
      <c r="E197" s="54">
        <f>IFERROR(_xlfn.XLOOKUP('計算用シート（当年）'!$C$1,'計算用シート（当年）'!$D$4:$S$4,'計算用シート（当年）'!$D470:$S470),"-")</f>
        <v>71</v>
      </c>
    </row>
    <row r="198" spans="1:5" ht="15.75" customHeight="1">
      <c r="A198" s="297">
        <f>IFERROR(RANK(E198,($E$46:$E$75,$E$76:$E$105,$E$106:$E$165,$E$166:$E$224),0),"-")</f>
        <v>153</v>
      </c>
      <c r="B198" s="315" t="str">
        <f>IF(C198="-","","("&amp;VLOOKUP(C198,'前年順位整理（自動更新）'!$B$3:$AX$486,MATCH('前年順位整理（自動更新）'!$B$1,'前年順位整理（自動更新）'!$B$3:$AX$3,0),)&amp;")")</f>
        <v>(156)</v>
      </c>
      <c r="C198" s="51" t="str">
        <f>IFERROR(_xlfn.XLOOKUP('計算用シート（当年）'!$C$1,'計算用シート（当年）'!$D$4:$S$4,'計算用シート（当年）'!$D292:$S292),"-")</f>
        <v>鹿部町</v>
      </c>
      <c r="D198" s="51" t="str">
        <f>IFERROR(_xlfn.XLOOKUP(C198,市町村振興局拠点対応版!$D$6:$D$184,市町村振興局拠点対応版!$E$6:$E$184),"-")</f>
        <v>渡島</v>
      </c>
      <c r="E198" s="54">
        <f>IFERROR(_xlfn.XLOOKUP('計算用シート（当年）'!$C$1,'計算用シート（当年）'!$D$4:$S$4,'計算用シート（当年）'!$D471:$S471),"-")</f>
        <v>69</v>
      </c>
    </row>
    <row r="199" spans="1:5" ht="15.75" customHeight="1">
      <c r="A199" s="297">
        <f>IFERROR(RANK(E199,($E$46:$E$75,$E$76:$E$105,$E$106:$E$165,$E$166:$E$224),0),"-")</f>
        <v>154</v>
      </c>
      <c r="B199" s="315" t="str">
        <f>IF(C199="-","","("&amp;VLOOKUP(C199,'前年順位整理（自動更新）'!$B$3:$AX$486,MATCH('前年順位整理（自動更新）'!$B$1,'前年順位整理（自動更新）'!$B$3:$AX$3,0),)&amp;")")</f>
        <v>(152)</v>
      </c>
      <c r="C199" s="51" t="str">
        <f>IFERROR(_xlfn.XLOOKUP('計算用シート（当年）'!$C$1,'計算用シート（当年）'!$D$4:$S$4,'計算用シート（当年）'!$D293:$S293),"-")</f>
        <v>上ノ国町</v>
      </c>
      <c r="D199" s="51" t="str">
        <f>IFERROR(_xlfn.XLOOKUP(C199,市町村振興局拠点対応版!$D$6:$D$184,市町村振興局拠点対応版!$E$6:$E$184),"-")</f>
        <v>檜山</v>
      </c>
      <c r="E199" s="54">
        <f>IFERROR(_xlfn.XLOOKUP('計算用シート（当年）'!$C$1,'計算用シート（当年）'!$D$4:$S$4,'計算用シート（当年）'!$D472:$S472),"-")</f>
        <v>68</v>
      </c>
    </row>
    <row r="200" spans="1:5" ht="15.75" customHeight="1">
      <c r="A200" s="297">
        <f>IFERROR(RANK(E200,($E$46:$E$75,$E$76:$E$105,$E$106:$E$165,$E$166:$E$224),0),"-")</f>
        <v>155</v>
      </c>
      <c r="B200" s="315" t="str">
        <f>IF(C200="-","","("&amp;VLOOKUP(C200,'前年順位整理（自動更新）'!$B$3:$AX$486,MATCH('前年順位整理（自動更新）'!$B$1,'前年順位整理（自動更新）'!$B$3:$AX$3,0),)&amp;")")</f>
        <v>(154)</v>
      </c>
      <c r="C200" s="51" t="str">
        <f>IFERROR(_xlfn.XLOOKUP('計算用シート（当年）'!$C$1,'計算用シート（当年）'!$D$4:$S$4,'計算用シート（当年）'!$D294:$S294),"-")</f>
        <v>木古内町</v>
      </c>
      <c r="D200" s="51" t="str">
        <f>IFERROR(_xlfn.XLOOKUP(C200,市町村振興局拠点対応版!$D$6:$D$184,市町村振興局拠点対応版!$E$6:$E$184),"-")</f>
        <v>渡島</v>
      </c>
      <c r="E200" s="54">
        <f>IFERROR(_xlfn.XLOOKUP('計算用シート（当年）'!$C$1,'計算用シート（当年）'!$D$4:$S$4,'計算用シート（当年）'!$D473:$S473),"-")</f>
        <v>64</v>
      </c>
    </row>
    <row r="201" spans="1:5" ht="15.75" customHeight="1">
      <c r="A201" s="297">
        <f>IFERROR(RANK(E201,($E$46:$E$75,$E$76:$E$105,$E$106:$E$165,$E$166:$E$224),0),"-")</f>
        <v>156</v>
      </c>
      <c r="B201" s="315" t="str">
        <f>IF(C201="-","","("&amp;VLOOKUP(C201,'前年順位整理（自動更新）'!$B$3:$AX$486,MATCH('前年順位整理（自動更新）'!$B$1,'前年順位整理（自動更新）'!$B$3:$AX$3,0),)&amp;")")</f>
        <v>(157)</v>
      </c>
      <c r="C201" s="51" t="str">
        <f>IFERROR(_xlfn.XLOOKUP('計算用シート（当年）'!$C$1,'計算用シート（当年）'!$D$4:$S$4,'計算用シート（当年）'!$D295:$S295),"-")</f>
        <v>室蘭市</v>
      </c>
      <c r="D201" s="51" t="str">
        <f>IFERROR(_xlfn.XLOOKUP(C201,市町村振興局拠点対応版!$D$6:$D$184,市町村振興局拠点対応版!$E$6:$E$184),"-")</f>
        <v>胆振</v>
      </c>
      <c r="E201" s="54">
        <f>IFERROR(_xlfn.XLOOKUP('計算用シート（当年）'!$C$1,'計算用シート（当年）'!$D$4:$S$4,'計算用シート（当年）'!$D474:$S474),"-")</f>
        <v>63</v>
      </c>
    </row>
    <row r="202" spans="1:5" ht="15.75" customHeight="1">
      <c r="A202" s="297">
        <f>IFERROR(RANK(E202,($E$46:$E$75,$E$76:$E$105,$E$106:$E$165,$E$166:$E$224),0),"-")</f>
        <v>157</v>
      </c>
      <c r="B202" s="315" t="str">
        <f>IF(C202="-","","("&amp;VLOOKUP(C202,'前年順位整理（自動更新）'!$B$3:$AX$486,MATCH('前年順位整理（自動更新）'!$B$1,'前年順位整理（自動更新）'!$B$3:$AX$3,0),)&amp;")")</f>
        <v>(158)</v>
      </c>
      <c r="C202" s="51" t="str">
        <f>IFERROR(_xlfn.XLOOKUP('計算用シート（当年）'!$C$1,'計算用シート（当年）'!$D$4:$S$4,'計算用シート（当年）'!$D296:$S296),"-")</f>
        <v>赤平市</v>
      </c>
      <c r="D202" s="51" t="str">
        <f>IFERROR(_xlfn.XLOOKUP(C202,市町村振興局拠点対応版!$D$6:$D$184,市町村振興局拠点対応版!$E$6:$E$184),"-")</f>
        <v>空知</v>
      </c>
      <c r="E202" s="54">
        <f>IFERROR(_xlfn.XLOOKUP('計算用シート（当年）'!$C$1,'計算用シート（当年）'!$D$4:$S$4,'計算用シート（当年）'!$D475:$S475),"-")</f>
        <v>58</v>
      </c>
    </row>
    <row r="203" spans="1:5" ht="15.75" customHeight="1">
      <c r="A203" s="297">
        <f>IFERROR(RANK(E203,($E$46:$E$75,$E$76:$E$105,$E$106:$E$165,$E$166:$E$224),0),"-")</f>
        <v>157</v>
      </c>
      <c r="B203" s="315" t="str">
        <f>IF(C203="-","","("&amp;VLOOKUP(C203,'前年順位整理（自動更新）'!$B$3:$AX$486,MATCH('前年順位整理（自動更新）'!$B$1,'前年順位整理（自動更新）'!$B$3:$AX$3,0),)&amp;")")</f>
        <v>(154)</v>
      </c>
      <c r="C203" s="51" t="str">
        <f>IFERROR(_xlfn.XLOOKUP('計算用シート（当年）'!$C$1,'計算用シート（当年）'!$D$4:$S$4,'計算用シート（当年）'!$D297:$S297),"-")</f>
        <v>江差町</v>
      </c>
      <c r="D203" s="51" t="str">
        <f>IFERROR(_xlfn.XLOOKUP(C203,市町村振興局拠点対応版!$D$6:$D$184,市町村振興局拠点対応版!$E$6:$E$184),"-")</f>
        <v>檜山</v>
      </c>
      <c r="E203" s="54">
        <f>IFERROR(_xlfn.XLOOKUP('計算用シート（当年）'!$C$1,'計算用シート（当年）'!$D$4:$S$4,'計算用シート（当年）'!$D476:$S476),"-")</f>
        <v>58</v>
      </c>
    </row>
    <row r="204" spans="1:5" ht="15.75" customHeight="1">
      <c r="A204" s="297">
        <f>IFERROR(RANK(E204,($E$46:$E$75,$E$76:$E$105,$E$106:$E$165,$E$166:$E$224),0),"-")</f>
        <v>159</v>
      </c>
      <c r="B204" s="315" t="str">
        <f>IF(C204="-","","("&amp;VLOOKUP(C204,'前年順位整理（自動更新）'!$B$3:$AX$486,MATCH('前年順位整理（自動更新）'!$B$1,'前年順位整理（自動更新）'!$B$3:$AX$3,0),)&amp;")")</f>
        <v>(159)</v>
      </c>
      <c r="C204" s="51" t="str">
        <f>IFERROR(_xlfn.XLOOKUP('計算用シート（当年）'!$C$1,'計算用シート（当年）'!$D$4:$S$4,'計算用シート（当年）'!$D298:$S298),"-")</f>
        <v>羅臼町</v>
      </c>
      <c r="D204" s="51" t="str">
        <f>IFERROR(_xlfn.XLOOKUP(C204,市町村振興局拠点対応版!$D$6:$D$184,市町村振興局拠点対応版!$E$6:$E$184),"-")</f>
        <v>根室</v>
      </c>
      <c r="E204" s="54">
        <f>IFERROR(_xlfn.XLOOKUP('計算用シート（当年）'!$C$1,'計算用シート（当年）'!$D$4:$S$4,'計算用シート（当年）'!$D477:$S477),"-")</f>
        <v>47</v>
      </c>
    </row>
    <row r="205" spans="1:5" ht="15.75" customHeight="1">
      <c r="A205" s="297">
        <f>IFERROR(RANK(E205,($E$46:$E$75,$E$76:$E$105,$E$106:$E$165,$E$166:$E$224),0),"-")</f>
        <v>160</v>
      </c>
      <c r="B205" s="315" t="str">
        <f>IF(C205="-","","("&amp;VLOOKUP(C205,'前年順位整理（自動更新）'!$B$3:$AX$486,MATCH('前年順位整理（自動更新）'!$B$1,'前年順位整理（自動更新）'!$B$3:$AX$3,0),)&amp;")")</f>
        <v>(160)</v>
      </c>
      <c r="C205" s="51" t="str">
        <f>IFERROR(_xlfn.XLOOKUP('計算用シート（当年）'!$C$1,'計算用シート（当年）'!$D$4:$S$4,'計算用シート（当年）'!$D299:$S299),"-")</f>
        <v>占冠村</v>
      </c>
      <c r="D205" s="51" t="str">
        <f>IFERROR(_xlfn.XLOOKUP(C205,市町村振興局拠点対応版!$D$6:$D$184,市町村振興局拠点対応版!$E$6:$E$184),"-")</f>
        <v>上川</v>
      </c>
      <c r="E205" s="54">
        <f>IFERROR(_xlfn.XLOOKUP('計算用シート（当年）'!$C$1,'計算用シート（当年）'!$D$4:$S$4,'計算用シート（当年）'!$D478:$S478),"-")</f>
        <v>43</v>
      </c>
    </row>
    <row r="206" spans="1:5" ht="31.5" customHeight="1">
      <c r="A206" s="297">
        <f>IFERROR(RANK(E206,($E$46:$E$75,$E$76:$E$105,$E$106:$E$165,$E$166:$E$224),0),"-")</f>
        <v>161</v>
      </c>
      <c r="B206" s="315" t="str">
        <f>IF(C206="-","","("&amp;VLOOKUP(C206,'前年順位整理（自動更新）'!$B$3:$AX$486,MATCH('前年順位整理（自動更新）'!$B$1,'前年順位整理（自動更新）'!$B$3:$AX$3,0),)&amp;")")</f>
        <v>(161)</v>
      </c>
      <c r="C206" s="51" t="str">
        <f>IFERROR(_xlfn.XLOOKUP('計算用シート（当年）'!$C$1,'計算用シート（当年）'!$D$4:$S$4,'計算用シート（当年）'!$D300:$S300),"-")</f>
        <v>福島町</v>
      </c>
      <c r="D206" s="51" t="str">
        <f>IFERROR(_xlfn.XLOOKUP(C206,市町村振興局拠点対応版!$D$6:$D$184,市町村振興局拠点対応版!$E$6:$E$184),"-")</f>
        <v>渡島</v>
      </c>
      <c r="E206" s="54">
        <f>IFERROR(_xlfn.XLOOKUP('計算用シート（当年）'!$C$1,'計算用シート（当年）'!$D$4:$S$4,'計算用シート（当年）'!$D479:$S479),"-")</f>
        <v>41</v>
      </c>
    </row>
    <row r="207" spans="1:5" ht="15.75" customHeight="1">
      <c r="A207" s="297">
        <f>IFERROR(RANK(E207,($E$46:$E$75,$E$76:$E$105,$E$106:$E$165,$E$166:$E$224),0),"-")</f>
        <v>162</v>
      </c>
      <c r="B207" s="315" t="str">
        <f>IF(C207="-","","("&amp;VLOOKUP(C207,'前年順位整理（自動更新）'!$B$3:$AX$486,MATCH('前年順位整理（自動更新）'!$B$1,'前年順位整理（自動更新）'!$B$3:$AX$3,0),)&amp;")")</f>
        <v>(162)</v>
      </c>
      <c r="C207" s="51" t="str">
        <f>IFERROR(_xlfn.XLOOKUP('計算用シート（当年）'!$C$1,'計算用シート（当年）'!$D$4:$S$4,'計算用シート（当年）'!$D301:$S301),"-")</f>
        <v>小樽市</v>
      </c>
      <c r="D207" s="51" t="str">
        <f>IFERROR(_xlfn.XLOOKUP(C207,市町村振興局拠点対応版!$D$6:$D$184,市町村振興局拠点対応版!$E$6:$E$184),"-")</f>
        <v>後志</v>
      </c>
      <c r="E207" s="54">
        <f>IFERROR(_xlfn.XLOOKUP('計算用シート（当年）'!$C$1,'計算用シート（当年）'!$D$4:$S$4,'計算用シート（当年）'!$D480:$S480),"-")</f>
        <v>38</v>
      </c>
    </row>
    <row r="208" spans="1:5" ht="15.75" customHeight="1">
      <c r="A208" s="297">
        <f>IFERROR(RANK(E208,($E$46:$E$75,$E$76:$E$105,$E$106:$E$165,$E$166:$E$224),0),"-")</f>
        <v>163</v>
      </c>
      <c r="B208" s="315" t="str">
        <f>IF(C208="-","","("&amp;VLOOKUP(C208,'前年順位整理（自動更新）'!$B$3:$AX$486,MATCH('前年順位整理（自動更新）'!$B$1,'前年順位整理（自動更新）'!$B$3:$AX$3,0),)&amp;")")</f>
        <v>(164)</v>
      </c>
      <c r="C208" s="51" t="str">
        <f>IFERROR(_xlfn.XLOOKUP('計算用シート（当年）'!$C$1,'計算用シート（当年）'!$D$4:$S$4,'計算用シート（当年）'!$D302:$S302),"-")</f>
        <v>積丹町</v>
      </c>
      <c r="D208" s="51" t="str">
        <f>IFERROR(_xlfn.XLOOKUP(C208,市町村振興局拠点対応版!$D$6:$D$184,市町村振興局拠点対応版!$E$6:$E$184),"-")</f>
        <v>後志</v>
      </c>
      <c r="E208" s="54">
        <f>IFERROR(_xlfn.XLOOKUP('計算用シート（当年）'!$C$1,'計算用シート（当年）'!$D$4:$S$4,'計算用シート（当年）'!$D481:$S481),"-")</f>
        <v>37</v>
      </c>
    </row>
    <row r="209" spans="1:5" ht="15.75" customHeight="1">
      <c r="A209" s="297">
        <f>IFERROR(RANK(E209,($E$46:$E$75,$E$76:$E$105,$E$106:$E$165,$E$166:$E$224),0),"-")</f>
        <v>164</v>
      </c>
      <c r="B209" s="315" t="str">
        <f>IF(C209="-","","("&amp;VLOOKUP(C209,'前年順位整理（自動更新）'!$B$3:$AX$486,MATCH('前年順位整理（自動更新）'!$B$1,'前年順位整理（自動更新）'!$B$3:$AX$3,0),)&amp;")")</f>
        <v>(162)</v>
      </c>
      <c r="C209" s="51" t="str">
        <f>IFERROR(_xlfn.XLOOKUP('計算用シート（当年）'!$C$1,'計算用シート（当年）'!$D$4:$S$4,'計算用シート（当年）'!$D303:$S303),"-")</f>
        <v>乙部町</v>
      </c>
      <c r="D209" s="51" t="str">
        <f>IFERROR(_xlfn.XLOOKUP(C209,市町村振興局拠点対応版!$D$6:$D$184,市町村振興局拠点対応版!$E$6:$E$184),"-")</f>
        <v>檜山</v>
      </c>
      <c r="E209" s="54">
        <f>IFERROR(_xlfn.XLOOKUP('計算用シート（当年）'!$C$1,'計算用シート（当年）'!$D$4:$S$4,'計算用シート（当年）'!$D482:$S482),"-")</f>
        <v>33</v>
      </c>
    </row>
    <row r="210" spans="1:5" ht="15.75" customHeight="1">
      <c r="A210" s="297">
        <f>IFERROR(RANK(E210,($E$46:$E$75,$E$76:$E$105,$E$106:$E$165,$E$166:$E$224),0),"-")</f>
        <v>165</v>
      </c>
      <c r="B210" s="315" t="str">
        <f>IF(C210="-","","("&amp;VLOOKUP(C210,'前年順位整理（自動更新）'!$B$3:$AX$486,MATCH('前年順位整理（自動更新）'!$B$1,'前年順位整理（自動更新）'!$B$3:$AX$3,0),)&amp;")")</f>
        <v>(166)</v>
      </c>
      <c r="C210" s="51" t="str">
        <f>IFERROR(_xlfn.XLOOKUP('計算用シート（当年）'!$C$1,'計算用シート（当年）'!$D$4:$S$4,'計算用シート（当年）'!$D304:$S304),"-")</f>
        <v>えりも町</v>
      </c>
      <c r="D210" s="51" t="str">
        <f>IFERROR(_xlfn.XLOOKUP(C210,市町村振興局拠点対応版!$D$6:$D$184,市町村振興局拠点対応版!$E$6:$E$184),"-")</f>
        <v>日高</v>
      </c>
      <c r="E210" s="54">
        <f>IFERROR(_xlfn.XLOOKUP('計算用シート（当年）'!$C$1,'計算用シート（当年）'!$D$4:$S$4,'計算用シート（当年）'!$D483:$S483),"-")</f>
        <v>26</v>
      </c>
    </row>
    <row r="211" spans="1:5" ht="15.75" customHeight="1">
      <c r="A211" s="297">
        <f>IFERROR(RANK(E211,($E$46:$E$75,$E$76:$E$105,$E$106:$E$165,$E$166:$E$224),0),"-")</f>
        <v>166</v>
      </c>
      <c r="B211" s="315" t="str">
        <f>IF(C211="-","","("&amp;VLOOKUP(C211,'前年順位整理（自動更新）'!$B$3:$AX$486,MATCH('前年順位整理（自動更新）'!$B$1,'前年順位整理（自動更新）'!$B$3:$AX$3,0),)&amp;")")</f>
        <v>(167)</v>
      </c>
      <c r="C211" s="51" t="str">
        <f>IFERROR(_xlfn.XLOOKUP('計算用シート（当年）'!$C$1,'計算用シート（当年）'!$D$4:$S$4,'計算用シート（当年）'!$D305:$S305),"-")</f>
        <v>古平町</v>
      </c>
      <c r="D211" s="51" t="str">
        <f>IFERROR(_xlfn.XLOOKUP(C211,市町村振興局拠点対応版!$D$6:$D$184,市町村振興局拠点対応版!$E$6:$E$184),"-")</f>
        <v>後志</v>
      </c>
      <c r="E211" s="54">
        <f>IFERROR(_xlfn.XLOOKUP('計算用シート（当年）'!$C$1,'計算用シート（当年）'!$D$4:$S$4,'計算用シート（当年）'!$D484:$S484),"-")</f>
        <v>25</v>
      </c>
    </row>
    <row r="212" spans="1:5" ht="15.75" customHeight="1">
      <c r="A212" s="297">
        <f>IFERROR(RANK(E212,($E$46:$E$75,$E$76:$E$105,$E$106:$E$165,$E$166:$E$224),0),"-")</f>
        <v>167</v>
      </c>
      <c r="B212" s="315" t="str">
        <f>IF(C212="-","","("&amp;VLOOKUP(C212,'前年順位整理（自動更新）'!$B$3:$AX$486,MATCH('前年順位整理（自動更新）'!$B$1,'前年順位整理（自動更新）'!$B$3:$AX$3,0),)&amp;")")</f>
        <v>(169)</v>
      </c>
      <c r="C212" s="51" t="str">
        <f>IFERROR(_xlfn.XLOOKUP('計算用シート（当年）'!$C$1,'計算用シート（当年）'!$D$4:$S$4,'計算用シート（当年）'!$D306:$S306),"-")</f>
        <v>奥尻町</v>
      </c>
      <c r="D212" s="51" t="str">
        <f>IFERROR(_xlfn.XLOOKUP(C212,市町村振興局拠点対応版!$D$6:$D$184,市町村振興局拠点対応版!$E$6:$E$184),"-")</f>
        <v>檜山</v>
      </c>
      <c r="E212" s="54">
        <f>IFERROR(_xlfn.XLOOKUP('計算用シート（当年）'!$C$1,'計算用シート（当年）'!$D$4:$S$4,'計算用シート（当年）'!$D485:$S485),"-")</f>
        <v>19</v>
      </c>
    </row>
    <row r="213" spans="1:5" ht="15.75" customHeight="1">
      <c r="A213" s="297">
        <f>IFERROR(RANK(E213,($E$46:$E$75,$E$76:$E$105,$E$106:$E$165,$E$166:$E$224),0),"-")</f>
        <v>168</v>
      </c>
      <c r="B213" s="315" t="str">
        <f>IF(C213="-","","("&amp;VLOOKUP(C213,'前年順位整理（自動更新）'!$B$3:$AX$486,MATCH('前年順位整理（自動更新）'!$B$1,'前年順位整理（自動更新）'!$B$3:$AX$3,0),)&amp;")")</f>
        <v>(168)</v>
      </c>
      <c r="C213" s="51" t="str">
        <f>IFERROR(_xlfn.XLOOKUP('計算用シート（当年）'!$C$1,'計算用シート（当年）'!$D$4:$S$4,'計算用シート（当年）'!$D307:$S307),"-")</f>
        <v>岩内町</v>
      </c>
      <c r="D213" s="51" t="str">
        <f>IFERROR(_xlfn.XLOOKUP(C213,市町村振興局拠点対応版!$D$6:$D$184,市町村振興局拠点対応版!$E$6:$E$184),"-")</f>
        <v>後志</v>
      </c>
      <c r="E213" s="54">
        <f>IFERROR(_xlfn.XLOOKUP('計算用シート（当年）'!$C$1,'計算用シート（当年）'!$D$4:$S$4,'計算用シート（当年）'!$D486:$S486),"-")</f>
        <v>18</v>
      </c>
    </row>
    <row r="214" spans="1:5" ht="15.75" customHeight="1">
      <c r="A214" s="297">
        <f>IFERROR(RANK(E214,($E$46:$E$75,$E$76:$E$105,$E$106:$E$165,$E$166:$E$224),0),"-")</f>
        <v>168</v>
      </c>
      <c r="B214" s="315" t="str">
        <f>IF(C214="-","","("&amp;VLOOKUP(C214,'前年順位整理（自動更新）'!$B$3:$AX$486,MATCH('前年順位整理（自動更新）'!$B$1,'前年順位整理（自動更新）'!$B$3:$AX$3,0),)&amp;")")</f>
        <v>(165)</v>
      </c>
      <c r="C214" s="51" t="str">
        <f>IFERROR(_xlfn.XLOOKUP('計算用シート（当年）'!$C$1,'計算用シート（当年）'!$D$4:$S$4,'計算用シート（当年）'!$D308:$S308),"-")</f>
        <v>音威子府村</v>
      </c>
      <c r="D214" s="51" t="str">
        <f>IFERROR(_xlfn.XLOOKUP(C214,市町村振興局拠点対応版!$D$6:$D$184,市町村振興局拠点対応版!$E$6:$E$184),"-")</f>
        <v>上川</v>
      </c>
      <c r="E214" s="54">
        <f>IFERROR(_xlfn.XLOOKUP('計算用シート（当年）'!$C$1,'計算用シート（当年）'!$D$4:$S$4,'計算用シート（当年）'!$D487:$S487),"-")</f>
        <v>18</v>
      </c>
    </row>
    <row r="215" spans="1:5" ht="15.75" customHeight="1">
      <c r="A215" s="297">
        <f>IFERROR(RANK(E215,($E$46:$E$75,$E$76:$E$105,$E$106:$E$165,$E$166:$E$224),0),"-")</f>
        <v>170</v>
      </c>
      <c r="B215" s="315" t="str">
        <f>IF(C215="-","","("&amp;VLOOKUP(C215,'前年順位整理（自動更新）'!$B$3:$AX$486,MATCH('前年順位整理（自動更新）'!$B$1,'前年順位整理（自動更新）'!$B$3:$AX$3,0),)&amp;")")</f>
        <v>(170)</v>
      </c>
      <c r="C215" s="51" t="str">
        <f>IFERROR(_xlfn.XLOOKUP('計算用シート（当年）'!$C$1,'計算用シート（当年）'!$D$4:$S$4,'計算用シート（当年）'!$D309:$S309),"-")</f>
        <v>松前町</v>
      </c>
      <c r="D215" s="51" t="str">
        <f>IFERROR(_xlfn.XLOOKUP(C215,市町村振興局拠点対応版!$D$6:$D$184,市町村振興局拠点対応版!$E$6:$E$184),"-")</f>
        <v>渡島</v>
      </c>
      <c r="E215" s="54">
        <f>IFERROR(_xlfn.XLOOKUP('計算用シート（当年）'!$C$1,'計算用シート（当年）'!$D$4:$S$4,'計算用シート（当年）'!$D488:$S488),"-")</f>
        <v>13</v>
      </c>
    </row>
    <row r="216" spans="1:5" ht="31.5" customHeight="1">
      <c r="A216" s="297">
        <f>IFERROR(RANK(E216,($E$46:$E$75,$E$76:$E$105,$E$106:$E$165,$E$166:$E$224),0),"-")</f>
        <v>171</v>
      </c>
      <c r="B216" s="315" t="str">
        <f>IF(C216="-","","("&amp;VLOOKUP(C216,'前年順位整理（自動更新）'!$B$3:$AX$486,MATCH('前年順位整理（自動更新）'!$B$1,'前年順位整理（自動更新）'!$B$3:$AX$3,0),)&amp;")")</f>
        <v>(171)</v>
      </c>
      <c r="C216" s="51" t="str">
        <f>IFERROR(_xlfn.XLOOKUP('計算用シート（当年）'!$C$1,'計算用シート（当年）'!$D$4:$S$4,'計算用シート（当年）'!$D310:$S310),"-")</f>
        <v>島牧村</v>
      </c>
      <c r="D216" s="51" t="str">
        <f>IFERROR(_xlfn.XLOOKUP(C216,市町村振興局拠点対応版!$D$6:$D$184,市町村振興局拠点対応版!$E$6:$E$184),"-")</f>
        <v>後志</v>
      </c>
      <c r="E216" s="54">
        <f>IFERROR(_xlfn.XLOOKUP('計算用シート（当年）'!$C$1,'計算用シート（当年）'!$D$4:$S$4,'計算用シート（当年）'!$D489:$S489),"-")</f>
        <v>9</v>
      </c>
    </row>
    <row r="217" spans="1:5" ht="15.75" customHeight="1">
      <c r="A217" s="297">
        <f>IFERROR(RANK(E217,($E$46:$E$75,$E$76:$E$105,$E$106:$E$165,$E$166:$E$224),0),"-")</f>
        <v>172</v>
      </c>
      <c r="B217" s="315" t="str">
        <f>IF(C217="-","","("&amp;VLOOKUP(C217,'前年順位整理（自動更新）'!$B$3:$AX$486,MATCH('前年順位整理（自動更新）'!$B$1,'前年順位整理（自動更新）'!$B$3:$AX$3,0),)&amp;")")</f>
        <v>(172)</v>
      </c>
      <c r="C217" s="51" t="str">
        <f>IFERROR(_xlfn.XLOOKUP('計算用シート（当年）'!$C$1,'計算用シート（当年）'!$D$4:$S$4,'計算用シート（当年）'!$D311:$S311),"-")</f>
        <v>寿都町</v>
      </c>
      <c r="D217" s="51" t="str">
        <f>IFERROR(_xlfn.XLOOKUP(C217,市町村振興局拠点対応版!$D$6:$D$184,市町村振興局拠点対応版!$E$6:$E$184),"-")</f>
        <v>後志</v>
      </c>
      <c r="E217" s="54">
        <f>IFERROR(_xlfn.XLOOKUP('計算用シート（当年）'!$C$1,'計算用シート（当年）'!$D$4:$S$4,'計算用シート（当年）'!$D490:$S490),"-")</f>
        <v>4</v>
      </c>
    </row>
    <row r="218" spans="1:5" ht="15.75" customHeight="1">
      <c r="A218" s="297">
        <f>IFERROR(RANK(E218,($E$46:$E$75,$E$76:$E$105,$E$106:$E$165,$E$166:$E$224),0),"-")</f>
        <v>173</v>
      </c>
      <c r="B218" s="315" t="str">
        <f>IF(C218="-","","("&amp;VLOOKUP(C218,'前年順位整理（自動更新）'!$B$3:$AX$486,MATCH('前年順位整理（自動更新）'!$B$1,'前年順位整理（自動更新）'!$B$3:$AX$3,0),)&amp;")")</f>
        <v>(173)</v>
      </c>
      <c r="C218" s="51" t="str">
        <f>IFERROR(_xlfn.XLOOKUP('計算用シート（当年）'!$C$1,'計算用シート（当年）'!$D$4:$S$4,'計算用シート（当年）'!$D312:$S312),"-")</f>
        <v>歌志内市</v>
      </c>
      <c r="D218" s="51" t="str">
        <f>IFERROR(_xlfn.XLOOKUP(C218,市町村振興局拠点対応版!$D$6:$D$184,市町村振興局拠点対応版!$E$6:$E$184),"-")</f>
        <v>空知</v>
      </c>
      <c r="E218" s="54">
        <f>IFERROR(_xlfn.XLOOKUP('計算用シート（当年）'!$C$1,'計算用シート（当年）'!$D$4:$S$4,'計算用シート（当年）'!$D491:$S491),"-")</f>
        <v>0</v>
      </c>
    </row>
    <row r="219" spans="1:5" ht="15.75" customHeight="1">
      <c r="A219" s="297">
        <f>IFERROR(RANK(E219,($E$46:$E$75,$E$76:$E$105,$E$106:$E$165,$E$166:$E$224),0),"-")</f>
        <v>173</v>
      </c>
      <c r="B219" s="315" t="str">
        <f>IF(C219="-","","("&amp;VLOOKUP(C219,'前年順位整理（自動更新）'!$B$3:$AX$486,MATCH('前年順位整理（自動更新）'!$B$1,'前年順位整理（自動更新）'!$B$3:$AX$3,0),)&amp;")")</f>
        <v>(173)</v>
      </c>
      <c r="C219" s="51" t="str">
        <f>IFERROR(_xlfn.XLOOKUP('計算用シート（当年）'!$C$1,'計算用シート（当年）'!$D$4:$S$4,'計算用シート（当年）'!$D313:$S313),"-")</f>
        <v>泊村</v>
      </c>
      <c r="D219" s="51" t="str">
        <f>IFERROR(_xlfn.XLOOKUP(C219,市町村振興局拠点対応版!$D$6:$D$184,市町村振興局拠点対応版!$E$6:$E$184),"-")</f>
        <v>後志</v>
      </c>
      <c r="E219" s="54">
        <f>IFERROR(_xlfn.XLOOKUP('計算用シート（当年）'!$C$1,'計算用シート（当年）'!$D$4:$S$4,'計算用シート（当年）'!$D492:$S492),"-")</f>
        <v>0</v>
      </c>
    </row>
    <row r="220" spans="1:5" ht="15.75" customHeight="1">
      <c r="A220" s="297">
        <f>IFERROR(RANK(E220,($E$46:$E$75,$E$76:$E$105,$E$106:$E$165,$E$166:$E$224),0),"-")</f>
        <v>173</v>
      </c>
      <c r="B220" s="315" t="str">
        <f>IF(C220="-","","("&amp;VLOOKUP(C220,'前年順位整理（自動更新）'!$B$3:$AX$486,MATCH('前年順位整理（自動更新）'!$B$1,'前年順位整理（自動更新）'!$B$3:$AX$3,0),)&amp;")")</f>
        <v>(173)</v>
      </c>
      <c r="C220" s="51" t="str">
        <f>IFERROR(_xlfn.XLOOKUP('計算用シート（当年）'!$C$1,'計算用シート（当年）'!$D$4:$S$4,'計算用シート（当年）'!$D314:$S314),"-")</f>
        <v>神恵内村</v>
      </c>
      <c r="D220" s="51" t="str">
        <f>IFERROR(_xlfn.XLOOKUP(C220,市町村振興局拠点対応版!$D$6:$D$184,市町村振興局拠点対応版!$E$6:$E$184),"-")</f>
        <v>後志</v>
      </c>
      <c r="E220" s="54">
        <f>IFERROR(_xlfn.XLOOKUP('計算用シート（当年）'!$C$1,'計算用シート（当年）'!$D$4:$S$4,'計算用シート（当年）'!$D493:$S493),"-")</f>
        <v>0</v>
      </c>
    </row>
    <row r="221" spans="1:5" ht="15.75" customHeight="1">
      <c r="A221" s="297" t="str">
        <f>IFERROR(RANK(E221,($E$46:$E$75,$E$76:$E$105,$E$106:$E$165,$E$166:$E$224),0),"-")</f>
        <v>-</v>
      </c>
      <c r="B221" s="315" t="str">
        <f>IF(C221="-","","("&amp;VLOOKUP(C221,'前年順位整理（自動更新）'!$B$3:$AX$486,MATCH('前年順位整理（自動更新）'!$B$1,'前年順位整理（自動更新）'!$B$3:$AX$3,0),)&amp;")")</f>
        <v/>
      </c>
      <c r="C221" s="51" t="str">
        <f>IFERROR(_xlfn.XLOOKUP('計算用シート（当年）'!$C$1,'計算用シート（当年）'!$D$4:$S$4,'計算用シート（当年）'!$D315:$S315),"-")</f>
        <v>-</v>
      </c>
      <c r="D221" s="51" t="str">
        <f>IFERROR(_xlfn.XLOOKUP(C221,市町村振興局拠点対応版!$D$6:$D$184,市町村振興局拠点対応版!$E$6:$E$184),"-")</f>
        <v>-</v>
      </c>
      <c r="E221" s="54" t="str">
        <f>IFERROR(_xlfn.XLOOKUP('計算用シート（当年）'!$C$1,'計算用シート（当年）'!$D$4:$S$4,'計算用シート（当年）'!$D494:$S494),"-")</f>
        <v>-</v>
      </c>
    </row>
    <row r="222" spans="1:5" ht="15.75" customHeight="1">
      <c r="A222" s="297" t="str">
        <f>IFERROR(RANK(E222,($E$46:$E$75,$E$76:$E$105,$E$106:$E$165,$E$166:$E$224),0),"-")</f>
        <v>-</v>
      </c>
      <c r="B222" s="315" t="str">
        <f>IF(C222="-","","("&amp;VLOOKUP(C222,'前年順位整理（自動更新）'!$B$3:$AX$486,MATCH('前年順位整理（自動更新）'!$B$1,'前年順位整理（自動更新）'!$B$3:$AX$3,0),)&amp;")")</f>
        <v/>
      </c>
      <c r="C222" s="51" t="str">
        <f>IFERROR(_xlfn.XLOOKUP('計算用シート（当年）'!$C$1,'計算用シート（当年）'!$D$4:$S$4,'計算用シート（当年）'!$D316:$S316),"-")</f>
        <v>-</v>
      </c>
      <c r="D222" s="51" t="str">
        <f>IFERROR(_xlfn.XLOOKUP(C222,市町村振興局拠点対応版!$D$6:$D$184,市町村振興局拠点対応版!$E$6:$E$184),"-")</f>
        <v>-</v>
      </c>
      <c r="E222" s="54" t="str">
        <f>IFERROR(_xlfn.XLOOKUP('計算用シート（当年）'!$C$1,'計算用シート（当年）'!$D$4:$S$4,'計算用シート（当年）'!$D495:$S495),"-")</f>
        <v>-</v>
      </c>
    </row>
    <row r="223" spans="1:5" ht="15.75" customHeight="1">
      <c r="A223" s="297" t="str">
        <f>IFERROR(RANK(E223,($E$46:$E$75,$E$76:$E$105,$E$106:$E$165,$E$166:$E$224),0),"-")</f>
        <v>-</v>
      </c>
      <c r="B223" s="315" t="str">
        <f>IF(C223="-","","("&amp;VLOOKUP(C223,'前年順位整理（自動更新）'!$B$3:$AX$486,MATCH('前年順位整理（自動更新）'!$B$1,'前年順位整理（自動更新）'!$B$3:$AX$3,0),)&amp;")")</f>
        <v/>
      </c>
      <c r="C223" s="51" t="str">
        <f>IFERROR(_xlfn.XLOOKUP('計算用シート（当年）'!$C$1,'計算用シート（当年）'!$D$4:$S$4,'計算用シート（当年）'!$D317:$S317),"-")</f>
        <v>-</v>
      </c>
      <c r="D223" s="51" t="str">
        <f>IFERROR(_xlfn.XLOOKUP(C223,市町村振興局拠点対応版!$D$6:$D$184,市町村振興局拠点対応版!$E$6:$E$184),"-")</f>
        <v>-</v>
      </c>
      <c r="E223" s="54" t="str">
        <f>IFERROR(_xlfn.XLOOKUP('計算用シート（当年）'!$C$1,'計算用シート（当年）'!$D$4:$S$4,'計算用シート（当年）'!$D496:$S496),"-")</f>
        <v>-</v>
      </c>
    </row>
    <row r="224" spans="1:5" ht="15.75" customHeight="1">
      <c r="A224" s="298" t="str">
        <f>IFERROR(RANK(E224,($E$46:$E$75,$E$76:$E$105,$E$106:$E$165,$E$166:$E$224),0),"-")</f>
        <v>-</v>
      </c>
      <c r="B224" s="316" t="str">
        <f>IF(C224="-","","("&amp;VLOOKUP(C224,'前年順位整理（自動更新）'!$B$3:$AX$486,MATCH('前年順位整理（自動更新）'!$B$1,'前年順位整理（自動更新）'!$B$3:$AX$3,0),)&amp;")")</f>
        <v/>
      </c>
      <c r="C224" s="55" t="str">
        <f>IFERROR(_xlfn.XLOOKUP('計算用シート（当年）'!$C$1,'計算用シート（当年）'!$D$4:$S$4,'計算用シート（当年）'!$D318:$S318),"-")</f>
        <v>-</v>
      </c>
      <c r="D224" s="55" t="str">
        <f>IFERROR(_xlfn.XLOOKUP(C224,市町村振興局拠点対応版!$D$6:$D$184,市町村振興局拠点対応版!$E$6:$E$184),"-")</f>
        <v>-</v>
      </c>
      <c r="E224" s="62" t="str">
        <f>IFERROR(_xlfn.XLOOKUP('計算用シート（当年）'!$C$1,'計算用シート（当年）'!$D$4:$S$4,'計算用シート（当年）'!$D497:$S497),"-")</f>
        <v>-</v>
      </c>
    </row>
  </sheetData>
  <sheetProtection algorithmName="SHA-512" hashValue="Im/8DdHABJ+WVAwljSUAl5+UT6qmaYlyniq4WUEafhSqQah0ZkyreHMz0TWO51QBsTpH7qzLWnupWe/MPotGtQ==" saltValue="/F8Zt3RH/fBZ02C1H/qAkg==" spinCount="100000" sheet="1" autoFilter="0"/>
  <autoFilter ref="C45:D224" xr:uid="{85170CB5-F75A-47E4-B53A-04A971596070}"/>
  <mergeCells count="7">
    <mergeCell ref="I42:J42"/>
    <mergeCell ref="A1:K2"/>
    <mergeCell ref="K4:K5"/>
    <mergeCell ref="C20:D20"/>
    <mergeCell ref="C7:D7"/>
    <mergeCell ref="I7:J7"/>
    <mergeCell ref="I20:J20"/>
  </mergeCells>
  <phoneticPr fontId="3"/>
  <conditionalFormatting sqref="A9:B18">
    <cfRule type="expression" dxfId="29" priority="53">
      <formula>OR(#REF!="秋まき小麦",#REF!="春まき小麦")</formula>
    </cfRule>
  </conditionalFormatting>
  <conditionalFormatting sqref="A13:E13">
    <cfRule type="expression" dxfId="28" priority="15">
      <formula>$C$5="てんさい"</formula>
    </cfRule>
    <cfRule type="expression" dxfId="27" priority="51">
      <formula>$C$13="北海道"</formula>
    </cfRule>
  </conditionalFormatting>
  <conditionalFormatting sqref="A14:E14">
    <cfRule type="expression" dxfId="26" priority="33">
      <formula>$C$14="北海道"</formula>
    </cfRule>
  </conditionalFormatting>
  <conditionalFormatting sqref="A14:E17">
    <cfRule type="expression" dxfId="25" priority="55">
      <formula>$C$5="てんさい"</formula>
    </cfRule>
  </conditionalFormatting>
  <conditionalFormatting sqref="A15:E15">
    <cfRule type="expression" dxfId="24" priority="38">
      <formula>$C$15="北海道"</formula>
    </cfRule>
  </conditionalFormatting>
  <conditionalFormatting sqref="A16:E16">
    <cfRule type="expression" dxfId="23" priority="41">
      <formula>$C$16="北海道"</formula>
    </cfRule>
  </conditionalFormatting>
  <conditionalFormatting sqref="A17:E18">
    <cfRule type="expression" dxfId="22" priority="36">
      <formula>$C$17="北海道"</formula>
    </cfRule>
  </conditionalFormatting>
  <conditionalFormatting sqref="A18:E18">
    <cfRule type="expression" dxfId="21" priority="1">
      <formula>AND($C$18="北海道",$A$18&gt;6)</formula>
    </cfRule>
    <cfRule type="expression" dxfId="20" priority="2">
      <formula>$C$18="北海道"</formula>
    </cfRule>
    <cfRule type="expression" dxfId="19" priority="4">
      <formula>$C$18="北海道"</formula>
    </cfRule>
  </conditionalFormatting>
  <conditionalFormatting sqref="B22">
    <cfRule type="expression" dxfId="18" priority="14">
      <formula>OR(#REF!="秋まき小麦",#REF!="春まき小麦")</formula>
    </cfRule>
  </conditionalFormatting>
  <conditionalFormatting sqref="B26:B39">
    <cfRule type="expression" dxfId="17" priority="10">
      <formula>$C$15="北海道"</formula>
    </cfRule>
    <cfRule type="expression" dxfId="16" priority="11">
      <formula>OR(#REF!="秋まき小麦",#REF!="春まき小麦")</formula>
    </cfRule>
    <cfRule type="expression" dxfId="15" priority="12">
      <formula>#REF!="てんさい"</formula>
    </cfRule>
  </conditionalFormatting>
  <conditionalFormatting sqref="B44">
    <cfRule type="expression" dxfId="14" priority="13">
      <formula>OR(#REF!="秋まき小麦",#REF!="春まき小麦")</formula>
    </cfRule>
  </conditionalFormatting>
  <conditionalFormatting sqref="B46:B224">
    <cfRule type="expression" dxfId="13" priority="6">
      <formula>$C$15="北海道"</formula>
    </cfRule>
    <cfRule type="expression" dxfId="12" priority="7">
      <formula>OR(#REF!="秋まき小麦",#REF!="春まき小麦")</formula>
    </cfRule>
    <cfRule type="expression" dxfId="11" priority="8">
      <formula>#REF!="てんさい"</formula>
    </cfRule>
  </conditionalFormatting>
  <conditionalFormatting sqref="C18">
    <cfRule type="expression" dxfId="10" priority="3">
      <formula>$C$18="北海道"</formula>
    </cfRule>
  </conditionalFormatting>
  <conditionalFormatting sqref="D11:D18 E12">
    <cfRule type="expression" dxfId="9" priority="47">
      <formula>$C$5="10a当たり収量"</formula>
    </cfRule>
  </conditionalFormatting>
  <conditionalFormatting sqref="D13:D17">
    <cfRule type="expression" dxfId="8" priority="54">
      <formula>OR(#REF!="秋まき小麦",#REF!="春まき小麦")</formula>
    </cfRule>
  </conditionalFormatting>
  <conditionalFormatting sqref="D24:D39 J27">
    <cfRule type="expression" dxfId="7" priority="49">
      <formula>$C$5="10a当たり収量"</formula>
    </cfRule>
  </conditionalFormatting>
  <conditionalFormatting sqref="E11:E18 E9">
    <cfRule type="expression" dxfId="6" priority="46">
      <formula>OR($C$5="10a当たり収量",#REF!="秋まき小麦",#REF!="春まき小麦")</formula>
    </cfRule>
  </conditionalFormatting>
  <conditionalFormatting sqref="E13">
    <cfRule type="expression" dxfId="5" priority="56">
      <formula>$C$5="10a当たり収量"</formula>
    </cfRule>
  </conditionalFormatting>
  <conditionalFormatting sqref="E22">
    <cfRule type="expression" dxfId="4" priority="21">
      <formula>OR($C$5="10a当たり収量",#REF!="秋まき小麦",#REF!="春まき小麦")</formula>
    </cfRule>
  </conditionalFormatting>
  <conditionalFormatting sqref="E23:E39 K27">
    <cfRule type="expression" dxfId="3" priority="52">
      <formula>$C$5="10a当たり収量"</formula>
    </cfRule>
  </conditionalFormatting>
  <conditionalFormatting sqref="E44">
    <cfRule type="expression" dxfId="2" priority="20">
      <formula>OR($C$5="10a当たり収量",#REF!="秋まき小麦",#REF!="春まき小麦")</formula>
    </cfRule>
  </conditionalFormatting>
  <printOptions horizontalCentered="1"/>
  <pageMargins left="0.19685039370078741" right="0.19685039370078741" top="0.19685039370078741" bottom="0.19685039370078741" header="0.19685039370078741" footer="0.19685039370078741"/>
  <pageSetup paperSize="9" scale="75" fitToHeight="0" orientation="portrait" r:id="rId1"/>
  <headerFooter alignWithMargins="0"/>
  <rowBreaks count="3" manualBreakCount="3">
    <brk id="65" max="10" man="1"/>
    <brk id="125" max="10" man="1"/>
    <brk id="185" max="10" man="1"/>
  </rowBreaks>
  <colBreaks count="1" manualBreakCount="1">
    <brk id="11" max="76" man="1"/>
  </colBreaks>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14753AE2-405F-41D2-BF4F-C260A460B974}">
          <x14:formula1>
            <xm:f>ドロップダウンリスト!$A$1:$A$15</xm:f>
          </x14:formula1>
          <xm:sqref>C5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7474-EEE7-40FF-88B2-18020E30620C}">
  <sheetPr>
    <tabColor rgb="FFFFFF00"/>
  </sheetPr>
  <dimension ref="A1:AH497"/>
  <sheetViews>
    <sheetView zoomScaleNormal="100" workbookViewId="0">
      <pane xSplit="3" ySplit="4" topLeftCell="H5" activePane="bottomRight" state="frozen"/>
      <selection activeCell="F22" sqref="F22"/>
      <selection pane="topRight" activeCell="F22" sqref="F22"/>
      <selection pane="bottomLeft" activeCell="F22" sqref="F22"/>
      <selection pane="bottomRight" activeCell="F22" sqref="F22"/>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tr">
        <f>なんばんBOOK!C5</f>
        <v>農業産出額計</v>
      </c>
      <c r="E1" s="23" t="s">
        <v>23</v>
      </c>
      <c r="F1" t="str">
        <f>K111</f>
        <v>オホーツク</v>
      </c>
      <c r="G1" t="str">
        <f>K112</f>
        <v>十勝</v>
      </c>
      <c r="H1" t="str">
        <f>K113</f>
        <v>上川</v>
      </c>
      <c r="I1" t="s">
        <v>24</v>
      </c>
      <c r="V1" s="23"/>
    </row>
    <row r="2" spans="1:34">
      <c r="A2" s="72"/>
      <c r="B2" s="73" t="s">
        <v>25</v>
      </c>
      <c r="C2" s="79" t="str">
        <f>"グラフ_"&amp;C1</f>
        <v>グラフ_農業産出額計</v>
      </c>
      <c r="E2" s="72"/>
      <c r="F2" s="81">
        <f>K126/$K$125</f>
        <v>0.44419642857142855</v>
      </c>
      <c r="G2" s="81">
        <f>K127/$K$125</f>
        <v>0.40401785714285715</v>
      </c>
      <c r="H2" s="81">
        <f>K128/$K$125</f>
        <v>6.6964285714285712E-2</v>
      </c>
      <c r="I2" s="81">
        <f>1-F2-G2-H2</f>
        <v>8.4821428571428534E-2</v>
      </c>
      <c r="J2" s="72"/>
      <c r="K2" s="72"/>
      <c r="L2" s="72"/>
      <c r="M2" s="72"/>
      <c r="N2" s="72"/>
      <c r="O2" s="72"/>
    </row>
    <row r="3" spans="1:34" s="74" customFormat="1" ht="51" customHeight="1">
      <c r="A3" s="384" t="s">
        <v>26</v>
      </c>
      <c r="B3" s="384"/>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5" t="s">
        <v>28</v>
      </c>
      <c r="B4" s="385"/>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t="s">
        <v>44</v>
      </c>
      <c r="D5" s="76" t="s">
        <v>45</v>
      </c>
      <c r="E5" s="76" t="s">
        <v>45</v>
      </c>
      <c r="F5" s="76" t="s">
        <v>45</v>
      </c>
      <c r="G5" s="76" t="s">
        <v>45</v>
      </c>
      <c r="H5" s="76" t="s">
        <v>45</v>
      </c>
      <c r="I5" s="76" t="s">
        <v>45</v>
      </c>
      <c r="J5" s="76" t="s">
        <v>45</v>
      </c>
      <c r="K5" s="76" t="s">
        <v>45</v>
      </c>
      <c r="L5" s="76" t="s">
        <v>45</v>
      </c>
      <c r="M5" s="76" t="s">
        <v>45</v>
      </c>
      <c r="N5" s="76" t="s">
        <v>45</v>
      </c>
      <c r="O5" s="76" t="s">
        <v>45</v>
      </c>
      <c r="P5" s="76" t="s">
        <v>45</v>
      </c>
      <c r="Q5" s="76" t="s">
        <v>45</v>
      </c>
      <c r="R5" s="76" t="s">
        <v>45</v>
      </c>
      <c r="S5" s="76" t="s">
        <v>45</v>
      </c>
    </row>
    <row r="6" spans="1:34">
      <c r="B6" t="s">
        <v>46</v>
      </c>
      <c r="C6" s="23" t="s">
        <v>47</v>
      </c>
      <c r="D6" s="67" t="s">
        <v>48</v>
      </c>
      <c r="E6" s="67" t="s">
        <v>48</v>
      </c>
      <c r="F6" s="67" t="s">
        <v>48</v>
      </c>
      <c r="G6" s="67" t="s">
        <v>48</v>
      </c>
      <c r="H6" s="67" t="s">
        <v>48</v>
      </c>
      <c r="I6" s="67" t="s">
        <v>48</v>
      </c>
      <c r="J6" s="67" t="s">
        <v>48</v>
      </c>
      <c r="K6" s="67" t="s">
        <v>49</v>
      </c>
      <c r="L6" s="67" t="s">
        <v>48</v>
      </c>
      <c r="M6" s="67" t="s">
        <v>48</v>
      </c>
      <c r="N6" s="67" t="s">
        <v>50</v>
      </c>
      <c r="O6" s="67" t="s">
        <v>50</v>
      </c>
      <c r="P6" s="67" t="s">
        <v>48</v>
      </c>
      <c r="Q6" s="67" t="s">
        <v>48</v>
      </c>
      <c r="R6" s="67" t="s">
        <v>48</v>
      </c>
      <c r="S6" s="67" t="s">
        <v>48</v>
      </c>
    </row>
    <row r="7" spans="1:34">
      <c r="C7" s="23" t="s">
        <v>51</v>
      </c>
      <c r="D7" t="str">
        <f>IFERROR(INDEX('貼_部門別・億円単・全国（e-Stat）'!$A$15:$A$61,MATCH('貼_部門別・億円単・全国（e-Stat）'!$B15,'貼_部門別・億円単・全国（e-Stat）'!$D$15:$D$61,0)),"-")</f>
        <v>北海道</v>
      </c>
      <c r="E7" t="str">
        <f>IFERROR(INDEX('貼_部門別・億円単・全国（e-Stat）'!$A$15:$A$61,MATCH('貼_部門別・億円単・全国（e-Stat）'!$B15,'貼_部門別・億円単・全国（e-Stat）'!$F$15:$F$61,0)),"-")</f>
        <v>北海道</v>
      </c>
      <c r="F7" t="str">
        <f>IFERROR(INDEX('貼_部門別・億円単・全国（e-Stat）'!$A$15:$A$61,MATCH('貼_部門別・億円単・全国（e-Stat）'!$B15,'貼_部門別・億円単・全国（e-Stat）'!$H$15:$H$61,0)),"-")</f>
        <v>新潟</v>
      </c>
      <c r="G7" t="str">
        <f>IFERROR(INDEX('(要確認)詳細品目・全国データ計算用シート'!$V$13:$V$59,MATCH('(要確認)詳細品目・全国データ計算用シート'!$U13,'(要確認)詳細品目・全国データ計算用シート'!$AD$13:$AD$59,0)),"-")</f>
        <v>北海道</v>
      </c>
      <c r="H7" t="str">
        <f>IFERROR(INDEX('(要確認)詳細品目・全国データ計算用シート'!$V$13:$V$59,MATCH('(要確認)詳細品目・全国データ計算用シート'!$U13,'(要確認)詳細品目・全国データ計算用シート'!$AP$13:$AP$59,0)),"-")</f>
        <v>北海道</v>
      </c>
      <c r="I7" t="str">
        <f>IFERROR(INDEX('(要確認)詳細品目・全国データ計算用シート'!$V$13:$V$59,MATCH('(要確認)詳細品目・全国データ計算用シート'!$U13,'(要確認)詳細品目・全国データ計算用シート'!$AL$13:$AL$59,0)),"-")</f>
        <v>北海道</v>
      </c>
      <c r="J7" t="str">
        <f>IFERROR(INDEX('(要確認)詳細品目・全国データ計算用シート'!$V$13:$V$59,MATCH('(要確認)詳細品目・全国データ計算用シート'!$U13,'(要確認)詳細品目・全国データ計算用シート'!$Z$13:$Z$59,0)),"-")</f>
        <v>北海道</v>
      </c>
      <c r="K7" t="str">
        <f>IFERROR(INDEX('(要確認)詳細品目・全国データ計算用シート'!$V$13:$V$59,MATCH('(要確認)詳細品目・全国データ計算用シート'!$U13,'(要確認)詳細品目・全国データ計算用シート'!$AH$13:$AH$59,0)),"-")</f>
        <v>北海道</v>
      </c>
      <c r="L7" t="str">
        <f>IFERROR('貼_主要農産物の産出額と構成比（なたね含）'!H33,"-")</f>
        <v>北海道</v>
      </c>
      <c r="M7" t="str">
        <f>IFERROR(INDEX('貼_部門別・億円単・全国（e-Stat）'!$A$15:$A$61,MATCH('貼_部門別・億円単・全国（e-Stat）'!$B15,'貼_部門別・億円単・全国（e-Stat）'!$R$15:$R$61,0)),"-")</f>
        <v>北海道</v>
      </c>
      <c r="N7" t="str">
        <f>IFERROR(INDEX('貼_部門別・億円単・全国（e-Stat）'!$A$15:$A$61,MATCH('貼_部門別・億円単・全国（e-Stat）'!$B15,'貼_部門別・億円単・全国（e-Stat）'!$T$15:$T$61,0)),"-")</f>
        <v>青森</v>
      </c>
      <c r="O7" t="str">
        <f>IFERROR(INDEX('貼_部門別・億円単・全国（e-Stat）'!$A$15:$A$61,MATCH('貼_部門別・億円単・全国（e-Stat）'!$B15,'貼_部門別・億円単・全国（e-Stat）'!$V$15:$V$61,0)),"-")</f>
        <v>愛知</v>
      </c>
      <c r="P7" t="str">
        <f>IFERROR(INDEX('貼_部門別・億円単・全国（e-Stat）'!$A$15:$A$61,MATCH('貼_部門別・億円単・全国（e-Stat）'!$B15,'貼_部門別・億円単・全国（e-Stat）'!$AD$15:$AD$61,0)),"-")</f>
        <v>北海道</v>
      </c>
      <c r="Q7" t="str">
        <f>IFERROR(INDEX('貼_部門別・億円単・全国（e-Stat）'!$A$15:$A$61,MATCH('貼_部門別・億円単・全国（e-Stat）'!$B15,'貼_部門別・億円単・全国（e-Stat）'!$AH$15:$AH$61,0)),"-")</f>
        <v>北海道</v>
      </c>
      <c r="R7" t="str">
        <f>IFERROR(INDEX('貼_部門別・億円単・全国（e-Stat）'!$A$15:$A$61,MATCH('貼_部門別・億円単・全国（e-Stat）'!$B15,'貼_部門別・億円単・全国（e-Stat）'!$AJ$15:$AJ$61,0)),"-")</f>
        <v>北海道</v>
      </c>
      <c r="S7" t="str">
        <f>IFERROR(INDEX('貼_部門別・億円単・全国（e-Stat）'!$A$15:$A$61,MATCH('貼_部門別・億円単・全国（e-Stat）'!$B15,'貼_部門別・億円単・全国（e-Stat）'!$AF$15:$AF$61,0)),"-")</f>
        <v>鹿児島</v>
      </c>
    </row>
    <row r="8" spans="1:34">
      <c r="C8" s="23">
        <v>2</v>
      </c>
      <c r="D8" t="str">
        <f>IFERROR(INDEX('貼_部門別・億円単・全国（e-Stat）'!$A$15:$A$61,MATCH('貼_部門別・億円単・全国（e-Stat）'!$B16,'貼_部門別・億円単・全国（e-Stat）'!$D$15:$D$61,0)),"-")</f>
        <v>鹿児島</v>
      </c>
      <c r="E8" t="str">
        <f>IFERROR(INDEX('貼_部門別・億円単・全国（e-Stat）'!$A$15:$A$61,MATCH('貼_部門別・億円単・全国（e-Stat）'!$B16,'貼_部門別・億円単・全国（e-Stat）'!$F$15:$F$61,0)),"-")</f>
        <v>茨城</v>
      </c>
      <c r="F8" t="str">
        <f>IFERROR(INDEX('貼_部門別・億円単・全国（e-Stat）'!$A$15:$A$61,MATCH('貼_部門別・億円単・全国（e-Stat）'!$B16,'貼_部門別・億円単・全国（e-Stat）'!$H$15:$H$61,0)),"-")</f>
        <v>北海道</v>
      </c>
      <c r="G8" t="str">
        <f>IFERROR(INDEX('(要確認)詳細品目・全国データ計算用シート'!$V$13:$V$59,MATCH('(要確認)詳細品目・全国データ計算用シート'!$U14,'(要確認)詳細品目・全国データ計算用シート'!$AD$13:$AD$59,0)),"-")</f>
        <v>福岡</v>
      </c>
      <c r="H8" t="str">
        <f>IFERROR(INDEX('(要確認)詳細品目・全国データ計算用シート'!$V$13:$V$59,MATCH('(要確認)詳細品目・全国データ計算用シート'!$U14,'(要確認)詳細品目・全国データ計算用シート'!$AP$13:$AP$59,0)),"-")</f>
        <v>長野</v>
      </c>
      <c r="I8" t="str">
        <f>IFERROR(INDEX('(要確認)詳細品目・全国データ計算用シート'!$V$13:$V$59,MATCH('(要確認)詳細品目・全国データ計算用シート'!$U14,'(要確認)詳細品目・全国データ計算用シート'!$AL$13:$AL$59,0)),"-")</f>
        <v>宮城</v>
      </c>
      <c r="J8" t="str">
        <f>IFERROR(INDEX('(要確認)詳細品目・全国データ計算用シート'!$V$13:$V$59,MATCH('(要確認)詳細品目・全国データ計算用シート'!$U14,'(要確認)詳細品目・全国データ計算用シート'!$Z$13:$Z$59,0)),"-")</f>
        <v>鹿児島</v>
      </c>
      <c r="L8" t="str">
        <f>IFERROR('貼_主要農産物の産出額と構成比（なたね含）'!H34,"-")</f>
        <v>青森</v>
      </c>
      <c r="M8" t="str">
        <f>IFERROR(INDEX('貼_部門別・億円単・全国（e-Stat）'!$A$15:$A$61,MATCH('貼_部門別・億円単・全国（e-Stat）'!$B16,'貼_部門別・億円単・全国（e-Stat）'!$R$15:$R$61,0)),"-")</f>
        <v>茨城</v>
      </c>
      <c r="N8" t="str">
        <f>IFERROR(INDEX('貼_部門別・億円単・全国（e-Stat）'!$A$15:$A$61,MATCH('貼_部門別・億円単・全国（e-Stat）'!$B16,'貼_部門別・億円単・全国（e-Stat）'!$T$15:$T$61,0)),"-")</f>
        <v>長野</v>
      </c>
      <c r="O8" t="str">
        <f>IFERROR(INDEX('貼_部門別・億円単・全国（e-Stat）'!$A$15:$A$61,MATCH('貼_部門別・億円単・全国（e-Stat）'!$B16,'貼_部門別・億円単・全国（e-Stat）'!$V$15:$V$61,0)),"-")</f>
        <v>千葉</v>
      </c>
      <c r="P8" t="str">
        <f>IFERROR(INDEX('貼_部門別・億円単・全国（e-Stat）'!$A$15:$A$61,MATCH('貼_部門別・億円単・全国（e-Stat）'!$B16,'貼_部門別・億円単・全国（e-Stat）'!$AD$15:$AD$61,0)),"-")</f>
        <v>鹿児島</v>
      </c>
      <c r="Q8" t="str">
        <f>IFERROR(INDEX('貼_部門別・億円単・全国（e-Stat）'!$A$15:$A$61,MATCH('貼_部門別・億円単・全国（e-Stat）'!$B16,'貼_部門別・億円単・全国（e-Stat）'!$AH$15:$AH$61,0)),"-")</f>
        <v>栃木</v>
      </c>
      <c r="R8" t="str">
        <f>IFERROR(INDEX('貼_部門別・億円単・全国（e-Stat）'!$A$15:$A$61,MATCH('貼_部門別・億円単・全国（e-Stat）'!$B16,'貼_部門別・億円単・全国（e-Stat）'!$AJ$15:$AJ$61,0)),"-")</f>
        <v>栃木</v>
      </c>
      <c r="S8" t="str">
        <f>IFERROR(INDEX('貼_部門別・億円単・全国（e-Stat）'!$A$15:$A$61,MATCH('貼_部門別・億円単・全国（e-Stat）'!$B16,'貼_部門別・億円単・全国（e-Stat）'!$AF$15:$AF$61,0)),"-")</f>
        <v>北海道</v>
      </c>
    </row>
    <row r="9" spans="1:34">
      <c r="C9" s="23">
        <v>3</v>
      </c>
      <c r="D9" t="str">
        <f>IFERROR(INDEX('貼_部門別・億円単・全国（e-Stat）'!$A$15:$A$61,MATCH('貼_部門別・億円単・全国（e-Stat）'!$B17,'貼_部門別・億円単・全国（e-Stat）'!$D$15:$D$61,0)),"-")</f>
        <v>茨城</v>
      </c>
      <c r="E9" t="str">
        <f>IFERROR(INDEX('貼_部門別・億円単・全国（e-Stat）'!$A$15:$A$61,MATCH('貼_部門別・億円単・全国（e-Stat）'!$B17,'貼_部門別・億円単・全国（e-Stat）'!$F$15:$F$61,0)),"-")</f>
        <v>千葉</v>
      </c>
      <c r="F9" t="str">
        <f>IFERROR(INDEX('貼_部門別・億円単・全国（e-Stat）'!$A$15:$A$61,MATCH('貼_部門別・億円単・全国（e-Stat）'!$B17,'貼_部門別・億円単・全国（e-Stat）'!$H$15:$H$61,0)),"-")</f>
        <v>秋田</v>
      </c>
      <c r="G9" t="str">
        <f>IFERROR(INDEX('(要確認)詳細品目・全国データ計算用シート'!$V$13:$V$59,MATCH('(要確認)詳細品目・全国データ計算用シート'!$U15,'(要確認)詳細品目・全国データ計算用シート'!$AD$13:$AD$59,0)),"-")</f>
        <v>佐賀</v>
      </c>
      <c r="H9" t="str">
        <f>IFERROR(INDEX('(要確認)詳細品目・全国データ計算用シート'!$V$13:$V$59,MATCH('(要確認)詳細品目・全国データ計算用シート'!$U15,'(要確認)詳細品目・全国データ計算用シート'!$AP$13:$AP$59,0)),"-")</f>
        <v>茨城</v>
      </c>
      <c r="I9" t="str">
        <f>IFERROR(INDEX('(要確認)詳細品目・全国データ計算用シート'!$V$13:$V$59,MATCH('(要確認)詳細品目・全国データ計算用シート'!$U15,'(要確認)詳細品目・全国データ計算用シート'!$AL$13:$AL$59,0)),"-")</f>
        <v>滋賀</v>
      </c>
      <c r="J9" t="str">
        <f>IFERROR(INDEX('(要確認)詳細品目・全国データ計算用シート'!$V$13:$V$59,MATCH('(要確認)詳細品目・全国データ計算用シート'!$U15,'(要確認)詳細品目・全国データ計算用シート'!$Z$13:$Z$59,0)),"-")</f>
        <v>長崎</v>
      </c>
      <c r="L9" t="str">
        <f>IFERROR('貼_主要農産物の産出額と構成比（なたね含）'!H35,"-")</f>
        <v>佐賀</v>
      </c>
      <c r="M9" t="str">
        <f>IFERROR(INDEX('貼_部門別・億円単・全国（e-Stat）'!$A$15:$A$61,MATCH('貼_部門別・億円単・全国（e-Stat）'!$B17,'貼_部門別・億円単・全国（e-Stat）'!$R$15:$R$61,0)),"-")</f>
        <v>千葉</v>
      </c>
      <c r="N9" t="str">
        <f>IFERROR(INDEX('貼_部門別・億円単・全国（e-Stat）'!$A$15:$A$61,MATCH('貼_部門別・億円単・全国（e-Stat）'!$B17,'貼_部門別・億円単・全国（e-Stat）'!$T$15:$T$61,0)),"-")</f>
        <v>山梨</v>
      </c>
      <c r="O9" t="str">
        <f>IFERROR(INDEX('貼_部門別・億円単・全国（e-Stat）'!$A$15:$A$61,MATCH('貼_部門別・億円単・全国（e-Stat）'!$B17,'貼_部門別・億円単・全国（e-Stat）'!$V$15:$V$61,0)),"-")</f>
        <v>福岡</v>
      </c>
      <c r="P9" t="str">
        <f>IFERROR(INDEX('貼_部門別・億円単・全国（e-Stat）'!$A$15:$A$61,MATCH('貼_部門別・億円単・全国（e-Stat）'!$B17,'貼_部門別・億円単・全国（e-Stat）'!$AD$15:$AD$61,0)),"-")</f>
        <v>宮崎</v>
      </c>
      <c r="Q9" t="str">
        <f>IFERROR(INDEX('貼_部門別・億円単・全国（e-Stat）'!$A$15:$A$61,MATCH('貼_部門別・億円単・全国（e-Stat）'!$B17,'貼_部門別・億円単・全国（e-Stat）'!$AH$15:$AH$61,0)),"-")</f>
        <v>熊本</v>
      </c>
      <c r="R9" t="str">
        <f>IFERROR(INDEX('貼_部門別・億円単・全国（e-Stat）'!$A$15:$A$61,MATCH('貼_部門別・億円単・全国（e-Stat）'!$B17,'貼_部門別・億円単・全国（e-Stat）'!$AJ$15:$AJ$61,0)),"-")</f>
        <v>熊本</v>
      </c>
      <c r="S9" t="str">
        <f>IFERROR(INDEX('貼_部門別・億円単・全国（e-Stat）'!$A$15:$A$61,MATCH('貼_部門別・億円単・全国（e-Stat）'!$B17,'貼_部門別・億円単・全国（e-Stat）'!$AF$15:$AF$61,0)),"-")</f>
        <v>宮崎</v>
      </c>
    </row>
    <row r="10" spans="1:34">
      <c r="C10" s="23">
        <v>4</v>
      </c>
      <c r="D10" t="str">
        <f>IFERROR(INDEX('貼_部門別・億円単・全国（e-Stat）'!$A$15:$A$61,MATCH('貼_部門別・億円単・全国（e-Stat）'!$B18,'貼_部門別・億円単・全国（e-Stat）'!$D$15:$D$61,0)),"-")</f>
        <v>千葉</v>
      </c>
      <c r="E10" t="str">
        <f>IFERROR(INDEX('貼_部門別・億円単・全国（e-Stat）'!$A$15:$A$61,MATCH('貼_部門別・億円単・全国（e-Stat）'!$B18,'貼_部門別・億円単・全国（e-Stat）'!$F$15:$F$61,0)),"-")</f>
        <v>長野</v>
      </c>
      <c r="F10" t="str">
        <f>IFERROR(INDEX('貼_部門別・億円単・全国（e-Stat）'!$A$15:$A$61,MATCH('貼_部門別・億円単・全国（e-Stat）'!$B18,'貼_部門別・億円単・全国（e-Stat）'!$H$15:$H$61,0)),"-")</f>
        <v>山形</v>
      </c>
      <c r="G10" t="str">
        <f>IFERROR(INDEX('(要確認)詳細品目・全国データ計算用シート'!$V$13:$V$59,MATCH('(要確認)詳細品目・全国データ計算用シート'!$U16,'(要確認)詳細品目・全国データ計算用シート'!$AD$13:$AD$59,0)),"-")</f>
        <v>愛知</v>
      </c>
      <c r="H10" t="str">
        <f>IFERROR(INDEX('(要確認)詳細品目・全国データ計算用シート'!$V$13:$V$59,MATCH('(要確認)詳細品目・全国データ計算用シート'!$U16,'(要確認)詳細品目・全国データ計算用シート'!$AP$13:$AP$59,0)),"-")</f>
        <v>栃木</v>
      </c>
      <c r="I10" t="str">
        <f>IFERROR(INDEX('(要確認)詳細品目・全国データ計算用シート'!$V$13:$V$59,MATCH('(要確認)詳細品目・全国データ計算用シート'!$U16,'(要確認)詳細品目・全国データ計算用シート'!$AL$13:$AL$59,0)),"-")</f>
        <v>兵庫</v>
      </c>
      <c r="J10" t="str">
        <f>IFERROR(INDEX('(要確認)詳細品目・全国データ計算用シート'!$V$13:$V$59,MATCH('(要確認)詳細品目・全国データ計算用シート'!$U16,'(要確認)詳細品目・全国データ計算用シート'!$Z$13:$Z$59,0)),"-")</f>
        <v>茨城</v>
      </c>
      <c r="L10" t="str">
        <f>IFERROR('貼_主要農産物の産出額と構成比（なたね含）'!H36,"-")</f>
        <v>長野</v>
      </c>
      <c r="M10" t="str">
        <f>IFERROR(INDEX('貼_部門別・億円単・全国（e-Stat）'!$A$15:$A$61,MATCH('貼_部門別・億円単・全国（e-Stat）'!$B18,'貼_部門別・億円単・全国（e-Stat）'!$R$15:$R$61,0)),"-")</f>
        <v>熊本</v>
      </c>
      <c r="N10" t="str">
        <f>IFERROR(INDEX('貼_部門別・億円単・全国（e-Stat）'!$A$15:$A$61,MATCH('貼_部門別・億円単・全国（e-Stat）'!$B18,'貼_部門別・億円単・全国（e-Stat）'!$T$15:$T$61,0)),"-")</f>
        <v>山形</v>
      </c>
      <c r="O10" t="str">
        <f>IFERROR(INDEX('貼_部門別・億円単・全国（e-Stat）'!$A$15:$A$61,MATCH('貼_部門別・億円単・全国（e-Stat）'!$B18,'貼_部門別・億円単・全国（e-Stat）'!$V$15:$V$61,0)),"-")</f>
        <v>静岡</v>
      </c>
      <c r="P10" t="str">
        <f>IFERROR(INDEX('貼_部門別・億円単・全国（e-Stat）'!$A$15:$A$61,MATCH('貼_部門別・億円単・全国（e-Stat）'!$B18,'貼_部門別・億円単・全国（e-Stat）'!$AD$15:$AD$61,0)),"-")</f>
        <v>岩手</v>
      </c>
      <c r="Q10" t="str">
        <f>IFERROR(INDEX('貼_部門別・億円単・全国（e-Stat）'!$A$15:$A$61,MATCH('貼_部門別・億円単・全国（e-Stat）'!$B18,'貼_部門別・億円単・全国（e-Stat）'!$AH$15:$AH$61,0)),"-")</f>
        <v>群馬</v>
      </c>
      <c r="R10" t="str">
        <f>IFERROR(INDEX('貼_部門別・億円単・全国（e-Stat）'!$A$15:$A$61,MATCH('貼_部門別・億円単・全国（e-Stat）'!$B18,'貼_部門別・億円単・全国（e-Stat）'!$AJ$15:$AJ$61,0)),"-")</f>
        <v>岩手</v>
      </c>
      <c r="S10" t="str">
        <f>IFERROR(INDEX('貼_部門別・億円単・全国（e-Stat）'!$A$15:$A$61,MATCH('貼_部門別・億円単・全国（e-Stat）'!$B18,'貼_部門別・億円単・全国（e-Stat）'!$AF$15:$AF$61,0)),"-")</f>
        <v>熊本</v>
      </c>
    </row>
    <row r="11" spans="1:34">
      <c r="C11" s="23">
        <v>5</v>
      </c>
      <c r="D11" t="str">
        <f>IFERROR(INDEX('貼_部門別・億円単・全国（e-Stat）'!$A$15:$A$61,MATCH('貼_部門別・億円単・全国（e-Stat）'!$B19,'貼_部門別・億円単・全国（e-Stat）'!$D$15:$D$61,0)),"-")</f>
        <v>熊本</v>
      </c>
      <c r="E11" t="str">
        <f>IFERROR(INDEX('貼_部門別・億円単・全国（e-Stat）'!$A$15:$A$61,MATCH('貼_部門別・億円単・全国（e-Stat）'!$B19,'貼_部門別・億円単・全国（e-Stat）'!$F$15:$F$61,0)),"-")</f>
        <v>青森</v>
      </c>
      <c r="F11" t="str">
        <f>IFERROR(INDEX('貼_部門別・億円単・全国（e-Stat）'!$A$15:$A$61,MATCH('貼_部門別・億円単・全国（e-Stat）'!$B19,'貼_部門別・億円単・全国（e-Stat）'!$H$15:$H$61,0)),"-")</f>
        <v>宮城</v>
      </c>
      <c r="G11" t="str">
        <f>IFERROR(INDEX('(要確認)詳細品目・全国データ計算用シート'!$V$13:$V$59,MATCH('(要確認)詳細品目・全国データ計算用シート'!$U17,'(要確認)詳細品目・全国データ計算用シート'!$AD$13:$AD$59,0)),"-")</f>
        <v>三重</v>
      </c>
      <c r="H11" t="str">
        <f>IFERROR(INDEX('(要確認)詳細品目・全国データ計算用シート'!$V$13:$V$59,MATCH('(要確認)詳細品目・全国データ計算用シート'!$U17,'(要確認)詳細品目・全国データ計算用シート'!$AP$13:$AP$59,0)),"-")</f>
        <v>山形</v>
      </c>
      <c r="I11" t="str">
        <f>IFERROR(INDEX('(要確認)詳細品目・全国データ計算用シート'!$V$13:$V$59,MATCH('(要確認)詳細品目・全国データ計算用シート'!$U17,'(要確認)詳細品目・全国データ計算用シート'!$AL$13:$AL$59,0)),"-")</f>
        <v>秋田</v>
      </c>
      <c r="J11" t="str">
        <f>IFERROR(INDEX('(要確認)詳細品目・全国データ計算用シート'!$V$13:$V$59,MATCH('(要確認)詳細品目・全国データ計算用シート'!$U17,'(要確認)詳細品目・全国データ計算用シート'!$Z$13:$Z$59,0)),"-")</f>
        <v>千葉</v>
      </c>
      <c r="L11" t="str">
        <f>IFERROR('貼_主要農産物の産出額と構成比（なたね含）'!H37,"-")</f>
        <v>滋賀</v>
      </c>
      <c r="M11" t="str">
        <f>IFERROR(INDEX('貼_部門別・億円単・全国（e-Stat）'!$A$15:$A$61,MATCH('貼_部門別・億円単・全国（e-Stat）'!$B19,'貼_部門別・億円単・全国（e-Stat）'!$R$15:$R$61,0)),"-")</f>
        <v>愛知</v>
      </c>
      <c r="N11" t="str">
        <f>IFERROR(INDEX('貼_部門別・億円単・全国（e-Stat）'!$A$15:$A$61,MATCH('貼_部門別・億円単・全国（e-Stat）'!$B19,'貼_部門別・億円単・全国（e-Stat）'!$T$15:$T$61,0)),"-")</f>
        <v>和歌山</v>
      </c>
      <c r="O11" t="str">
        <f>IFERROR(INDEX('貼_部門別・億円単・全国（e-Stat）'!$A$15:$A$61,MATCH('貼_部門別・億円単・全国（e-Stat）'!$B19,'貼_部門別・億円単・全国（e-Stat）'!$V$15:$V$61,0)),"-")</f>
        <v>長野</v>
      </c>
      <c r="P11" t="str">
        <f>IFERROR(INDEX('貼_部門別・億円単・全国（e-Stat）'!$A$15:$A$61,MATCH('貼_部門別・億円単・全国（e-Stat）'!$B19,'貼_部門別・億円単・全国（e-Stat）'!$AD$15:$AD$61,0)),"-")</f>
        <v>熊本</v>
      </c>
      <c r="Q11" t="str">
        <f>IFERROR(INDEX('貼_部門別・億円単・全国（e-Stat）'!$A$15:$A$61,MATCH('貼_部門別・億円単・全国（e-Stat）'!$B19,'貼_部門別・億円単・全国（e-Stat）'!$AH$15:$AH$61,0)),"-")</f>
        <v>千葉</v>
      </c>
      <c r="R11" t="str">
        <f>IFERROR(INDEX('貼_部門別・億円単・全国（e-Stat）'!$A$15:$A$61,MATCH('貼_部門別・億円単・全国（e-Stat）'!$B19,'貼_部門別・億円単・全国（e-Stat）'!$AJ$15:$AJ$61,0)),"-")</f>
        <v>千葉</v>
      </c>
      <c r="S11" t="str">
        <f>IFERROR(INDEX('貼_部門別・億円単・全国（e-Stat）'!$A$15:$A$61,MATCH('貼_部門別・億円単・全国（e-Stat）'!$B19,'貼_部門別・億円単・全国（e-Stat）'!$AF$15:$AF$61,0)),"-")</f>
        <v>長崎</v>
      </c>
    </row>
    <row r="12" spans="1:34" s="302" customFormat="1">
      <c r="B12"/>
      <c r="D12" t="str">
        <f>IFERROR(INDEX('貼_部門別・億円単・全国（e-Stat）'!$A$15:$A$61,MATCH('貼_部門別・億円単・全国（e-Stat）'!$B20,'貼_部門別・億円単・全国（e-Stat）'!$D$15:$D$61,0)),"-")</f>
        <v>宮崎</v>
      </c>
      <c r="E12" t="str">
        <f>IFERROR(INDEX('貼_部門別・億円単・全国（e-Stat）'!$A$15:$A$61,MATCH('貼_部門別・億円単・全国（e-Stat）'!$B20,'貼_部門別・億円単・全国（e-Stat）'!$F$15:$F$61,0)),"-")</f>
        <v>愛知</v>
      </c>
      <c r="F12" t="str">
        <f>IFERROR(INDEX('貼_部門別・億円単・全国（e-Stat）'!$A$15:$A$61,MATCH('貼_部門別・億円単・全国（e-Stat）'!$B20,'貼_部門別・億円単・全国（e-Stat）'!$H$15:$H$61,0)),"-")</f>
        <v>茨城</v>
      </c>
      <c r="G12" t="str">
        <f>IFERROR(INDEX('(要確認)詳細品目・全国データ計算用シート'!$V$13:$V$59,MATCH('(要確認)詳細品目・全国データ計算用シート'!$U18,'(要確認)詳細品目・全国データ計算用シート'!$AD$13:$AD$59,0)),"-")</f>
        <v>群馬</v>
      </c>
      <c r="H12" t="str">
        <f>IFERROR(INDEX('(要確認)詳細品目・全国データ計算用シート'!$V$13:$V$59,MATCH('(要確認)詳細品目・全国データ計算用シート'!$U18,'(要確認)詳細品目・全国データ計算用シート'!$AP$13:$AP$59,0)),"-")</f>
        <v>福島</v>
      </c>
      <c r="I12" t="str">
        <f>IFERROR(INDEX('(要確認)詳細品目・全国データ計算用シート'!$V$13:$V$59,MATCH('(要確認)詳細品目・全国データ計算用シート'!$U18,'(要確認)詳細品目・全国データ計算用シート'!$AL$13:$AL$59,0)),"-")</f>
        <v>福岡</v>
      </c>
      <c r="J12" t="str">
        <f>IFERROR(INDEX('(要確認)詳細品目・全国データ計算用シート'!$V$13:$V$59,MATCH('(要確認)詳細品目・全国データ計算用シート'!$U18,'(要確認)詳細品目・全国データ計算用シート'!$Z$13:$Z$59,0)),"-")</f>
        <v>静岡</v>
      </c>
      <c r="K12"/>
      <c r="L12" t="str">
        <f>IFERROR('貼_主要農産物の産出額と構成比（なたね含）'!H38,"-")</f>
        <v>福岡</v>
      </c>
      <c r="M12" t="str">
        <f>IFERROR(INDEX('貼_部門別・億円単・全国（e-Stat）'!$A$15:$A$61,MATCH('貼_部門別・億円単・全国（e-Stat）'!$B20,'貼_部門別・億円単・全国（e-Stat）'!$R$15:$R$61,0)),"-")</f>
        <v>群馬</v>
      </c>
      <c r="N12" t="str">
        <f>IFERROR(INDEX('貼_部門別・億円単・全国（e-Stat）'!$A$15:$A$61,MATCH('貼_部門別・億円単・全国（e-Stat）'!$B20,'貼_部門別・億円単・全国（e-Stat）'!$T$15:$T$61,0)),"-")</f>
        <v>愛媛</v>
      </c>
      <c r="O12" t="str">
        <f>IFERROR(INDEX('貼_部門別・億円単・全国（e-Stat）'!$A$15:$A$61,MATCH('貼_部門別・億円単・全国（e-Stat）'!$B20,'貼_部門別・億円単・全国（e-Stat）'!$V$15:$V$61,0)),"-")</f>
        <v>茨城</v>
      </c>
      <c r="P12" t="str">
        <f>IFERROR(INDEX('貼_部門別・億円単・全国（e-Stat）'!$A$15:$A$61,MATCH('貼_部門別・億円単・全国（e-Stat）'!$B20,'貼_部門別・億円単・全国（e-Stat）'!$AD$15:$AD$61,0)),"-")</f>
        <v>茨城</v>
      </c>
      <c r="Q12" t="str">
        <f>IFERROR(INDEX('貼_部門別・億円単・全国（e-Stat）'!$A$15:$A$61,MATCH('貼_部門別・億円単・全国（e-Stat）'!$B20,'貼_部門別・億円単・全国（e-Stat）'!$AH$15:$AH$61,0)),"-")</f>
        <v>岩手</v>
      </c>
      <c r="R12" t="str">
        <f>IFERROR(INDEX('貼_部門別・億円単・全国（e-Stat）'!$A$15:$A$61,MATCH('貼_部門別・億円単・全国（e-Stat）'!$B20,'貼_部門別・億円単・全国（e-Stat）'!$AJ$15:$AJ$61,0)),"-")</f>
        <v>群馬</v>
      </c>
      <c r="S12" t="str">
        <f>IFERROR(INDEX('貼_部門別・億円単・全国（e-Stat）'!$A$15:$A$61,MATCH('貼_部門別・億円単・全国（e-Stat）'!$B20,'貼_部門別・億円単・全国（e-Stat）'!$AF$15:$AF$61,0)),"-")</f>
        <v>岩手</v>
      </c>
    </row>
    <row r="13" spans="1:34" s="302" customFormat="1">
      <c r="B13"/>
      <c r="D13" t="str">
        <f>IFERROR(INDEX('貼_部門別・億円単・全国（e-Stat）'!$A$15:$A$61,MATCH('貼_部門別・億円単・全国（e-Stat）'!$B21,'貼_部門別・億円単・全国（e-Stat）'!$D$15:$D$61,0)),"-")</f>
        <v>青森</v>
      </c>
      <c r="E13" t="str">
        <f>IFERROR(INDEX('貼_部門別・億円単・全国（e-Stat）'!$A$15:$A$61,MATCH('貼_部門別・億円単・全国（e-Stat）'!$B21,'貼_部門別・億円単・全国（e-Stat）'!$F$15:$F$61,0)),"-")</f>
        <v>熊本</v>
      </c>
      <c r="F13" t="str">
        <f>IFERROR(INDEX('貼_部門別・億円単・全国（e-Stat）'!$A$15:$A$61,MATCH('貼_部門別・億円単・全国（e-Stat）'!$B21,'貼_部門別・億円単・全国（e-Stat）'!$H$15:$H$61,0)),"-")</f>
        <v>福島</v>
      </c>
      <c r="G13" t="str">
        <f>IFERROR(INDEX('(要確認)詳細品目・全国データ計算用シート'!$V$13:$V$59,MATCH('(要確認)詳細品目・全国データ計算用シート'!$U19,'(要確認)詳細品目・全国データ計算用シート'!$AD$13:$AD$59,0)),"-")</f>
        <v>滋賀</v>
      </c>
      <c r="H13" t="str">
        <f>IFERROR(INDEX('(要確認)詳細品目・全国データ計算用シート'!$V$13:$V$59,MATCH('(要確認)詳細品目・全国データ計算用シート'!$U19,'(要確認)詳細品目・全国データ計算用シート'!$AP$13:$AP$59,0)),"-")</f>
        <v>秋田</v>
      </c>
      <c r="I13" t="str">
        <f>IFERROR(INDEX('(要確認)詳細品目・全国データ計算用シート'!$V$13:$V$59,MATCH('(要確認)詳細品目・全国データ計算用シート'!$U19,'(要確認)詳細品目・全国データ計算用シート'!$AL$13:$AL$59,0)),"-")</f>
        <v>佐賀</v>
      </c>
      <c r="J13" t="str">
        <f>IFERROR(INDEX('(要確認)詳細品目・全国データ計算用シート'!$V$13:$V$59,MATCH('(要確認)詳細品目・全国データ計算用シート'!$U19,'(要確認)詳細品目・全国データ計算用シート'!$Z$13:$Z$59,0)),"-")</f>
        <v>長野</v>
      </c>
      <c r="K13"/>
      <c r="L13" t="str">
        <f>IFERROR('貼_主要農産物の産出額と構成比（なたね含）'!H39,"-")</f>
        <v>熊本</v>
      </c>
      <c r="M13" t="str">
        <f>IFERROR(INDEX('貼_部門別・億円単・全国（e-Stat）'!$A$15:$A$61,MATCH('貼_部門別・億円単・全国（e-Stat）'!$B21,'貼_部門別・億円単・全国（e-Stat）'!$R$15:$R$61,0)),"-")</f>
        <v>長野</v>
      </c>
      <c r="N13" t="str">
        <f>IFERROR(INDEX('貼_部門別・億円単・全国（e-Stat）'!$A$15:$A$61,MATCH('貼_部門別・億円単・全国（e-Stat）'!$B21,'貼_部門別・億円単・全国（e-Stat）'!$T$15:$T$61,0)),"-")</f>
        <v>熊本</v>
      </c>
      <c r="O13" t="str">
        <f>IFERROR(INDEX('貼_部門別・億円単・全国（e-Stat）'!$A$15:$A$61,MATCH('貼_部門別・億円単・全国（e-Stat）'!$B21,'貼_部門別・億円単・全国（e-Stat）'!$V$15:$V$61,0)),"-")</f>
        <v>埼玉</v>
      </c>
      <c r="P13" t="str">
        <f>IFERROR(INDEX('貼_部門別・億円単・全国（e-Stat）'!$A$15:$A$61,MATCH('貼_部門別・億円単・全国（e-Stat）'!$B21,'貼_部門別・億円単・全国（e-Stat）'!$AD$15:$AD$61,0)),"-")</f>
        <v>栃木</v>
      </c>
      <c r="Q13" t="str">
        <f>IFERROR(INDEX('貼_部門別・億円単・全国（e-Stat）'!$A$15:$A$61,MATCH('貼_部門別・億円単・全国（e-Stat）'!$B21,'貼_部門別・億円単・全国（e-Stat）'!$AH$15:$AH$61,0)),"-")</f>
        <v>茨城</v>
      </c>
      <c r="R13" t="str">
        <f>IFERROR(INDEX('貼_部門別・億円単・全国（e-Stat）'!$A$15:$A$61,MATCH('貼_部門別・億円単・全国（e-Stat）'!$B21,'貼_部門別・億円単・全国（e-Stat）'!$AJ$15:$AJ$61,0)),"-")</f>
        <v>茨城</v>
      </c>
      <c r="S13" t="str">
        <f>IFERROR(INDEX('貼_部門別・億円単・全国（e-Stat）'!$A$15:$A$61,MATCH('貼_部門別・億円単・全国（e-Stat）'!$B21,'貼_部門別・億円単・全国（e-Stat）'!$AF$15:$AF$61,0)),"-")</f>
        <v>宮城</v>
      </c>
    </row>
    <row r="14" spans="1:34" s="302" customFormat="1">
      <c r="B14"/>
      <c r="D14" t="str">
        <f>IFERROR(INDEX('貼_部門別・億円単・全国（e-Stat）'!$A$15:$A$61,MATCH('貼_部門別・億円単・全国（e-Stat）'!$B22,'貼_部門別・億円単・全国（e-Stat）'!$D$15:$D$61,0)),"-")</f>
        <v>愛知</v>
      </c>
      <c r="E14" t="str">
        <f>IFERROR(INDEX('貼_部門別・億円単・全国（e-Stat）'!$A$15:$A$61,MATCH('貼_部門別・億円単・全国（e-Stat）'!$B22,'貼_部門別・億円単・全国（e-Stat）'!$F$15:$F$61,0)),"-")</f>
        <v>山形</v>
      </c>
      <c r="F14" t="str">
        <f>IFERROR(INDEX('貼_部門別・億円単・全国（e-Stat）'!$A$15:$A$61,MATCH('貼_部門別・億円単・全国（e-Stat）'!$B22,'貼_部門別・億円単・全国（e-Stat）'!$H$15:$H$61,0)),"-")</f>
        <v>千葉</v>
      </c>
      <c r="G14" t="str">
        <f>IFERROR(INDEX('(要確認)詳細品目・全国データ計算用シート'!$V$13:$V$59,MATCH('(要確認)詳細品目・全国データ計算用シート'!$U20,'(要確認)詳細品目・全国データ計算用シート'!$AD$13:$AD$59,0)),"-")</f>
        <v>埼玉</v>
      </c>
      <c r="H14" t="str">
        <f>IFERROR(INDEX('(要確認)詳細品目・全国データ計算用シート'!$V$13:$V$59,MATCH('(要確認)詳細品目・全国データ計算用シート'!$U20,'(要確認)詳細品目・全国データ計算用シート'!$AP$13:$AP$59,0)),"-")</f>
        <v>福井</v>
      </c>
      <c r="I14" t="str">
        <f>IFERROR(INDEX('(要確認)詳細品目・全国データ計算用シート'!$V$13:$V$59,MATCH('(要確認)詳細品目・全国データ計算用シート'!$U20,'(要確認)詳細品目・全国データ計算用シート'!$AL$13:$AL$59,0)),"-")</f>
        <v>山形</v>
      </c>
      <c r="J14" t="str">
        <f>IFERROR(INDEX('(要確認)詳細品目・全国データ計算用シート'!$V$13:$V$59,MATCH('(要確認)詳細品目・全国データ計算用シート'!$U20,'(要確認)詳細品目・全国データ計算用シート'!$Z$13:$Z$59,0)),"-")</f>
        <v>青森</v>
      </c>
      <c r="K14"/>
      <c r="L14" t="str">
        <f>IFERROR('貼_主要農産物の産出額と構成比（なたね含）'!H40,"-")</f>
        <v>三重</v>
      </c>
      <c r="M14" t="str">
        <f>IFERROR(INDEX('貼_部門別・億円単・全国（e-Stat）'!$A$15:$A$61,MATCH('貼_部門別・億円単・全国（e-Stat）'!$B22,'貼_部門別・億円単・全国（e-Stat）'!$R$15:$R$61,0)),"-")</f>
        <v>栃木</v>
      </c>
      <c r="N14" t="str">
        <f>IFERROR(INDEX('貼_部門別・億円単・全国（e-Stat）'!$A$15:$A$61,MATCH('貼_部門別・億円単・全国（e-Stat）'!$B22,'貼_部門別・億円単・全国（e-Stat）'!$T$15:$T$61,0)),"-")</f>
        <v>福島</v>
      </c>
      <c r="O14" t="str">
        <f>IFERROR(INDEX('貼_部門別・億円単・全国（e-Stat）'!$A$15:$A$61,MATCH('貼_部門別・億円単・全国（e-Stat）'!$B22,'貼_部門別・億円単・全国（e-Stat）'!$V$15:$V$61,0)),"-")</f>
        <v>北海道</v>
      </c>
      <c r="P14" t="str">
        <f>IFERROR(INDEX('貼_部門別・億円単・全国（e-Stat）'!$A$15:$A$61,MATCH('貼_部門別・億円単・全国（e-Stat）'!$B22,'貼_部門別・億円単・全国（e-Stat）'!$AD$15:$AD$61,0)),"-")</f>
        <v>千葉</v>
      </c>
      <c r="Q14" t="str">
        <f>IFERROR(INDEX('貼_部門別・億円単・全国（e-Stat）'!$A$15:$A$61,MATCH('貼_部門別・億円単・全国（e-Stat）'!$B22,'貼_部門別・億円単・全国（e-Stat）'!$AH$15:$AH$61,0)),"-")</f>
        <v>愛知</v>
      </c>
      <c r="R14" t="str">
        <f>IFERROR(INDEX('貼_部門別・億円単・全国（e-Stat）'!$A$15:$A$61,MATCH('貼_部門別・億円単・全国（e-Stat）'!$B22,'貼_部門別・億円単・全国（e-Stat）'!$AJ$15:$AJ$61,0)),"-")</f>
        <v>愛知</v>
      </c>
      <c r="S14" t="str">
        <f>IFERROR(INDEX('貼_部門別・億円単・全国（e-Stat）'!$A$15:$A$61,MATCH('貼_部門別・億円単・全国（e-Stat）'!$B22,'貼_部門別・億円単・全国（e-Stat）'!$AF$15:$AF$61,0)),"-")</f>
        <v>栃木</v>
      </c>
    </row>
    <row r="15" spans="1:34" s="302" customFormat="1">
      <c r="B15"/>
      <c r="D15" t="str">
        <f>IFERROR(INDEX('貼_部門別・億円単・全国（e-Stat）'!$A$15:$A$61,MATCH('貼_部門別・億円単・全国（e-Stat）'!$B23,'貼_部門別・億円単・全国（e-Stat）'!$D$15:$D$61,0)),"-")</f>
        <v>栃木</v>
      </c>
      <c r="E15" t="str">
        <f>IFERROR(INDEX('貼_部門別・億円単・全国（e-Stat）'!$A$15:$A$61,MATCH('貼_部門別・億円単・全国（e-Stat）'!$B23,'貼_部門別・億円単・全国（e-Stat）'!$F$15:$F$61,0)),"-")</f>
        <v>新潟</v>
      </c>
      <c r="F15" t="str">
        <f>IFERROR(INDEX('貼_部門別・億円単・全国（e-Stat）'!$A$15:$A$61,MATCH('貼_部門別・億円単・全国（e-Stat）'!$B23,'貼_部門別・億円単・全国（e-Stat）'!$H$15:$H$61,0)),"-")</f>
        <v>岩手</v>
      </c>
      <c r="G15" t="str">
        <f>IFERROR(INDEX('(要確認)詳細品目・全国データ計算用シート'!$V$13:$V$59,MATCH('(要確認)詳細品目・全国データ計算用シート'!$U21,'(要確認)詳細品目・全国データ計算用シート'!$AD$13:$AD$59,0)),"-")</f>
        <v>熊本</v>
      </c>
      <c r="H15" t="str">
        <f>IFERROR(INDEX('(要確認)詳細品目・全国データ計算用シート'!$V$13:$V$59,MATCH('(要確認)詳細品目・全国データ計算用シート'!$U21,'(要確認)詳細品目・全国データ計算用シート'!$AP$13:$AP$59,0)),"-")</f>
        <v>岩手</v>
      </c>
      <c r="I15" t="str">
        <f>IFERROR(INDEX('(要確認)詳細品目・全国データ計算用シート'!$V$13:$V$59,MATCH('(要確認)詳細品目・全国データ計算用シート'!$U21,'(要確認)詳細品目・全国データ計算用シート'!$AL$13:$AL$59,0)),"-")</f>
        <v>新潟</v>
      </c>
      <c r="J15" t="str">
        <f>IFERROR(INDEX('(要確認)詳細品目・全国データ計算用シート'!$V$13:$V$59,MATCH('(要確認)詳細品目・全国データ計算用シート'!$U21,'(要確認)詳細品目・全国データ計算用シート'!$Z$13:$Z$59,0)),"-")</f>
        <v>熊本</v>
      </c>
      <c r="K15"/>
      <c r="L15" t="str">
        <f>IFERROR('貼_主要農産物の産出額と構成比（なたね含）'!H41,"-")</f>
        <v>埼玉</v>
      </c>
      <c r="M15" t="str">
        <f>IFERROR(INDEX('貼_部門別・億円単・全国（e-Stat）'!$A$15:$A$61,MATCH('貼_部門別・億円単・全国（e-Stat）'!$B23,'貼_部門別・億円単・全国（e-Stat）'!$R$15:$R$61,0)),"-")</f>
        <v>埼玉</v>
      </c>
      <c r="N15" t="str">
        <f>IFERROR(INDEX('貼_部門別・億円単・全国（e-Stat）'!$A$15:$A$61,MATCH('貼_部門別・億円単・全国（e-Stat）'!$B23,'貼_部門別・億円単・全国（e-Stat）'!$T$15:$T$61,0)),"-")</f>
        <v>静岡</v>
      </c>
      <c r="O15" t="str">
        <f>IFERROR(INDEX('貼_部門別・億円単・全国（e-Stat）'!$A$15:$A$61,MATCH('貼_部門別・億円単・全国（e-Stat）'!$B23,'貼_部門別・億円単・全国（e-Stat）'!$V$15:$V$61,0)),"-")</f>
        <v>鹿児島</v>
      </c>
      <c r="P15" t="str">
        <f>IFERROR(INDEX('貼_部門別・億円単・全国（e-Stat）'!$A$15:$A$61,MATCH('貼_部門別・億円単・全国（e-Stat）'!$B23,'貼_部門別・億円単・全国（e-Stat）'!$AD$15:$AD$61,0)),"-")</f>
        <v>群馬</v>
      </c>
      <c r="Q15" t="str">
        <f>IFERROR(INDEX('貼_部門別・億円単・全国（e-Stat）'!$A$15:$A$61,MATCH('貼_部門別・億円単・全国（e-Stat）'!$B23,'貼_部門別・億円単・全国（e-Stat）'!$AH$15:$AH$61,0)),"-")</f>
        <v>岡山</v>
      </c>
      <c r="R15" t="str">
        <f>IFERROR(INDEX('貼_部門別・億円単・全国（e-Stat）'!$A$15:$A$61,MATCH('貼_部門別・億円単・全国（e-Stat）'!$B23,'貼_部門別・億円単・全国（e-Stat）'!$AJ$15:$AJ$61,0)),"-")</f>
        <v>岡山</v>
      </c>
      <c r="S15" t="str">
        <f>IFERROR(INDEX('貼_部門別・億円単・全国（e-Stat）'!$A$15:$A$61,MATCH('貼_部門別・億円単・全国（e-Stat）'!$B23,'貼_部門別・億円単・全国（e-Stat）'!$AF$15:$AF$61,0)),"-")</f>
        <v>沖縄</v>
      </c>
    </row>
    <row r="16" spans="1:34" s="302" customFormat="1">
      <c r="B16"/>
      <c r="D16" t="str">
        <f>IFERROR(INDEX('貼_部門別・億円単・全国（e-Stat）'!$A$15:$A$61,MATCH('貼_部門別・億円単・全国（e-Stat）'!$B24,'貼_部門別・億円単・全国（e-Stat）'!$D$15:$D$61,0)),"-")</f>
        <v>長野</v>
      </c>
      <c r="E16" t="str">
        <f>IFERROR(INDEX('貼_部門別・億円単・全国（e-Stat）'!$A$15:$A$61,MATCH('貼_部門別・億円単・全国（e-Stat）'!$B24,'貼_部門別・億円単・全国（e-Stat）'!$F$15:$F$61,0)),"-")</f>
        <v>福岡</v>
      </c>
      <c r="F16" t="str">
        <f>IFERROR(INDEX('貼_部門別・億円単・全国（e-Stat）'!$A$15:$A$61,MATCH('貼_部門別・億円単・全国（e-Stat）'!$B24,'貼_部門別・億円単・全国（e-Stat）'!$H$15:$H$61,0)),"-")</f>
        <v>栃木</v>
      </c>
      <c r="G16" t="str">
        <f>IFERROR(INDEX('(要確認)詳細品目・全国データ計算用シート'!$V$13:$V$59,MATCH('(要確認)詳細品目・全国データ計算用シート'!$U22,'(要確認)詳細品目・全国データ計算用シート'!$AD$13:$AD$59,0)),"-")</f>
        <v>岐阜</v>
      </c>
      <c r="H16" t="str">
        <f>IFERROR(INDEX('(要確認)詳細品目・全国データ計算用シート'!$V$13:$V$59,MATCH('(要確認)詳細品目・全国データ計算用シート'!$U22,'(要確認)詳細品目・全国データ計算用シート'!$AP$13:$AP$59,0)),"-")</f>
        <v>鹿児島</v>
      </c>
      <c r="I16" t="str">
        <f>IFERROR(INDEX('(要確認)詳細品目・全国データ計算用シート'!$V$13:$V$59,MATCH('(要確認)詳細品目・全国データ計算用シート'!$U22,'(要確認)詳細品目・全国データ計算用シート'!$AL$13:$AL$59,0)),"-")</f>
        <v>富山</v>
      </c>
      <c r="J16" t="str">
        <f>IFERROR(INDEX('(要確認)詳細品目・全国データ計算用シート'!$V$13:$V$59,MATCH('(要確認)詳細品目・全国データ計算用シート'!$U22,'(要確認)詳細品目・全国データ計算用シート'!$Z$13:$Z$59,0)),"-")</f>
        <v>埼玉</v>
      </c>
      <c r="K16"/>
      <c r="L16" t="str">
        <f>IFERROR('貼_主要農産物の産出額と構成比（なたね含）'!H42,"-")</f>
        <v>愛知</v>
      </c>
      <c r="M16" t="str">
        <f>IFERROR(INDEX('貼_部門別・億円単・全国（e-Stat）'!$A$15:$A$61,MATCH('貼_部門別・億円単・全国（e-Stat）'!$B24,'貼_部門別・億円単・全国（e-Stat）'!$R$15:$R$61,0)),"-")</f>
        <v>福岡</v>
      </c>
      <c r="N16" t="str">
        <f>IFERROR(INDEX('貼_部門別・億円単・全国（e-Stat）'!$A$15:$A$61,MATCH('貼_部門別・億円単・全国（e-Stat）'!$B24,'貼_部門別・億円単・全国（e-Stat）'!$T$15:$T$61,0)),"-")</f>
        <v>岡山</v>
      </c>
      <c r="O16" t="str">
        <f>IFERROR(INDEX('貼_部門別・億円単・全国（e-Stat）'!$A$15:$A$61,MATCH('貼_部門別・億円単・全国（e-Stat）'!$B24,'貼_部門別・億円単・全国（e-Stat）'!$V$15:$V$61,0)),"-")</f>
        <v>熊本</v>
      </c>
      <c r="P16" t="str">
        <f>IFERROR(INDEX('貼_部門別・億円単・全国（e-Stat）'!$A$15:$A$61,MATCH('貼_部門別・億円単・全国（e-Stat）'!$B24,'貼_部門別・億円単・全国（e-Stat）'!$AD$15:$AD$61,0)),"-")</f>
        <v>青森</v>
      </c>
      <c r="Q16" t="str">
        <f>IFERROR(INDEX('貼_部門別・億円単・全国（e-Stat）'!$A$15:$A$61,MATCH('貼_部門別・億円単・全国（e-Stat）'!$B24,'貼_部門別・億円単・全国（e-Stat）'!$AH$15:$AH$61,0)),"-")</f>
        <v>宮城</v>
      </c>
      <c r="R16" t="str">
        <f>IFERROR(INDEX('貼_部門別・億円単・全国（e-Stat）'!$A$15:$A$61,MATCH('貼_部門別・億円単・全国（e-Stat）'!$B24,'貼_部門別・億円単・全国（e-Stat）'!$AJ$15:$AJ$61,0)),"-")</f>
        <v>宮城</v>
      </c>
      <c r="S16" t="str">
        <f>IFERROR(INDEX('貼_部門別・億円単・全国（e-Stat）'!$A$15:$A$61,MATCH('貼_部門別・億円単・全国（e-Stat）'!$B24,'貼_部門別・億円単・全国（e-Stat）'!$AF$15:$AF$61,0)),"-")</f>
        <v>茨城</v>
      </c>
    </row>
    <row r="17" spans="2:19" s="302" customFormat="1">
      <c r="B17"/>
      <c r="D17" t="str">
        <f>IFERROR(INDEX('貼_部門別・億円単・全国（e-Stat）'!$A$15:$A$61,MATCH('貼_部門別・億円単・全国（e-Stat）'!$B25,'貼_部門別・億円単・全国（e-Stat）'!$D$15:$D$61,0)),"-")</f>
        <v>岩手</v>
      </c>
      <c r="E17" t="str">
        <f>IFERROR(INDEX('貼_部門別・億円単・全国（e-Stat）'!$A$15:$A$61,MATCH('貼_部門別・億円単・全国（e-Stat）'!$B25,'貼_部門別・億円単・全国（e-Stat）'!$F$15:$F$61,0)),"-")</f>
        <v>鹿児島</v>
      </c>
      <c r="F17" t="str">
        <f>IFERROR(INDEX('貼_部門別・億円単・全国（e-Stat）'!$A$15:$A$61,MATCH('貼_部門別・億円単・全国（e-Stat）'!$B25,'貼_部門別・億円単・全国（e-Stat）'!$H$15:$H$61,0)),"-")</f>
        <v>兵庫</v>
      </c>
      <c r="G17" t="str">
        <f>IFERROR(INDEX('(要確認)詳細品目・全国データ計算用シート'!$V$13:$V$59,MATCH('(要確認)詳細品目・全国データ計算用シート'!$U23,'(要確認)詳細品目・全国データ計算用シート'!$AD$13:$AD$59,0)),"-")</f>
        <v>茨城</v>
      </c>
      <c r="H17" t="str">
        <f>IFERROR(INDEX('(要確認)詳細品目・全国データ計算用シート'!$V$13:$V$59,MATCH('(要確認)詳細品目・全国データ計算用シート'!$U23,'(要確認)詳細品目・全国データ計算用シート'!$AP$13:$AP$59,0)),"-")</f>
        <v>新潟</v>
      </c>
      <c r="I17" t="str">
        <f>IFERROR(INDEX('(要確認)詳細品目・全国データ計算用シート'!$V$13:$V$59,MATCH('(要確認)詳細品目・全国データ計算用シート'!$U23,'(要確認)詳細品目・全国データ計算用シート'!$AL$13:$AL$59,0)),"-")</f>
        <v>岩手</v>
      </c>
      <c r="J17" t="str">
        <f>IFERROR(INDEX('(要確認)詳細品目・全国データ計算用シート'!$V$13:$V$59,MATCH('(要確認)詳細品目・全国データ計算用シート'!$U23,'(要確認)詳細品目・全国データ計算用シート'!$Z$13:$Z$59,0)),"-")</f>
        <v>広島</v>
      </c>
      <c r="K17"/>
      <c r="L17" t="str">
        <f>IFERROR('貼_主要農産物の産出額と構成比（なたね含）'!H43,"-")</f>
        <v>大分</v>
      </c>
      <c r="M17" t="str">
        <f>IFERROR(INDEX('貼_部門別・億円単・全国（e-Stat）'!$A$15:$A$61,MATCH('貼_部門別・億円単・全国（e-Stat）'!$B25,'貼_部門別・億円単・全国（e-Stat）'!$R$15:$R$61,0)),"-")</f>
        <v>高知</v>
      </c>
      <c r="N17" t="str">
        <f>IFERROR(INDEX('貼_部門別・億円単・全国（e-Stat）'!$A$15:$A$61,MATCH('貼_部門別・億円単・全国（e-Stat）'!$B25,'貼_部門別・億円単・全国（e-Stat）'!$T$15:$T$61,0)),"-")</f>
        <v>福岡</v>
      </c>
      <c r="O17" t="str">
        <f>IFERROR(INDEX('貼_部門別・億円単・全国（e-Stat）'!$A$15:$A$61,MATCH('貼_部門別・億円単・全国（e-Stat）'!$B25,'貼_部門別・億円単・全国（e-Stat）'!$V$15:$V$61,0)),"-")</f>
        <v>沖縄</v>
      </c>
      <c r="P17" t="str">
        <f>IFERROR(INDEX('貼_部門別・億円単・全国（e-Stat）'!$A$15:$A$61,MATCH('貼_部門別・億円単・全国（e-Stat）'!$B25,'貼_部門別・億円単・全国（e-Stat）'!$AD$15:$AD$61,0)),"-")</f>
        <v>愛知</v>
      </c>
      <c r="Q17" t="str">
        <f>IFERROR(INDEX('貼_部門別・億円単・全国（e-Stat）'!$A$15:$A$61,MATCH('貼_部門別・億円単・全国（e-Stat）'!$B25,'貼_部門別・億円単・全国（e-Stat）'!$AH$15:$AH$61,0)),"-")</f>
        <v>長野</v>
      </c>
      <c r="R17" t="str">
        <f>IFERROR(INDEX('貼_部門別・億円単・全国（e-Stat）'!$A$15:$A$61,MATCH('貼_部門別・億円単・全国（e-Stat）'!$B25,'貼_部門別・億円単・全国（e-Stat）'!$AJ$15:$AJ$61,0)),"-")</f>
        <v>兵庫</v>
      </c>
      <c r="S17" t="str">
        <f>IFERROR(INDEX('貼_部門別・億円単・全国（e-Stat）'!$A$15:$A$61,MATCH('貼_部門別・億円単・全国（e-Stat）'!$B25,'貼_部門別・億円単・全国（e-Stat）'!$AF$15:$AF$61,0)),"-")</f>
        <v>群馬</v>
      </c>
    </row>
    <row r="18" spans="2:19" s="302" customFormat="1">
      <c r="B18"/>
      <c r="D18" t="str">
        <f>IFERROR(INDEX('貼_部門別・億円単・全国（e-Stat）'!$A$15:$A$61,MATCH('貼_部門別・億円単・全国（e-Stat）'!$B26,'貼_部門別・億円単・全国（e-Stat）'!$D$15:$D$61,0)),"-")</f>
        <v>群馬</v>
      </c>
      <c r="E18" t="str">
        <f>IFERROR(INDEX('貼_部門別・億円単・全国（e-Stat）'!$A$15:$A$61,MATCH('貼_部門別・億円単・全国（e-Stat）'!$B26,'貼_部門別・億円単・全国（e-Stat）'!$F$15:$F$61,0)),"-")</f>
        <v>静岡</v>
      </c>
      <c r="F18" t="str">
        <f>IFERROR(INDEX('貼_部門別・億円単・全国（e-Stat）'!$A$15:$A$61,MATCH('貼_部門別・億円単・全国（e-Stat）'!$B26,'貼_部門別・億円単・全国（e-Stat）'!$H$15:$H$61,0)),"-")</f>
        <v>青森</v>
      </c>
      <c r="G18" t="str">
        <f>IFERROR(INDEX('(要確認)詳細品目・全国データ計算用シート'!$V$13:$V$59,MATCH('(要確認)詳細品目・全国データ計算用シート'!$U24,'(要確認)詳細品目・全国データ計算用シート'!$AD$13:$AD$59,0)),"-")</f>
        <v>岩手</v>
      </c>
      <c r="H18" t="str">
        <f>IFERROR(INDEX('(要確認)詳細品目・全国データ計算用シート'!$V$13:$V$59,MATCH('(要確認)詳細品目・全国データ計算用シート'!$U24,'(要確認)詳細品目・全国データ計算用シート'!$AP$13:$AP$59,0)),"-")</f>
        <v>青森</v>
      </c>
      <c r="I18" t="str">
        <f>IFERROR(INDEX('(要確認)詳細品目・全国データ計算用シート'!$V$13:$V$59,MATCH('(要確認)詳細品目・全国データ計算用シート'!$U24,'(要確認)詳細品目・全国データ計算用シート'!$AL$13:$AL$59,0)),"-")</f>
        <v>愛知</v>
      </c>
      <c r="J18" t="str">
        <f>IFERROR(INDEX('(要確認)詳細品目・全国データ計算用シート'!$V$13:$V$59,MATCH('(要確認)詳細品目・全国データ計算用シート'!$U24,'(要確認)詳細品目・全国データ計算用シート'!$Z$13:$Z$59,0)),"-")</f>
        <v>福島</v>
      </c>
      <c r="K18"/>
      <c r="L18" t="str">
        <f>IFERROR('貼_主要農産物の産出額と構成比（なたね含）'!H44,"-")</f>
        <v>福島</v>
      </c>
      <c r="M18" t="str">
        <f>IFERROR(INDEX('貼_部門別・億円単・全国（e-Stat）'!$A$15:$A$61,MATCH('貼_部門別・億円単・全国（e-Stat）'!$B26,'貼_部門別・億円単・全国（e-Stat）'!$R$15:$R$61,0)),"-")</f>
        <v>青森</v>
      </c>
      <c r="N18" t="str">
        <f>IFERROR(INDEX('貼_部門別・億円単・全国（e-Stat）'!$A$15:$A$61,MATCH('貼_部門別・億円単・全国（e-Stat）'!$B26,'貼_部門別・億円単・全国（e-Stat）'!$T$15:$T$61,0)),"-")</f>
        <v>佐賀</v>
      </c>
      <c r="O18" t="str">
        <f>IFERROR(INDEX('貼_部門別・億円単・全国（e-Stat）'!$A$15:$A$61,MATCH('貼_部門別・億円単・全国（e-Stat）'!$B26,'貼_部門別・億円単・全国（e-Stat）'!$V$15:$V$61,0)),"-")</f>
        <v>長崎</v>
      </c>
      <c r="P18" t="str">
        <f>IFERROR(INDEX('貼_部門別・億円単・全国（e-Stat）'!$A$15:$A$61,MATCH('貼_部門別・億円単・全国（e-Stat）'!$B26,'貼_部門別・億円単・全国（e-Stat）'!$AD$15:$AD$61,0)),"-")</f>
        <v>宮城</v>
      </c>
      <c r="Q18" t="str">
        <f>IFERROR(INDEX('貼_部門別・億円単・全国（e-Stat）'!$A$15:$A$61,MATCH('貼_部門別・億円単・全国（e-Stat）'!$B26,'貼_部門別・億円単・全国（e-Stat）'!$AH$15:$AH$61,0)),"-")</f>
        <v>兵庫</v>
      </c>
      <c r="R18" t="str">
        <f>IFERROR(INDEX('貼_部門別・億円単・全国（e-Stat）'!$A$15:$A$61,MATCH('貼_部門別・億円単・全国（e-Stat）'!$B26,'貼_部門別・億円単・全国（e-Stat）'!$AJ$15:$AJ$61,0)),"-")</f>
        <v>長野</v>
      </c>
      <c r="S18" t="str">
        <f>IFERROR(INDEX('貼_部門別・億円単・全国（e-Stat）'!$A$15:$A$61,MATCH('貼_部門別・億円単・全国（e-Stat）'!$B26,'貼_部門別・億円単・全国（e-Stat）'!$AF$15:$AF$61,0)),"-")</f>
        <v>佐賀</v>
      </c>
    </row>
    <row r="19" spans="2:19" s="302" customFormat="1">
      <c r="B19"/>
      <c r="D19" t="str">
        <f>IFERROR(INDEX('貼_部門別・億円単・全国（e-Stat）'!$A$15:$A$61,MATCH('貼_部門別・億円単・全国（e-Stat）'!$B27,'貼_部門別・億円単・全国（e-Stat）'!$D$15:$D$61,0)),"-")</f>
        <v>山形</v>
      </c>
      <c r="E19" t="str">
        <f>IFERROR(INDEX('貼_部門別・億円単・全国（e-Stat）'!$A$15:$A$61,MATCH('貼_部門別・億円単・全国（e-Stat）'!$B27,'貼_部門別・億円単・全国（e-Stat）'!$F$15:$F$61,0)),"-")</f>
        <v>福島</v>
      </c>
      <c r="F19" t="str">
        <f>IFERROR(INDEX('貼_部門別・億円単・全国（e-Stat）'!$A$15:$A$61,MATCH('貼_部門別・億円単・全国（e-Stat）'!$B27,'貼_部門別・億円単・全国（e-Stat）'!$H$15:$H$61,0)),"-")</f>
        <v>長野</v>
      </c>
      <c r="G19" t="str">
        <f>IFERROR(INDEX('(要確認)詳細品目・全国データ計算用シート'!$V$13:$V$59,MATCH('(要確認)詳細品目・全国データ計算用シート'!$U25,'(要確認)詳細品目・全国データ計算用シート'!$AD$13:$AD$59,0)),"-")</f>
        <v>長野</v>
      </c>
      <c r="H19" t="str">
        <f>IFERROR(INDEX('(要確認)詳細品目・全国データ計算用シート'!$V$13:$V$59,MATCH('(要確認)詳細品目・全国データ計算用シート'!$U25,'(要確認)詳細品目・全国データ計算用シート'!$AP$13:$AP$59,0)),"-")</f>
        <v>群馬</v>
      </c>
      <c r="I19" t="str">
        <f>IFERROR(INDEX('(要確認)詳細品目・全国データ計算用シート'!$V$13:$V$59,MATCH('(要確認)詳細品目・全国データ計算用シート'!$U25,'(要確認)詳細品目・全国データ計算用シート'!$AL$13:$AL$59,0)),"-")</f>
        <v>茨城</v>
      </c>
      <c r="J19" t="str">
        <f>IFERROR(INDEX('(要確認)詳細品目・全国データ計算用シート'!$V$13:$V$59,MATCH('(要確認)詳細品目・全国データ計算用シート'!$U25,'(要確認)詳細品目・全国データ計算用シート'!$Z$13:$Z$59,0)),"-")</f>
        <v>宮崎</v>
      </c>
      <c r="K19"/>
      <c r="L19" t="str">
        <f>IFERROR('貼_主要農産物の産出額と構成比（なたね含）'!H45,"-")</f>
        <v>群馬</v>
      </c>
      <c r="M19" t="str">
        <f>IFERROR(INDEX('貼_部門別・億円単・全国（e-Stat）'!$A$15:$A$61,MATCH('貼_部門別・億円単・全国（e-Stat）'!$B27,'貼_部門別・億円単・全国（e-Stat）'!$R$15:$R$61,0)),"-")</f>
        <v>宮崎</v>
      </c>
      <c r="N19" t="str">
        <f>IFERROR(INDEX('貼_部門別・億円単・全国（e-Stat）'!$A$15:$A$61,MATCH('貼_部門別・億円単・全国（e-Stat）'!$B27,'貼_部門別・億円単・全国（e-Stat）'!$T$15:$T$61,0)),"-")</f>
        <v>愛知</v>
      </c>
      <c r="O19" t="str">
        <f>IFERROR(INDEX('貼_部門別・億円単・全国（e-Stat）'!$A$15:$A$61,MATCH('貼_部門別・億円単・全国（e-Stat）'!$B27,'貼_部門別・億円単・全国（e-Stat）'!$V$15:$V$61,0)),"-")</f>
        <v>福島</v>
      </c>
      <c r="P19" t="str">
        <f>IFERROR(INDEX('貼_部門別・億円単・全国（e-Stat）'!$A$15:$A$61,MATCH('貼_部門別・億円単・全国（e-Stat）'!$B27,'貼_部門別・億円単・全国（e-Stat）'!$AD$15:$AD$61,0)),"-")</f>
        <v>岡山</v>
      </c>
      <c r="Q19" t="str">
        <f>IFERROR(INDEX('貼_部門別・億円単・全国（e-Stat）'!$A$15:$A$61,MATCH('貼_部門別・億円単・全国（e-Stat）'!$B27,'貼_部門別・億円単・全国（e-Stat）'!$AH$15:$AH$61,0)),"-")</f>
        <v>静岡</v>
      </c>
      <c r="R19" t="str">
        <f>IFERROR(INDEX('貼_部門別・億円単・全国（e-Stat）'!$A$15:$A$61,MATCH('貼_部門別・億円単・全国（e-Stat）'!$B27,'貼_部門別・億円単・全国（e-Stat）'!$AJ$15:$AJ$61,0)),"-")</f>
        <v>静岡</v>
      </c>
      <c r="S19" t="str">
        <f>IFERROR(INDEX('貼_部門別・億円単・全国（e-Stat）'!$A$15:$A$61,MATCH('貼_部門別・億円単・全国（e-Stat）'!$B27,'貼_部門別・億円単・全国（e-Stat）'!$AF$15:$AF$61,0)),"-")</f>
        <v>兵庫</v>
      </c>
    </row>
    <row r="20" spans="2:19" s="302" customFormat="1">
      <c r="B20"/>
      <c r="D20" t="str">
        <f>IFERROR(INDEX('貼_部門別・億円単・全国（e-Stat）'!$A$15:$A$61,MATCH('貼_部門別・億円単・全国（e-Stat）'!$B28,'貼_部門別・億円単・全国（e-Stat）'!$D$15:$D$61,0)),"-")</f>
        <v>新潟</v>
      </c>
      <c r="E20" t="str">
        <f>IFERROR(INDEX('貼_部門別・億円単・全国（e-Stat）'!$A$15:$A$61,MATCH('貼_部門別・億円単・全国（e-Stat）'!$B28,'貼_部門別・億円単・全国（e-Stat）'!$F$15:$F$61,0)),"-")</f>
        <v>栃木</v>
      </c>
      <c r="F20" t="str">
        <f>IFERROR(INDEX('貼_部門別・億円単・全国（e-Stat）'!$A$15:$A$61,MATCH('貼_部門別・億円単・全国（e-Stat）'!$B28,'貼_部門別・億円単・全国（e-Stat）'!$H$15:$H$61,0)),"-")</f>
        <v>富山</v>
      </c>
      <c r="G20" t="str">
        <f>IFERROR(INDEX('(要確認)詳細品目・全国データ計算用シート'!$V$13:$V$59,MATCH('(要確認)詳細品目・全国データ計算用シート'!$U26,'(要確認)詳細品目・全国データ計算用シート'!$AD$13:$AD$59,0)),"-")</f>
        <v>栃木</v>
      </c>
      <c r="H20" t="str">
        <f>IFERROR(INDEX('(要確認)詳細品目・全国データ計算用シート'!$V$13:$V$59,MATCH('(要確認)詳細品目・全国データ計算用シート'!$U26,'(要確認)詳細品目・全国データ計算用シート'!$AP$13:$AP$59,0)),"-")</f>
        <v>滋賀</v>
      </c>
      <c r="I20" t="str">
        <f>IFERROR(INDEX('(要確認)詳細品目・全国データ計算用シート'!$V$13:$V$59,MATCH('(要確認)詳細品目・全国データ計算用シート'!$U26,'(要確認)詳細品目・全国データ計算用シート'!$AL$13:$AL$59,0)),"-")</f>
        <v>青森</v>
      </c>
      <c r="J20" t="str">
        <f>IFERROR(INDEX('(要確認)詳細品目・全国データ計算用シート'!$V$13:$V$59,MATCH('(要確認)詳細品目・全国データ計算用シート'!$U26,'(要確認)詳細品目・全国データ計算用シート'!$Z$13:$Z$59,0)),"-")</f>
        <v>秋田</v>
      </c>
      <c r="K20"/>
      <c r="L20" t="str">
        <f>IFERROR('貼_主要農産物の産出額と構成比（なたね含）'!H46,"-")</f>
        <v>兵庫</v>
      </c>
      <c r="M20" t="str">
        <f>IFERROR(INDEX('貼_部門別・億円単・全国（e-Stat）'!$A$15:$A$61,MATCH('貼_部門別・億円単・全国（e-Stat）'!$B28,'貼_部門別・億円単・全国（e-Stat）'!$R$15:$R$61,0)),"-")</f>
        <v>静岡</v>
      </c>
      <c r="N20" t="str">
        <f>IFERROR(INDEX('貼_部門別・億円単・全国（e-Stat）'!$A$15:$A$61,MATCH('貼_部門別・億円単・全国（e-Stat）'!$B28,'貼_部門別・億円単・全国（e-Stat）'!$T$15:$T$61,0)),"-")</f>
        <v>広島</v>
      </c>
      <c r="O20" t="str">
        <f>IFERROR(INDEX('貼_部門別・億円単・全国（e-Stat）'!$A$15:$A$61,MATCH('貼_部門別・億円単・全国（e-Stat）'!$B28,'貼_部門別・億円単・全国（e-Stat）'!$V$15:$V$61,0)),"-")</f>
        <v>宮崎</v>
      </c>
      <c r="P20" t="str">
        <f>IFERROR(INDEX('貼_部門別・億円単・全国（e-Stat）'!$A$15:$A$61,MATCH('貼_部門別・億円単・全国（e-Stat）'!$B28,'貼_部門別・億円単・全国（e-Stat）'!$AD$15:$AD$61,0)),"-")</f>
        <v>兵庫</v>
      </c>
      <c r="Q20" t="str">
        <f>IFERROR(INDEX('貼_部門別・億円単・全国（e-Stat）'!$A$15:$A$61,MATCH('貼_部門別・億円単・全国（e-Stat）'!$B28,'貼_部門別・億円単・全国（e-Stat）'!$AH$15:$AH$61,0)),"-")</f>
        <v>島根</v>
      </c>
      <c r="R20" t="str">
        <f>IFERROR(INDEX('貼_部門別・億円単・全国（e-Stat）'!$A$15:$A$61,MATCH('貼_部門別・億円単・全国（e-Stat）'!$B28,'貼_部門別・億円単・全国（e-Stat）'!$AJ$15:$AJ$61,0)),"-")</f>
        <v>島根</v>
      </c>
      <c r="S20" t="str">
        <f>IFERROR(INDEX('貼_部門別・億円単・全国（e-Stat）'!$A$15:$A$61,MATCH('貼_部門別・億円単・全国（e-Stat）'!$B28,'貼_部門別・億円単・全国（e-Stat）'!$AF$15:$AF$61,0)),"-")</f>
        <v>青森</v>
      </c>
    </row>
    <row r="21" spans="2:19" s="302" customFormat="1">
      <c r="B21"/>
      <c r="D21" t="str">
        <f>IFERROR(INDEX('貼_部門別・億円単・全国（e-Stat）'!$A$15:$A$61,MATCH('貼_部門別・億円単・全国（e-Stat）'!$B29,'貼_部門別・億円単・全国（e-Stat）'!$D$15:$D$61,0)),"-")</f>
        <v>静岡</v>
      </c>
      <c r="E21" t="str">
        <f>IFERROR(INDEX('貼_部門別・億円単・全国（e-Stat）'!$A$15:$A$61,MATCH('貼_部門別・億円単・全国（e-Stat）'!$B29,'貼_部門別・億円単・全国（e-Stat）'!$F$15:$F$61,0)),"-")</f>
        <v>秋田</v>
      </c>
      <c r="F21" t="str">
        <f>IFERROR(INDEX('貼_部門別・億円単・全国（e-Stat）'!$A$15:$A$61,MATCH('貼_部門別・億円単・全国（e-Stat）'!$B29,'貼_部門別・億円単・全国（e-Stat）'!$H$15:$H$61,0)),"-")</f>
        <v>福岡</v>
      </c>
      <c r="G21" t="str">
        <f>IFERROR(INDEX('(要確認)詳細品目・全国データ計算用シート'!$V$13:$V$59,MATCH('(要確認)詳細品目・全国データ計算用シート'!$U27,'(要確認)詳細品目・全国データ計算用シート'!$AD$13:$AD$59,0)),"-")</f>
        <v>山口</v>
      </c>
      <c r="H21" t="str">
        <f>IFERROR(INDEX('(要確認)詳細品目・全国データ計算用シート'!$V$13:$V$59,MATCH('(要確認)詳細品目・全国データ計算用シート'!$U27,'(要確認)詳細品目・全国データ計算用シート'!$AP$13:$AP$59,0)),"-")</f>
        <v>熊本</v>
      </c>
      <c r="I21" t="str">
        <f>IFERROR(INDEX('(要確認)詳細品目・全国データ計算用シート'!$V$13:$V$59,MATCH('(要確認)詳細品目・全国データ計算用シート'!$U27,'(要確認)詳細品目・全国データ計算用シート'!$AL$13:$AL$59,0)),"-")</f>
        <v>岡山</v>
      </c>
      <c r="J21" t="str">
        <f>IFERROR(INDEX('(要確認)詳細品目・全国データ計算用シート'!$V$13:$V$59,MATCH('(要確認)詳細品目・全国データ計算用シート'!$U27,'(要確認)詳細品目・全国データ計算用シート'!$Z$13:$Z$59,0)),"-")</f>
        <v>福岡</v>
      </c>
      <c r="K21"/>
      <c r="L21" t="str">
        <f>IFERROR('貼_主要農産物の産出額と構成比（なたね含）'!H47,"-")</f>
        <v>岩手</v>
      </c>
      <c r="M21" t="str">
        <f>IFERROR(INDEX('貼_部門別・億円単・全国（e-Stat）'!$A$15:$A$61,MATCH('貼_部門別・億円単・全国（e-Stat）'!$B29,'貼_部門別・億円単・全国（e-Stat）'!$R$15:$R$61,0)),"-")</f>
        <v>鹿児島</v>
      </c>
      <c r="N21" t="str">
        <f>IFERROR(INDEX('貼_部門別・億円単・全国（e-Stat）'!$A$15:$A$61,MATCH('貼_部門別・億円単・全国（e-Stat）'!$B29,'貼_部門別・億円単・全国（e-Stat）'!$T$15:$T$61,0)),"-")</f>
        <v>大分</v>
      </c>
      <c r="O21" t="str">
        <f>IFERROR(INDEX('貼_部門別・億円単・全国（e-Stat）'!$A$15:$A$61,MATCH('貼_部門別・億円単・全国（e-Stat）'!$B29,'貼_部門別・億円単・全国（e-Stat）'!$V$15:$V$61,0)),"-")</f>
        <v>栃木</v>
      </c>
      <c r="P21" t="str">
        <f>IFERROR(INDEX('貼_部門別・億円単・全国（e-Stat）'!$A$15:$A$61,MATCH('貼_部門別・億円単・全国（e-Stat）'!$B29,'貼_部門別・億円単・全国（e-Stat）'!$AD$15:$AD$61,0)),"-")</f>
        <v>長崎</v>
      </c>
      <c r="Q21" t="str">
        <f>IFERROR(INDEX('貼_部門別・億円単・全国（e-Stat）'!$A$15:$A$61,MATCH('貼_部門別・億円単・全国（e-Stat）'!$B29,'貼_部門別・億円単・全国（e-Stat）'!$AH$15:$AH$61,0)),"-")</f>
        <v>鹿児島</v>
      </c>
      <c r="R21" t="str">
        <f>IFERROR(INDEX('貼_部門別・億円単・全国（e-Stat）'!$A$15:$A$61,MATCH('貼_部門別・億円単・全国（e-Stat）'!$B29,'貼_部門別・億円単・全国（e-Stat）'!$AJ$15:$AJ$61,0)),"-")</f>
        <v>鹿児島</v>
      </c>
      <c r="S21" t="str">
        <f>IFERROR(INDEX('貼_部門別・億円単・全国（e-Stat）'!$A$15:$A$61,MATCH('貼_部門別・億円単・全国（e-Stat）'!$B29,'貼_部門別・億円単・全国（e-Stat）'!$AF$15:$AF$61,0)),"-")</f>
        <v>大分</v>
      </c>
    </row>
    <row r="22" spans="2:19" s="302" customFormat="1">
      <c r="B22"/>
      <c r="D22" t="str">
        <f>IFERROR(INDEX('貼_部門別・億円単・全国（e-Stat）'!$A$15:$A$61,MATCH('貼_部門別・億円単・全国（e-Stat）'!$B30,'貼_部門別・億円単・全国（e-Stat）'!$D$15:$D$61,0)),"-")</f>
        <v>福岡</v>
      </c>
      <c r="E22" t="str">
        <f>IFERROR(INDEX('貼_部門別・億円単・全国（e-Stat）'!$A$15:$A$61,MATCH('貼_部門別・億円単・全国（e-Stat）'!$B30,'貼_部門別・億円単・全国（e-Stat）'!$F$15:$F$61,0)),"-")</f>
        <v>埼玉</v>
      </c>
      <c r="F22" t="str">
        <f>IFERROR(INDEX('貼_部門別・億円単・全国（e-Stat）'!$A$15:$A$61,MATCH('貼_部門別・億円単・全国（e-Stat）'!$B30,'貼_部門別・億円単・全国（e-Stat）'!$H$15:$H$61,0)),"-")</f>
        <v>滋賀</v>
      </c>
      <c r="G22" t="str">
        <f>IFERROR(INDEX('(要確認)詳細品目・全国データ計算用シート'!$V$13:$V$59,MATCH('(要確認)詳細品目・全国データ計算用シート'!$U28,'(要確認)詳細品目・全国データ計算用シート'!$AD$13:$AD$59,0)),"-")</f>
        <v>大分</v>
      </c>
      <c r="H22" t="str">
        <f>IFERROR(INDEX('(要確認)詳細品目・全国データ計算用シート'!$V$13:$V$59,MATCH('(要確認)詳細品目・全国データ計算用シート'!$U28,'(要確認)詳細品目・全国データ計算用シート'!$AP$13:$AP$59,0)),"-")</f>
        <v>埼玉</v>
      </c>
      <c r="I22" t="str">
        <f>IFERROR(INDEX('(要確認)詳細品目・全国データ計算用シート'!$V$13:$V$59,MATCH('(要確認)詳細品目・全国データ計算用シート'!$U28,'(要確認)詳細品目・全国データ計算用シート'!$AL$13:$AL$59,0)),"-")</f>
        <v>栃木</v>
      </c>
      <c r="J22" t="str">
        <f>IFERROR(INDEX('(要確認)詳細品目・全国データ計算用シート'!$V$13:$V$59,MATCH('(要確認)詳細品目・全国データ計算用シート'!$U28,'(要確認)詳細品目・全国データ計算用シート'!$Z$13:$Z$59,0)),"-")</f>
        <v>新潟</v>
      </c>
      <c r="K22"/>
      <c r="L22" t="str">
        <f>IFERROR('貼_主要農産物の産出額と構成比（なたね含）'!H48,"-")</f>
        <v>栃木</v>
      </c>
      <c r="M22" t="str">
        <f>IFERROR(INDEX('貼_部門別・億円単・全国（e-Stat）'!$A$15:$A$61,MATCH('貼_部門別・億円単・全国（e-Stat）'!$B30,'貼_部門別・億円単・全国（e-Stat）'!$R$15:$R$61,0)),"-")</f>
        <v>福島</v>
      </c>
      <c r="N22" t="str">
        <f>IFERROR(INDEX('貼_部門別・億円単・全国（e-Stat）'!$A$15:$A$61,MATCH('貼_部門別・億円単・全国（e-Stat）'!$B30,'貼_部門別・億円単・全国（e-Stat）'!$T$15:$T$61,0)),"-")</f>
        <v>宮崎</v>
      </c>
      <c r="O22" t="str">
        <f>IFERROR(INDEX('貼_部門別・億円単・全国（e-Stat）'!$A$15:$A$61,MATCH('貼_部門別・億円単・全国（e-Stat）'!$B30,'貼_部門別・億円単・全国（e-Stat）'!$V$15:$V$61,0)),"-")</f>
        <v>山形</v>
      </c>
      <c r="P22" t="str">
        <f>IFERROR(INDEX('貼_部門別・億円単・全国（e-Stat）'!$A$15:$A$61,MATCH('貼_部門別・億円単・全国（e-Stat）'!$B30,'貼_部門別・億円単・全国（e-Stat）'!$AD$15:$AD$61,0)),"-")</f>
        <v>広島</v>
      </c>
      <c r="Q22" t="str">
        <f>IFERROR(INDEX('貼_部門別・億円単・全国（e-Stat）'!$A$15:$A$61,MATCH('貼_部門別・億円単・全国（e-Stat）'!$B30,'貼_部門別・億円単・全国（e-Stat）'!$AH$15:$AH$61,0)),"-")</f>
        <v>宮崎</v>
      </c>
      <c r="R22" t="str">
        <f>IFERROR(INDEX('貼_部門別・億円単・全国（e-Stat）'!$A$15:$A$61,MATCH('貼_部門別・億円単・全国（e-Stat）'!$B30,'貼_部門別・億円単・全国（e-Stat）'!$AJ$15:$AJ$61,0)),"-")</f>
        <v>青森</v>
      </c>
      <c r="S22" t="str">
        <f>IFERROR(INDEX('貼_部門別・億円単・全国（e-Stat）'!$A$15:$A$61,MATCH('貼_部門別・億円単・全国（e-Stat）'!$B30,'貼_部門別・億円単・全国（e-Stat）'!$AF$15:$AF$61,0)),"-")</f>
        <v>山形</v>
      </c>
    </row>
    <row r="23" spans="2:19" s="302" customFormat="1">
      <c r="B23"/>
      <c r="D23" t="str">
        <f>IFERROR(INDEX('貼_部門別・億円単・全国（e-Stat）'!$A$15:$A$61,MATCH('貼_部門別・億円単・全国（e-Stat）'!$B31,'貼_部門別・億円単・全国（e-Stat）'!$D$15:$D$61,0)),"-")</f>
        <v>福島</v>
      </c>
      <c r="E23" t="str">
        <f>IFERROR(INDEX('貼_部門別・億円単・全国（e-Stat）'!$A$15:$A$61,MATCH('貼_部門別・億円単・全国（e-Stat）'!$B31,'貼_部門別・億円単・全国（e-Stat）'!$F$15:$F$61,0)),"-")</f>
        <v>群馬</v>
      </c>
      <c r="F23" t="str">
        <f>IFERROR(INDEX('貼_部門別・億円単・全国（e-Stat）'!$A$15:$A$61,MATCH('貼_部門別・億円単・全国（e-Stat）'!$B31,'貼_部門別・億円単・全国（e-Stat）'!$H$15:$H$61,0)),"-")</f>
        <v>熊本</v>
      </c>
      <c r="G23" t="str">
        <f>IFERROR(INDEX('(要確認)詳細品目・全国データ計算用シート'!$V$13:$V$59,MATCH('(要確認)詳細品目・全国データ計算用シート'!$U29,'(要確認)詳細品目・全国データ計算用シート'!$AD$13:$AD$59,0)),"-")</f>
        <v>香川</v>
      </c>
      <c r="H23" t="str">
        <f>IFERROR(INDEX('(要確認)詳細品目・全国データ計算用シート'!$V$13:$V$59,MATCH('(要確認)詳細品目・全国データ計算用シート'!$U29,'(要確認)詳細品目・全国データ計算用シート'!$AP$13:$AP$59,0)),"-")</f>
        <v>島根</v>
      </c>
      <c r="I23" t="str">
        <f>IFERROR(INDEX('(要確認)詳細品目・全国データ計算用シート'!$V$13:$V$59,MATCH('(要確認)詳細品目・全国データ計算用シート'!$U29,'(要確認)詳細品目・全国データ計算用シート'!$AL$13:$AL$59,0)),"-")</f>
        <v>熊本</v>
      </c>
      <c r="J23" t="str">
        <f>IFERROR(INDEX('(要確認)詳細品目・全国データ計算用シート'!$V$13:$V$59,MATCH('(要確認)詳細品目・全国データ計算用シート'!$U29,'(要確認)詳細品目・全国データ計算用シート'!$Z$13:$Z$59,0)),"-")</f>
        <v>神奈川</v>
      </c>
      <c r="K23"/>
      <c r="L23" t="str">
        <f>IFERROR('貼_主要農産物の産出額と構成比（なたね含）'!H49,"-")</f>
        <v>島根</v>
      </c>
      <c r="M23" t="str">
        <f>IFERROR(INDEX('貼_部門別・億円単・全国（e-Stat）'!$A$15:$A$61,MATCH('貼_部門別・億円単・全国（e-Stat）'!$B31,'貼_部門別・億円単・全国（e-Stat）'!$R$15:$R$61,0)),"-")</f>
        <v>長崎</v>
      </c>
      <c r="N23" t="str">
        <f>IFERROR(INDEX('貼_部門別・億円単・全国（e-Stat）'!$A$15:$A$61,MATCH('貼_部門別・億円単・全国（e-Stat）'!$B31,'貼_部門別・億円単・全国（e-Stat）'!$T$15:$T$61,0)),"-")</f>
        <v>岩手</v>
      </c>
      <c r="O23" t="str">
        <f>IFERROR(INDEX('貼_部門別・億円単・全国（e-Stat）'!$A$15:$A$61,MATCH('貼_部門別・億円単・全国（e-Stat）'!$B31,'貼_部門別・億円単・全国（e-Stat）'!$V$15:$V$61,0)),"-")</f>
        <v>新潟</v>
      </c>
      <c r="P23" t="str">
        <f>IFERROR(INDEX('貼_部門別・億円単・全国（e-Stat）'!$A$15:$A$61,MATCH('貼_部門別・億円単・全国（e-Stat）'!$B31,'貼_部門別・億円単・全国（e-Stat）'!$AD$15:$AD$61,0)),"-")</f>
        <v>静岡</v>
      </c>
      <c r="Q23" t="str">
        <f>IFERROR(INDEX('貼_部門別・億円単・全国（e-Stat）'!$A$15:$A$61,MATCH('貼_部門別・億円単・全国（e-Stat）'!$B31,'貼_部門別・億円単・全国（e-Stat）'!$AH$15:$AH$61,0)),"-")</f>
        <v>青森</v>
      </c>
      <c r="R23" t="str">
        <f>IFERROR(INDEX('貼_部門別・億円単・全国（e-Stat）'!$A$15:$A$61,MATCH('貼_部門別・億円単・全国（e-Stat）'!$B31,'貼_部門別・億円単・全国（e-Stat）'!$AJ$15:$AJ$61,0)),"-")</f>
        <v>宮崎</v>
      </c>
      <c r="S23" t="str">
        <f>IFERROR(INDEX('貼_部門別・億円単・全国（e-Stat）'!$A$15:$A$61,MATCH('貼_部門別・億円単・全国（e-Stat）'!$B31,'貼_部門別・億円単・全国（e-Stat）'!$AF$15:$AF$61,0)),"-")</f>
        <v>福島</v>
      </c>
    </row>
    <row r="24" spans="2:19" s="302" customFormat="1">
      <c r="B24"/>
      <c r="D24" t="str">
        <f>IFERROR(INDEX('貼_部門別・億円単・全国（e-Stat）'!$A$15:$A$61,MATCH('貼_部門別・億円単・全国（e-Stat）'!$B32,'貼_部門別・億円単・全国（e-Stat）'!$D$15:$D$61,0)),"-")</f>
        <v>宮城</v>
      </c>
      <c r="E24" t="str">
        <f>IFERROR(INDEX('貼_部門別・億円単・全国（e-Stat）'!$A$15:$A$61,MATCH('貼_部門別・億円単・全国（e-Stat）'!$B32,'貼_部門別・億円単・全国（e-Stat）'!$F$15:$F$61,0)),"-")</f>
        <v>宮崎</v>
      </c>
      <c r="F24" t="str">
        <f>IFERROR(INDEX('貼_部門別・億円単・全国（e-Stat）'!$A$15:$A$61,MATCH('貼_部門別・億円単・全国（e-Stat）'!$B32,'貼_部門別・億円単・全国（e-Stat）'!$H$15:$H$61,0)),"-")</f>
        <v>埼玉</v>
      </c>
      <c r="G24" t="str">
        <f>IFERROR(INDEX('(要確認)詳細品目・全国データ計算用シート'!$V$13:$V$59,MATCH('(要確認)詳細品目・全国データ計算用シート'!$U30,'(要確認)詳細品目・全国データ計算用シート'!$AD$13:$AD$59,0)),"-")</f>
        <v>兵庫</v>
      </c>
      <c r="H24" t="str">
        <f>IFERROR(INDEX('(要確認)詳細品目・全国データ計算用シート'!$V$13:$V$59,MATCH('(要確認)詳細品目・全国データ計算用シート'!$U30,'(要確認)詳細品目・全国データ計算用シート'!$AP$13:$AP$59,0)),"-")</f>
        <v>宮城</v>
      </c>
      <c r="I24" t="str">
        <f>IFERROR(INDEX('(要確認)詳細品目・全国データ計算用シート'!$V$13:$V$59,MATCH('(要確認)詳細品目・全国データ計算用シート'!$U30,'(要確認)詳細品目・全国データ計算用シート'!$AL$13:$AL$59,0)),"-")</f>
        <v>岐阜</v>
      </c>
      <c r="J24" t="str">
        <f>IFERROR(INDEX('(要確認)詳細品目・全国データ計算用シート'!$V$13:$V$59,MATCH('(要確認)詳細品目・全国データ計算用シート'!$U30,'(要確認)詳細品目・全国データ計算用シート'!$Z$13:$Z$59,0)),"-")</f>
        <v>栃木</v>
      </c>
      <c r="K24"/>
      <c r="L24" t="str">
        <f>IFERROR('貼_主要農産物の産出額と構成比（なたね含）'!H50,"-")</f>
        <v>長崎</v>
      </c>
      <c r="M24" t="str">
        <f>IFERROR(INDEX('貼_部門別・億円単・全国（e-Stat）'!$A$15:$A$61,MATCH('貼_部門別・億円単・全国（e-Stat）'!$B32,'貼_部門別・億円単・全国（e-Stat）'!$R$15:$R$61,0)),"-")</f>
        <v>兵庫</v>
      </c>
      <c r="N24" t="str">
        <f>IFERROR(INDEX('貼_部門別・億円単・全国（e-Stat）'!$A$15:$A$61,MATCH('貼_部門別・億円単・全国（e-Stat）'!$B32,'貼_部門別・億円単・全国（e-Stat）'!$T$15:$T$61,0)),"-")</f>
        <v>長崎</v>
      </c>
      <c r="O24" t="str">
        <f>IFERROR(INDEX('貼_部門別・億円単・全国（e-Stat）'!$A$15:$A$61,MATCH('貼_部門別・億円単・全国（e-Stat）'!$B32,'貼_部門別・億円単・全国（e-Stat）'!$V$15:$V$61,0)),"-")</f>
        <v>和歌山</v>
      </c>
      <c r="P24" t="str">
        <f>IFERROR(INDEX('貼_部門別・億円単・全国（e-Stat）'!$A$15:$A$61,MATCH('貼_部門別・億円単・全国（e-Stat）'!$B32,'貼_部門別・億円単・全国（e-Stat）'!$AD$15:$AD$61,0)),"-")</f>
        <v>新潟</v>
      </c>
      <c r="Q24" t="str">
        <f>IFERROR(INDEX('貼_部門別・億円単・全国（e-Stat）'!$A$15:$A$61,MATCH('貼_部門別・億円単・全国（e-Stat）'!$B32,'貼_部門別・億円単・全国（e-Stat）'!$AH$15:$AH$61,0)),"-")</f>
        <v>福岡</v>
      </c>
      <c r="R24" t="str">
        <f>IFERROR(INDEX('貼_部門別・億円単・全国（e-Stat）'!$A$15:$A$61,MATCH('貼_部門別・億円単・全国（e-Stat）'!$B32,'貼_部門別・億円単・全国（e-Stat）'!$AJ$15:$AJ$61,0)),"-")</f>
        <v>大分</v>
      </c>
      <c r="S24" t="str">
        <f>IFERROR(INDEX('貼_部門別・億円単・全国（e-Stat）'!$A$15:$A$61,MATCH('貼_部門別・億円単・全国（e-Stat）'!$B32,'貼_部門別・億円単・全国（e-Stat）'!$AF$15:$AF$61,0)),"-")</f>
        <v>愛知</v>
      </c>
    </row>
    <row r="25" spans="2:19" s="302" customFormat="1">
      <c r="B25"/>
      <c r="D25" t="str">
        <f>IFERROR(INDEX('貼_部門別・億円単・全国（e-Stat）'!$A$15:$A$61,MATCH('貼_部門別・億円単・全国（e-Stat）'!$B33,'貼_部門別・億円単・全国（e-Stat）'!$D$15:$D$61,0)),"-")</f>
        <v>秋田</v>
      </c>
      <c r="E25" t="str">
        <f>IFERROR(INDEX('貼_部門別・億円単・全国（e-Stat）'!$A$15:$A$61,MATCH('貼_部門別・億円単・全国（e-Stat）'!$B33,'貼_部門別・億円単・全国（e-Stat）'!$F$15:$F$61,0)),"-")</f>
        <v>山梨</v>
      </c>
      <c r="F25" t="str">
        <f>IFERROR(INDEX('貼_部門別・億円単・全国（e-Stat）'!$A$15:$A$61,MATCH('貼_部門別・億円単・全国（e-Stat）'!$B33,'貼_部門別・億円単・全国（e-Stat）'!$H$15:$H$61,0)),"-")</f>
        <v>岡山</v>
      </c>
      <c r="G25" t="str">
        <f>IFERROR(INDEX('(要確認)詳細品目・全国データ計算用シート'!$V$13:$V$59,MATCH('(要確認)詳細品目・全国データ計算用シート'!$U31,'(要確認)詳細品目・全国データ計算用シート'!$AD$13:$AD$59,0)),"-")</f>
        <v>岡山</v>
      </c>
      <c r="H25" t="str">
        <f>IFERROR(INDEX('(要確認)詳細品目・全国データ計算用シート'!$V$13:$V$59,MATCH('(要確認)詳細品目・全国データ計算用シート'!$U31,'(要確認)詳細品目・全国データ計算用シート'!$AP$13:$AP$59,0)),"-")</f>
        <v>千葉</v>
      </c>
      <c r="I25" t="str">
        <f>IFERROR(INDEX('(要確認)詳細品目・全国データ計算用シート'!$V$13:$V$59,MATCH('(要確認)詳細品目・全国データ計算用シート'!$U31,'(要確認)詳細品目・全国データ計算用シート'!$AL$13:$AL$59,0)),"-")</f>
        <v>長野</v>
      </c>
      <c r="J25" t="str">
        <f>IFERROR(INDEX('(要確認)詳細品目・全国データ計算用シート'!$V$13:$V$59,MATCH('(要確認)詳細品目・全国データ計算用シート'!$U31,'(要確認)詳細品目・全国データ計算用シート'!$Z$13:$Z$59,0)),"-")</f>
        <v>愛知</v>
      </c>
      <c r="K25"/>
      <c r="L25" t="str">
        <f>IFERROR('貼_主要農産物の産出額と構成比（なたね含）'!H51,"-")</f>
        <v>鹿児島</v>
      </c>
      <c r="M25" t="str">
        <f>IFERROR(INDEX('貼_部門別・億円単・全国（e-Stat）'!$A$15:$A$61,MATCH('貼_部門別・億円単・全国（e-Stat）'!$B33,'貼_部門別・億円単・全国（e-Stat）'!$R$15:$R$61,0)),"-")</f>
        <v>山形</v>
      </c>
      <c r="N25" t="str">
        <f>IFERROR(INDEX('貼_部門別・億円単・全国（e-Stat）'!$A$15:$A$61,MATCH('貼_部門別・億円単・全国（e-Stat）'!$B33,'貼_部門別・億円単・全国（e-Stat）'!$T$15:$T$61,0)),"-")</f>
        <v>高知</v>
      </c>
      <c r="O25" t="str">
        <f>IFERROR(INDEX('貼_部門別・億円単・全国（e-Stat）'!$A$15:$A$61,MATCH('貼_部門別・億円単・全国（e-Stat）'!$B33,'貼_部門別・億円単・全国（e-Stat）'!$V$15:$V$61,0)),"-")</f>
        <v>岐阜</v>
      </c>
      <c r="P25" t="str">
        <f>IFERROR(INDEX('貼_部門別・億円単・全国（e-Stat）'!$A$15:$A$61,MATCH('貼_部門別・億円単・全国（e-Stat）'!$B33,'貼_部門別・億円単・全国（e-Stat）'!$AD$15:$AD$61,0)),"-")</f>
        <v>福島</v>
      </c>
      <c r="Q25" t="str">
        <f>IFERROR(INDEX('貼_部門別・億円単・全国（e-Stat）'!$A$15:$A$61,MATCH('貼_部門別・億円単・全国（e-Stat）'!$B33,'貼_部門別・億円単・全国（e-Stat）'!$AH$15:$AH$61,0)),"-")</f>
        <v>大分</v>
      </c>
      <c r="R25" t="str">
        <f>IFERROR(INDEX('貼_部門別・億円単・全国（e-Stat）'!$A$15:$A$61,MATCH('貼_部門別・億円単・全国（e-Stat）'!$B33,'貼_部門別・億円単・全国（e-Stat）'!$AJ$15:$AJ$61,0)),"-")</f>
        <v>福岡</v>
      </c>
      <c r="S25" t="str">
        <f>IFERROR(INDEX('貼_部門別・億円単・全国（e-Stat）'!$A$15:$A$61,MATCH('貼_部門別・億円単・全国（e-Stat）'!$B33,'貼_部門別・億円単・全国（e-Stat）'!$AF$15:$AF$61,0)),"-")</f>
        <v>岐阜</v>
      </c>
    </row>
    <row r="26" spans="2:19" s="302" customFormat="1">
      <c r="B26"/>
      <c r="D26" t="str">
        <f>IFERROR(INDEX('貼_部門別・億円単・全国（e-Stat）'!$A$15:$A$61,MATCH('貼_部門別・億円単・全国（e-Stat）'!$B34,'貼_部門別・億円単・全国（e-Stat）'!$D$15:$D$61,0)),"-")</f>
        <v>兵庫</v>
      </c>
      <c r="E26" t="str">
        <f>IFERROR(INDEX('貼_部門別・億円単・全国（e-Stat）'!$A$15:$A$61,MATCH('貼_部門別・億円単・全国（e-Stat）'!$B34,'貼_部門別・億円単・全国（e-Stat）'!$F$15:$F$61,0)),"-")</f>
        <v>和歌山</v>
      </c>
      <c r="F26" t="str">
        <f>IFERROR(INDEX('貼_部門別・億円単・全国（e-Stat）'!$A$15:$A$61,MATCH('貼_部門別・億円単・全国（e-Stat）'!$B34,'貼_部門別・億円単・全国（e-Stat）'!$H$15:$H$61,0)),"-")</f>
        <v>愛知</v>
      </c>
      <c r="G26" t="str">
        <f>IFERROR(INDEX('(要確認)詳細品目・全国データ計算用シート'!$V$13:$V$59,MATCH('(要確認)詳細品目・全国データ計算用シート'!$U32,'(要確認)詳細品目・全国データ計算用シート'!$AD$13:$AD$59,0)),"-")</f>
        <v>宮城</v>
      </c>
      <c r="H26" t="str">
        <f>IFERROR(INDEX('(要確認)詳細品目・全国データ計算用シート'!$V$13:$V$59,MATCH('(要確認)詳細品目・全国データ計算用シート'!$U32,'(要確認)詳細品目・全国データ計算用シート'!$AP$13:$AP$59,0)),"-")</f>
        <v>広島</v>
      </c>
      <c r="I26" t="str">
        <f>IFERROR(INDEX('(要確認)詳細品目・全国データ計算用シート'!$V$13:$V$59,MATCH('(要確認)詳細品目・全国データ計算用シート'!$U32,'(要確認)詳細品目・全国データ計算用シート'!$AL$13:$AL$59,0)),"-")</f>
        <v>三重</v>
      </c>
      <c r="J26" t="str">
        <f>IFERROR(INDEX('(要確認)詳細品目・全国データ計算用シート'!$V$13:$V$59,MATCH('(要確認)詳細品目・全国データ計算用シート'!$U32,'(要確認)詳細品目・全国データ計算用シート'!$Z$13:$Z$59,0)),"-")</f>
        <v>岩手</v>
      </c>
      <c r="K26"/>
      <c r="L26" t="str">
        <f>IFERROR('貼_主要農産物の産出額と構成比（なたね含）'!H52,"-")</f>
        <v>秋田</v>
      </c>
      <c r="M26" t="str">
        <f>IFERROR(INDEX('貼_部門別・億円単・全国（e-Stat）'!$A$15:$A$61,MATCH('貼_部門別・億円単・全国（e-Stat）'!$B34,'貼_部門別・億円単・全国（e-Stat）'!$R$15:$R$61,0)),"-")</f>
        <v>佐賀</v>
      </c>
      <c r="N26" t="str">
        <f>IFERROR(INDEX('貼_部門別・億円単・全国（e-Stat）'!$A$15:$A$61,MATCH('貼_部門別・億円単・全国（e-Stat）'!$B34,'貼_部門別・億円単・全国（e-Stat）'!$T$15:$T$61,0)),"-")</f>
        <v>鹿児島</v>
      </c>
      <c r="O26" t="str">
        <f>IFERROR(INDEX('貼_部門別・億円単・全国（e-Stat）'!$A$15:$A$61,MATCH('貼_部門別・億円単・全国（e-Stat）'!$B34,'貼_部門別・億円単・全国（e-Stat）'!$V$15:$V$61,0)),"-")</f>
        <v>高知</v>
      </c>
      <c r="P26" t="str">
        <f>IFERROR(INDEX('貼_部門別・億円単・全国（e-Stat）'!$A$15:$A$61,MATCH('貼_部門別・億円単・全国（e-Stat）'!$B34,'貼_部門別・億円単・全国（e-Stat）'!$AD$15:$AD$61,0)),"-")</f>
        <v>三重</v>
      </c>
      <c r="Q26" t="str">
        <f>IFERROR(INDEX('貼_部門別・億円単・全国（e-Stat）'!$A$15:$A$61,MATCH('貼_部門別・億円単・全国（e-Stat）'!$B34,'貼_部門別・億円単・全国（e-Stat）'!$AH$15:$AH$61,0)),"-")</f>
        <v>福島</v>
      </c>
      <c r="R26" t="str">
        <f>IFERROR(INDEX('貼_部門別・億円単・全国（e-Stat）'!$A$15:$A$61,MATCH('貼_部門別・億円単・全国（e-Stat）'!$B34,'貼_部門別・億円単・全国（e-Stat）'!$AJ$15:$AJ$61,0)),"-")</f>
        <v>福島</v>
      </c>
      <c r="S26" t="str">
        <f>IFERROR(INDEX('貼_部門別・億円単・全国（e-Stat）'!$A$15:$A$61,MATCH('貼_部門別・億円単・全国（e-Stat）'!$B34,'貼_部門別・億円単・全国（e-Stat）'!$AF$15:$AF$61,0)),"-")</f>
        <v>千葉</v>
      </c>
    </row>
    <row r="27" spans="2:19" s="302" customFormat="1">
      <c r="B27"/>
      <c r="D27" t="str">
        <f>IFERROR(INDEX('貼_部門別・億円単・全国（e-Stat）'!$A$15:$A$61,MATCH('貼_部門別・億円単・全国（e-Stat）'!$B35,'貼_部門別・億円単・全国（e-Stat）'!$D$15:$D$61,0)),"-")</f>
        <v>埼玉</v>
      </c>
      <c r="E27" t="str">
        <f>IFERROR(INDEX('貼_部門別・億円単・全国（e-Stat）'!$A$15:$A$61,MATCH('貼_部門別・億円単・全国（e-Stat）'!$B35,'貼_部門別・億円単・全国（e-Stat）'!$F$15:$F$61,0)),"-")</f>
        <v>高知</v>
      </c>
      <c r="F27" t="str">
        <f>IFERROR(INDEX('貼_部門別・億円単・全国（e-Stat）'!$A$15:$A$61,MATCH('貼_部門別・億円単・全国（e-Stat）'!$B35,'貼_部門別・億円単・全国（e-Stat）'!$H$15:$H$61,0)),"-")</f>
        <v>福井</v>
      </c>
      <c r="G27" t="str">
        <f>IFERROR(INDEX('(要確認)詳細品目・全国データ計算用シート'!$V$13:$V$59,MATCH('(要確認)詳細品目・全国データ計算用シート'!$U33,'(要確認)詳細品目・全国データ計算用シート'!$AD$13:$AD$59,0)),"-")</f>
        <v>青森</v>
      </c>
      <c r="H27" t="str">
        <f>IFERROR(INDEX('(要確認)詳細品目・全国データ計算用シート'!$V$13:$V$59,MATCH('(要確認)詳細品目・全国データ計算用シート'!$U33,'(要確認)詳細品目・全国データ計算用シート'!$AP$13:$AP$59,0)),"-")</f>
        <v>鳥取</v>
      </c>
      <c r="I27" t="str">
        <f>IFERROR(INDEX('(要確認)詳細品目・全国データ計算用シート'!$V$13:$V$59,MATCH('(要確認)詳細品目・全国データ計算用シート'!$U33,'(要確認)詳細品目・全国データ計算用シート'!$AL$13:$AL$59,0)),"-")</f>
        <v>福井</v>
      </c>
      <c r="J27" t="str">
        <f>IFERROR(INDEX('(要確認)詳細品目・全国データ計算用シート'!$V$13:$V$59,MATCH('(要確認)詳細品目・全国データ計算用シート'!$U33,'(要確認)詳細品目・全国データ計算用シート'!$Z$13:$Z$59,0)),"-")</f>
        <v>愛媛</v>
      </c>
      <c r="K27"/>
      <c r="L27" t="str">
        <f>IFERROR('貼_主要農産物の産出額と構成比（なたね含）'!H53,"-")</f>
        <v>山形</v>
      </c>
      <c r="M27" t="str">
        <f>IFERROR(INDEX('貼_部門別・億円単・全国（e-Stat）'!$A$15:$A$61,MATCH('貼_部門別・億円単・全国（e-Stat）'!$B35,'貼_部門別・億円単・全国（e-Stat）'!$R$15:$R$61,0)),"-")</f>
        <v>岐阜</v>
      </c>
      <c r="N27" t="str">
        <f>IFERROR(INDEX('貼_部門別・億円単・全国（e-Stat）'!$A$15:$A$61,MATCH('貼_部門別・億円単・全国（e-Stat）'!$B35,'貼_部門別・億円単・全国（e-Stat）'!$T$15:$T$61,0)),"-")</f>
        <v>茨城</v>
      </c>
      <c r="O27" t="str">
        <f>IFERROR(INDEX('貼_部門別・億円単・全国（e-Stat）'!$A$15:$A$61,MATCH('貼_部門別・億円単・全国（e-Stat）'!$B35,'貼_部門別・億円単・全国（e-Stat）'!$V$15:$V$61,0)),"-")</f>
        <v>群馬</v>
      </c>
      <c r="P27" t="str">
        <f>IFERROR(INDEX('貼_部門別・億円単・全国（e-Stat）'!$A$15:$A$61,MATCH('貼_部門別・億円単・全国（e-Stat）'!$B35,'貼_部門別・億円単・全国（e-Stat）'!$AD$15:$AD$61,0)),"-")</f>
        <v>大分</v>
      </c>
      <c r="Q27" t="str">
        <f>IFERROR(INDEX('貼_部門別・億円単・全国（e-Stat）'!$A$15:$A$61,MATCH('貼_部門別・億円単・全国（e-Stat）'!$B35,'貼_部門別・億円単・全国（e-Stat）'!$AH$15:$AH$61,0)),"-")</f>
        <v>山形</v>
      </c>
      <c r="R27" t="str">
        <f>IFERROR(INDEX('貼_部門別・億円単・全国（e-Stat）'!$A$15:$A$61,MATCH('貼_部門別・億円単・全国（e-Stat）'!$B35,'貼_部門別・億円単・全国（e-Stat）'!$AJ$15:$AJ$61,0)),"-")</f>
        <v>山形</v>
      </c>
      <c r="S27" t="str">
        <f>IFERROR(INDEX('貼_部門別・億円単・全国（e-Stat）'!$A$15:$A$61,MATCH('貼_部門別・億円単・全国（e-Stat）'!$B35,'貼_部門別・億円単・全国（e-Stat）'!$AF$15:$AF$61,0)),"-")</f>
        <v>三重</v>
      </c>
    </row>
    <row r="28" spans="2:19" s="302" customFormat="1">
      <c r="B28"/>
      <c r="D28" t="str">
        <f>IFERROR(INDEX('貼_部門別・億円単・全国（e-Stat）'!$A$15:$A$61,MATCH('貼_部門別・億円単・全国（e-Stat）'!$B36,'貼_部門別・億円単・全国（e-Stat）'!$D$15:$D$61,0)),"-")</f>
        <v>岡山</v>
      </c>
      <c r="E28" t="str">
        <f>IFERROR(INDEX('貼_部門別・億円単・全国（e-Stat）'!$A$15:$A$61,MATCH('貼_部門別・億円単・全国（e-Stat）'!$B36,'貼_部門別・億円単・全国（e-Stat）'!$F$15:$F$61,0)),"-")</f>
        <v>宮城</v>
      </c>
      <c r="F28" t="str">
        <f>IFERROR(INDEX('貼_部門別・億円単・全国（e-Stat）'!$A$15:$A$61,MATCH('貼_部門別・億円単・全国（e-Stat）'!$B36,'貼_部門別・億円単・全国（e-Stat）'!$H$15:$H$61,0)),"-")</f>
        <v>石川</v>
      </c>
      <c r="G28" t="str">
        <f>IFERROR(INDEX('(要確認)詳細品目・全国データ計算用シート'!$V$13:$V$59,MATCH('(要確認)詳細品目・全国データ計算用シート'!$U34,'(要確認)詳細品目・全国データ計算用シート'!$AD$13:$AD$59,0)),"-")</f>
        <v>静岡</v>
      </c>
      <c r="H28" t="str">
        <f>IFERROR(INDEX('(要確認)詳細品目・全国データ計算用シート'!$V$13:$V$59,MATCH('(要確認)詳細品目・全国データ計算用シート'!$U34,'(要確認)詳細品目・全国データ計算用シート'!$AP$13:$AP$59,0)),"-")</f>
        <v>山梨</v>
      </c>
      <c r="I28" t="str">
        <f>IFERROR(INDEX('(要確認)詳細品目・全国データ計算用シート'!$V$13:$V$59,MATCH('(要確認)詳細品目・全国データ計算用シート'!$U34,'(要確認)詳細品目・全国データ計算用シート'!$AL$13:$AL$59,0)),"-")</f>
        <v>福島</v>
      </c>
      <c r="J28" t="str">
        <f>IFERROR(INDEX('(要確認)詳細品目・全国データ計算用シート'!$V$13:$V$59,MATCH('(要確認)詳細品目・全国データ計算用シート'!$U34,'(要確認)詳細品目・全国データ計算用シート'!$Z$13:$Z$59,0)),"-")</f>
        <v>岐阜</v>
      </c>
      <c r="K28"/>
      <c r="L28" t="str">
        <f>IFERROR('貼_主要農産物の産出額と構成比（なたね含）'!H54,"-")</f>
        <v>富山</v>
      </c>
      <c r="M28" t="str">
        <f>IFERROR(INDEX('貼_部門別・億円単・全国（e-Stat）'!$A$15:$A$61,MATCH('貼_部門別・億円単・全国（e-Stat）'!$B36,'貼_部門別・億円単・全国（e-Stat）'!$R$15:$R$61,0)),"-")</f>
        <v>神奈川</v>
      </c>
      <c r="N28" t="str">
        <f>IFERROR(INDEX('貼_部門別・億円単・全国（e-Stat）'!$A$15:$A$61,MATCH('貼_部門別・億円単・全国（e-Stat）'!$B36,'貼_部門別・億円単・全国（e-Stat）'!$T$15:$T$61,0)),"-")</f>
        <v>新潟</v>
      </c>
      <c r="O28" t="str">
        <f>IFERROR(INDEX('貼_部門別・億円単・全国（e-Stat）'!$A$15:$A$61,MATCH('貼_部門別・億円単・全国（e-Stat）'!$B36,'貼_部門別・億円単・全国（e-Stat）'!$V$15:$V$61,0)),"-")</f>
        <v>大分</v>
      </c>
      <c r="P28" t="str">
        <f>IFERROR(INDEX('貼_部門別・億円単・全国（e-Stat）'!$A$15:$A$61,MATCH('貼_部門別・億円単・全国（e-Stat）'!$B36,'貼_部門別・億円単・全国（e-Stat）'!$AD$15:$AD$61,0)),"-")</f>
        <v>岐阜</v>
      </c>
      <c r="Q28" t="str">
        <f>IFERROR(INDEX('貼_部門別・億円単・全国（e-Stat）'!$A$15:$A$61,MATCH('貼_部門別・億円単・全国（e-Stat）'!$B36,'貼_部門別・億円単・全国（e-Stat）'!$AH$15:$AH$61,0)),"-")</f>
        <v>三重</v>
      </c>
      <c r="R28" t="str">
        <f>IFERROR(INDEX('貼_部門別・億円単・全国（e-Stat）'!$A$15:$A$61,MATCH('貼_部門別・億円単・全国（e-Stat）'!$B36,'貼_部門別・億円単・全国（e-Stat）'!$AJ$15:$AJ$61,0)),"-")</f>
        <v>鳥取</v>
      </c>
      <c r="S28" t="str">
        <f>IFERROR(INDEX('貼_部門別・億円単・全国（e-Stat）'!$A$15:$A$61,MATCH('貼_部門別・億円単・全国（e-Stat）'!$B36,'貼_部門別・億円単・全国（e-Stat）'!$AF$15:$AF$61,0)),"-")</f>
        <v>岡山</v>
      </c>
    </row>
    <row r="29" spans="2:19" s="302" customFormat="1">
      <c r="B29"/>
      <c r="D29" t="str">
        <f>IFERROR(INDEX('貼_部門別・億円単・全国（e-Stat）'!$A$15:$A$61,MATCH('貼_部門別・億円単・全国（e-Stat）'!$B37,'貼_部門別・億円単・全国（e-Stat）'!$D$15:$D$61,0)),"-")</f>
        <v>長崎</v>
      </c>
      <c r="E29" t="str">
        <f>IFERROR(INDEX('貼_部門別・億円単・全国（e-Stat）'!$A$15:$A$61,MATCH('貼_部門別・億円単・全国（e-Stat）'!$B37,'貼_部門別・億円単・全国（e-Stat）'!$F$15:$F$61,0)),"-")</f>
        <v>兵庫</v>
      </c>
      <c r="F29" t="str">
        <f>IFERROR(INDEX('貼_部門別・億円単・全国（e-Stat）'!$A$15:$A$61,MATCH('貼_部門別・億円単・全国（e-Stat）'!$B37,'貼_部門別・億円単・全国（e-Stat）'!$H$15:$H$61,0)),"-")</f>
        <v>三重</v>
      </c>
      <c r="G29" t="str">
        <f>IFERROR(INDEX('(要確認)詳細品目・全国データ計算用シート'!$V$13:$V$59,MATCH('(要確認)詳細品目・全国データ計算用シート'!$U35,'(要確認)詳細品目・全国データ計算用シート'!$AD$13:$AD$59,0)),"-")</f>
        <v>長崎</v>
      </c>
      <c r="H29" t="str">
        <f>IFERROR(INDEX('(要確認)詳細品目・全国データ計算用シート'!$V$13:$V$59,MATCH('(要確認)詳細品目・全国データ計算用シート'!$U35,'(要確認)詳細品目・全国データ計算用シート'!$AP$13:$AP$59,0)),"-")</f>
        <v>岐阜</v>
      </c>
      <c r="I29" t="str">
        <f>IFERROR(INDEX('(要確認)詳細品目・全国データ計算用シート'!$V$13:$V$59,MATCH('(要確認)詳細品目・全国データ計算用シート'!$U35,'(要確認)詳細品目・全国データ計算用シート'!$AL$13:$AL$59,0)),"-")</f>
        <v>京都</v>
      </c>
      <c r="J29" t="str">
        <f>IFERROR(INDEX('(要確認)詳細品目・全国データ計算用シート'!$V$13:$V$59,MATCH('(要確認)詳細品目・全国データ計算用シート'!$U35,'(要確認)詳細品目・全国データ計算用シート'!$Z$13:$Z$59,0)),"-")</f>
        <v>佐賀</v>
      </c>
      <c r="K29"/>
      <c r="L29" t="str">
        <f>IFERROR('貼_主要農産物の産出額と構成比（なたね含）'!H55,"-")</f>
        <v>静岡</v>
      </c>
      <c r="M29" t="str">
        <f>IFERROR(INDEX('貼_部門別・億円単・全国（e-Stat）'!$A$15:$A$61,MATCH('貼_部門別・億円単・全国（e-Stat）'!$B37,'貼_部門別・億円単・全国（e-Stat）'!$R$15:$R$61,0)),"-")</f>
        <v>大分</v>
      </c>
      <c r="N29" t="str">
        <f>IFERROR(INDEX('貼_部門別・億円単・全国（e-Stat）'!$A$15:$A$61,MATCH('貼_部門別・億円単・全国（e-Stat）'!$B37,'貼_部門別・億円単・全国（e-Stat）'!$T$15:$T$61,0)),"-")</f>
        <v>千葉</v>
      </c>
      <c r="O29" t="str">
        <f>IFERROR(INDEX('貼_部門別・億円単・全国（e-Stat）'!$A$15:$A$61,MATCH('貼_部門別・億円単・全国（e-Stat）'!$B37,'貼_部門別・億円単・全国（e-Stat）'!$V$15:$V$61,0)),"-")</f>
        <v>岩手</v>
      </c>
      <c r="P29" t="str">
        <f>IFERROR(INDEX('貼_部門別・億円単・全国（e-Stat）'!$A$15:$A$61,MATCH('貼_部門別・億円単・全国（e-Stat）'!$B37,'貼_部門別・億円単・全国（e-Stat）'!$AD$15:$AD$61,0)),"-")</f>
        <v>沖縄</v>
      </c>
      <c r="Q29" t="str">
        <f>IFERROR(INDEX('貼_部門別・億円単・全国（e-Stat）'!$A$15:$A$61,MATCH('貼_部門別・億円単・全国（e-Stat）'!$B37,'貼_部門別・億円単・全国（e-Stat）'!$AH$15:$AH$61,0)),"-")</f>
        <v>鳥取</v>
      </c>
      <c r="R29" t="str">
        <f>IFERROR(INDEX('貼_部門別・億円単・全国（e-Stat）'!$A$15:$A$61,MATCH('貼_部門別・億円単・全国（e-Stat）'!$B37,'貼_部門別・億円単・全国（e-Stat）'!$AJ$15:$AJ$61,0)),"-")</f>
        <v>三重</v>
      </c>
      <c r="S29" t="str">
        <f>IFERROR(INDEX('貼_部門別・億円単・全国（e-Stat）'!$A$15:$A$61,MATCH('貼_部門別・億円単・全国（e-Stat）'!$B37,'貼_部門別・億円単・全国（e-Stat）'!$AF$15:$AF$61,0)),"-")</f>
        <v>島根</v>
      </c>
    </row>
    <row r="30" spans="2:19" s="302" customFormat="1">
      <c r="B30"/>
      <c r="D30" t="str">
        <f>IFERROR(INDEX('貼_部門別・億円単・全国（e-Stat）'!$A$15:$A$61,MATCH('貼_部門別・億円単・全国（e-Stat）'!$B38,'貼_部門別・億円単・全国（e-Stat）'!$D$15:$D$61,0)),"-")</f>
        <v>佐賀</v>
      </c>
      <c r="E30" t="str">
        <f>IFERROR(INDEX('貼_部門別・億円単・全国（e-Stat）'!$A$15:$A$61,MATCH('貼_部門別・億円単・全国（e-Stat）'!$B38,'貼_部門別・億円単・全国（e-Stat）'!$F$15:$F$61,0)),"-")</f>
        <v>愛媛</v>
      </c>
      <c r="F30" t="str">
        <f>IFERROR(INDEX('貼_部門別・億円単・全国（e-Stat）'!$A$15:$A$61,MATCH('貼_部門別・億円単・全国（e-Stat）'!$B38,'貼_部門別・億円単・全国（e-Stat）'!$H$15:$H$61,0)),"-")</f>
        <v>佐賀</v>
      </c>
      <c r="G30" t="str">
        <f>IFERROR(INDEX('(要確認)詳細品目・全国データ計算用シート'!$V$13:$V$59,MATCH('(要確認)詳細品目・全国データ計算用シート'!$U36,'(要確認)詳細品目・全国データ計算用シート'!$AD$13:$AD$59,0)),"-")</f>
        <v>千葉</v>
      </c>
      <c r="H30" t="str">
        <f>IFERROR(INDEX('(要確認)詳細品目・全国データ計算用シート'!$V$13:$V$59,MATCH('(要確認)詳細品目・全国データ計算用シート'!$U36,'(要確認)詳細品目・全国データ計算用シート'!$AP$13:$AP$59,0)),"-")</f>
        <v>富山</v>
      </c>
      <c r="I30" t="str">
        <f>IFERROR(INDEX('(要確認)詳細品目・全国データ計算用シート'!$V$13:$V$59,MATCH('(要確認)詳細品目・全国データ計算用シート'!$U36,'(要確認)詳細品目・全国データ計算用シート'!$AL$13:$AL$59,0)),"-")</f>
        <v>大分</v>
      </c>
      <c r="J30" t="str">
        <f>IFERROR(INDEX('(要確認)詳細品目・全国データ計算用シート'!$V$13:$V$59,MATCH('(要確認)詳細品目・全国データ計算用シート'!$U36,'(要確認)詳細品目・全国データ計算用シート'!$Z$13:$Z$59,0)),"-")</f>
        <v>宮城</v>
      </c>
      <c r="K30"/>
      <c r="L30" t="str">
        <f>IFERROR('貼_主要農産物の産出額と構成比（なたね含）'!H56,"-")</f>
        <v>大阪</v>
      </c>
      <c r="M30" t="str">
        <f>IFERROR(INDEX('貼_部門別・億円単・全国（e-Stat）'!$A$15:$A$61,MATCH('貼_部門別・億円単・全国（e-Stat）'!$B38,'貼_部門別・億円単・全国（e-Stat）'!$R$15:$R$61,0)),"-")</f>
        <v>徳島</v>
      </c>
      <c r="N30" t="str">
        <f>IFERROR(INDEX('貼_部門別・億円単・全国（e-Stat）'!$A$15:$A$61,MATCH('貼_部門別・億円単・全国（e-Stat）'!$B38,'貼_部門別・億円単・全国（e-Stat）'!$T$15:$T$61,0)),"-")</f>
        <v>徳島</v>
      </c>
      <c r="O30" t="str">
        <f>IFERROR(INDEX('貼_部門別・億円単・全国（e-Stat）'!$A$15:$A$61,MATCH('貼_部門別・億円単・全国（e-Stat）'!$B38,'貼_部門別・億円単・全国（e-Stat）'!$V$15:$V$61,0)),"-")</f>
        <v>神奈川</v>
      </c>
      <c r="P30" t="str">
        <f>IFERROR(INDEX('貼_部門別・億円単・全国（e-Stat）'!$A$15:$A$61,MATCH('貼_部門別・億円単・全国（e-Stat）'!$B38,'貼_部門別・億円単・全国（e-Stat）'!$AD$15:$AD$61,0)),"-")</f>
        <v>山形</v>
      </c>
      <c r="Q30" t="str">
        <f>IFERROR(INDEX('貼_部門別・億円単・全国（e-Stat）'!$A$15:$A$61,MATCH('貼_部門別・億円単・全国（e-Stat）'!$B38,'貼_部門別・億円単・全国（e-Stat）'!$AH$15:$AH$61,0)),"-")</f>
        <v>広島</v>
      </c>
      <c r="R30" t="str">
        <f>IFERROR(INDEX('貼_部門別・億円単・全国（e-Stat）'!$A$15:$A$61,MATCH('貼_部門別・億円単・全国（e-Stat）'!$B38,'貼_部門別・億円単・全国（e-Stat）'!$AJ$15:$AJ$61,0)),"-")</f>
        <v>広島</v>
      </c>
      <c r="S30" t="str">
        <f>IFERROR(INDEX('貼_部門別・億円単・全国（e-Stat）'!$A$15:$A$61,MATCH('貼_部門別・億円単・全国（e-Stat）'!$B38,'貼_部門別・億円単・全国（e-Stat）'!$AF$15:$AF$61,0)),"-")</f>
        <v>静岡</v>
      </c>
    </row>
    <row r="31" spans="2:19" s="302" customFormat="1">
      <c r="B31"/>
      <c r="D31" t="str">
        <f>IFERROR(INDEX('貼_部門別・億円単・全国（e-Stat）'!$A$15:$A$61,MATCH('貼_部門別・億円単・全国（e-Stat）'!$B39,'貼_部門別・億円単・全国（e-Stat）'!$D$15:$D$61,0)),"-")</f>
        <v>広島</v>
      </c>
      <c r="E31" t="str">
        <f>IFERROR(INDEX('貼_部門別・億円単・全国（e-Stat）'!$A$15:$A$61,MATCH('貼_部門別・億円単・全国（e-Stat）'!$B39,'貼_部門別・億円単・全国（e-Stat）'!$F$15:$F$61,0)),"-")</f>
        <v>岩手</v>
      </c>
      <c r="F31" t="str">
        <f>IFERROR(INDEX('貼_部門別・億円単・全国（e-Stat）'!$A$15:$A$61,MATCH('貼_部門別・億円単・全国（e-Stat）'!$B39,'貼_部門別・億円単・全国（e-Stat）'!$H$15:$H$61,0)),"-")</f>
        <v>広島</v>
      </c>
      <c r="G31" t="str">
        <f>IFERROR(INDEX('(要確認)詳細品目・全国データ計算用シート'!$V$13:$V$59,MATCH('(要確認)詳細品目・全国データ計算用シート'!$U37,'(要確認)詳細品目・全国データ計算用シート'!$AD$13:$AD$59,0)),"-")</f>
        <v>福島</v>
      </c>
      <c r="H31" t="str">
        <f>IFERROR(INDEX('(要確認)詳細品目・全国データ計算用シート'!$V$13:$V$59,MATCH('(要確認)詳細品目・全国データ計算用シート'!$U37,'(要確認)詳細品目・全国データ計算用シート'!$AP$13:$AP$59,0)),"-")</f>
        <v>岡山</v>
      </c>
      <c r="I31" t="str">
        <f>IFERROR(INDEX('(要確認)詳細品目・全国データ計算用シート'!$V$13:$V$59,MATCH('(要確認)詳細品目・全国データ計算用シート'!$U37,'(要確認)詳細品目・全国データ計算用シート'!$AL$13:$AL$59,0)),"-")</f>
        <v>石川</v>
      </c>
      <c r="J31" t="str">
        <f>IFERROR(INDEX('(要確認)詳細品目・全国データ計算用シート'!$V$13:$V$59,MATCH('(要確認)詳細品目・全国データ計算用シート'!$U37,'(要確認)詳細品目・全国データ計算用シート'!$Z$13:$Z$59,0)),"-")</f>
        <v>鳥取</v>
      </c>
      <c r="K31"/>
      <c r="L31" t="str">
        <f>IFERROR('貼_主要農産物の産出額と構成比（なたね含）'!H57,"-")</f>
        <v>奈良</v>
      </c>
      <c r="M31" t="str">
        <f>IFERROR(INDEX('貼_部門別・億円単・全国（e-Stat）'!$A$15:$A$61,MATCH('貼_部門別・億円単・全国（e-Stat）'!$B39,'貼_部門別・億円単・全国（e-Stat）'!$R$15:$R$61,0)),"-")</f>
        <v>新潟</v>
      </c>
      <c r="N31" t="str">
        <f>IFERROR(INDEX('貼_部門別・億円単・全国（e-Stat）'!$A$15:$A$61,MATCH('貼_部門別・億円単・全国（e-Stat）'!$B39,'貼_部門別・億円単・全国（e-Stat）'!$T$15:$T$61,0)),"-")</f>
        <v>秋田</v>
      </c>
      <c r="O31" t="str">
        <f>IFERROR(INDEX('貼_部門別・億円単・全国（e-Stat）'!$A$15:$A$61,MATCH('貼_部門別・億円単・全国（e-Stat）'!$B39,'貼_部門別・億円単・全国（e-Stat）'!$V$15:$V$61,0)),"-")</f>
        <v>山梨</v>
      </c>
      <c r="P31" t="str">
        <f>IFERROR(INDEX('貼_部門別・億円単・全国（e-Stat）'!$A$15:$A$61,MATCH('貼_部門別・億円単・全国（e-Stat）'!$B39,'貼_部門別・億円単・全国（e-Stat）'!$AD$15:$AD$61,0)),"-")</f>
        <v>福岡</v>
      </c>
      <c r="Q31" t="str">
        <f>IFERROR(INDEX('貼_部門別・億円単・全国（e-Stat）'!$A$15:$A$61,MATCH('貼_部門別・億円単・全国（e-Stat）'!$B39,'貼_部門別・億円単・全国（e-Stat）'!$AH$15:$AH$61,0)),"-")</f>
        <v>埼玉</v>
      </c>
      <c r="R31" t="str">
        <f>IFERROR(INDEX('貼_部門別・億円単・全国（e-Stat）'!$A$15:$A$61,MATCH('貼_部門別・億円単・全国（e-Stat）'!$B39,'貼_部門別・億円単・全国（e-Stat）'!$AJ$15:$AJ$61,0)),"-")</f>
        <v>埼玉</v>
      </c>
      <c r="S31" t="str">
        <f>IFERROR(INDEX('貼_部門別・億円単・全国（e-Stat）'!$A$15:$A$61,MATCH('貼_部門別・億円単・全国（e-Stat）'!$B39,'貼_部門別・億円単・全国（e-Stat）'!$AF$15:$AF$61,0)),"-")</f>
        <v>広島</v>
      </c>
    </row>
    <row r="32" spans="2:19" s="302" customFormat="1">
      <c r="B32"/>
      <c r="D32" t="str">
        <f>IFERROR(INDEX('貼_部門別・億円単・全国（e-Stat）'!$A$15:$A$61,MATCH('貼_部門別・億円単・全国（e-Stat）'!$B40,'貼_部門別・億円単・全国（e-Stat）'!$D$15:$D$61,0)),"-")</f>
        <v>大分</v>
      </c>
      <c r="E32" t="str">
        <f>IFERROR(INDEX('貼_部門別・億円単・全国（e-Stat）'!$A$15:$A$61,MATCH('貼_部門別・億円単・全国（e-Stat）'!$B40,'貼_部門別・億円単・全国（e-Stat）'!$F$15:$F$61,0)),"-")</f>
        <v>佐賀</v>
      </c>
      <c r="F32" t="str">
        <f>IFERROR(INDEX('貼_部門別・億円単・全国（e-Stat）'!$A$15:$A$61,MATCH('貼_部門別・億円単・全国（e-Stat）'!$B40,'貼_部門別・億円単・全国（e-Stat）'!$H$15:$H$61,0)),"-")</f>
        <v>山口</v>
      </c>
      <c r="G32" t="str">
        <f>IFERROR(INDEX('(要確認)詳細品目・全国データ計算用シート'!$V$13:$V$59,MATCH('(要確認)詳細品目・全国データ計算用シート'!$U38,'(要確認)詳細品目・全国データ計算用シート'!$AD$13:$AD$59,0)),"-")</f>
        <v>愛媛</v>
      </c>
      <c r="H32" t="str">
        <f>IFERROR(INDEX('(要確認)詳細品目・全国データ計算用シート'!$V$13:$V$59,MATCH('(要確認)詳細品目・全国データ計算用シート'!$U38,'(要確認)詳細品目・全国データ計算用シート'!$AP$13:$AP$59,0)),"-")</f>
        <v>兵庫</v>
      </c>
      <c r="I32" t="str">
        <f>IFERROR(INDEX('(要確認)詳細品目・全国データ計算用シート'!$V$13:$V$59,MATCH('(要確認)詳細品目・全国データ計算用シート'!$U38,'(要確認)詳細品目・全国データ計算用シート'!$AL$13:$AL$59,0)),"-")</f>
        <v>島根</v>
      </c>
      <c r="J32" t="str">
        <f>IFERROR(INDEX('(要確認)詳細品目・全国データ計算用シート'!$V$13:$V$59,MATCH('(要確認)詳細品目・全国データ計算用シート'!$U38,'(要確認)詳細品目・全国データ計算用シート'!$Z$13:$Z$59,0)),"-")</f>
        <v>京都</v>
      </c>
      <c r="K32"/>
      <c r="L32" t="str">
        <f>IFERROR('貼_主要農産物の産出額と構成比（なたね含）'!H58,"-")</f>
        <v>岡山</v>
      </c>
      <c r="M32" t="str">
        <f>IFERROR(INDEX('貼_部門別・億円単・全国（e-Stat）'!$A$15:$A$61,MATCH('貼_部門別・億円単・全国（e-Stat）'!$B40,'貼_部門別・億円単・全国（e-Stat）'!$R$15:$R$61,0)),"-")</f>
        <v>秋田</v>
      </c>
      <c r="N32" t="str">
        <f>IFERROR(INDEX('貼_部門別・億円単・全国（e-Stat）'!$A$15:$A$61,MATCH('貼_部門別・億円単・全国（e-Stat）'!$B40,'貼_部門別・億円単・全国（e-Stat）'!$T$15:$T$61,0)),"-")</f>
        <v>北海道</v>
      </c>
      <c r="O32" t="str">
        <f>IFERROR(INDEX('貼_部門別・億円単・全国（e-Stat）'!$A$15:$A$61,MATCH('貼_部門別・億円単・全国（e-Stat）'!$B40,'貼_部門別・億円単・全国（e-Stat）'!$V$15:$V$61,0)),"-")</f>
        <v>佐賀</v>
      </c>
      <c r="P32" t="str">
        <f>IFERROR(INDEX('貼_部門別・億円単・全国（e-Stat）'!$A$15:$A$61,MATCH('貼_部門別・億円単・全国（e-Stat）'!$B40,'貼_部門別・億円単・全国（e-Stat）'!$AD$15:$AD$61,0)),"-")</f>
        <v>香川</v>
      </c>
      <c r="Q32" t="str">
        <f>IFERROR(INDEX('貼_部門別・億円単・全国（e-Stat）'!$A$15:$A$61,MATCH('貼_部門別・億円単・全国（e-Stat）'!$B40,'貼_部門別・億円単・全国（e-Stat）'!$AH$15:$AH$61,0)),"-")</f>
        <v>香川</v>
      </c>
      <c r="R32" t="str">
        <f>IFERROR(INDEX('貼_部門別・億円単・全国（e-Stat）'!$A$15:$A$61,MATCH('貼_部門別・億円単・全国（e-Stat）'!$B40,'貼_部門別・億円単・全国（e-Stat）'!$AJ$15:$AJ$61,0)),"-")</f>
        <v>新潟</v>
      </c>
      <c r="S32" t="str">
        <f>IFERROR(INDEX('貼_部門別・億円単・全国（e-Stat）'!$A$15:$A$61,MATCH('貼_部門別・億円単・全国（e-Stat）'!$B40,'貼_部門別・億円単・全国（e-Stat）'!$AF$15:$AF$61,0)),"-")</f>
        <v>福岡</v>
      </c>
    </row>
    <row r="33" spans="2:19" s="302" customFormat="1">
      <c r="B33"/>
      <c r="D33" t="str">
        <f>IFERROR(INDEX('貼_部門別・億円単・全国（e-Stat）'!$A$15:$A$61,MATCH('貼_部門別・億円単・全国（e-Stat）'!$B41,'貼_部門別・億円単・全国（e-Stat）'!$D$15:$D$61,0)),"-")</f>
        <v>愛媛</v>
      </c>
      <c r="E33" t="str">
        <f>IFERROR(INDEX('貼_部門別・億円単・全国（e-Stat）'!$A$15:$A$61,MATCH('貼_部門別・億円単・全国（e-Stat）'!$B41,'貼_部門別・億円単・全国（e-Stat）'!$F$15:$F$61,0)),"-")</f>
        <v>長崎</v>
      </c>
      <c r="F33" t="str">
        <f>IFERROR(INDEX('貼_部門別・億円単・全国（e-Stat）'!$A$15:$A$61,MATCH('貼_部門別・億円単・全国（e-Stat）'!$B41,'貼_部門別・億円単・全国（e-Stat）'!$H$15:$H$61,0)),"-")</f>
        <v>岐阜</v>
      </c>
      <c r="G33" t="str">
        <f>IFERROR(INDEX('(要確認)詳細品目・全国データ計算用シート'!$V$13:$V$59,MATCH('(要確認)詳細品目・全国データ計算用シート'!$U39,'(要確認)詳細品目・全国データ計算用シート'!$AD$13:$AD$59,0)),"-")</f>
        <v>秋田</v>
      </c>
      <c r="H33" t="str">
        <f>IFERROR(INDEX('(要確認)詳細品目・全国データ計算用シート'!$V$13:$V$59,MATCH('(要確認)詳細品目・全国データ計算用シート'!$U39,'(要確認)詳細品目・全国データ計算用シート'!$AP$13:$AP$59,0)),"-")</f>
        <v>宮崎</v>
      </c>
      <c r="I33" t="str">
        <f>IFERROR(INDEX('(要確認)詳細品目・全国データ計算用シート'!$V$13:$V$59,MATCH('(要確認)詳細品目・全国データ計算用シート'!$U39,'(要確認)詳細品目・全国データ計算用シート'!$AL$13:$AL$59,0)),"-")</f>
        <v>千葉</v>
      </c>
      <c r="J33" t="str">
        <f>IFERROR(INDEX('(要確認)詳細品目・全国データ計算用シート'!$V$13:$V$59,MATCH('(要確認)詳細品目・全国データ計算用シート'!$U39,'(要確認)詳細品目・全国データ計算用シート'!$Z$13:$Z$59,0)),"-")</f>
        <v>山口</v>
      </c>
      <c r="K33"/>
      <c r="L33" t="str">
        <f>IFERROR('貼_主要農産物の産出額と構成比（なたね含）'!H59,"-")</f>
        <v>宮崎</v>
      </c>
      <c r="M33" t="str">
        <f>IFERROR(INDEX('貼_部門別・億円単・全国（e-Stat）'!$A$15:$A$61,MATCH('貼_部門別・億円単・全国（e-Stat）'!$B41,'貼_部門別・億円単・全国（e-Stat）'!$R$15:$R$61,0)),"-")</f>
        <v>京都</v>
      </c>
      <c r="N33" t="str">
        <f>IFERROR(INDEX('貼_部門別・億円単・全国（e-Stat）'!$A$15:$A$61,MATCH('貼_部門別・億円単・全国（e-Stat）'!$B41,'貼_部門別・億円単・全国（e-Stat）'!$T$15:$T$61,0)),"-")</f>
        <v>栃木</v>
      </c>
      <c r="O33" t="str">
        <f>IFERROR(INDEX('貼_部門別・億円単・全国（e-Stat）'!$A$15:$A$61,MATCH('貼_部門別・億円単・全国（e-Stat）'!$B41,'貼_部門別・億円単・全国（e-Stat）'!$V$15:$V$61,0)),"-")</f>
        <v>東京</v>
      </c>
      <c r="P33" t="str">
        <f>IFERROR(INDEX('貼_部門別・億円単・全国（e-Stat）'!$A$15:$A$61,MATCH('貼_部門別・億円単・全国（e-Stat）'!$B41,'貼_部門別・億円単・全国（e-Stat）'!$AD$15:$AD$61,0)),"-")</f>
        <v>秋田</v>
      </c>
      <c r="Q33" t="str">
        <f>IFERROR(INDEX('貼_部門別・億円単・全国（e-Stat）'!$A$15:$A$61,MATCH('貼_部門別・億円単・全国（e-Stat）'!$B41,'貼_部門別・億円単・全国（e-Stat）'!$AH$15:$AH$61,0)),"-")</f>
        <v>新潟</v>
      </c>
      <c r="R33" t="str">
        <f>IFERROR(INDEX('貼_部門別・億円単・全国（e-Stat）'!$A$15:$A$61,MATCH('貼_部門別・億円単・全国（e-Stat）'!$B41,'貼_部門別・億円単・全国（e-Stat）'!$AJ$15:$AJ$61,0)),"-")</f>
        <v>香川</v>
      </c>
      <c r="S33" t="str">
        <f>IFERROR(INDEX('貼_部門別・億円単・全国（e-Stat）'!$A$15:$A$61,MATCH('貼_部門別・億円単・全国（e-Stat）'!$B41,'貼_部門別・億円単・全国（e-Stat）'!$AF$15:$AF$61,0)),"-")</f>
        <v>滋賀</v>
      </c>
    </row>
    <row r="34" spans="2:19" s="302" customFormat="1">
      <c r="B34"/>
      <c r="D34" t="str">
        <f>IFERROR(INDEX('貼_部門別・億円単・全国（e-Stat）'!$A$15:$A$61,MATCH('貼_部門別・億円単・全国（e-Stat）'!$B42,'貼_部門別・億円単・全国（e-Stat）'!$D$15:$D$61,0)),"-")</f>
        <v>山梨</v>
      </c>
      <c r="E34" t="str">
        <f>IFERROR(INDEX('貼_部門別・億円単・全国（e-Stat）'!$A$15:$A$61,MATCH('貼_部門別・億円単・全国（e-Stat）'!$B42,'貼_部門別・億円単・全国（e-Stat）'!$F$15:$F$61,0)),"-")</f>
        <v>岡山</v>
      </c>
      <c r="F34" t="str">
        <f>IFERROR(INDEX('貼_部門別・億円単・全国（e-Stat）'!$A$15:$A$61,MATCH('貼_部門別・億円単・全国（e-Stat）'!$B42,'貼_部門別・億円単・全国（e-Stat）'!$H$15:$H$61,0)),"-")</f>
        <v>大分</v>
      </c>
      <c r="G34" t="str">
        <f>IFERROR(INDEX('(要確認)詳細品目・全国データ計算用シート'!$V$13:$V$59,MATCH('(要確認)詳細品目・全国データ計算用シート'!$U40,'(要確認)詳細品目・全国データ計算用シート'!$AD$13:$AD$59,0)),"-")</f>
        <v>広島</v>
      </c>
      <c r="H34" t="str">
        <f>IFERROR(INDEX('(要確認)詳細品目・全国データ計算用シート'!$V$13:$V$59,MATCH('(要確認)詳細品目・全国データ計算用シート'!$U40,'(要確認)詳細品目・全国データ計算用シート'!$AP$13:$AP$59,0)),"-")</f>
        <v>沖縄</v>
      </c>
      <c r="I34" t="str">
        <f>IFERROR(INDEX('(要確認)詳細品目・全国データ計算用シート'!$V$13:$V$59,MATCH('(要確認)詳細品目・全国データ計算用シート'!$U40,'(要確認)詳細品目・全国データ計算用シート'!$AL$13:$AL$59,0)),"-")</f>
        <v>山口</v>
      </c>
      <c r="J34" t="str">
        <f>IFERROR(INDEX('(要確認)詳細品目・全国データ計算用シート'!$V$13:$V$59,MATCH('(要確認)詳細品目・全国データ計算用シート'!$U40,'(要確認)詳細品目・全国データ計算用シート'!$Z$13:$Z$59,0)),"-")</f>
        <v>福井</v>
      </c>
      <c r="K34"/>
      <c r="L34" t="str">
        <f>IFERROR('貼_主要農産物の産出額と構成比（なたね含）'!H60,"-")</f>
        <v>-</v>
      </c>
      <c r="M34" t="str">
        <f>IFERROR(INDEX('貼_部門別・億円単・全国（e-Stat）'!$A$15:$A$61,MATCH('貼_部門別・億円単・全国（e-Stat）'!$B42,'貼_部門別・億円単・全国（e-Stat）'!$R$15:$R$61,0)),"-")</f>
        <v>広島</v>
      </c>
      <c r="N34" t="str">
        <f>IFERROR(INDEX('貼_部門別・億円単・全国（e-Stat）'!$A$15:$A$61,MATCH('貼_部門別・億円単・全国（e-Stat）'!$B42,'貼_部門別・億円単・全国（e-Stat）'!$T$15:$T$61,0)),"-")</f>
        <v>神奈川</v>
      </c>
      <c r="O34" t="str">
        <f>IFERROR(INDEX('貼_部門別・億円単・全国（e-Stat）'!$A$15:$A$61,MATCH('貼_部門別・億円単・全国（e-Stat）'!$B42,'貼_部門別・億円単・全国（e-Stat）'!$V$15:$V$61,0)),"-")</f>
        <v>徳島</v>
      </c>
      <c r="P34" t="str">
        <f>IFERROR(INDEX('貼_部門別・億円単・全国（e-Stat）'!$A$15:$A$61,MATCH('貼_部門別・億円単・全国（e-Stat）'!$B42,'貼_部門別・億円単・全国（e-Stat）'!$AD$15:$AD$61,0)),"-")</f>
        <v>佐賀</v>
      </c>
      <c r="Q34" t="str">
        <f>IFERROR(INDEX('貼_部門別・億円単・全国（e-Stat）'!$A$15:$A$61,MATCH('貼_部門別・億円単・全国（e-Stat）'!$B42,'貼_部門別・億円単・全国（e-Stat）'!$AH$15:$AH$61,0)),"-")</f>
        <v>長崎</v>
      </c>
      <c r="R34" t="str">
        <f>IFERROR(INDEX('貼_部門別・億円単・全国（e-Stat）'!$A$15:$A$61,MATCH('貼_部門別・億円単・全国（e-Stat）'!$B42,'貼_部門別・億円単・全国（e-Stat）'!$AJ$15:$AJ$61,0)),"-")</f>
        <v>長崎</v>
      </c>
      <c r="S34" t="str">
        <f>IFERROR(INDEX('貼_部門別・億円単・全国（e-Stat）'!$A$15:$A$61,MATCH('貼_部門別・億円単・全国（e-Stat）'!$B42,'貼_部門別・億円単・全国（e-Stat）'!$AF$15:$AF$61,0)),"-")</f>
        <v>徳島</v>
      </c>
    </row>
    <row r="35" spans="2:19" s="302" customFormat="1">
      <c r="B35"/>
      <c r="D35" t="str">
        <f>IFERROR(INDEX('貼_部門別・億円単・全国（e-Stat）'!$A$15:$A$61,MATCH('貼_部門別・億円単・全国（e-Stat）'!$B43,'貼_部門別・億円単・全国（e-Stat）'!$D$15:$D$61,0)),"-")</f>
        <v>岐阜</v>
      </c>
      <c r="E35" t="str">
        <f>IFERROR(INDEX('貼_部門別・億円単・全国（e-Stat）'!$A$15:$A$61,MATCH('貼_部門別・億円単・全国（e-Stat）'!$B43,'貼_部門別・億円単・全国（e-Stat）'!$F$15:$F$61,0)),"-")</f>
        <v>大分</v>
      </c>
      <c r="F35" t="str">
        <f>IFERROR(INDEX('貼_部門別・億円単・全国（e-Stat）'!$A$15:$A$61,MATCH('貼_部門別・億円単・全国（e-Stat）'!$B43,'貼_部門別・億円単・全国（e-Stat）'!$H$15:$H$61,0)),"-")</f>
        <v>鹿児島</v>
      </c>
      <c r="G35" t="str">
        <f>IFERROR(INDEX('(要確認)詳細品目・全国データ計算用シート'!$V$13:$V$59,MATCH('(要確認)詳細品目・全国データ計算用シート'!$U41,'(要確認)詳細品目・全国データ計算用シート'!$AD$13:$AD$59,0)),"-")</f>
        <v>福井</v>
      </c>
      <c r="H35" t="str">
        <f>IFERROR(INDEX('(要確認)詳細品目・全国データ計算用シート'!$V$13:$V$59,MATCH('(要確認)詳細品目・全国データ計算用シート'!$U41,'(要確認)詳細品目・全国データ計算用シート'!$AP$13:$AP$59,0)),"-")</f>
        <v>長崎</v>
      </c>
      <c r="I35" t="str">
        <f>IFERROR(INDEX('(要確認)詳細品目・全国データ計算用シート'!$V$13:$V$59,MATCH('(要確認)詳細品目・全国データ計算用シート'!$U41,'(要確認)詳細品目・全国データ計算用シート'!$AL$13:$AL$59,0)),"-")</f>
        <v>埼玉</v>
      </c>
      <c r="J35" t="str">
        <f>IFERROR(INDEX('(要確認)詳細品目・全国データ計算用シート'!$V$13:$V$59,MATCH('(要確認)詳細品目・全国データ計算用シート'!$U41,'(要確認)詳細品目・全国データ計算用シート'!$Z$13:$Z$59,0)),"-")</f>
        <v>山形</v>
      </c>
      <c r="K35"/>
      <c r="L35" t="str">
        <f>IFERROR('貼_主要農産物の産出額と構成比（なたね含）'!H61,"-")</f>
        <v>-</v>
      </c>
      <c r="M35" t="str">
        <f>IFERROR(INDEX('貼_部門別・億円単・全国（e-Stat）'!$A$15:$A$61,MATCH('貼_部門別・億円単・全国（e-Stat）'!$B43,'貼_部門別・億円単・全国（e-Stat）'!$R$15:$R$61,0)),"-")</f>
        <v>宮城</v>
      </c>
      <c r="N35" t="str">
        <f>IFERROR(INDEX('貼_部門別・億円単・全国（e-Stat）'!$A$15:$A$61,MATCH('貼_部門別・億円単・全国（e-Stat）'!$B43,'貼_部門別・億円単・全国（e-Stat）'!$T$15:$T$61,0)),"-")</f>
        <v>群馬</v>
      </c>
      <c r="O35" t="str">
        <f>IFERROR(INDEX('貼_部門別・億円単・全国（e-Stat）'!$A$15:$A$61,MATCH('貼_部門別・億円単・全国（e-Stat）'!$B43,'貼_部門別・億円単・全国（e-Stat）'!$V$15:$V$61,0)),"-")</f>
        <v>兵庫</v>
      </c>
      <c r="P35" t="str">
        <f>IFERROR(INDEX('貼_部門別・億円単・全国（e-Stat）'!$A$15:$A$61,MATCH('貼_部門別・億円単・全国（e-Stat）'!$B43,'貼_部門別・億円単・全国（e-Stat）'!$AD$15:$AD$61,0)),"-")</f>
        <v>鳥取</v>
      </c>
      <c r="Q35" t="str">
        <f>IFERROR(INDEX('貼_部門別・億円単・全国（e-Stat）'!$A$15:$A$61,MATCH('貼_部門別・億円単・全国（e-Stat）'!$B43,'貼_部門別・億円単・全国（e-Stat）'!$AH$15:$AH$61,0)),"-")</f>
        <v>岐阜</v>
      </c>
      <c r="R35" t="str">
        <f>IFERROR(INDEX('貼_部門別・億円単・全国（e-Stat）'!$A$15:$A$61,MATCH('貼_部門別・億円単・全国（e-Stat）'!$B43,'貼_部門別・億円単・全国（e-Stat）'!$AJ$15:$AJ$61,0)),"-")</f>
        <v>岐阜</v>
      </c>
      <c r="S35" t="str">
        <f>IFERROR(INDEX('貼_部門別・億円単・全国（e-Stat）'!$A$15:$A$61,MATCH('貼_部門別・億円単・全国（e-Stat）'!$B43,'貼_部門別・億円単・全国（e-Stat）'!$AF$15:$AF$61,0)),"-")</f>
        <v>鳥取</v>
      </c>
    </row>
    <row r="36" spans="2:19" s="302" customFormat="1">
      <c r="B36"/>
      <c r="D36" t="str">
        <f>IFERROR(INDEX('貼_部門別・億円単・全国（e-Stat）'!$A$15:$A$61,MATCH('貼_部門別・億円単・全国（e-Stat）'!$B44,'貼_部門別・億円単・全国（e-Stat）'!$D$15:$D$61,0)),"-")</f>
        <v>和歌山</v>
      </c>
      <c r="E36" t="str">
        <f>IFERROR(INDEX('貼_部門別・億円単・全国（e-Stat）'!$A$15:$A$61,MATCH('貼_部門別・億円単・全国（e-Stat）'!$B44,'貼_部門別・億円単・全国（e-Stat）'!$F$15:$F$61,0)),"-")</f>
        <v>広島</v>
      </c>
      <c r="F36" t="str">
        <f>IFERROR(INDEX('貼_部門別・億円単・全国（e-Stat）'!$A$15:$A$61,MATCH('貼_部門別・億円単・全国（e-Stat）'!$B44,'貼_部門別・億円単・全国（e-Stat）'!$H$15:$H$61,0)),"-")</f>
        <v>静岡</v>
      </c>
      <c r="G36" t="str">
        <f>IFERROR(INDEX('(要確認)詳細品目・全国データ計算用シート'!$V$13:$V$59,MATCH('(要確認)詳細品目・全国データ計算用シート'!$U42,'(要確認)詳細品目・全国データ計算用シート'!$AD$13:$AD$59,0)),"-")</f>
        <v>奈良</v>
      </c>
      <c r="H36" t="str">
        <f>IFERROR(INDEX('(要確認)詳細品目・全国データ計算用シート'!$V$13:$V$59,MATCH('(要確認)詳細品目・全国データ計算用シート'!$U42,'(要確認)詳細品目・全国データ計算用シート'!$AP$13:$AP$59,0)),"-")</f>
        <v>静岡</v>
      </c>
      <c r="I36" t="str">
        <f>IFERROR(INDEX('(要確認)詳細品目・全国データ計算用シート'!$V$13:$V$59,MATCH('(要確認)詳細品目・全国データ計算用シート'!$U42,'(要確認)詳細品目・全国データ計算用シート'!$AL$13:$AL$59,0)),"-")</f>
        <v>愛媛</v>
      </c>
      <c r="J36" t="str">
        <f>IFERROR(INDEX('(要確認)詳細品目・全国データ計算用シート'!$V$13:$V$59,MATCH('(要確認)詳細品目・全国データ計算用シート'!$U42,'(要確認)詳細品目・全国データ計算用シート'!$Z$13:$Z$59,0)),"-")</f>
        <v>兵庫</v>
      </c>
      <c r="K36"/>
      <c r="L36" t="str">
        <f>IFERROR('貼_主要農産物の産出額と構成比（なたね含）'!H62,"-")</f>
        <v>-</v>
      </c>
      <c r="M36" t="str">
        <f>IFERROR(INDEX('貼_部門別・億円単・全国（e-Stat）'!$A$15:$A$61,MATCH('貼_部門別・億円単・全国（e-Stat）'!$B44,'貼_部門別・億円単・全国（e-Stat）'!$R$15:$R$61,0)),"-")</f>
        <v>香川</v>
      </c>
      <c r="N36" t="str">
        <f>IFERROR(INDEX('貼_部門別・億円単・全国（e-Stat）'!$A$15:$A$61,MATCH('貼_部門別・億円単・全国（e-Stat）'!$B44,'貼_部門別・億円単・全国（e-Stat）'!$T$15:$T$61,0)),"-")</f>
        <v>奈良</v>
      </c>
      <c r="O36" t="str">
        <f>IFERROR(INDEX('貼_部門別・億円単・全国（e-Stat）'!$A$15:$A$61,MATCH('貼_部門別・億円単・全国（e-Stat）'!$B44,'貼_部門別・億円単・全国（e-Stat）'!$V$15:$V$61,0)),"-")</f>
        <v>愛媛</v>
      </c>
      <c r="P36" t="str">
        <f>IFERROR(INDEX('貼_部門別・億円単・全国（e-Stat）'!$A$15:$A$61,MATCH('貼_部門別・億円単・全国（e-Stat）'!$B44,'貼_部門別・億円単・全国（e-Stat）'!$AD$15:$AD$61,0)),"-")</f>
        <v>愛媛</v>
      </c>
      <c r="Q36" t="str">
        <f>IFERROR(INDEX('貼_部門別・億円単・全国（e-Stat）'!$A$15:$A$61,MATCH('貼_部門別・億円単・全国（e-Stat）'!$B44,'貼_部門別・億円単・全国（e-Stat）'!$AH$15:$AH$61,0)),"-")</f>
        <v>京都</v>
      </c>
      <c r="R36" t="str">
        <f>IFERROR(INDEX('貼_部門別・億円単・全国（e-Stat）'!$A$15:$A$61,MATCH('貼_部門別・億円単・全国（e-Stat）'!$B44,'貼_部門別・億円単・全国（e-Stat）'!$AJ$15:$AJ$61,0)),"-")</f>
        <v>京都</v>
      </c>
      <c r="S36" t="str">
        <f>IFERROR(INDEX('貼_部門別・億円単・全国（e-Stat）'!$A$15:$A$61,MATCH('貼_部門別・億円単・全国（e-Stat）'!$B44,'貼_部門別・億円単・全国（e-Stat）'!$AF$15:$AF$61,0)),"-")</f>
        <v>長野</v>
      </c>
    </row>
    <row r="37" spans="2:19" s="302" customFormat="1">
      <c r="B37"/>
      <c r="D37" t="str">
        <f>IFERROR(INDEX('貼_部門別・億円単・全国（e-Stat）'!$A$15:$A$61,MATCH('貼_部門別・億円単・全国（e-Stat）'!$B45,'貼_部門別・億円単・全国（e-Stat）'!$D$15:$D$61,0)),"-")</f>
        <v>三重</v>
      </c>
      <c r="E37" t="str">
        <f>IFERROR(INDEX('貼_部門別・億円単・全国（e-Stat）'!$A$15:$A$61,MATCH('貼_部門別・億円単・全国（e-Stat）'!$B45,'貼_部門別・億円単・全国（e-Stat）'!$F$15:$F$61,0)),"-")</f>
        <v>岐阜</v>
      </c>
      <c r="F37" t="str">
        <f>IFERROR(INDEX('貼_部門別・億円単・全国（e-Stat）'!$A$15:$A$61,MATCH('貼_部門別・億円単・全国（e-Stat）'!$B45,'貼_部門別・億円単・全国（e-Stat）'!$H$15:$H$61,0)),"-")</f>
        <v>島根</v>
      </c>
      <c r="G37" t="str">
        <f>IFERROR(INDEX('(要確認)詳細品目・全国データ計算用シート'!$V$13:$V$59,MATCH('(要確認)詳細品目・全国データ計算用シート'!$U43,'(要確認)詳細品目・全国データ計算用シート'!$AD$13:$AD$59,0)),"-")</f>
        <v>山形</v>
      </c>
      <c r="H37" t="str">
        <f>IFERROR(INDEX('(要確認)詳細品目・全国データ計算用シート'!$V$13:$V$59,MATCH('(要確認)詳細品目・全国データ計算用シート'!$U43,'(要確認)詳細品目・全国データ計算用シート'!$AP$13:$AP$59,0)),"-")</f>
        <v>京都</v>
      </c>
      <c r="I37" t="str">
        <f>IFERROR(INDEX('(要確認)詳細品目・全国データ計算用シート'!$V$13:$V$59,MATCH('(要確認)詳細品目・全国データ計算用シート'!$U43,'(要確認)詳細品目・全国データ計算用シート'!$AL$13:$AL$59,0)),"-")</f>
        <v>鹿児島</v>
      </c>
      <c r="J37" t="str">
        <f>IFERROR(INDEX('(要確認)詳細品目・全国データ計算用シート'!$V$13:$V$59,MATCH('(要確認)詳細品目・全国データ計算用シート'!$U43,'(要確認)詳細品目・全国データ計算用シート'!$Z$13:$Z$59,0)),"-")</f>
        <v>群馬</v>
      </c>
      <c r="K37"/>
      <c r="L37" t="str">
        <f>IFERROR('貼_主要農産物の産出額と構成比（なたね含）'!H63,"-")</f>
        <v>-</v>
      </c>
      <c r="M37" t="str">
        <f>IFERROR(INDEX('貼_部門別・億円単・全国（e-Stat）'!$A$15:$A$61,MATCH('貼_部門別・億円単・全国（e-Stat）'!$B45,'貼_部門別・億円単・全国（e-Stat）'!$R$15:$R$61,0)),"-")</f>
        <v>岩手</v>
      </c>
      <c r="N37" t="str">
        <f>IFERROR(INDEX('貼_部門別・億円単・全国（e-Stat）'!$A$15:$A$61,MATCH('貼_部門別・億円単・全国（e-Stat）'!$B45,'貼_部門別・億円単・全国（e-Stat）'!$T$15:$T$61,0)),"-")</f>
        <v>大阪</v>
      </c>
      <c r="O37" t="str">
        <f>IFERROR(INDEX('貼_部門別・億円単・全国（e-Stat）'!$A$15:$A$61,MATCH('貼_部門別・億円単・全国（e-Stat）'!$B45,'貼_部門別・億円単・全国（e-Stat）'!$V$15:$V$61,0)),"-")</f>
        <v>三重</v>
      </c>
      <c r="P37" t="str">
        <f>IFERROR(INDEX('貼_部門別・億円単・全国（e-Stat）'!$A$15:$A$61,MATCH('貼_部門別・億円単・全国（e-Stat）'!$B45,'貼_部門別・億円単・全国（e-Stat）'!$AD$15:$AD$61,0)),"-")</f>
        <v>島根</v>
      </c>
      <c r="Q37" t="str">
        <f>IFERROR(INDEX('貼_部門別・億円単・全国（e-Stat）'!$A$15:$A$61,MATCH('貼_部門別・億円単・全国（e-Stat）'!$B45,'貼_部門別・億円単・全国（e-Stat）'!$AH$15:$AH$61,0)),"-")</f>
        <v>愛媛</v>
      </c>
      <c r="R37" t="str">
        <f>IFERROR(INDEX('貼_部門別・億円単・全国（e-Stat）'!$A$15:$A$61,MATCH('貼_部門別・億円単・全国（e-Stat）'!$B45,'貼_部門別・億円単・全国（e-Stat）'!$AJ$15:$AJ$61,0)),"-")</f>
        <v>愛媛</v>
      </c>
      <c r="S37" t="str">
        <f>IFERROR(INDEX('貼_部門別・億円単・全国（e-Stat）'!$A$15:$A$61,MATCH('貼_部門別・億円単・全国（e-Stat）'!$B45,'貼_部門別・億円単・全国（e-Stat）'!$AF$15:$AF$61,0)),"-")</f>
        <v>香川</v>
      </c>
    </row>
    <row r="38" spans="2:19" s="302" customFormat="1">
      <c r="B38"/>
      <c r="D38" t="str">
        <f>IFERROR(INDEX('貼_部門別・億円単・全国（e-Stat）'!$A$15:$A$61,MATCH('貼_部門別・億円単・全国（e-Stat）'!$B46,'貼_部門別・億円単・全国（e-Stat）'!$D$15:$D$61,0)),"-")</f>
        <v>高知</v>
      </c>
      <c r="E38" t="str">
        <f>IFERROR(INDEX('貼_部門別・億円単・全国（e-Stat）'!$A$15:$A$61,MATCH('貼_部門別・億円単・全国（e-Stat）'!$B46,'貼_部門別・億円単・全国（e-Stat）'!$F$15:$F$61,0)),"-")</f>
        <v>徳島</v>
      </c>
      <c r="F38" t="str">
        <f>IFERROR(INDEX('貼_部門別・億円単・全国（e-Stat）'!$A$15:$A$61,MATCH('貼_部門別・億円単・全国（e-Stat）'!$B46,'貼_部門別・億円単・全国（e-Stat）'!$H$15:$H$61,0)),"-")</f>
        <v>京都</v>
      </c>
      <c r="G38" t="str">
        <f>IFERROR(INDEX('(要確認)詳細品目・全国データ計算用シート'!$V$13:$V$59,MATCH('(要確認)詳細品目・全国データ計算用シート'!$U44,'(要確認)詳細品目・全国データ計算用シート'!$AD$13:$AD$59,0)),"-")</f>
        <v>新潟</v>
      </c>
      <c r="H38" t="str">
        <f>IFERROR(INDEX('(要確認)詳細品目・全国データ計算用シート'!$V$13:$V$59,MATCH('(要確認)詳細品目・全国データ計算用シート'!$U44,'(要確認)詳細品目・全国データ計算用シート'!$AP$13:$AP$59,0)),"-")</f>
        <v>石川</v>
      </c>
      <c r="I38" t="str">
        <f>IFERROR(INDEX('(要確認)詳細品目・全国データ計算用シート'!$V$13:$V$59,MATCH('(要確認)詳細品目・全国データ計算用シート'!$U44,'(要確認)詳細品目・全国データ計算用シート'!$AL$13:$AL$59,0)),"-")</f>
        <v>群馬</v>
      </c>
      <c r="J38" t="str">
        <f>IFERROR(INDEX('(要確認)詳細品目・全国データ計算用シート'!$V$13:$V$59,MATCH('(要確認)詳細品目・全国データ計算用シート'!$U44,'(要確認)詳細品目・全国データ計算用シート'!$Z$13:$Z$59,0)),"-")</f>
        <v>東京</v>
      </c>
      <c r="K38"/>
      <c r="L38" t="str">
        <f>IFERROR('貼_主要農産物の産出額と構成比（なたね含）'!H64,"-")</f>
        <v>-</v>
      </c>
      <c r="M38" t="str">
        <f>IFERROR(INDEX('貼_部門別・億円単・全国（e-Stat）'!$A$15:$A$61,MATCH('貼_部門別・億円単・全国（e-Stat）'!$B46,'貼_部門別・億円単・全国（e-Stat）'!$R$15:$R$61,0)),"-")</f>
        <v>岡山</v>
      </c>
      <c r="N38" t="str">
        <f>IFERROR(INDEX('貼_部門別・億円単・全国（e-Stat）'!$A$15:$A$61,MATCH('貼_部門別・億円単・全国（e-Stat）'!$B46,'貼_部門別・億円単・全国（e-Stat）'!$T$15:$T$61,0)),"-")</f>
        <v>鳥取</v>
      </c>
      <c r="O38" t="str">
        <f>IFERROR(INDEX('貼_部門別・億円単・全国（e-Stat）'!$A$15:$A$61,MATCH('貼_部門別・億円単・全国（e-Stat）'!$B46,'貼_部門別・億円単・全国（e-Stat）'!$V$15:$V$61,0)),"-")</f>
        <v>奈良</v>
      </c>
      <c r="P38" t="str">
        <f>IFERROR(INDEX('貼_部門別・億円単・全国（e-Stat）'!$A$15:$A$61,MATCH('貼_部門別・億円単・全国（e-Stat）'!$B46,'貼_部門別・億円単・全国（e-Stat）'!$AD$15:$AD$61,0)),"-")</f>
        <v>徳島</v>
      </c>
      <c r="Q38" t="str">
        <f>IFERROR(INDEX('貼_部門別・億円単・全国（e-Stat）'!$A$15:$A$61,MATCH('貼_部門別・億円単・全国（e-Stat）'!$B46,'貼_部門別・億円単・全国（e-Stat）'!$AH$15:$AH$61,0)),"-")</f>
        <v>神奈川</v>
      </c>
      <c r="R38" t="str">
        <f>IFERROR(INDEX('貼_部門別・億円単・全国（e-Stat）'!$A$15:$A$61,MATCH('貼_部門別・億円単・全国（e-Stat）'!$B46,'貼_部門別・億円単・全国（e-Stat）'!$AJ$15:$AJ$61,0)),"-")</f>
        <v>沖縄</v>
      </c>
      <c r="S38" t="str">
        <f>IFERROR(INDEX('貼_部門別・億円単・全国（e-Stat）'!$A$15:$A$61,MATCH('貼_部門別・億円単・全国（e-Stat）'!$B46,'貼_部門別・億円単・全国（e-Stat）'!$AF$15:$AF$61,0)),"-")</f>
        <v>秋田</v>
      </c>
    </row>
    <row r="39" spans="2:19" s="302" customFormat="1">
      <c r="B39"/>
      <c r="D39" t="str">
        <f>IFERROR(INDEX('貼_部門別・億円単・全国（e-Stat）'!$A$15:$A$61,MATCH('貼_部門別・億円単・全国（e-Stat）'!$B47,'貼_部門別・億円単・全国（e-Stat）'!$D$15:$D$61,0)),"-")</f>
        <v>徳島</v>
      </c>
      <c r="E39" t="str">
        <f>IFERROR(INDEX('貼_部門別・億円単・全国（e-Stat）'!$A$15:$A$61,MATCH('貼_部門別・億円単・全国（e-Stat）'!$B47,'貼_部門別・億円単・全国（e-Stat）'!$F$15:$F$61,0)),"-")</f>
        <v>三重</v>
      </c>
      <c r="F39" t="str">
        <f>IFERROR(INDEX('貼_部門別・億円単・全国（e-Stat）'!$A$15:$A$61,MATCH('貼_部門別・億円単・全国（e-Stat）'!$B47,'貼_部門別・億円単・全国（e-Stat）'!$H$15:$H$61,0)),"-")</f>
        <v>宮崎</v>
      </c>
      <c r="G39" t="str">
        <f>IFERROR(INDEX('(要確認)詳細品目・全国データ計算用シート'!$V$13:$V$59,MATCH('(要確認)詳細品目・全国データ計算用シート'!$U45,'(要確認)詳細品目・全国データ計算用シート'!$AD$13:$AD$59,0)),"-")</f>
        <v>石川</v>
      </c>
      <c r="H39" t="str">
        <f>IFERROR(INDEX('(要確認)詳細品目・全国データ計算用シート'!$V$13:$V$59,MATCH('(要確認)詳細品目・全国データ計算用シート'!$U45,'(要確認)詳細品目・全国データ計算用シート'!$AP$13:$AP$59,0)),"-")</f>
        <v>三重</v>
      </c>
      <c r="I39" t="str">
        <f>IFERROR(INDEX('(要確認)詳細品目・全国データ計算用シート'!$V$13:$V$59,MATCH('(要確認)詳細品目・全国データ計算用シート'!$U45,'(要確認)詳細品目・全国データ計算用シート'!$AL$13:$AL$59,0)),"-")</f>
        <v>山梨</v>
      </c>
      <c r="J39" t="str">
        <f>IFERROR(INDEX('(要確認)詳細品目・全国データ計算用シート'!$V$13:$V$59,MATCH('(要確認)詳細品目・全国データ計算用シート'!$U45,'(要確認)詳細品目・全国データ計算用シート'!$Z$13:$Z$59,0)),"-")</f>
        <v>石川</v>
      </c>
      <c r="K39"/>
      <c r="L39" t="str">
        <f>IFERROR('貼_主要農産物の産出額と構成比（なたね含）'!H65,"-")</f>
        <v>-</v>
      </c>
      <c r="M39" t="str">
        <f>IFERROR(INDEX('貼_部門別・億円単・全国（e-Stat）'!$A$15:$A$61,MATCH('貼_部門別・億円単・全国（e-Stat）'!$B47,'貼_部門別・億円単・全国（e-Stat）'!$R$15:$R$61,0)),"-")</f>
        <v>鳥取</v>
      </c>
      <c r="N39" t="str">
        <f>IFERROR(INDEX('貼_部門別・億円単・全国（e-Stat）'!$A$15:$A$61,MATCH('貼_部門別・億円単・全国（e-Stat）'!$B47,'貼_部門別・億円単・全国（e-Stat）'!$T$15:$T$61,0)),"-")</f>
        <v>香川</v>
      </c>
      <c r="O39" t="str">
        <f>IFERROR(INDEX('貼_部門別・億円単・全国（e-Stat）'!$A$15:$A$61,MATCH('貼_部門別・億円単・全国（e-Stat）'!$B47,'貼_部門別・億円単・全国（e-Stat）'!$V$15:$V$61,0)),"-")</f>
        <v>山口</v>
      </c>
      <c r="P39" t="str">
        <f>IFERROR(INDEX('貼_部門別・億円単・全国（e-Stat）'!$A$15:$A$61,MATCH('貼_部門別・億円単・全国（e-Stat）'!$B47,'貼_部門別・億円単・全国（e-Stat）'!$AD$15:$AD$61,0)),"-")</f>
        <v>長野</v>
      </c>
      <c r="Q39" t="str">
        <f>IFERROR(INDEX('貼_部門別・億円単・全国（e-Stat）'!$A$15:$A$61,MATCH('貼_部門別・億円単・全国（e-Stat）'!$B47,'貼_部門別・億円単・全国（e-Stat）'!$AH$15:$AH$61,0)),"-")</f>
        <v>沖縄</v>
      </c>
      <c r="R39" t="str">
        <f>IFERROR(INDEX('貼_部門別・億円単・全国（e-Stat）'!$A$15:$A$61,MATCH('貼_部門別・億円単・全国（e-Stat）'!$B47,'貼_部門別・億円単・全国（e-Stat）'!$AJ$15:$AJ$61,0)),"-")</f>
        <v>神奈川</v>
      </c>
      <c r="S39" t="str">
        <f>IFERROR(INDEX('貼_部門別・億円単・全国（e-Stat）'!$A$15:$A$61,MATCH('貼_部門別・億円単・全国（e-Stat）'!$B47,'貼_部門別・億円単・全国（e-Stat）'!$AF$15:$AF$61,0)),"-")</f>
        <v>山口</v>
      </c>
    </row>
    <row r="40" spans="2:19" s="302" customFormat="1">
      <c r="B40"/>
      <c r="D40" t="str">
        <f>IFERROR(INDEX('貼_部門別・億円単・全国（e-Stat）'!$A$15:$A$61,MATCH('貼_部門別・億円単・全国（e-Stat）'!$B48,'貼_部門別・億円単・全国（e-Stat）'!$D$15:$D$61,0)),"-")</f>
        <v>沖縄</v>
      </c>
      <c r="E40" t="str">
        <f>IFERROR(INDEX('貼_部門別・億円単・全国（e-Stat）'!$A$15:$A$61,MATCH('貼_部門別・億円単・全国（e-Stat）'!$B48,'貼_部門別・億円単・全国（e-Stat）'!$F$15:$F$61,0)),"-")</f>
        <v>神奈川</v>
      </c>
      <c r="F40" t="str">
        <f>IFERROR(INDEX('貼_部門別・億円単・全国（e-Stat）'!$A$15:$A$61,MATCH('貼_部門別・億円単・全国（e-Stat）'!$B48,'貼_部門別・億円単・全国（e-Stat）'!$H$15:$H$61,0)),"-")</f>
        <v>愛媛</v>
      </c>
      <c r="G40" t="str">
        <f>IFERROR(INDEX('(要確認)詳細品目・全国データ計算用シート'!$V$13:$V$59,MATCH('(要確認)詳細品目・全国データ計算用シート'!$U46,'(要確認)詳細品目・全国データ計算用シート'!$AD$13:$AD$59,0)),"-")</f>
        <v>京都</v>
      </c>
      <c r="H40" t="str">
        <f>IFERROR(INDEX('(要確認)詳細品目・全国データ計算用シート'!$V$13:$V$59,MATCH('(要確認)詳細品目・全国データ計算用シート'!$U46,'(要確認)詳細品目・全国データ計算用シート'!$AP$13:$AP$59,0)),"-")</f>
        <v>大分</v>
      </c>
      <c r="I40" t="str">
        <f>IFERROR(INDEX('(要確認)詳細品目・全国データ計算用シート'!$V$13:$V$59,MATCH('(要確認)詳細品目・全国データ計算用シート'!$U46,'(要確認)詳細品目・全国データ計算用シート'!$AL$13:$AL$59,0)),"-")</f>
        <v>長崎</v>
      </c>
      <c r="J40" t="str">
        <f>IFERROR(INDEX('(要確認)詳細品目・全国データ計算用シート'!$V$13:$V$59,MATCH('(要確認)詳細品目・全国データ計算用シート'!$U46,'(要確認)詳細品目・全国データ計算用シート'!$Z$13:$Z$59,0)),"-")</f>
        <v>三重</v>
      </c>
      <c r="K40"/>
      <c r="L40" t="str">
        <f>IFERROR('貼_主要農産物の産出額と構成比（なたね含）'!H66,"-")</f>
        <v>-</v>
      </c>
      <c r="M40" t="str">
        <f>IFERROR(INDEX('貼_部門別・億円単・全国（e-Stat）'!$A$15:$A$61,MATCH('貼_部門別・億円単・全国（e-Stat）'!$B48,'貼_部門別・億円単・全国（e-Stat）'!$R$15:$R$61,0)),"-")</f>
        <v>愛媛</v>
      </c>
      <c r="N40" t="str">
        <f>IFERROR(INDEX('貼_部門別・億円単・全国（e-Stat）'!$A$15:$A$61,MATCH('貼_部門別・億円単・全国（e-Stat）'!$B48,'貼_部門別・億円単・全国（e-Stat）'!$T$15:$T$61,0)),"-")</f>
        <v>三重</v>
      </c>
      <c r="O40" t="str">
        <f>IFERROR(INDEX('貼_部門別・億円単・全国（e-Stat）'!$A$15:$A$61,MATCH('貼_部門別・億円単・全国（e-Stat）'!$B48,'貼_部門別・億円単・全国（e-Stat）'!$V$15:$V$61,0)),"-")</f>
        <v>鳥取</v>
      </c>
      <c r="P40" t="str">
        <f>IFERROR(INDEX('貼_部門別・億円単・全国（e-Stat）'!$A$15:$A$61,MATCH('貼_部門別・億円単・全国（e-Stat）'!$B48,'貼_部門別・億円単・全国（e-Stat）'!$AD$15:$AD$61,0)),"-")</f>
        <v>埼玉</v>
      </c>
      <c r="Q40" t="str">
        <f>IFERROR(INDEX('貼_部門別・億円単・全国（e-Stat）'!$A$15:$A$61,MATCH('貼_部門別・億円単・全国（e-Stat）'!$B48,'貼_部門別・億円単・全国（e-Stat）'!$AH$15:$AH$61,0)),"-")</f>
        <v>徳島</v>
      </c>
      <c r="R40" t="str">
        <f>IFERROR(INDEX('貼_部門別・億円単・全国（e-Stat）'!$A$15:$A$61,MATCH('貼_部門別・億円単・全国（e-Stat）'!$B48,'貼_部門別・億円単・全国（e-Stat）'!$AJ$15:$AJ$61,0)),"-")</f>
        <v>徳島</v>
      </c>
      <c r="S40" t="str">
        <f>IFERROR(INDEX('貼_部門別・億円単・全国（e-Stat）'!$A$15:$A$61,MATCH('貼_部門別・億円単・全国（e-Stat）'!$B48,'貼_部門別・億円単・全国（e-Stat）'!$AF$15:$AF$61,0)),"-")</f>
        <v>埼玉</v>
      </c>
    </row>
    <row r="41" spans="2:19" s="302" customFormat="1">
      <c r="B41"/>
      <c r="D41" t="str">
        <f>IFERROR(INDEX('貼_部門別・億円単・全国（e-Stat）'!$A$15:$A$61,MATCH('貼_部門別・億円単・全国（e-Stat）'!$B49,'貼_部門別・億円単・全国（e-Stat）'!$D$15:$D$61,0)),"-")</f>
        <v>香川</v>
      </c>
      <c r="E41" t="str">
        <f>IFERROR(INDEX('貼_部門別・億円単・全国（e-Stat）'!$A$15:$A$61,MATCH('貼_部門別・億円単・全国（e-Stat）'!$B49,'貼_部門別・億円単・全国（e-Stat）'!$F$15:$F$61,0)),"-")</f>
        <v>京都</v>
      </c>
      <c r="F41" t="str">
        <f>IFERROR(INDEX('貼_部門別・億円単・全国（e-Stat）'!$A$15:$A$61,MATCH('貼_部門別・億円単・全国（e-Stat）'!$B49,'貼_部門別・億円単・全国（e-Stat）'!$H$15:$H$61,0)),"-")</f>
        <v>群馬</v>
      </c>
      <c r="G41" t="str">
        <f>IFERROR(INDEX('(要確認)詳細品目・全国データ計算用シート'!$V$13:$V$59,MATCH('(要確認)詳細品目・全国データ計算用シート'!$U47,'(要確認)詳細品目・全国データ計算用シート'!$AD$13:$AD$59,0)),"-")</f>
        <v>山梨</v>
      </c>
      <c r="H41" t="str">
        <f>IFERROR(INDEX('(要確認)詳細品目・全国データ計算用シート'!$V$13:$V$59,MATCH('(要確認)詳細品目・全国データ計算用シート'!$U47,'(要確認)詳細品目・全国データ計算用シート'!$AP$13:$AP$59,0)),"-")</f>
        <v>徳島</v>
      </c>
      <c r="I41" t="str">
        <f>IFERROR(INDEX('(要確認)詳細品目・全国データ計算用シート'!$V$13:$V$59,MATCH('(要確認)詳細品目・全国データ計算用シート'!$U47,'(要確認)詳細品目・全国データ計算用シート'!$AL$13:$AL$59,0)),"-")</f>
        <v>奈良</v>
      </c>
      <c r="J41" t="str">
        <f>IFERROR(INDEX('(要確認)詳細品目・全国データ計算用シート'!$V$13:$V$59,MATCH('(要確認)詳細品目・全国データ計算用シート'!$U47,'(要確認)詳細品目・全国データ計算用シート'!$Z$13:$Z$59,0)),"-")</f>
        <v>大分</v>
      </c>
      <c r="K41"/>
      <c r="L41" t="str">
        <f>IFERROR('貼_主要農産物の産出額と構成比（なたね含）'!H67,"-")</f>
        <v>-</v>
      </c>
      <c r="M41" t="str">
        <f>IFERROR(INDEX('貼_部門別・億円単・全国（e-Stat）'!$A$15:$A$61,MATCH('貼_部門別・億円単・全国（e-Stat）'!$B49,'貼_部門別・億円単・全国（e-Stat）'!$R$15:$R$61,0)),"-")</f>
        <v>三重</v>
      </c>
      <c r="N41" t="str">
        <f>IFERROR(INDEX('貼_部門別・億円単・全国（e-Stat）'!$A$15:$A$61,MATCH('貼_部門別・億円単・全国（e-Stat）'!$B49,'貼_部門別・億円単・全国（e-Stat）'!$T$15:$T$61,0)),"-")</f>
        <v>沖縄</v>
      </c>
      <c r="O41" t="str">
        <f>IFERROR(INDEX('貼_部門別・億円単・全国（e-Stat）'!$A$15:$A$61,MATCH('貼_部門別・億円単・全国（e-Stat）'!$B49,'貼_部門別・億円単・全国（e-Stat）'!$V$15:$V$61,0)),"-")</f>
        <v>香川</v>
      </c>
      <c r="P41" t="str">
        <f>IFERROR(INDEX('貼_部門別・億円単・全国（e-Stat）'!$A$15:$A$61,MATCH('貼_部門別・億円単・全国（e-Stat）'!$B49,'貼_部門別・億円単・全国（e-Stat）'!$AD$15:$AD$61,0)),"-")</f>
        <v>山口</v>
      </c>
      <c r="Q41" t="str">
        <f>IFERROR(INDEX('貼_部門別・億円単・全国（e-Stat）'!$A$15:$A$61,MATCH('貼_部門別・億円単・全国（e-Stat）'!$B49,'貼_部門別・億円単・全国（e-Stat）'!$AH$15:$AH$61,0)),"-")</f>
        <v>奈良</v>
      </c>
      <c r="R41" t="str">
        <f>IFERROR(INDEX('貼_部門別・億円単・全国（e-Stat）'!$A$15:$A$61,MATCH('貼_部門別・億円単・全国（e-Stat）'!$B49,'貼_部門別・億円単・全国（e-Stat）'!$AJ$15:$AJ$61,0)),"-")</f>
        <v>奈良</v>
      </c>
      <c r="S41" t="str">
        <f>IFERROR(INDEX('貼_部門別・億円単・全国（e-Stat）'!$A$15:$A$61,MATCH('貼_部門別・億円単・全国（e-Stat）'!$B49,'貼_部門別・億円単・全国（e-Stat）'!$AF$15:$AF$61,0)),"-")</f>
        <v>新潟</v>
      </c>
    </row>
    <row r="42" spans="2:19" s="302" customFormat="1">
      <c r="B42"/>
      <c r="D42" t="str">
        <f>IFERROR(INDEX('貼_部門別・億円単・全国（e-Stat）'!$A$15:$A$61,MATCH('貼_部門別・億円単・全国（e-Stat）'!$B50,'貼_部門別・億円単・全国（e-Stat）'!$D$15:$D$61,0)),"-")</f>
        <v>鳥取</v>
      </c>
      <c r="E42" t="str">
        <f>IFERROR(INDEX('貼_部門別・億円単・全国（e-Stat）'!$A$15:$A$61,MATCH('貼_部門別・億円単・全国（e-Stat）'!$B50,'貼_部門別・億円単・全国（e-Stat）'!$F$15:$F$61,0)),"-")</f>
        <v>富山</v>
      </c>
      <c r="F42" t="str">
        <f>IFERROR(INDEX('貼_部門別・億円単・全国（e-Stat）'!$A$15:$A$61,MATCH('貼_部門別・億円単・全国（e-Stat）'!$B50,'貼_部門別・億円単・全国（e-Stat）'!$H$15:$H$61,0)),"-")</f>
        <v>鳥取</v>
      </c>
      <c r="G42" t="str">
        <f>IFERROR(INDEX('(要確認)詳細品目・全国データ計算用シート'!$V$13:$V$59,MATCH('(要確認)詳細品目・全国データ計算用シート'!$U48,'(要確認)詳細品目・全国データ計算用シート'!$AD$13:$AD$59,0)),"-")</f>
        <v>鳥取</v>
      </c>
      <c r="H42" t="str">
        <f>IFERROR(INDEX('(要確認)詳細品目・全国データ計算用シート'!$V$13:$V$59,MATCH('(要確認)詳細品目・全国データ計算用シート'!$U48,'(要確認)詳細品目・全国データ計算用シート'!$AP$13:$AP$59,0)),"-")</f>
        <v>香川</v>
      </c>
      <c r="I42" t="str">
        <f>IFERROR(INDEX('(要確認)詳細品目・全国データ計算用シート'!$V$13:$V$59,MATCH('(要確認)詳細品目・全国データ計算用シート'!$U48,'(要確認)詳細品目・全国データ計算用シート'!$AL$13:$AL$59,0)),"-")</f>
        <v>静岡</v>
      </c>
      <c r="J42" t="str">
        <f>IFERROR(INDEX('(要確認)詳細品目・全国データ計算用シート'!$V$13:$V$59,MATCH('(要確認)詳細品目・全国データ計算用シート'!$U48,'(要確認)詳細品目・全国データ計算用シート'!$Z$13:$Z$59,0)),"-")</f>
        <v>沖縄</v>
      </c>
      <c r="K42"/>
      <c r="L42" t="str">
        <f>IFERROR('貼_主要農産物の産出額と構成比（なたね含）'!H68,"-")</f>
        <v>-</v>
      </c>
      <c r="M42" t="str">
        <f>IFERROR(INDEX('貼_部門別・億円単・全国（e-Stat）'!$A$15:$A$61,MATCH('貼_部門別・億円単・全国（e-Stat）'!$B50,'貼_部門別・億円単・全国（e-Stat）'!$R$15:$R$61,0)),"-")</f>
        <v>山口</v>
      </c>
      <c r="N42" t="str">
        <f>IFERROR(INDEX('貼_部門別・億円単・全国（e-Stat）'!$A$15:$A$61,MATCH('貼_部門別・億円単・全国（e-Stat）'!$B50,'貼_部門別・億円単・全国（e-Stat）'!$T$15:$T$61,0)),"-")</f>
        <v>岐阜</v>
      </c>
      <c r="O42" t="str">
        <f>IFERROR(INDEX('貼_部門別・億円単・全国（e-Stat）'!$A$15:$A$61,MATCH('貼_部門別・億円単・全国（e-Stat）'!$B50,'貼_部門別・億円単・全国（e-Stat）'!$V$15:$V$61,0)),"-")</f>
        <v>宮城</v>
      </c>
      <c r="P42" t="str">
        <f>IFERROR(INDEX('貼_部門別・億円単・全国（e-Stat）'!$A$15:$A$61,MATCH('貼_部門別・億円単・全国（e-Stat）'!$B50,'貼_部門別・億円単・全国（e-Stat）'!$AD$15:$AD$61,0)),"-")</f>
        <v>神奈川</v>
      </c>
      <c r="Q42" t="str">
        <f>IFERROR(INDEX('貼_部門別・億円単・全国（e-Stat）'!$A$15:$A$61,MATCH('貼_部門別・億円単・全国（e-Stat）'!$B50,'貼_部門別・億円単・全国（e-Stat）'!$AH$15:$AH$61,0)),"-")</f>
        <v>秋田</v>
      </c>
      <c r="R42" t="str">
        <f>IFERROR(INDEX('貼_部門別・億円単・全国（e-Stat）'!$A$15:$A$61,MATCH('貼_部門別・億円単・全国（e-Stat）'!$B50,'貼_部門別・億円単・全国（e-Stat）'!$AJ$15:$AJ$61,0)),"-")</f>
        <v>秋田</v>
      </c>
      <c r="S42" t="str">
        <f>IFERROR(INDEX('貼_部門別・億円単・全国（e-Stat）'!$A$15:$A$61,MATCH('貼_部門別・億円単・全国（e-Stat）'!$B50,'貼_部門別・億円単・全国（e-Stat）'!$AF$15:$AF$61,0)),"-")</f>
        <v>愛媛</v>
      </c>
    </row>
    <row r="43" spans="2:19" s="302" customFormat="1">
      <c r="B43"/>
      <c r="D43" t="str">
        <f>IFERROR(INDEX('貼_部門別・億円単・全国（e-Stat）'!$A$15:$A$61,MATCH('貼_部門別・億円単・全国（e-Stat）'!$B51,'貼_部門別・億円単・全国（e-Stat）'!$D$15:$D$61,0)),"-")</f>
        <v>京都</v>
      </c>
      <c r="E43" t="str">
        <f>IFERROR(INDEX('貼_部門別・億円単・全国（e-Stat）'!$A$15:$A$61,MATCH('貼_部門別・億円単・全国（e-Stat）'!$B51,'貼_部門別・億円単・全国（e-Stat）'!$F$15:$F$61,0)),"-")</f>
        <v>滋賀</v>
      </c>
      <c r="F43" t="str">
        <f>IFERROR(INDEX('貼_部門別・億円単・全国（e-Stat）'!$A$15:$A$61,MATCH('貼_部門別・億円単・全国（e-Stat）'!$B51,'貼_部門別・億円単・全国（e-Stat）'!$H$15:$H$61,0)),"-")</f>
        <v>香川</v>
      </c>
      <c r="G43" t="str">
        <f>IFERROR(INDEX('(要確認)詳細品目・全国データ計算用シート'!$V$13:$V$59,MATCH('(要確認)詳細品目・全国データ計算用シート'!$U49,'(要確認)詳細品目・全国データ計算用シート'!$AD$13:$AD$59,0)),"-")</f>
        <v>島根</v>
      </c>
      <c r="H43" t="str">
        <f>IFERROR(INDEX('(要確認)詳細品目・全国データ計算用シート'!$V$13:$V$59,MATCH('(要確認)詳細品目・全国データ計算用シート'!$U49,'(要確認)詳細品目・全国データ計算用シート'!$AP$13:$AP$59,0)),"-")</f>
        <v>福岡</v>
      </c>
      <c r="I43" t="str">
        <f>IFERROR(INDEX('(要確認)詳細品目・全国データ計算用シート'!$V$13:$V$59,MATCH('(要確認)詳細品目・全国データ計算用シート'!$U49,'(要確認)詳細品目・全国データ計算用シート'!$AL$13:$AL$59,0)),"-")</f>
        <v>香川</v>
      </c>
      <c r="J43" t="str">
        <f>IFERROR(INDEX('(要確認)詳細品目・全国データ計算用シート'!$V$13:$V$59,MATCH('(要確認)詳細品目・全国データ計算用シート'!$U49,'(要確認)詳細品目・全国データ計算用シート'!$Z$13:$Z$59,0)),"-")</f>
        <v>島根</v>
      </c>
      <c r="K43"/>
      <c r="L43" t="str">
        <f>IFERROR('貼_主要農産物の産出額と構成比（なたね含）'!H69,"-")</f>
        <v>-</v>
      </c>
      <c r="M43" t="str">
        <f>IFERROR(INDEX('貼_部門別・億円単・全国（e-Stat）'!$A$15:$A$61,MATCH('貼_部門別・億円単・全国（e-Stat）'!$B51,'貼_部門別・億円単・全国（e-Stat）'!$R$15:$R$61,0)),"-")</f>
        <v>大阪</v>
      </c>
      <c r="N43" t="str">
        <f>IFERROR(INDEX('貼_部門別・億円単・全国（e-Stat）'!$A$15:$A$61,MATCH('貼_部門別・億円単・全国（e-Stat）'!$B51,'貼_部門別・億円単・全国（e-Stat）'!$T$15:$T$61,0)),"-")</f>
        <v>埼玉</v>
      </c>
      <c r="O43" t="str">
        <f>IFERROR(INDEX('貼_部門別・億円単・全国（e-Stat）'!$A$15:$A$61,MATCH('貼_部門別・億円単・全国（e-Stat）'!$B51,'貼_部門別・億円単・全国（e-Stat）'!$V$15:$V$61,0)),"-")</f>
        <v>秋田</v>
      </c>
      <c r="P43" t="str">
        <f>IFERROR(INDEX('貼_部門別・億円単・全国（e-Stat）'!$A$15:$A$61,MATCH('貼_部門別・億円単・全国（e-Stat）'!$B51,'貼_部門別・億円単・全国（e-Stat）'!$AD$15:$AD$61,0)),"-")</f>
        <v>京都</v>
      </c>
      <c r="Q43" t="str">
        <f>IFERROR(INDEX('貼_部門別・億円単・全国（e-Stat）'!$A$15:$A$61,MATCH('貼_部門別・億円単・全国（e-Stat）'!$B51,'貼_部門別・億円単・全国（e-Stat）'!$AH$15:$AH$61,0)),"-")</f>
        <v>滋賀</v>
      </c>
      <c r="R43" t="str">
        <f>IFERROR(INDEX('貼_部門別・億円単・全国（e-Stat）'!$A$15:$A$61,MATCH('貼_部門別・億円単・全国（e-Stat）'!$B51,'貼_部門別・億円単・全国（e-Stat）'!$AJ$15:$AJ$61,0)),"-")</f>
        <v>高知</v>
      </c>
      <c r="S43" t="str">
        <f>IFERROR(INDEX('貼_部門別・億円単・全国（e-Stat）'!$A$15:$A$61,MATCH('貼_部門別・億円単・全国（e-Stat）'!$B51,'貼_部門別・億円単・全国（e-Stat）'!$AF$15:$AF$61,0)),"-")</f>
        <v>神奈川</v>
      </c>
    </row>
    <row r="44" spans="2:19" s="302" customFormat="1">
      <c r="B44"/>
      <c r="D44" t="str">
        <f>IFERROR(INDEX('貼_部門別・億円単・全国（e-Stat）'!$A$15:$A$61,MATCH('貼_部門別・億円単・全国（e-Stat）'!$B52,'貼_部門別・億円単・全国（e-Stat）'!$D$15:$D$61,0)),"-")</f>
        <v>神奈川</v>
      </c>
      <c r="E44" t="str">
        <f>IFERROR(INDEX('貼_部門別・億円単・全国（e-Stat）'!$A$15:$A$61,MATCH('貼_部門別・億円単・全国（e-Stat）'!$B52,'貼_部門別・億円単・全国（e-Stat）'!$F$15:$F$61,0)),"-")</f>
        <v>沖縄</v>
      </c>
      <c r="F44" t="str">
        <f>IFERROR(INDEX('貼_部門別・億円単・全国（e-Stat）'!$A$15:$A$61,MATCH('貼_部門別・億円単・全国（e-Stat）'!$B52,'貼_部門別・億円単・全国（e-Stat）'!$H$15:$H$61,0)),"-")</f>
        <v>高知</v>
      </c>
      <c r="G44" t="str">
        <f>IFERROR(INDEX('(要確認)詳細品目・全国データ計算用シート'!$V$13:$V$59,MATCH('(要確認)詳細品目・全国データ計算用シート'!$U50,'(要確認)詳細品目・全国データ計算用シート'!$AD$13:$AD$59,0)),"-")</f>
        <v>徳島</v>
      </c>
      <c r="H44" t="str">
        <f>IFERROR(INDEX('(要確認)詳細品目・全国データ計算用シート'!$V$13:$V$59,MATCH('(要確認)詳細品目・全国データ計算用シート'!$U50,'(要確認)詳細品目・全国データ計算用シート'!$AP$13:$AP$59,0)),"-")</f>
        <v>神奈川</v>
      </c>
      <c r="I44" t="str">
        <f>IFERROR(INDEX('(要確認)詳細品目・全国データ計算用シート'!$V$13:$V$59,MATCH('(要確認)詳細品目・全国データ計算用シート'!$U50,'(要確認)詳細品目・全国データ計算用シート'!$AL$13:$AL$59,0)),"-")</f>
        <v>宮崎</v>
      </c>
      <c r="J44" t="str">
        <f>IFERROR(INDEX('(要確認)詳細品目・全国データ計算用シート'!$V$13:$V$59,MATCH('(要確認)詳細品目・全国データ計算用シート'!$U50,'(要確認)詳細品目・全国データ計算用シート'!$Z$13:$Z$59,0)),"-")</f>
        <v>岡山</v>
      </c>
      <c r="K44"/>
      <c r="L44" t="str">
        <f>IFERROR('貼_主要農産物の産出額と構成比（なたね含）'!H70,"-")</f>
        <v>-</v>
      </c>
      <c r="M44" t="str">
        <f>IFERROR(INDEX('貼_部門別・億円単・全国（e-Stat）'!$A$15:$A$61,MATCH('貼_部門別・億円単・全国（e-Stat）'!$B52,'貼_部門別・億円単・全国（e-Stat）'!$R$15:$R$61,0)),"-")</f>
        <v>山梨</v>
      </c>
      <c r="N44" t="str">
        <f>IFERROR(INDEX('貼_部門別・億円単・全国（e-Stat）'!$A$15:$A$61,MATCH('貼_部門別・億円単・全国（e-Stat）'!$B52,'貼_部門別・億円単・全国（e-Stat）'!$T$15:$T$61,0)),"-")</f>
        <v>山口</v>
      </c>
      <c r="O44" t="str">
        <f>IFERROR(INDEX('貼_部門別・億円単・全国（e-Stat）'!$A$15:$A$61,MATCH('貼_部門別・億円単・全国（e-Stat）'!$B52,'貼_部門別・億円単・全国（e-Stat）'!$V$15:$V$61,0)),"-")</f>
        <v>岡山</v>
      </c>
      <c r="P44" t="str">
        <f>IFERROR(INDEX('貼_部門別・億円単・全国（e-Stat）'!$A$15:$A$61,MATCH('貼_部門別・億円単・全国（e-Stat）'!$B52,'貼_部門別・億円単・全国（e-Stat）'!$AD$15:$AD$61,0)),"-")</f>
        <v>滋賀</v>
      </c>
      <c r="Q44" t="str">
        <f>IFERROR(INDEX('貼_部門別・億円単・全国（e-Stat）'!$A$15:$A$61,MATCH('貼_部門別・億円単・全国（e-Stat）'!$B52,'貼_部門別・億円単・全国（e-Stat）'!$AH$15:$AH$61,0)),"-")</f>
        <v>高知</v>
      </c>
      <c r="R44" t="str">
        <f>IFERROR(INDEX('貼_部門別・億円単・全国（e-Stat）'!$A$15:$A$61,MATCH('貼_部門別・億円単・全国（e-Stat）'!$B52,'貼_部門別・億円単・全国（e-Stat）'!$AJ$15:$AJ$61,0)),"-")</f>
        <v>滋賀</v>
      </c>
      <c r="S44" t="str">
        <f>IFERROR(INDEX('貼_部門別・億円単・全国（e-Stat）'!$A$15:$A$61,MATCH('貼_部門別・億円単・全国（e-Stat）'!$B52,'貼_部門別・億円単・全国（e-Stat）'!$AF$15:$AF$61,0)),"-")</f>
        <v>高知</v>
      </c>
    </row>
    <row r="45" spans="2:19" s="302" customFormat="1">
      <c r="B45"/>
      <c r="D45" t="str">
        <f>IFERROR(INDEX('貼_部門別・億円単・全国（e-Stat）'!$A$15:$A$61,MATCH('貼_部門別・億円単・全国（e-Stat）'!$B53,'貼_部門別・億円単・全国（e-Stat）'!$D$15:$D$61,0)),"-")</f>
        <v>山口</v>
      </c>
      <c r="E45" t="str">
        <f>IFERROR(INDEX('貼_部門別・億円単・全国（e-Stat）'!$A$15:$A$61,MATCH('貼_部門別・億円単・全国（e-Stat）'!$B53,'貼_部門別・億円単・全国（e-Stat）'!$F$15:$F$61,0)),"-")</f>
        <v>香川</v>
      </c>
      <c r="F45" t="str">
        <f>IFERROR(INDEX('貼_部門別・億円単・全国（e-Stat）'!$A$15:$A$61,MATCH('貼_部門別・億円単・全国（e-Stat）'!$B53,'貼_部門別・億円単・全国（e-Stat）'!$H$15:$H$61,0)),"-")</f>
        <v>徳島</v>
      </c>
      <c r="G45" t="str">
        <f>IFERROR(INDEX('(要確認)詳細品目・全国データ計算用シート'!$V$13:$V$59,MATCH('(要確認)詳細品目・全国データ計算用シート'!$U51,'(要確認)詳細品目・全国データ計算用シート'!$AD$13:$AD$59,0)),"-")</f>
        <v>宮崎</v>
      </c>
      <c r="H45" t="str">
        <f>IFERROR(INDEX('(要確認)詳細品目・全国データ計算用シート'!$V$13:$V$59,MATCH('(要確認)詳細品目・全国データ計算用シート'!$U51,'(要確認)詳細品目・全国データ計算用シート'!$AP$13:$AP$59,0)),"-")</f>
        <v>奈良</v>
      </c>
      <c r="I45" t="str">
        <f>IFERROR(INDEX('(要確認)詳細品目・全国データ計算用シート'!$V$13:$V$59,MATCH('(要確認)詳細品目・全国データ計算用シート'!$U51,'(要確認)詳細品目・全国データ計算用シート'!$AL$13:$AL$59,0)),"-")</f>
        <v>神奈川</v>
      </c>
      <c r="J45" t="str">
        <f>IFERROR(INDEX('(要確認)詳細品目・全国データ計算用シート'!$V$13:$V$59,MATCH('(要確認)詳細品目・全国データ計算用シート'!$U51,'(要確認)詳細品目・全国データ計算用シート'!$Z$13:$Z$59,0)),"-")</f>
        <v>山梨</v>
      </c>
      <c r="K45"/>
      <c r="L45" t="str">
        <f>IFERROR('貼_主要農産物の産出額と構成比（なたね含）'!H71,"-")</f>
        <v>-</v>
      </c>
      <c r="M45" t="str">
        <f>IFERROR(INDEX('貼_部門別・億円単・全国（e-Stat）'!$A$15:$A$61,MATCH('貼_部門別・億円単・全国（e-Stat）'!$B53,'貼_部門別・億円単・全国（e-Stat）'!$R$15:$R$61,0)),"-")</f>
        <v>和歌山</v>
      </c>
      <c r="N45" t="str">
        <f>IFERROR(INDEX('貼_部門別・億円単・全国（e-Stat）'!$A$15:$A$61,MATCH('貼_部門別・億円単・全国（e-Stat）'!$B53,'貼_部門別・億円単・全国（e-Stat）'!$T$15:$T$61,0)),"-")</f>
        <v>島根</v>
      </c>
      <c r="O45" t="str">
        <f>IFERROR(INDEX('貼_部門別・億円単・全国（e-Stat）'!$A$15:$A$61,MATCH('貼_部門別・億円単・全国（e-Stat）'!$B53,'貼_部門別・億円単・全国（e-Stat）'!$V$15:$V$61,0)),"-")</f>
        <v>広島</v>
      </c>
      <c r="P45" t="str">
        <f>IFERROR(INDEX('貼_部門別・億円単・全国（e-Stat）'!$A$15:$A$61,MATCH('貼_部門別・億円単・全国（e-Stat）'!$B53,'貼_部門別・億円単・全国（e-Stat）'!$AD$15:$AD$61,0)),"-")</f>
        <v>石川</v>
      </c>
      <c r="Q45" t="str">
        <f>IFERROR(INDEX('貼_部門別・億円単・全国（e-Stat）'!$A$15:$A$61,MATCH('貼_部門別・億円単・全国（e-Stat）'!$B53,'貼_部門別・億円単・全国（e-Stat）'!$AH$15:$AH$61,0)),"-")</f>
        <v>山梨</v>
      </c>
      <c r="R45" t="str">
        <f>IFERROR(INDEX('貼_部門別・億円単・全国（e-Stat）'!$A$15:$A$61,MATCH('貼_部門別・億円単・全国（e-Stat）'!$B53,'貼_部門別・億円単・全国（e-Stat）'!$AJ$15:$AJ$61,0)),"-")</f>
        <v>石川</v>
      </c>
      <c r="S45" t="str">
        <f>IFERROR(INDEX('貼_部門別・億円単・全国（e-Stat）'!$A$15:$A$61,MATCH('貼_部門別・億円単・全国（e-Stat）'!$B53,'貼_部門別・億円単・全国（e-Stat）'!$AF$15:$AF$61,0)),"-")</f>
        <v>石川</v>
      </c>
    </row>
    <row r="46" spans="2:19" s="302" customFormat="1">
      <c r="B46"/>
      <c r="D46" t="str">
        <f>IFERROR(INDEX('貼_部門別・億円単・全国（e-Stat）'!$A$15:$A$61,MATCH('貼_部門別・億円単・全国（e-Stat）'!$B54,'貼_部門別・億円単・全国（e-Stat）'!$D$15:$D$61,0)),"-")</f>
        <v>島根</v>
      </c>
      <c r="E46" t="str">
        <f>IFERROR(INDEX('貼_部門別・億円単・全国（e-Stat）'!$A$15:$A$61,MATCH('貼_部門別・億円単・全国（e-Stat）'!$B54,'貼_部門別・億円単・全国（e-Stat）'!$F$15:$F$61,0)),"-")</f>
        <v>山口</v>
      </c>
      <c r="F46" t="str">
        <f>IFERROR(INDEX('貼_部門別・億円単・全国（e-Stat）'!$A$15:$A$61,MATCH('貼_部門別・億円単・全国（e-Stat）'!$B54,'貼_部門別・億円単・全国（e-Stat）'!$H$15:$H$61,0)),"-")</f>
        <v>長崎</v>
      </c>
      <c r="G46" t="str">
        <f>IFERROR(INDEX('(要確認)詳細品目・全国データ計算用シート'!$V$13:$V$59,MATCH('(要確認)詳細品目・全国データ計算用シート'!$U52,'(要確認)詳細品目・全国データ計算用シート'!$AD$13:$AD$59,0)),"-")</f>
        <v>富山</v>
      </c>
      <c r="H46" t="str">
        <f>IFERROR(INDEX('(要確認)詳細品目・全国データ計算用シート'!$V$13:$V$59,MATCH('(要確認)詳細品目・全国データ計算用シート'!$U52,'(要確認)詳細品目・全国データ計算用シート'!$AP$13:$AP$59,0)),"-")</f>
        <v>山口</v>
      </c>
      <c r="I46" t="str">
        <f>IFERROR(INDEX('(要確認)詳細品目・全国データ計算用シート'!$V$13:$V$59,MATCH('(要確認)詳細品目・全国データ計算用シート'!$U52,'(要確認)詳細品目・全国データ計算用シート'!$AL$13:$AL$59,0)),"-")</f>
        <v>高知</v>
      </c>
      <c r="J46" t="str">
        <f>IFERROR(INDEX('(要確認)詳細品目・全国データ計算用シート'!$V$13:$V$59,MATCH('(要確認)詳細品目・全国データ計算用シート'!$U52,'(要確認)詳細品目・全国データ計算用シート'!$Z$13:$Z$59,0)),"-")</f>
        <v>高知</v>
      </c>
      <c r="K46"/>
      <c r="L46" t="str">
        <f>IFERROR('貼_主要農産物の産出額と構成比（なたね含）'!H72,"-")</f>
        <v>-</v>
      </c>
      <c r="M46" t="str">
        <f>IFERROR(INDEX('貼_部門別・億円単・全国（e-Stat）'!$A$15:$A$61,MATCH('貼_部門別・億円単・全国（e-Stat）'!$B54,'貼_部門別・億円単・全国（e-Stat）'!$R$15:$R$61,0)),"-")</f>
        <v>沖縄</v>
      </c>
      <c r="N46" t="str">
        <f>IFERROR(INDEX('貼_部門別・億円単・全国（e-Stat）'!$A$15:$A$61,MATCH('貼_部門別・億円単・全国（e-Stat）'!$B54,'貼_部門別・億円単・全国（e-Stat）'!$T$15:$T$61,0)),"-")</f>
        <v>兵庫</v>
      </c>
      <c r="O46" t="str">
        <f>IFERROR(INDEX('貼_部門別・億円単・全国（e-Stat）'!$A$15:$A$61,MATCH('貼_部門別・億円単・全国（e-Stat）'!$B54,'貼_部門別・億円単・全国（e-Stat）'!$V$15:$V$61,0)),"-")</f>
        <v>青森</v>
      </c>
      <c r="P46" t="str">
        <f>IFERROR(INDEX('貼_部門別・億円単・全国（e-Stat）'!$A$15:$A$61,MATCH('貼_部門別・億円単・全国（e-Stat）'!$B54,'貼_部門別・億円単・全国（e-Stat）'!$AD$15:$AD$61,0)),"-")</f>
        <v>高知</v>
      </c>
      <c r="Q46" t="str">
        <f>IFERROR(INDEX('貼_部門別・億円単・全国（e-Stat）'!$A$15:$A$61,MATCH('貼_部門別・億円単・全国（e-Stat）'!$B54,'貼_部門別・億円単・全国（e-Stat）'!$AH$15:$AH$61,0)),"-")</f>
        <v>石川</v>
      </c>
      <c r="R46" t="str">
        <f>IFERROR(INDEX('貼_部門別・億円単・全国（e-Stat）'!$A$15:$A$61,MATCH('貼_部門別・億円単・全国（e-Stat）'!$B54,'貼_部門別・億円単・全国（e-Stat）'!$AJ$15:$AJ$61,0)),"-")</f>
        <v>山梨</v>
      </c>
      <c r="S46" t="str">
        <f>IFERROR(INDEX('貼_部門別・億円単・全国（e-Stat）'!$A$15:$A$61,MATCH('貼_部門別・億円単・全国（e-Stat）'!$B54,'貼_部門別・億円単・全国（e-Stat）'!$AF$15:$AF$61,0)),"-")</f>
        <v>山梨</v>
      </c>
    </row>
    <row r="47" spans="2:19" s="302" customFormat="1">
      <c r="B47"/>
      <c r="D47" t="str">
        <f>IFERROR(INDEX('貼_部門別・億円単・全国（e-Stat）'!$A$15:$A$61,MATCH('貼_部門別・億円単・全国（e-Stat）'!$B55,'貼_部門別・億円単・全国（e-Stat）'!$D$15:$D$61,0)),"-")</f>
        <v>滋賀</v>
      </c>
      <c r="E47" t="str">
        <f>IFERROR(INDEX('貼_部門別・億円単・全国（e-Stat）'!$A$15:$A$61,MATCH('貼_部門別・億円単・全国（e-Stat）'!$B55,'貼_部門別・億円単・全国（e-Stat）'!$F$15:$F$61,0)),"-")</f>
        <v>鳥取</v>
      </c>
      <c r="F47" t="str">
        <f>IFERROR(INDEX('貼_部門別・億円単・全国（e-Stat）'!$A$15:$A$61,MATCH('貼_部門別・億円単・全国（e-Stat）'!$B55,'貼_部門別・億円単・全国（e-Stat）'!$H$15:$H$61,0)),"-")</f>
        <v>奈良</v>
      </c>
      <c r="G47" t="str">
        <f>IFERROR(INDEX('(要確認)詳細品目・全国データ計算用シート'!$V$13:$V$59,MATCH('(要確認)詳細品目・全国データ計算用シート'!$U53,'(要確認)詳細品目・全国データ計算用シート'!$AD$13:$AD$59,0)),"-")</f>
        <v>神奈川</v>
      </c>
      <c r="H47" t="str">
        <f>IFERROR(INDEX('(要確認)詳細品目・全国データ計算用シート'!$V$13:$V$59,MATCH('(要確認)詳細品目・全国データ計算用シート'!$U53,'(要確認)詳細品目・全国データ計算用シート'!$AP$13:$AP$59,0)),"-")</f>
        <v>愛媛</v>
      </c>
      <c r="I47" t="str">
        <f>IFERROR(INDEX('(要確認)詳細品目・全国データ計算用シート'!$V$13:$V$59,MATCH('(要確認)詳細品目・全国データ計算用シート'!$U53,'(要確認)詳細品目・全国データ計算用シート'!$AL$13:$AL$59,0)),"-")</f>
        <v>和歌山</v>
      </c>
      <c r="J47" t="str">
        <f>IFERROR(INDEX('(要確認)詳細品目・全国データ計算用シート'!$V$13:$V$59,MATCH('(要確認)詳細品目・全国データ計算用シート'!$U53,'(要確認)詳細品目・全国データ計算用シート'!$Z$13:$Z$59,0)),"-")</f>
        <v>徳島</v>
      </c>
      <c r="K47"/>
      <c r="L47" t="str">
        <f>IFERROR('貼_主要農産物の産出額と構成比（なたね含）'!H73,"-")</f>
        <v>-</v>
      </c>
      <c r="M47" t="str">
        <f>IFERROR(INDEX('貼_部門別・億円単・全国（e-Stat）'!$A$15:$A$61,MATCH('貼_部門別・億円単・全国（e-Stat）'!$B55,'貼_部門別・億円単・全国（e-Stat）'!$R$15:$R$61,0)),"-")</f>
        <v>島根</v>
      </c>
      <c r="N47" t="str">
        <f>IFERROR(INDEX('貼_部門別・億円単・全国（e-Stat）'!$A$15:$A$61,MATCH('貼_部門別・億円単・全国（e-Stat）'!$B55,'貼_部門別・億円単・全国（e-Stat）'!$T$15:$T$61,0)),"-")</f>
        <v>石川</v>
      </c>
      <c r="O47" t="str">
        <f>IFERROR(INDEX('貼_部門別・億円単・全国（e-Stat）'!$A$15:$A$61,MATCH('貼_部門別・億円単・全国（e-Stat）'!$B55,'貼_部門別・億円単・全国（e-Stat）'!$V$15:$V$61,0)),"-")</f>
        <v>島根</v>
      </c>
      <c r="P47" t="str">
        <f>IFERROR(INDEX('貼_部門別・億円単・全国（e-Stat）'!$A$15:$A$61,MATCH('貼_部門別・億円単・全国（e-Stat）'!$B55,'貼_部門別・億円単・全国（e-Stat）'!$AD$15:$AD$61,0)),"-")</f>
        <v>山梨</v>
      </c>
      <c r="Q47" t="str">
        <f>IFERROR(INDEX('貼_部門別・億円単・全国（e-Stat）'!$A$15:$A$61,MATCH('貼_部門別・億円単・全国（e-Stat）'!$B55,'貼_部門別・億円単・全国（e-Stat）'!$AH$15:$AH$61,0)),"-")</f>
        <v>山口</v>
      </c>
      <c r="R47" t="str">
        <f>IFERROR(INDEX('貼_部門別・億円単・全国（e-Stat）'!$A$15:$A$61,MATCH('貼_部門別・億円単・全国（e-Stat）'!$B55,'貼_部門別・億円単・全国（e-Stat）'!$AJ$15:$AJ$61,0)),"-")</f>
        <v>山口</v>
      </c>
      <c r="S47" t="str">
        <f>IFERROR(INDEX('貼_部門別・億円単・全国（e-Stat）'!$A$15:$A$61,MATCH('貼_部門別・億円単・全国（e-Stat）'!$B55,'貼_部門別・億円単・全国（e-Stat）'!$AF$15:$AF$61,0)),"-")</f>
        <v>京都</v>
      </c>
    </row>
    <row r="48" spans="2:19" s="302" customFormat="1">
      <c r="B48"/>
      <c r="D48" t="str">
        <f>IFERROR(INDEX('貼_部門別・億円単・全国（e-Stat）'!$A$15:$A$61,MATCH('貼_部門別・億円単・全国（e-Stat）'!$B56,'貼_部門別・億円単・全国（e-Stat）'!$D$15:$D$61,0)),"-")</f>
        <v>富山</v>
      </c>
      <c r="E48" t="str">
        <f>IFERROR(INDEX('貼_部門別・億円単・全国（e-Stat）'!$A$15:$A$61,MATCH('貼_部門別・億円単・全国（e-Stat）'!$B56,'貼_部門別・億円単・全国（e-Stat）'!$F$15:$F$61,0)),"-")</f>
        <v>石川</v>
      </c>
      <c r="F48" t="str">
        <f>IFERROR(INDEX('貼_部門別・億円単・全国（e-Stat）'!$A$15:$A$61,MATCH('貼_部門別・億円単・全国（e-Stat）'!$B56,'貼_部門別・億円単・全国（e-Stat）'!$H$15:$H$61,0)),"-")</f>
        <v>和歌山</v>
      </c>
      <c r="G48" t="str">
        <f>IFERROR(INDEX('(要確認)詳細品目・全国データ計算用シート'!$V$13:$V$59,MATCH('(要確認)詳細品目・全国データ計算用シート'!$U54,'(要確認)詳細品目・全国データ計算用シート'!$AD$13:$AD$59,0)),"-")</f>
        <v>鹿児島</v>
      </c>
      <c r="H48" t="str">
        <f>IFERROR(INDEX('(要確認)詳細品目・全国データ計算用シート'!$V$13:$V$59,MATCH('(要確認)詳細品目・全国データ計算用シート'!$U54,'(要確認)詳細品目・全国データ計算用シート'!$AP$13:$AP$59,0)),"-")</f>
        <v>佐賀</v>
      </c>
      <c r="I48" t="str">
        <f>IFERROR(INDEX('(要確認)詳細品目・全国データ計算用シート'!$V$13:$V$59,MATCH('(要確認)詳細品目・全国データ計算用シート'!$U54,'(要確認)詳細品目・全国データ計算用シート'!$AL$13:$AL$59,0)),"-")</f>
        <v>大阪</v>
      </c>
      <c r="J48" t="str">
        <f>IFERROR(INDEX('(要確認)詳細品目・全国データ計算用シート'!$V$13:$V$59,MATCH('(要確認)詳細品目・全国データ計算用シート'!$U54,'(要確認)詳細品目・全国データ計算用シート'!$Z$13:$Z$59,0)),"-")</f>
        <v>滋賀</v>
      </c>
      <c r="K48"/>
      <c r="L48" t="str">
        <f>IFERROR('貼_主要農産物の産出額と構成比（なたね含）'!H74,"-")</f>
        <v>-</v>
      </c>
      <c r="M48" t="str">
        <f>IFERROR(INDEX('貼_部門別・億円単・全国（e-Stat）'!$A$15:$A$61,MATCH('貼_部門別・億円単・全国（e-Stat）'!$B56,'貼_部門別・億円単・全国（e-Stat）'!$R$15:$R$61,0)),"-")</f>
        <v>東京</v>
      </c>
      <c r="N48" t="str">
        <f>IFERROR(INDEX('貼_部門別・億円単・全国（e-Stat）'!$A$15:$A$61,MATCH('貼_部門別・億円単・全国（e-Stat）'!$B56,'貼_部門別・億円単・全国（e-Stat）'!$T$15:$T$61,0)),"-")</f>
        <v>東京</v>
      </c>
      <c r="O48" t="str">
        <f>IFERROR(INDEX('貼_部門別・億円単・全国（e-Stat）'!$A$15:$A$61,MATCH('貼_部門別・億円単・全国（e-Stat）'!$B56,'貼_部門別・億円単・全国（e-Stat）'!$V$15:$V$61,0)),"-")</f>
        <v>大阪</v>
      </c>
      <c r="P48" t="str">
        <f>IFERROR(INDEX('貼_部門別・億円単・全国（e-Stat）'!$A$15:$A$61,MATCH('貼_部門別・億円単・全国（e-Stat）'!$B56,'貼_部門別・億円単・全国（e-Stat）'!$AD$15:$AD$61,0)),"-")</f>
        <v>富山</v>
      </c>
      <c r="Q48" t="str">
        <f>IFERROR(INDEX('貼_部門別・億円単・全国（e-Stat）'!$A$15:$A$61,MATCH('貼_部門別・億円単・全国（e-Stat）'!$B56,'貼_部門別・億円単・全国（e-Stat）'!$AH$15:$AH$61,0)),"-")</f>
        <v>佐賀</v>
      </c>
      <c r="R48" t="str">
        <f>IFERROR(INDEX('貼_部門別・億円単・全国（e-Stat）'!$A$15:$A$61,MATCH('貼_部門別・億円単・全国（e-Stat）'!$B56,'貼_部門別・億円単・全国（e-Stat）'!$AJ$15:$AJ$61,0)),"-")</f>
        <v>佐賀</v>
      </c>
      <c r="S48" t="str">
        <f>IFERROR(INDEX('貼_部門別・億円単・全国（e-Stat）'!$A$15:$A$61,MATCH('貼_部門別・億円単・全国（e-Stat）'!$B56,'貼_部門別・億円単・全国（e-Stat）'!$AF$15:$AF$61,0)),"-")</f>
        <v>富山</v>
      </c>
    </row>
    <row r="49" spans="2:19" s="302" customFormat="1">
      <c r="B49"/>
      <c r="D49" t="str">
        <f>IFERROR(INDEX('貼_部門別・億円単・全国（e-Stat）'!$A$15:$A$61,MATCH('貼_部門別・億円単・全国（e-Stat）'!$B57,'貼_部門別・億円単・全国（e-Stat）'!$D$15:$D$61,0)),"-")</f>
        <v>石川</v>
      </c>
      <c r="E49" t="str">
        <f>IFERROR(INDEX('貼_部門別・億円単・全国（e-Stat）'!$A$15:$A$61,MATCH('貼_部門別・億円単・全国（e-Stat）'!$B57,'貼_部門別・億円単・全国（e-Stat）'!$F$15:$F$61,0)),"-")</f>
        <v>島根</v>
      </c>
      <c r="F49" t="str">
        <f>IFERROR(INDEX('貼_部門別・億円単・全国（e-Stat）'!$A$15:$A$61,MATCH('貼_部門別・億円単・全国（e-Stat）'!$B57,'貼_部門別・億円単・全国（e-Stat）'!$H$15:$H$61,0)),"-")</f>
        <v>山梨</v>
      </c>
      <c r="G49" t="str">
        <f>IFERROR(INDEX('(要確認)詳細品目・全国データ計算用シート'!$V$13:$V$59,MATCH('(要確認)詳細品目・全国データ計算用シート'!$U55,'(要確認)詳細品目・全国データ計算用シート'!$AD$13:$AD$59,0)),"-")</f>
        <v>沖縄</v>
      </c>
      <c r="H49" t="str">
        <f>IFERROR(INDEX('(要確認)詳細品目・全国データ計算用シート'!$V$13:$V$59,MATCH('(要確認)詳細品目・全国データ計算用シート'!$U55,'(要確認)詳細品目・全国データ計算用シート'!$AP$13:$AP$59,0)),"-")</f>
        <v>愛知</v>
      </c>
      <c r="I49" t="str">
        <f>IFERROR(INDEX('(要確認)詳細品目・全国データ計算用シート'!$V$13:$V$59,MATCH('(要確認)詳細品目・全国データ計算用シート'!$U55,'(要確認)詳細品目・全国データ計算用シート'!$AL$13:$AL$59,0)),"-")</f>
        <v>東京</v>
      </c>
      <c r="J49" t="str">
        <f>IFERROR(INDEX('(要確認)詳細品目・全国データ計算用シート'!$V$13:$V$59,MATCH('(要確認)詳細品目・全国データ計算用シート'!$U55,'(要確認)詳細品目・全国データ計算用シート'!$Z$13:$Z$59,0)),"-")</f>
        <v>大阪</v>
      </c>
      <c r="K49"/>
      <c r="L49" t="str">
        <f>IFERROR('貼_主要農産物の産出額と構成比（なたね含）'!H75,"-")</f>
        <v>-</v>
      </c>
      <c r="M49" t="str">
        <f>IFERROR(INDEX('貼_部門別・億円単・全国（e-Stat）'!$A$15:$A$61,MATCH('貼_部門別・億円単・全国（e-Stat）'!$B57,'貼_部門別・億円単・全国（e-Stat）'!$R$15:$R$61,0)),"-")</f>
        <v>滋賀</v>
      </c>
      <c r="N49" t="str">
        <f>IFERROR(INDEX('貼_部門別・億円単・全国（e-Stat）'!$A$15:$A$61,MATCH('貼_部門別・億円単・全国（e-Stat）'!$B57,'貼_部門別・億円単・全国（e-Stat）'!$T$15:$T$61,0)),"-")</f>
        <v>宮城</v>
      </c>
      <c r="O49" t="str">
        <f>IFERROR(INDEX('貼_部門別・億円単・全国（e-Stat）'!$A$15:$A$61,MATCH('貼_部門別・億円単・全国（e-Stat）'!$B57,'貼_部門別・億円単・全国（e-Stat）'!$V$15:$V$61,0)),"-")</f>
        <v>滋賀</v>
      </c>
      <c r="P49" t="str">
        <f>IFERROR(INDEX('貼_部門別・億円単・全国（e-Stat）'!$A$15:$A$61,MATCH('貼_部門別・億円単・全国（e-Stat）'!$B57,'貼_部門別・億円単・全国（e-Stat）'!$AD$15:$AD$61,0)),"-")</f>
        <v>奈良</v>
      </c>
      <c r="Q49" t="str">
        <f>IFERROR(INDEX('貼_部門別・億円単・全国（e-Stat）'!$A$15:$A$61,MATCH('貼_部門別・億円単・全国（e-Stat）'!$B57,'貼_部門別・億円単・全国（e-Stat）'!$AH$15:$AH$61,0)),"-")</f>
        <v>富山</v>
      </c>
      <c r="R49" t="str">
        <f>IFERROR(INDEX('貼_部門別・億円単・全国（e-Stat）'!$A$15:$A$61,MATCH('貼_部門別・億円単・全国（e-Stat）'!$B57,'貼_部門別・億円単・全国（e-Stat）'!$AJ$15:$AJ$61,0)),"-")</f>
        <v>富山</v>
      </c>
      <c r="S49" t="str">
        <f>IFERROR(INDEX('貼_部門別・億円単・全国（e-Stat）'!$A$15:$A$61,MATCH('貼_部門別・億円単・全国（e-Stat）'!$B57,'貼_部門別・億円単・全国（e-Stat）'!$AF$15:$AF$61,0)),"-")</f>
        <v>奈良</v>
      </c>
    </row>
    <row r="50" spans="2:19" s="302" customFormat="1">
      <c r="B50"/>
      <c r="D50" t="str">
        <f>IFERROR(INDEX('貼_部門別・億円単・全国（e-Stat）'!$A$15:$A$61,MATCH('貼_部門別・億円単・全国（e-Stat）'!$B58,'貼_部門別・億円単・全国（e-Stat）'!$D$15:$D$61,0)),"-")</f>
        <v>福井</v>
      </c>
      <c r="E50" t="str">
        <f>IFERROR(INDEX('貼_部門別・億円単・全国（e-Stat）'!$A$15:$A$61,MATCH('貼_部門別・億円単・全国（e-Stat）'!$B58,'貼_部門別・億円単・全国（e-Stat）'!$F$15:$F$61,0)),"-")</f>
        <v>福井</v>
      </c>
      <c r="F50" t="str">
        <f>IFERROR(INDEX('貼_部門別・億円単・全国（e-Stat）'!$A$15:$A$61,MATCH('貼_部門別・億円単・全国（e-Stat）'!$B58,'貼_部門別・億円単・全国（e-Stat）'!$H$15:$H$61,0)),"-")</f>
        <v>大阪</v>
      </c>
      <c r="G50" t="str">
        <f>IFERROR(INDEX('(要確認)詳細品目・全国データ計算用シート'!$V$13:$V$59,MATCH('(要確認)詳細品目・全国データ計算用シート'!$U56,'(要確認)詳細品目・全国データ計算用シート'!$AD$13:$AD$59,0)),"-")</f>
        <v>東京</v>
      </c>
      <c r="H50" t="str">
        <f>IFERROR(INDEX('(要確認)詳細品目・全国データ計算用シート'!$V$13:$V$59,MATCH('(要確認)詳細品目・全国データ計算用シート'!$U56,'(要確認)詳細品目・全国データ計算用シート'!$AP$13:$AP$59,0)),"-")</f>
        <v>東京</v>
      </c>
      <c r="I50" t="str">
        <f>IFERROR(INDEX('(要確認)詳細品目・全国データ計算用シート'!$V$13:$V$59,MATCH('(要確認)詳細品目・全国データ計算用シート'!$U56,'(要確認)詳細品目・全国データ計算用シート'!$AL$13:$AL$59,0)),"-")</f>
        <v>-</v>
      </c>
      <c r="J50" t="str">
        <f>IFERROR(INDEX('(要確認)詳細品目・全国データ計算用シート'!$V$13:$V$59,MATCH('(要確認)詳細品目・全国データ計算用シート'!$U56,'(要確認)詳細品目・全国データ計算用シート'!$Z$13:$Z$59,0)),"-")</f>
        <v>奈良</v>
      </c>
      <c r="K50"/>
      <c r="L50" t="str">
        <f>IFERROR('貼_主要農産物の産出額と構成比（なたね含）'!H76,"-")</f>
        <v>-</v>
      </c>
      <c r="M50" t="str">
        <f>IFERROR(INDEX('貼_部門別・億円単・全国（e-Stat）'!$A$15:$A$61,MATCH('貼_部門別・億円単・全国（e-Stat）'!$B58,'貼_部門別・億円単・全国（e-Stat）'!$R$15:$R$61,0)),"-")</f>
        <v>奈良</v>
      </c>
      <c r="N50" t="str">
        <f>IFERROR(INDEX('貼_部門別・億円単・全国（e-Stat）'!$A$15:$A$61,MATCH('貼_部門別・億円単・全国（e-Stat）'!$B58,'貼_部門別・億円単・全国（e-Stat）'!$T$15:$T$61,0)),"-")</f>
        <v>富山</v>
      </c>
      <c r="O50" t="str">
        <f>IFERROR(INDEX('貼_部門別・億円単・全国（e-Stat）'!$A$15:$A$61,MATCH('貼_部門別・億円単・全国（e-Stat）'!$B58,'貼_部門別・億円単・全国（e-Stat）'!$V$15:$V$61,0)),"-")</f>
        <v>富山</v>
      </c>
      <c r="P50" t="str">
        <f>IFERROR(INDEX('貼_部門別・億円単・全国（e-Stat）'!$A$15:$A$61,MATCH('貼_部門別・億円単・全国（e-Stat）'!$B58,'貼_部門別・億円単・全国（e-Stat）'!$AD$15:$AD$61,0)),"-")</f>
        <v>福井</v>
      </c>
      <c r="Q50" t="str">
        <f>IFERROR(INDEX('貼_部門別・億円単・全国（e-Stat）'!$A$15:$A$61,MATCH('貼_部門別・億円単・全国（e-Stat）'!$B58,'貼_部門別・億円単・全国（e-Stat）'!$AH$15:$AH$61,0)),"-")</f>
        <v>大阪</v>
      </c>
      <c r="R50" t="str">
        <f>IFERROR(INDEX('貼_部門別・億円単・全国（e-Stat）'!$A$15:$A$61,MATCH('貼_部門別・億円単・全国（e-Stat）'!$B58,'貼_部門別・億円単・全国（e-Stat）'!$AJ$15:$AJ$61,0)),"-")</f>
        <v>大阪</v>
      </c>
      <c r="S50" t="str">
        <f>IFERROR(INDEX('貼_部門別・億円単・全国（e-Stat）'!$A$15:$A$61,MATCH('貼_部門別・億円単・全国（e-Stat）'!$B58,'貼_部門別・億円単・全国（e-Stat）'!$AF$15:$AF$61,0)),"-")</f>
        <v>和歌山</v>
      </c>
    </row>
    <row r="51" spans="2:19" s="302" customFormat="1">
      <c r="B51"/>
      <c r="D51" t="str">
        <f>IFERROR(INDEX('貼_部門別・億円単・全国（e-Stat）'!$A$15:$A$61,MATCH('貼_部門別・億円単・全国（e-Stat）'!$B59,'貼_部門別・億円単・全国（e-Stat）'!$D$15:$D$61,0)),"-")</f>
        <v>奈良</v>
      </c>
      <c r="E51" t="str">
        <f>IFERROR(INDEX('貼_部門別・億円単・全国（e-Stat）'!$A$15:$A$61,MATCH('貼_部門別・億円単・全国（e-Stat）'!$B59,'貼_部門別・億円単・全国（e-Stat）'!$F$15:$F$61,0)),"-")</f>
        <v>奈良</v>
      </c>
      <c r="F51" t="str">
        <f>IFERROR(INDEX('貼_部門別・億円単・全国（e-Stat）'!$A$15:$A$61,MATCH('貼_部門別・億円単・全国（e-Stat）'!$B59,'貼_部門別・億円単・全国（e-Stat）'!$H$15:$H$61,0)),"-")</f>
        <v>神奈川</v>
      </c>
      <c r="G51" t="str">
        <f>IFERROR(INDEX('(要確認)詳細品目・全国データ計算用シート'!$V$13:$V$59,MATCH('(要確認)詳細品目・全国データ計算用シート'!$U57,'(要確認)詳細品目・全国データ計算用シート'!$AD$13:$AD$59,0)),"-")</f>
        <v>大阪</v>
      </c>
      <c r="H51" t="str">
        <f>IFERROR(INDEX('(要確認)詳細品目・全国データ計算用シート'!$V$13:$V$59,MATCH('(要確認)詳細品目・全国データ計算用シート'!$U57,'(要確認)詳細品目・全国データ計算用シート'!$AP$13:$AP$59,0)),"-")</f>
        <v>大阪</v>
      </c>
      <c r="I51" t="str">
        <f>IFERROR(INDEX('(要確認)詳細品目・全国データ計算用シート'!$V$13:$V$59,MATCH('(要確認)詳細品目・全国データ計算用シート'!$U57,'(要確認)詳細品目・全国データ計算用シート'!$AL$13:$AL$59,0)),"-")</f>
        <v>-</v>
      </c>
      <c r="J51" t="str">
        <f>IFERROR(INDEX('(要確認)詳細品目・全国データ計算用シート'!$V$13:$V$59,MATCH('(要確認)詳細品目・全国データ計算用シート'!$U57,'(要確認)詳細品目・全国データ計算用シート'!$Z$13:$Z$59,0)),"-")</f>
        <v>香川</v>
      </c>
      <c r="K51"/>
      <c r="L51" t="str">
        <f>IFERROR('貼_主要農産物の産出額と構成比（なたね含）'!H77,"-")</f>
        <v>-</v>
      </c>
      <c r="M51" t="str">
        <f>IFERROR(INDEX('貼_部門別・億円単・全国（e-Stat）'!$A$15:$A$61,MATCH('貼_部門別・億円単・全国（e-Stat）'!$B59,'貼_部門別・億円単・全国（e-Stat）'!$R$15:$R$61,0)),"-")</f>
        <v>石川</v>
      </c>
      <c r="N51" t="str">
        <f>IFERROR(INDEX('貼_部門別・億円単・全国（e-Stat）'!$A$15:$A$61,MATCH('貼_部門別・億円単・全国（e-Stat）'!$B59,'貼_部門別・億円単・全国（e-Stat）'!$T$15:$T$61,0)),"-")</f>
        <v>京都</v>
      </c>
      <c r="O51" t="str">
        <f>IFERROR(INDEX('貼_部門別・億円単・全国（e-Stat）'!$A$15:$A$61,MATCH('貼_部門別・億円単・全国（e-Stat）'!$B59,'貼_部門別・億円単・全国（e-Stat）'!$V$15:$V$61,0)),"-")</f>
        <v>京都</v>
      </c>
      <c r="P51" t="str">
        <f>IFERROR(INDEX('貼_部門別・億円単・全国（e-Stat）'!$A$15:$A$61,MATCH('貼_部門別・億円単・全国（e-Stat）'!$B59,'貼_部門別・億円単・全国（e-Stat）'!$AD$15:$AD$61,0)),"-")</f>
        <v>和歌山</v>
      </c>
      <c r="Q51" t="str">
        <f>IFERROR(INDEX('貼_部門別・億円単・全国（e-Stat）'!$A$15:$A$61,MATCH('貼_部門別・億円単・全国（e-Stat）'!$B59,'貼_部門別・億円単・全国（e-Stat）'!$AH$15:$AH$61,0)),"-")</f>
        <v>東京</v>
      </c>
      <c r="R51" t="str">
        <f>IFERROR(INDEX('貼_部門別・億円単・全国（e-Stat）'!$A$15:$A$61,MATCH('貼_部門別・億円単・全国（e-Stat）'!$B59,'貼_部門別・億円単・全国（e-Stat）'!$AJ$15:$AJ$61,0)),"-")</f>
        <v>東京</v>
      </c>
      <c r="S51" t="str">
        <f>IFERROR(INDEX('貼_部門別・億円単・全国（e-Stat）'!$A$15:$A$61,MATCH('貼_部門別・億円単・全国（e-Stat）'!$B59,'貼_部門別・億円単・全国（e-Stat）'!$AF$15:$AF$61,0)),"-")</f>
        <v>福井</v>
      </c>
    </row>
    <row r="52" spans="2:19" s="302" customFormat="1">
      <c r="B52"/>
      <c r="D52" t="str">
        <f>IFERROR(INDEX('貼_部門別・億円単・全国（e-Stat）'!$A$15:$A$61,MATCH('貼_部門別・億円単・全国（e-Stat）'!$B60,'貼_部門別・億円単・全国（e-Stat）'!$D$15:$D$61,0)),"-")</f>
        <v>大阪</v>
      </c>
      <c r="E52" t="str">
        <f>IFERROR(INDEX('貼_部門別・億円単・全国（e-Stat）'!$A$15:$A$61,MATCH('貼_部門別・億円単・全国（e-Stat）'!$B60,'貼_部門別・億円単・全国（e-Stat）'!$F$15:$F$61,0)),"-")</f>
        <v>大阪</v>
      </c>
      <c r="F52" t="str">
        <f>IFERROR(INDEX('貼_部門別・億円単・全国（e-Stat）'!$A$15:$A$61,MATCH('貼_部門別・億円単・全国（e-Stat）'!$B60,'貼_部門別・億円単・全国（e-Stat）'!$H$15:$H$61,0)),"-")</f>
        <v>沖縄</v>
      </c>
      <c r="G52" t="str">
        <f>IFERROR(INDEX('(要確認)詳細品目・全国データ計算用シート'!$V$13:$V$59,MATCH('(要確認)詳細品目・全国データ計算用シート'!$U58,'(要確認)詳細品目・全国データ計算用シート'!$AD$13:$AD$59,0)),"-")</f>
        <v>和歌山</v>
      </c>
      <c r="H52" t="str">
        <f>IFERROR(INDEX('(要確認)詳細品目・全国データ計算用シート'!$V$13:$V$59,MATCH('(要確認)詳細品目・全国データ計算用シート'!$U58,'(要確認)詳細品目・全国データ計算用シート'!$AP$13:$AP$59,0)),"-")</f>
        <v>和歌山</v>
      </c>
      <c r="I52" t="str">
        <f>IFERROR(INDEX('(要確認)詳細品目・全国データ計算用シート'!$V$13:$V$59,MATCH('(要確認)詳細品目・全国データ計算用シート'!$U58,'(要確認)詳細品目・全国データ計算用シート'!$AL$13:$AL$59,0)),"-")</f>
        <v>-</v>
      </c>
      <c r="J52" t="str">
        <f>IFERROR(INDEX('(要確認)詳細品目・全国データ計算用シート'!$V$13:$V$59,MATCH('(要確認)詳細品目・全国データ計算用シート'!$U58,'(要確認)詳細品目・全国データ計算用シート'!$Z$13:$Z$59,0)),"-")</f>
        <v>富山</v>
      </c>
      <c r="K52"/>
      <c r="L52" t="str">
        <f>IFERROR('貼_主要農産物の産出額と構成比（なたね含）'!H78,"-")</f>
        <v>-</v>
      </c>
      <c r="M52" t="str">
        <f>IFERROR(INDEX('貼_部門別・億円単・全国（e-Stat）'!$A$15:$A$61,MATCH('貼_部門別・億円単・全国（e-Stat）'!$B60,'貼_部門別・億円単・全国（e-Stat）'!$R$15:$R$61,0)),"-")</f>
        <v>福井</v>
      </c>
      <c r="N52" t="str">
        <f>IFERROR(INDEX('貼_部門別・億円単・全国（e-Stat）'!$A$15:$A$61,MATCH('貼_部門別・億円単・全国（e-Stat）'!$B60,'貼_部門別・億円単・全国（e-Stat）'!$T$15:$T$61,0)),"-")</f>
        <v>福井</v>
      </c>
      <c r="O52" t="str">
        <f>IFERROR(INDEX('貼_部門別・億円単・全国（e-Stat）'!$A$15:$A$61,MATCH('貼_部門別・億円単・全国（e-Stat）'!$B60,'貼_部門別・億円単・全国（e-Stat）'!$V$15:$V$61,0)),"-")</f>
        <v>石川</v>
      </c>
      <c r="P52" t="str">
        <f>IFERROR(INDEX('貼_部門別・億円単・全国（e-Stat）'!$A$15:$A$61,MATCH('貼_部門別・億円単・全国（e-Stat）'!$B60,'貼_部門別・億円単・全国（e-Stat）'!$AD$15:$AD$61,0)),"-")</f>
        <v>大阪</v>
      </c>
      <c r="Q52" t="str">
        <f>IFERROR(INDEX('貼_部門別・億円単・全国（e-Stat）'!$A$15:$A$61,MATCH('貼_部門別・億円単・全国（e-Stat）'!$B60,'貼_部門別・億円単・全国（e-Stat）'!$AH$15:$AH$61,0)),"-")</f>
        <v>福井</v>
      </c>
      <c r="R52" t="str">
        <f>IFERROR(INDEX('貼_部門別・億円単・全国（e-Stat）'!$A$15:$A$61,MATCH('貼_部門別・億円単・全国（e-Stat）'!$B60,'貼_部門別・億円単・全国（e-Stat）'!$AJ$15:$AJ$61,0)),"-")</f>
        <v>福井</v>
      </c>
      <c r="S52" t="str">
        <f>IFERROR(INDEX('貼_部門別・億円単・全国（e-Stat）'!$A$15:$A$61,MATCH('貼_部門別・億円単・全国（e-Stat）'!$B60,'貼_部門別・億円単・全国（e-Stat）'!$AF$15:$AF$61,0)),"-")</f>
        <v>大阪</v>
      </c>
    </row>
    <row r="53" spans="2:19" s="302" customFormat="1">
      <c r="B53"/>
      <c r="D53" t="str">
        <f>IFERROR(INDEX('貼_部門別・億円単・全国（e-Stat）'!$A$15:$A$61,MATCH('貼_部門別・億円単・全国（e-Stat）'!$B61,'貼_部門別・億円単・全国（e-Stat）'!$D$15:$D$61,0)),"-")</f>
        <v>東京</v>
      </c>
      <c r="E53" t="str">
        <f>IFERROR(INDEX('貼_部門別・億円単・全国（e-Stat）'!$A$15:$A$61,MATCH('貼_部門別・億円単・全国（e-Stat）'!$B61,'貼_部門別・億円単・全国（e-Stat）'!$F$15:$F$61,0)),"-")</f>
        <v>東京</v>
      </c>
      <c r="F53" t="str">
        <f>IFERROR(INDEX('貼_部門別・億円単・全国（e-Stat）'!$A$15:$A$61,MATCH('貼_部門別・億円単・全国（e-Stat）'!$B61,'貼_部門別・億円単・全国（e-Stat）'!$H$15:$H$61,0)),"-")</f>
        <v>東京</v>
      </c>
      <c r="G53" t="str">
        <f>IFERROR(INDEX('(要確認)詳細品目・全国データ計算用シート'!$V$13:$V$59,MATCH('(要確認)詳細品目・全国データ計算用シート'!$U59,'(要確認)詳細品目・全国データ計算用シート'!$AD$13:$AD$59,0)),"-")</f>
        <v>高知</v>
      </c>
      <c r="H53" t="str">
        <f>IFERROR(INDEX('(要確認)詳細品目・全国データ計算用シート'!$V$13:$V$59,MATCH('(要確認)詳細品目・全国データ計算用シート'!$U59,'(要確認)詳細品目・全国データ計算用シート'!$AP$13:$AP$59,0)),"-")</f>
        <v>高知</v>
      </c>
      <c r="I53" t="str">
        <f>IFERROR(INDEX('(要確認)詳細品目・全国データ計算用シート'!$V$13:$V$59,MATCH('(要確認)詳細品目・全国データ計算用シート'!$U59,'(要確認)詳細品目・全国データ計算用シート'!$AL$13:$AL$59,0)),"-")</f>
        <v>-</v>
      </c>
      <c r="J53" t="str">
        <f>IFERROR(INDEX('(要確認)詳細品目・全国データ計算用シート'!$V$13:$V$59,MATCH('(要確認)詳細品目・全国データ計算用シート'!$U59,'(要確認)詳細品目・全国データ計算用シート'!$Z$13:$Z$59,0)),"-")</f>
        <v>和歌山</v>
      </c>
      <c r="K53"/>
      <c r="L53" t="str">
        <f>IFERROR('貼_主要農産物の産出額と構成比（なたね含）'!H79,"-")</f>
        <v>-</v>
      </c>
      <c r="M53" t="str">
        <f>IFERROR(INDEX('貼_部門別・億円単・全国（e-Stat）'!$A$15:$A$61,MATCH('貼_部門別・億円単・全国（e-Stat）'!$B61,'貼_部門別・億円単・全国（e-Stat）'!$R$15:$R$61,0)),"-")</f>
        <v>富山</v>
      </c>
      <c r="N53" t="str">
        <f>IFERROR(INDEX('貼_部門別・億円単・全国（e-Stat）'!$A$15:$A$61,MATCH('貼_部門別・億円単・全国（e-Stat）'!$B61,'貼_部門別・億円単・全国（e-Stat）'!$T$15:$T$61,0)),"-")</f>
        <v>滋賀</v>
      </c>
      <c r="O53" t="str">
        <f>IFERROR(INDEX('貼_部門別・億円単・全国（e-Stat）'!$A$15:$A$61,MATCH('貼_部門別・億円単・全国（e-Stat）'!$B61,'貼_部門別・億円単・全国（e-Stat）'!$V$15:$V$61,0)),"-")</f>
        <v>福井</v>
      </c>
      <c r="P53" t="str">
        <f>IFERROR(INDEX('貼_部門別・億円単・全国（e-Stat）'!$A$15:$A$61,MATCH('貼_部門別・億円単・全国（e-Stat）'!$B61,'貼_部門別・億円単・全国（e-Stat）'!$AD$15:$AD$61,0)),"-")</f>
        <v>東京</v>
      </c>
      <c r="Q53" t="str">
        <f>IFERROR(INDEX('貼_部門別・億円単・全国（e-Stat）'!$A$15:$A$61,MATCH('貼_部門別・億円単・全国（e-Stat）'!$B61,'貼_部門別・億円単・全国（e-Stat）'!$AH$15:$AH$61,0)),"-")</f>
        <v>和歌山</v>
      </c>
      <c r="R53" t="str">
        <f>IFERROR(INDEX('貼_部門別・億円単・全国（e-Stat）'!$A$15:$A$61,MATCH('貼_部門別・億円単・全国（e-Stat）'!$B61,'貼_部門別・億円単・全国（e-Stat）'!$AJ$15:$AJ$61,0)),"-")</f>
        <v>和歌山</v>
      </c>
      <c r="S53" t="str">
        <f>IFERROR(INDEX('貼_部門別・億円単・全国（e-Stat）'!$A$15:$A$61,MATCH('貼_部門別・億円単・全国（e-Stat）'!$B61,'貼_部門別・億円単・全国（e-Stat）'!$AF$15:$AF$61,0)),"-")</f>
        <v>東京</v>
      </c>
    </row>
    <row r="54" spans="2:19">
      <c r="B54" s="71"/>
      <c r="C54" s="23" t="s">
        <v>52</v>
      </c>
      <c r="D54" s="69">
        <f>'貼_部門別・億円単・全国（e-Stat）'!C62</f>
        <v>90116</v>
      </c>
      <c r="E54" s="69">
        <f>'貼_部門別・億円単・全国（e-Stat）'!E62</f>
        <v>54904</v>
      </c>
      <c r="F54" s="69">
        <f>'貼_部門別・億円単・全国（e-Stat）'!G62</f>
        <v>14015</v>
      </c>
      <c r="G54" s="24">
        <f>'(要確認)詳細品目・全国データ計算用シート'!AA12</f>
        <v>547</v>
      </c>
      <c r="H54" s="24">
        <f>'(要確認)詳細品目・全国データ計算用シート'!AM12</f>
        <v>82</v>
      </c>
      <c r="I54" s="24">
        <f>'(要確認)詳細品目・全国データ計算用シート'!AI12</f>
        <v>407</v>
      </c>
      <c r="J54" s="69">
        <f>'(要確認)詳細品目・全国データ計算用シート'!W12</f>
        <v>1012</v>
      </c>
      <c r="K54" s="69">
        <f>'(要確認)詳細品目・全国データ計算用シート'!AE12</f>
        <v>448</v>
      </c>
      <c r="L54" s="69">
        <f>'貼_主要農産物の産出額と構成比（なたね含）'!C10</f>
        <v>4</v>
      </c>
      <c r="M54" s="69">
        <f>'貼_部門別・億円単・全国（e-Stat）'!Q62</f>
        <v>22294</v>
      </c>
      <c r="N54" s="69">
        <f>'貼_部門別・億円単・全国（e-Stat）'!S62</f>
        <v>9232</v>
      </c>
      <c r="O54" s="69">
        <f>'貼_部門別・億円単・全国（e-Stat）'!U62</f>
        <v>3492</v>
      </c>
      <c r="P54" s="69">
        <f>'貼_部門別・億円単・全国（e-Stat）'!AC62</f>
        <v>34647</v>
      </c>
      <c r="Q54" s="69">
        <f>'貼_部門別・億円単・全国（e-Stat）'!AG62</f>
        <v>8844</v>
      </c>
      <c r="R54" s="69">
        <f>'貼_部門別・億円単・全国（e-Stat）'!AI62</f>
        <v>7917</v>
      </c>
      <c r="S54" s="69">
        <f>'貼_部門別・億円単・全国（e-Stat）'!AE62</f>
        <v>7912</v>
      </c>
    </row>
    <row r="55" spans="2:19">
      <c r="C55">
        <v>1</v>
      </c>
      <c r="D55">
        <f>IFERROR(LARGE('貼_部門別・億円単・全国（e-Stat）'!$C$15:$C$61,'貼_部門別・億円単・全国（e-Stat）'!$B15),"-")</f>
        <v>12919</v>
      </c>
      <c r="E55">
        <f>IFERROR(LARGE('貼_部門別・億円単・全国（e-Stat）'!$E$15:$E$61,'貼_部門別・億円単・全国（e-Stat）'!$B15),"-")</f>
        <v>5384</v>
      </c>
      <c r="F55">
        <f>IFERROR(LARGE('貼_部門別・億円単・全国（e-Stat）'!$G$15:$G$61,'貼_部門別・億円単・全国（e-Stat）'!$B15),"-")</f>
        <v>1319</v>
      </c>
      <c r="G55">
        <f>IFERROR(LARGE('(要確認)詳細品目・全国データ計算用シート'!$AA$13:$AA$59,'(要確認)詳細品目・全国データ計算用シート'!$U13),"-")</f>
        <v>414</v>
      </c>
      <c r="H55">
        <f>IFERROR(LARGE('(要確認)詳細品目・全国データ計算用シート'!$AM$13:$AM$59,'(要確認)詳細品目・全国データ計算用シート'!$U13),"-")</f>
        <v>36</v>
      </c>
      <c r="I55">
        <f>IFERROR(LARGE('(要確認)詳細品目・全国データ計算用シート'!$AI$13:$AI$59,'(要確認)詳細品目・全国データ計算用シート'!$U13),"-")</f>
        <v>182</v>
      </c>
      <c r="J55">
        <f>IFERROR(LARGE('(要確認)詳細品目・全国データ計算用シート'!$W$13:$W$59,'(要確認)詳細品目・全国データ計算用シート'!$U13),"-")</f>
        <v>543</v>
      </c>
      <c r="K55">
        <f>IFERROR(LARGE('(要確認)詳細品目・全国データ計算用シート'!$AE$13:$AE$59,'(要確認)詳細品目・全国データ計算用シート'!$U13),"-")</f>
        <v>448</v>
      </c>
      <c r="L55" s="69">
        <f>IFERROR('貼_主要農産物の産出額と構成比（なたね含）'!I33,"-")</f>
        <v>3</v>
      </c>
      <c r="M55">
        <f>IFERROR(LARGE('貼_部門別・億円単・全国（e-Stat）'!$Q$15:$Q$61,'貼_部門別・億円単・全国（e-Stat）'!$B15),"-")</f>
        <v>2228</v>
      </c>
      <c r="N55">
        <f>IFERROR(LARGE('貼_部門別・億円単・全国（e-Stat）'!$S$15:$S$61,'貼_部門別・億円単・全国（e-Stat）'!$B15),"-")</f>
        <v>1051</v>
      </c>
      <c r="O55">
        <f>IFERROR(LARGE('貼_部門別・億円単・全国（e-Stat）'!$U$15:$U$61,'貼_部門別・億円単・全国（e-Stat）'!$B15),"-")</f>
        <v>573</v>
      </c>
      <c r="P55">
        <f>IFERROR(LARGE('貼_部門別・億円単・全国（e-Stat）'!$AC$15:$AC$61,'貼_部門別・億円単・全国（e-Stat）'!$B15),"-")</f>
        <v>7535</v>
      </c>
      <c r="Q55">
        <f>IFERROR(LARGE('貼_部門別・億円単・全国（e-Stat）'!$AG$15:$AG$61,'貼_部門別・億円単・全国（e-Stat）'!$B15),"-")</f>
        <v>4660</v>
      </c>
      <c r="R55">
        <f>IFERROR(LARGE('貼_部門別・億円単・全国（e-Stat）'!$AI$15:$AI$61,'貼_部門別・億円単・全国（e-Stat）'!$B15),"-")</f>
        <v>4109</v>
      </c>
      <c r="S55">
        <f>IFERROR(LARGE('貼_部門別・億円単・全国（e-Stat）'!$AE$15:$AE$61,'貼_部門別・億円単・全国（e-Stat）'!$B15),"-")</f>
        <v>1228</v>
      </c>
    </row>
    <row r="56" spans="2:19">
      <c r="C56">
        <v>2</v>
      </c>
      <c r="D56">
        <f>IFERROR(LARGE('貼_部門別・億円単・全国（e-Stat）'!$C$15:$C$61,'貼_部門別・億円単・全国（e-Stat）'!$B16),"-")</f>
        <v>5114</v>
      </c>
      <c r="E56">
        <f>IFERROR(LARGE('貼_部門別・億円単・全国（e-Stat）'!$E$15:$E$61,'貼_部門別・億円単・全国（e-Stat）'!$B16),"-")</f>
        <v>2939</v>
      </c>
      <c r="F56">
        <f>IFERROR(LARGE('貼_部門別・億円単・全国（e-Stat）'!$G$15:$G$61,'貼_部門別・億円単・全国（e-Stat）'!$B16),"-")</f>
        <v>1067</v>
      </c>
      <c r="G56">
        <f>IFERROR(LARGE('(要確認)詳細品目・全国データ計算用シート'!$AA$13:$AA$59,'(要確認)詳細品目・全国データ計算用シート'!$U14),"-")</f>
        <v>26</v>
      </c>
      <c r="H56">
        <f>IFERROR(LARGE('(要確認)詳細品目・全国データ計算用シート'!$AM$13:$AM$59,'(要確認)詳細品目・全国データ計算用シート'!$U14),"-")</f>
        <v>8</v>
      </c>
      <c r="I56">
        <f>IFERROR(LARGE('(要確認)詳細品目・全国データ計算用シート'!$AI$13:$AI$59,'(要確認)詳細品目・全国データ計算用シート'!$U14),"-")</f>
        <v>28</v>
      </c>
      <c r="J56">
        <f>IFERROR(LARGE('(要確認)詳細品目・全国データ計算用シート'!$W$13:$W$59,'(要確認)詳細品目・全国データ計算用シート'!$U14),"-")</f>
        <v>141</v>
      </c>
      <c r="L56" s="69">
        <f>IFERROR('貼_主要農産物の産出額と構成比（なたね含）'!I34,"-")</f>
        <v>0</v>
      </c>
      <c r="M56">
        <f>IFERROR(LARGE('貼_部門別・億円単・全国（e-Stat）'!$Q$15:$Q$61,'貼_部門別・億円単・全国（e-Stat）'!$B16),"-")</f>
        <v>1611</v>
      </c>
      <c r="N56">
        <f>IFERROR(LARGE('貼_部門別・億円単・全国（e-Stat）'!$S$15:$S$61,'貼_部門別・億円単・全国（e-Stat）'!$B16),"-")</f>
        <v>904</v>
      </c>
      <c r="O56">
        <f>IFERROR(LARGE('貼_部門別・億円単・全国（e-Stat）'!$U$15:$U$61,'貼_部門別・億円単・全国（e-Stat）'!$B16),"-")</f>
        <v>198</v>
      </c>
      <c r="P56">
        <f>IFERROR(LARGE('貼_部門別・億円単・全国（e-Stat）'!$AC$15:$AC$61,'貼_部門別・億円単・全国（e-Stat）'!$B16),"-")</f>
        <v>3473</v>
      </c>
      <c r="Q56">
        <f>IFERROR(LARGE('貼_部門別・億円単・全国（e-Stat）'!$AG$15:$AG$61,'貼_部門別・億円単・全国（e-Stat）'!$B16),"-")</f>
        <v>469</v>
      </c>
      <c r="R56">
        <f>IFERROR(LARGE('貼_部門別・億円単・全国（e-Stat）'!$AI$15:$AI$61,'貼_部門別・億円単・全国（e-Stat）'!$B16),"-")</f>
        <v>418</v>
      </c>
      <c r="S56">
        <f>IFERROR(LARGE('貼_部門別・億円単・全国（e-Stat）'!$AE$15:$AE$61,'貼_部門別・億円単・全国（e-Stat）'!$B16),"-")</f>
        <v>1203</v>
      </c>
    </row>
    <row r="57" spans="2:19">
      <c r="C57">
        <v>3</v>
      </c>
      <c r="D57">
        <f>IFERROR(LARGE('貼_部門別・億円単・全国（e-Stat）'!$C$15:$C$61,'貼_部門別・億円単・全国（e-Stat）'!$B17),"-")</f>
        <v>4384</v>
      </c>
      <c r="E57">
        <f>IFERROR(LARGE('貼_部門別・億円単・全国（e-Stat）'!$E$15:$E$61,'貼_部門別・億円単・全国（e-Stat）'!$B17),"-")</f>
        <v>2448</v>
      </c>
      <c r="F57">
        <f>IFERROR(LARGE('貼_部門別・億円単・全国（e-Stat）'!$G$15:$G$61,'貼_部門別・億円単・全国（e-Stat）'!$B17),"-")</f>
        <v>852</v>
      </c>
      <c r="G57">
        <f>IFERROR(LARGE('(要確認)詳細品目・全国データ計算用シート'!$AA$13:$AA$59,'(要確認)詳細品目・全国データ計算用シート'!$U15),"-")</f>
        <v>16</v>
      </c>
      <c r="H57">
        <f>IFERROR(LARGE('(要確認)詳細品目・全国データ計算用シート'!$AM$13:$AM$59,'(要確認)詳細品目・全国データ計算用シート'!$U15),"-")</f>
        <v>6</v>
      </c>
      <c r="I57">
        <f>IFERROR(LARGE('(要確認)詳細品目・全国データ計算用シート'!$AI$13:$AI$59,'(要確認)詳細品目・全国データ計算用シート'!$U15),"-")</f>
        <v>21</v>
      </c>
      <c r="J57">
        <f>IFERROR(LARGE('(要確認)詳細品目・全国データ計算用シート'!$W$13:$W$59,'(要確認)詳細品目・全国データ計算用シート'!$U15),"-")</f>
        <v>103</v>
      </c>
      <c r="L57" s="69">
        <f>IFERROR('貼_主要農産物の産出額と構成比（なたね含）'!I35,"-")</f>
        <v>0</v>
      </c>
      <c r="M57">
        <f>IFERROR(LARGE('貼_部門別・億円単・全国（e-Stat）'!$Q$15:$Q$61,'貼_部門別・億円単・全国（e-Stat）'!$B17),"-")</f>
        <v>1335</v>
      </c>
      <c r="N57">
        <f>IFERROR(LARGE('貼_部門別・億円単・全国（e-Stat）'!$S$15:$S$61,'貼_部門別・億円単・全国（e-Stat）'!$B17),"-")</f>
        <v>816</v>
      </c>
      <c r="O57">
        <f>IFERROR(LARGE('貼_部門別・億円単・全国（e-Stat）'!$U$15:$U$61,'貼_部門別・億円単・全国（e-Stat）'!$B17),"-")</f>
        <v>185</v>
      </c>
      <c r="P57">
        <f>IFERROR(LARGE('貼_部門別・億円単・全国（e-Stat）'!$AC$15:$AC$61,'貼_部門別・億円単・全国（e-Stat）'!$B17),"-")</f>
        <v>2349</v>
      </c>
      <c r="Q57">
        <f>IFERROR(LARGE('貼_部門別・億円単・全国（e-Stat）'!$AG$15:$AG$61,'貼_部門別・億円単・全国（e-Stat）'!$B17),"-")</f>
        <v>332</v>
      </c>
      <c r="R57">
        <f>IFERROR(LARGE('貼_部門別・億円単・全国（e-Stat）'!$AI$15:$AI$61,'貼_部門別・億円単・全国（e-Stat）'!$B17),"-")</f>
        <v>299</v>
      </c>
      <c r="S57">
        <f>IFERROR(LARGE('貼_部門別・億円単・全国（e-Stat）'!$AE$15:$AE$61,'貼_部門別・億円単・全国（e-Stat）'!$B17),"-")</f>
        <v>826</v>
      </c>
    </row>
    <row r="58" spans="2:19">
      <c r="C58">
        <v>4</v>
      </c>
      <c r="D58">
        <f>IFERROR(LARGE('貼_部門別・億円単・全国（e-Stat）'!$C$15:$C$61,'貼_部門別・億円単・全国（e-Stat）'!$B18),"-")</f>
        <v>3676</v>
      </c>
      <c r="E58">
        <f>IFERROR(LARGE('貼_部門別・億円単・全国（e-Stat）'!$E$15:$E$61,'貼_部門別・億円単・全国（e-Stat）'!$B18),"-")</f>
        <v>2428</v>
      </c>
      <c r="F58">
        <f>IFERROR(LARGE('貼_部門別・億円単・全国（e-Stat）'!$G$15:$G$61,'貼_部門別・億円単・全国（e-Stat）'!$B18),"-")</f>
        <v>689</v>
      </c>
      <c r="G58">
        <f>IFERROR(LARGE('(要確認)詳細品目・全国データ計算用シート'!$AA$13:$AA$59,'(要確認)詳細品目・全国データ計算用シート'!$U16),"-")</f>
        <v>13</v>
      </c>
      <c r="H58">
        <f>IFERROR(LARGE('(要確認)詳細品目・全国データ計算用シート'!$AM$13:$AM$59,'(要確認)詳細品目・全国データ計算用シート'!$U16),"-")</f>
        <v>6</v>
      </c>
      <c r="I58">
        <f>IFERROR(LARGE('(要確認)詳細品目・全国データ計算用シート'!$AI$13:$AI$59,'(要確認)詳細品目・全国データ計算用シート'!$U16),"-")</f>
        <v>16</v>
      </c>
      <c r="J58">
        <f>IFERROR(LARGE('(要確認)詳細品目・全国データ計算用シート'!$W$13:$W$59,'(要確認)詳細品目・全国データ計算用シート'!$U16),"-")</f>
        <v>30</v>
      </c>
      <c r="L58" s="69">
        <f>IFERROR('貼_主要農産物の産出額と構成比（なたね含）'!I36,"-")</f>
        <v>0</v>
      </c>
      <c r="M58">
        <f>IFERROR(LARGE('貼_部門別・億円単・全国（e-Stat）'!$Q$15:$Q$61,'貼_部門別・億円単・全国（e-Stat）'!$B18),"-")</f>
        <v>1248</v>
      </c>
      <c r="N58">
        <f>IFERROR(LARGE('貼_部門別・億円単・全国（e-Stat）'!$S$15:$S$61,'貼_部門別・億円単・全国（e-Stat）'!$B18),"-")</f>
        <v>766</v>
      </c>
      <c r="O58">
        <f>IFERROR(LARGE('貼_部門別・億円単・全国（e-Stat）'!$U$15:$U$61,'貼_部門別・億円単・全国（e-Stat）'!$B18),"-")</f>
        <v>174</v>
      </c>
      <c r="P58">
        <f>IFERROR(LARGE('貼_部門別・億円単・全国（e-Stat）'!$AC$15:$AC$61,'貼_部門別・億円単・全国（e-Stat）'!$B18),"-")</f>
        <v>1714</v>
      </c>
      <c r="Q58">
        <f>IFERROR(LARGE('貼_部門別・億円単・全国（e-Stat）'!$AG$15:$AG$61,'貼_部門別・億円単・全国（e-Stat）'!$B18),"-")</f>
        <v>250</v>
      </c>
      <c r="R58">
        <f>IFERROR(LARGE('貼_部門別・億円単・全国（e-Stat）'!$AI$15:$AI$61,'貼_部門別・億円単・全国（e-Stat）'!$B18),"-")</f>
        <v>232</v>
      </c>
      <c r="S58">
        <f>IFERROR(LARGE('貼_部門別・億円単・全国（e-Stat）'!$AE$15:$AE$61,'貼_部門別・億円単・全国（e-Stat）'!$B18),"-")</f>
        <v>452</v>
      </c>
    </row>
    <row r="59" spans="2:19">
      <c r="C59" s="23">
        <v>5</v>
      </c>
      <c r="D59">
        <f>IFERROR(LARGE('貼_部門別・億円単・全国（e-Stat）'!$C$15:$C$61,'貼_部門別・億円単・全国（e-Stat）'!$B19),"-")</f>
        <v>3512</v>
      </c>
      <c r="E59">
        <f>IFERROR(LARGE('貼_部門別・億円単・全国（e-Stat）'!$E$15:$E$61,'貼_部門別・億円単・全国（e-Stat）'!$B19),"-")</f>
        <v>2190</v>
      </c>
      <c r="F59">
        <f>IFERROR(LARGE('貼_部門別・億円単・全国（e-Stat）'!$G$15:$G$61,'貼_部門別・億円単・全国（e-Stat）'!$B19),"-")</f>
        <v>630</v>
      </c>
      <c r="G59">
        <f>IFERROR(LARGE('(要確認)詳細品目・全国データ計算用シート'!$AA$13:$AA$59,'(要確認)詳細品目・全国データ計算用シート'!$U17),"-")</f>
        <v>10</v>
      </c>
      <c r="H59">
        <f>IFERROR(LARGE('(要確認)詳細品目・全国データ計算用シート'!$AM$13:$AM$59,'(要確認)詳細品目・全国データ計算用シート'!$U17),"-")</f>
        <v>5</v>
      </c>
      <c r="I59">
        <f>IFERROR(LARGE('(要確認)詳細品目・全国データ計算用シート'!$AI$13:$AI$59,'(要確認)詳細品目・全国データ計算用シート'!$U17),"-")</f>
        <v>16</v>
      </c>
      <c r="J59">
        <f>IFERROR(LARGE('(要確認)詳細品目・全国データ計算用シート'!$W$13:$W$59,'(要確認)詳細品目・全国データ計算用シート'!$U17),"-")</f>
        <v>21</v>
      </c>
      <c r="L59" s="69">
        <f>IFERROR('貼_主要農産物の産出額と構成比（なたね含）'!I37,"-")</f>
        <v>0</v>
      </c>
      <c r="M59">
        <f>IFERROR(LARGE('貼_部門別・億円単・全国（e-Stat）'!$Q$15:$Q$61,'貼_部門別・億円単・全国（e-Stat）'!$B19),"-")</f>
        <v>1119</v>
      </c>
      <c r="N59">
        <f>IFERROR(LARGE('貼_部門別・億円単・全国（e-Stat）'!$S$15:$S$61,'貼_部門別・億円単・全国（e-Stat）'!$B19),"-")</f>
        <v>752</v>
      </c>
      <c r="O59">
        <f>IFERROR(LARGE('貼_部門別・億円単・全国（e-Stat）'!$U$15:$U$61,'貼_部門別・億円単・全国（e-Stat）'!$B19),"-")</f>
        <v>170</v>
      </c>
      <c r="P59">
        <f>IFERROR(LARGE('貼_部門別・億円単・全国（e-Stat）'!$AC$15:$AC$61,'貼_部門別・億円単・全国（e-Stat）'!$B19),"-")</f>
        <v>1323</v>
      </c>
      <c r="Q59">
        <f>IFERROR(LARGE('貼_部門別・億円単・全国（e-Stat）'!$AG$15:$AG$61,'貼_部門別・億円単・全国（e-Stat）'!$B19),"-")</f>
        <v>249</v>
      </c>
      <c r="R59">
        <f>IFERROR(LARGE('貼_部門別・億円単・全国（e-Stat）'!$AI$15:$AI$61,'貼_部門別・億円単・全国（e-Stat）'!$B19),"-")</f>
        <v>226</v>
      </c>
      <c r="S59">
        <f>IFERROR(LARGE('貼_部門別・億円単・全国（e-Stat）'!$AE$15:$AE$61,'貼_部門別・億円単・全国（e-Stat）'!$B19),"-")</f>
        <v>275</v>
      </c>
    </row>
    <row r="60" spans="2:19" s="302" customFormat="1">
      <c r="B60"/>
      <c r="D60">
        <f>IFERROR(LARGE('貼_部門別・億円単・全国（e-Stat）'!$C$15:$C$61,'貼_部門別・億円単・全国（e-Stat）'!$B20),"-")</f>
        <v>3505</v>
      </c>
      <c r="E60">
        <f>IFERROR(LARGE('貼_部門別・億円単・全国（e-Stat）'!$E$15:$E$61,'貼_部門別・億円単・全国（e-Stat）'!$B20),"-")</f>
        <v>2189</v>
      </c>
      <c r="F60">
        <f>IFERROR(LARGE('貼_部門別・億円単・全国（e-Stat）'!$G$15:$G$61,'貼_部門別・億円単・全国（e-Stat）'!$B20),"-")</f>
        <v>611</v>
      </c>
      <c r="G60">
        <f>IFERROR(LARGE('(要確認)詳細品目・全国データ計算用シート'!$AA$13:$AA$59,'(要確認)詳細品目・全国データ計算用シート'!$U18),"-")</f>
        <v>8</v>
      </c>
      <c r="H60">
        <f>IFERROR(LARGE('(要確認)詳細品目・全国データ計算用シート'!$AM$13:$AM$59,'(要確認)詳細品目・全国データ計算用シート'!$U18),"-")</f>
        <v>5</v>
      </c>
      <c r="I60">
        <f>IFERROR(LARGE('(要確認)詳細品目・全国データ計算用シート'!$AI$13:$AI$59,'(要確認)詳細品目・全国データ計算用シート'!$U18),"-")</f>
        <v>15</v>
      </c>
      <c r="J60">
        <f>IFERROR(LARGE('(要確認)詳細品目・全国データ計算用シート'!$W$13:$W$59,'(要確認)詳細品目・全国データ計算用シート'!$U18),"-")</f>
        <v>17</v>
      </c>
      <c r="K60"/>
      <c r="L60" s="69">
        <f>IFERROR('貼_主要農産物の産出額と構成比（なたね含）'!I38,"-")</f>
        <v>0</v>
      </c>
      <c r="M60">
        <f>IFERROR(LARGE('貼_部門別・億円単・全国（e-Stat）'!$Q$15:$Q$61,'貼_部門別・億円単・全国（e-Stat）'!$B20),"-")</f>
        <v>892</v>
      </c>
      <c r="N60">
        <f>IFERROR(LARGE('貼_部門別・億円単・全国（e-Stat）'!$S$15:$S$61,'貼_部門別・億円単・全国（e-Stat）'!$B20),"-")</f>
        <v>534</v>
      </c>
      <c r="O60">
        <f>IFERROR(LARGE('貼_部門別・億円単・全国（e-Stat）'!$U$15:$U$61,'貼_部門別・億円単・全国（e-Stat）'!$B20),"-")</f>
        <v>163</v>
      </c>
      <c r="P60">
        <f>IFERROR(LARGE('貼_部門別・億円単・全国（e-Stat）'!$AC$15:$AC$61,'貼_部門別・億円単・全国（e-Stat）'!$B20),"-")</f>
        <v>1314</v>
      </c>
      <c r="Q60">
        <f>IFERROR(LARGE('貼_部門別・億円単・全国（e-Stat）'!$AG$15:$AG$61,'貼_部門別・億円単・全国（e-Stat）'!$B20),"-")</f>
        <v>245</v>
      </c>
      <c r="R60">
        <f>IFERROR(LARGE('貼_部門別・億円単・全国（e-Stat）'!$AI$15:$AI$61,'貼_部門別・億円単・全国（e-Stat）'!$B20),"-")</f>
        <v>219</v>
      </c>
      <c r="S60">
        <f>IFERROR(LARGE('貼_部門別・億円単・全国（e-Stat）'!$AE$15:$AE$61,'貼_部門別・億円単・全国（e-Stat）'!$B20),"-")</f>
        <v>272</v>
      </c>
    </row>
    <row r="61" spans="2:19" s="302" customFormat="1">
      <c r="B61"/>
      <c r="D61">
        <f>IFERROR(LARGE('貼_部門別・億円単・全国（e-Stat）'!$C$15:$C$61,'貼_部門別・億円単・全国（e-Stat）'!$B21),"-")</f>
        <v>3168</v>
      </c>
      <c r="E61">
        <f>IFERROR(LARGE('貼_部門別・億円単・全国（e-Stat）'!$E$15:$E$61,'貼_部門別・億円単・全国（e-Stat）'!$B21),"-")</f>
        <v>2170</v>
      </c>
      <c r="F61">
        <f>IFERROR(LARGE('貼_部門別・億円単・全国（e-Stat）'!$G$15:$G$61,'貼_部門別・億円単・全国（e-Stat）'!$B21),"-")</f>
        <v>589</v>
      </c>
      <c r="G61">
        <f>IFERROR(LARGE('(要確認)詳細品目・全国データ計算用シート'!$AA$13:$AA$59,'(要確認)詳細品目・全国データ計算用シート'!$U19),"-")</f>
        <v>8</v>
      </c>
      <c r="H61">
        <f>IFERROR(LARGE('(要確認)詳細品目・全国データ計算用シート'!$AM$13:$AM$59,'(要確認)詳細品目・全国データ計算用シート'!$U19),"-")</f>
        <v>3</v>
      </c>
      <c r="I61">
        <f>IFERROR(LARGE('(要確認)詳細品目・全国データ計算用シート'!$AI$13:$AI$59,'(要確認)詳細品目・全国データ計算用シート'!$U19),"-")</f>
        <v>14</v>
      </c>
      <c r="J61">
        <f>IFERROR(LARGE('(要確認)詳細品目・全国データ計算用シート'!$W$13:$W$59,'(要確認)詳細品目・全国データ計算用シート'!$U19),"-")</f>
        <v>16</v>
      </c>
      <c r="K61"/>
      <c r="L61" s="69">
        <f>IFERROR('貼_主要農産物の産出額と構成比（なたね含）'!I39,"-")</f>
        <v>0</v>
      </c>
      <c r="M61">
        <f>IFERROR(LARGE('貼_部門別・億円単・全国（e-Stat）'!$Q$15:$Q$61,'貼_部門別・億円単・全国（e-Stat）'!$B21),"-")</f>
        <v>886</v>
      </c>
      <c r="N61">
        <f>IFERROR(LARGE('貼_部門別・億円単・全国（e-Stat）'!$S$15:$S$61,'貼_部門別・億円単・全国（e-Stat）'!$B21),"-")</f>
        <v>362</v>
      </c>
      <c r="O61">
        <f>IFERROR(LARGE('貼_部門別・億円単・全国（e-Stat）'!$U$15:$U$61,'貼_部門別・億円単・全国（e-Stat）'!$B21),"-")</f>
        <v>160</v>
      </c>
      <c r="P61">
        <f>IFERROR(LARGE('貼_部門別・億円単・全国（e-Stat）'!$AC$15:$AC$61,'貼_部門別・億円単・全国（e-Stat）'!$B21),"-")</f>
        <v>1262</v>
      </c>
      <c r="Q61">
        <f>IFERROR(LARGE('貼_部門別・億円単・全国（e-Stat）'!$AG$15:$AG$61,'貼_部門別・億円単・全国（e-Stat）'!$B21),"-")</f>
        <v>223</v>
      </c>
      <c r="R61">
        <f>IFERROR(LARGE('貼_部門別・億円単・全国（e-Stat）'!$AI$15:$AI$61,'貼_部門別・億円単・全国（e-Stat）'!$B21),"-")</f>
        <v>208</v>
      </c>
      <c r="S61">
        <f>IFERROR(LARGE('貼_部門別・億円単・全国（e-Stat）'!$AE$15:$AE$61,'貼_部門別・億円単・全国（e-Stat）'!$B21),"-")</f>
        <v>263</v>
      </c>
    </row>
    <row r="62" spans="2:19" s="302" customFormat="1">
      <c r="B62"/>
      <c r="D62">
        <f>IFERROR(LARGE('貼_部門別・億円単・全国（e-Stat）'!$C$15:$C$61,'貼_部門別・億円単・全国（e-Stat）'!$B22),"-")</f>
        <v>3114</v>
      </c>
      <c r="E62">
        <f>IFERROR(LARGE('貼_部門別・億円単・全国（e-Stat）'!$E$15:$E$61,'貼_部門別・億円単・全国（e-Stat）'!$B22),"-")</f>
        <v>1981</v>
      </c>
      <c r="F62">
        <f>IFERROR(LARGE('貼_部門別・億円単・全国（e-Stat）'!$G$15:$G$61,'貼_部門別・億円単・全国（e-Stat）'!$B22),"-")</f>
        <v>472</v>
      </c>
      <c r="G62">
        <f>IFERROR(LARGE('(要確認)詳細品目・全国データ計算用シート'!$AA$13:$AA$59,'(要確認)詳細品目・全国データ計算用シート'!$U20),"-")</f>
        <v>7</v>
      </c>
      <c r="H62">
        <f>IFERROR(LARGE('(要確認)詳細品目・全国データ計算用シート'!$AM$13:$AM$59,'(要確認)詳細品目・全国データ計算用シート'!$U20),"-")</f>
        <v>2</v>
      </c>
      <c r="I62">
        <f>IFERROR(LARGE('(要確認)詳細品目・全国データ計算用シート'!$AI$13:$AI$59,'(要確認)詳細品目・全国データ計算用シート'!$U20),"-")</f>
        <v>10</v>
      </c>
      <c r="J62">
        <f>IFERROR(LARGE('(要確認)詳細品目・全国データ計算用シート'!$W$13:$W$59,'(要確認)詳細品目・全国データ計算用シート'!$U20),"-")</f>
        <v>14</v>
      </c>
      <c r="K62"/>
      <c r="L62" s="69">
        <f>IFERROR('貼_主要農産物の産出額と構成比（なたね含）'!I40,"-")</f>
        <v>0</v>
      </c>
      <c r="M62">
        <f>IFERROR(LARGE('貼_部門別・億円単・全国（e-Stat）'!$Q$15:$Q$61,'貼_部門別・億円単・全国（e-Stat）'!$B22),"-")</f>
        <v>749</v>
      </c>
      <c r="N62">
        <f>IFERROR(LARGE('貼_部門別・億円単・全国（e-Stat）'!$S$15:$S$61,'貼_部門別・億円単・全国（e-Stat）'!$B22),"-")</f>
        <v>300</v>
      </c>
      <c r="O62">
        <f>IFERROR(LARGE('貼_部門別・億円単・全国（e-Stat）'!$U$15:$U$61,'貼_部門別・億円単・全国（e-Stat）'!$B22),"-")</f>
        <v>126</v>
      </c>
      <c r="P62">
        <f>IFERROR(LARGE('貼_部門別・億円単・全国（e-Stat）'!$AC$15:$AC$61,'貼_部門別・億円単・全国（e-Stat）'!$B22),"-")</f>
        <v>1226</v>
      </c>
      <c r="Q62">
        <f>IFERROR(LARGE('貼_部門別・億円単・全国（e-Stat）'!$AG$15:$AG$61,'貼_部門別・億円単・全国（e-Stat）'!$B22),"-")</f>
        <v>195</v>
      </c>
      <c r="R62">
        <f>IFERROR(LARGE('貼_部門別・億円単・全国（e-Stat）'!$AI$15:$AI$61,'貼_部門別・億円単・全国（e-Stat）'!$B22),"-")</f>
        <v>176</v>
      </c>
      <c r="S62">
        <f>IFERROR(LARGE('貼_部門別・億円単・全国（e-Stat）'!$AE$15:$AE$61,'貼_部門別・億円単・全国（e-Stat）'!$B22),"-")</f>
        <v>244</v>
      </c>
    </row>
    <row r="63" spans="2:19" s="302" customFormat="1">
      <c r="B63"/>
      <c r="D63">
        <f>IFERROR(LARGE('貼_部門別・億円単・全国（e-Stat）'!$C$15:$C$61,'貼_部門別・億円単・全国（e-Stat）'!$B23),"-")</f>
        <v>2718</v>
      </c>
      <c r="E63">
        <f>IFERROR(LARGE('貼_部門別・億円単・全国（e-Stat）'!$E$15:$E$61,'貼_部門別・億円単・全国（e-Stat）'!$B23),"-")</f>
        <v>1842</v>
      </c>
      <c r="F63">
        <f>IFERROR(LARGE('貼_部門別・億円単・全国（e-Stat）'!$G$15:$G$61,'貼_部門別・億円単・全国（e-Stat）'!$B23),"-")</f>
        <v>468</v>
      </c>
      <c r="G63">
        <f>IFERROR(LARGE('(要確認)詳細品目・全国データ計算用シート'!$AA$13:$AA$59,'(要確認)詳細品目・全国データ計算用シート'!$U21),"-")</f>
        <v>7</v>
      </c>
      <c r="H63">
        <f>IFERROR(LARGE('(要確認)詳細品目・全国データ計算用シート'!$AM$13:$AM$59,'(要確認)詳細品目・全国データ計算用シート'!$U21),"-")</f>
        <v>2</v>
      </c>
      <c r="I63">
        <f>IFERROR(LARGE('(要確認)詳細品目・全国データ計算用シート'!$AI$13:$AI$59,'(要確認)詳細品目・全国データ計算用シート'!$U21),"-")</f>
        <v>9</v>
      </c>
      <c r="J63">
        <f>IFERROR(LARGE('(要確認)詳細品目・全国データ計算用シート'!$W$13:$W$59,'(要確認)詳細品目・全国データ計算用シート'!$U21),"-")</f>
        <v>12</v>
      </c>
      <c r="K63"/>
      <c r="L63" s="69">
        <f>IFERROR('貼_主要農産物の産出額と構成比（なたね含）'!I41,"-")</f>
        <v>0</v>
      </c>
      <c r="M63">
        <f>IFERROR(LARGE('貼_部門別・億円単・全国（e-Stat）'!$Q$15:$Q$61,'貼_部門別・億円単・全国（e-Stat）'!$B23),"-")</f>
        <v>741</v>
      </c>
      <c r="N63">
        <f>IFERROR(LARGE('貼_部門別・億円単・全国（e-Stat）'!$S$15:$S$61,'貼_部門別・億円単・全国（e-Stat）'!$B23),"-")</f>
        <v>299</v>
      </c>
      <c r="O63">
        <f>IFERROR(LARGE('貼_部門別・億円単・全国（e-Stat）'!$U$15:$U$61,'貼_部門別・億円単・全国（e-Stat）'!$B23),"-")</f>
        <v>125</v>
      </c>
      <c r="P63">
        <f>IFERROR(LARGE('貼_部門別・億円単・全国（e-Stat）'!$AC$15:$AC$61,'貼_部門別・億円単・全国（e-Stat）'!$B23),"-")</f>
        <v>1215</v>
      </c>
      <c r="Q63">
        <f>IFERROR(LARGE('貼_部門別・億円単・全国（e-Stat）'!$AG$15:$AG$61,'貼_部門別・億円単・全国（e-Stat）'!$B23),"-")</f>
        <v>144</v>
      </c>
      <c r="R63">
        <f>IFERROR(LARGE('貼_部門別・億円単・全国（e-Stat）'!$AI$15:$AI$61,'貼_部門別・億円単・全国（e-Stat）'!$B23),"-")</f>
        <v>135</v>
      </c>
      <c r="S63">
        <f>IFERROR(LARGE('貼_部門別・億円単・全国（e-Stat）'!$AE$15:$AE$61,'貼_部門別・億円単・全国（e-Stat）'!$B23),"-")</f>
        <v>192</v>
      </c>
    </row>
    <row r="64" spans="2:19" s="302" customFormat="1">
      <c r="B64"/>
      <c r="D64">
        <f>IFERROR(LARGE('貼_部門別・億円単・全国（e-Stat）'!$C$15:$C$61,'貼_部門別・億円単・全国（e-Stat）'!$B24),"-")</f>
        <v>2708</v>
      </c>
      <c r="E64">
        <f>IFERROR(LARGE('貼_部門別・億円単・全国（e-Stat）'!$E$15:$E$61,'貼_部門別・億円単・全国（e-Stat）'!$B24),"-")</f>
        <v>1608</v>
      </c>
      <c r="F64">
        <f>IFERROR(LARGE('貼_部門別・億円単・全国（e-Stat）'!$G$15:$G$61,'貼_部門別・億円単・全国（e-Stat）'!$B24),"-")</f>
        <v>458</v>
      </c>
      <c r="G64">
        <f>IFERROR(LARGE('(要確認)詳細品目・全国データ計算用シート'!$AA$13:$AA$59,'(要確認)詳細品目・全国データ計算用シート'!$U22),"-")</f>
        <v>5</v>
      </c>
      <c r="H64">
        <f>IFERROR(LARGE('(要確認)詳細品目・全国データ計算用シート'!$AM$13:$AM$59,'(要確認)詳細品目・全国データ計算用シート'!$U22),"-")</f>
        <v>1</v>
      </c>
      <c r="I64">
        <f>IFERROR(LARGE('(要確認)詳細品目・全国データ計算用シート'!$AI$13:$AI$59,'(要確認)詳細品目・全国データ計算用シート'!$U22),"-")</f>
        <v>9</v>
      </c>
      <c r="J64">
        <f>IFERROR(LARGE('(要確認)詳細品目・全国データ計算用シート'!$W$13:$W$59,'(要確認)詳細品目・全国データ計算用シート'!$U22),"-")</f>
        <v>12</v>
      </c>
      <c r="K64"/>
      <c r="L64" s="69">
        <f>IFERROR('貼_主要農産物の産出額と構成比（なたね含）'!I42,"-")</f>
        <v>0</v>
      </c>
      <c r="M64">
        <f>IFERROR(LARGE('貼_部門別・億円単・全国（e-Stat）'!$Q$15:$Q$61,'貼_部門別・億円単・全国（e-Stat）'!$B24),"-")</f>
        <v>686</v>
      </c>
      <c r="N64">
        <f>IFERROR(LARGE('貼_部門別・億円単・全国（e-Stat）'!$S$15:$S$61,'貼_部門別・億円単・全国（e-Stat）'!$B24),"-")</f>
        <v>278</v>
      </c>
      <c r="O64">
        <f>IFERROR(LARGE('貼_部門別・億円単・全国（e-Stat）'!$U$15:$U$61,'貼_部門別・億円単・全国（e-Stat）'!$B24),"-")</f>
        <v>107</v>
      </c>
      <c r="P64">
        <f>IFERROR(LARGE('貼_部門別・億円単・全国（e-Stat）'!$AC$15:$AC$61,'貼_部門別・億円単・全国（e-Stat）'!$B24),"-")</f>
        <v>979</v>
      </c>
      <c r="Q64">
        <f>IFERROR(LARGE('貼_部門別・億円単・全国（e-Stat）'!$AG$15:$AG$61,'貼_部門別・億円単・全国（e-Stat）'!$B24),"-")</f>
        <v>129</v>
      </c>
      <c r="R64">
        <f>IFERROR(LARGE('貼_部門別・億円単・全国（e-Stat）'!$AI$15:$AI$61,'貼_部門別・億円単・全国（e-Stat）'!$B24),"-")</f>
        <v>122</v>
      </c>
      <c r="S64">
        <f>IFERROR(LARGE('貼_部門別・億円単・全国（e-Stat）'!$AE$15:$AE$61,'貼_部門別・億円単・全国（e-Stat）'!$B24),"-")</f>
        <v>188</v>
      </c>
    </row>
    <row r="65" spans="2:19" s="302" customFormat="1">
      <c r="B65"/>
      <c r="D65">
        <f>IFERROR(LARGE('貼_部門別・億円単・全国（e-Stat）'!$C$15:$C$61,'貼_部門別・億円単・全国（e-Stat）'!$B25),"-")</f>
        <v>2659</v>
      </c>
      <c r="E65">
        <f>IFERROR(LARGE('貼_部門別・億円単・全国（e-Stat）'!$E$15:$E$61,'貼_部門別・億円単・全国（e-Stat）'!$B25),"-")</f>
        <v>1560</v>
      </c>
      <c r="F65">
        <f>IFERROR(LARGE('貼_部門別・億円単・全国（e-Stat）'!$G$15:$G$61,'貼_部門別・億円単・全国（e-Stat）'!$B25),"-")</f>
        <v>412</v>
      </c>
      <c r="G65">
        <f>IFERROR(LARGE('(要確認)詳細品目・全国データ計算用シート'!$AA$13:$AA$59,'(要確認)詳細品目・全国データ計算用シート'!$U23),"-")</f>
        <v>5</v>
      </c>
      <c r="H65">
        <f>IFERROR(LARGE('(要確認)詳細品目・全国データ計算用シート'!$AM$13:$AM$59,'(要確認)詳細品目・全国データ計算用シート'!$U23),"-")</f>
        <v>1</v>
      </c>
      <c r="I65">
        <f>IFERROR(LARGE('(要確認)詳細品目・全国データ計算用シート'!$AI$13:$AI$59,'(要確認)詳細品目・全国データ計算用シート'!$U23),"-")</f>
        <v>9</v>
      </c>
      <c r="J65">
        <f>IFERROR(LARGE('(要確認)詳細品目・全国データ計算用シート'!$W$13:$W$59,'(要確認)詳細品目・全国データ計算用シート'!$U23),"-")</f>
        <v>8</v>
      </c>
      <c r="K65"/>
      <c r="L65" s="69">
        <f>IFERROR('貼_主要農産物の産出額と構成比（なたね含）'!I43,"-")</f>
        <v>0</v>
      </c>
      <c r="M65">
        <f>IFERROR(LARGE('貼_部門別・億円単・全国（e-Stat）'!$Q$15:$Q$61,'貼_部門別・億円単・全国（e-Stat）'!$B25),"-")</f>
        <v>674</v>
      </c>
      <c r="N65">
        <f>IFERROR(LARGE('貼_部門別・億円単・全国（e-Stat）'!$S$15:$S$61,'貼_部門別・億円単・全国（e-Stat）'!$B25),"-")</f>
        <v>266</v>
      </c>
      <c r="O65">
        <f>IFERROR(LARGE('貼_部門別・億円単・全国（e-Stat）'!$U$15:$U$61,'貼_部門別・億円単・全国（e-Stat）'!$B25),"-")</f>
        <v>82</v>
      </c>
      <c r="P65">
        <f>IFERROR(LARGE('貼_部門別・億円単・全国（e-Stat）'!$AC$15:$AC$61,'貼_部門別・億円単・全国（e-Stat）'!$B25),"-")</f>
        <v>919</v>
      </c>
      <c r="Q65">
        <f>IFERROR(LARGE('貼_部門別・億円単・全国（e-Stat）'!$AG$15:$AG$61,'貼_部門別・億円単・全国（e-Stat）'!$B25),"-")</f>
        <v>112</v>
      </c>
      <c r="R65">
        <f>IFERROR(LARGE('貼_部門別・億円単・全国（e-Stat）'!$AI$15:$AI$61,'貼_部門別・億円単・全国（e-Stat）'!$B25),"-")</f>
        <v>100</v>
      </c>
      <c r="S65">
        <f>IFERROR(LARGE('貼_部門別・億円単・全国（e-Stat）'!$AE$15:$AE$61,'貼_部門別・億円単・全国（e-Stat）'!$B25),"-")</f>
        <v>183</v>
      </c>
    </row>
    <row r="66" spans="2:19" s="302" customFormat="1">
      <c r="B66"/>
      <c r="D66">
        <f>IFERROR(LARGE('貼_部門別・億円単・全国（e-Stat）'!$C$15:$C$61,'貼_部門別・億円単・全国（e-Stat）'!$B26),"-")</f>
        <v>2473</v>
      </c>
      <c r="E66">
        <f>IFERROR(LARGE('貼_部門別・億円単・全国（e-Stat）'!$E$15:$E$61,'貼_部門別・億円単・全国（e-Stat）'!$B26),"-")</f>
        <v>1477</v>
      </c>
      <c r="F66">
        <f>IFERROR(LARGE('貼_部門別・億円単・全国（e-Stat）'!$G$15:$G$61,'貼_部門別・億円単・全国（e-Stat）'!$B26),"-")</f>
        <v>405</v>
      </c>
      <c r="G66">
        <f>IFERROR(LARGE('(要確認)詳細品目・全国データ計算用シート'!$AA$13:$AA$59,'(要確認)詳細品目・全国データ計算用シート'!$U24),"-")</f>
        <v>4</v>
      </c>
      <c r="H66">
        <f>IFERROR(LARGE('(要確認)詳細品目・全国データ計算用シート'!$AM$13:$AM$59,'(要確認)詳細品目・全国データ計算用シート'!$U24),"-")</f>
        <v>1</v>
      </c>
      <c r="I66">
        <f>IFERROR(LARGE('(要確認)詳細品目・全国データ計算用シート'!$AI$13:$AI$59,'(要確認)詳細品目・全国データ計算用シート'!$U24),"-")</f>
        <v>8</v>
      </c>
      <c r="J66">
        <f>IFERROR(LARGE('(要確認)詳細品目・全国データ計算用シート'!$W$13:$W$59,'(要確認)詳細品目・全国データ計算用シート'!$U24),"-")</f>
        <v>8</v>
      </c>
      <c r="K66"/>
      <c r="L66" s="69">
        <f>IFERROR('貼_主要農産物の産出額と構成比（なたね含）'!I44,"-")</f>
        <v>0</v>
      </c>
      <c r="M66">
        <f>IFERROR(LARGE('貼_部門別・億円単・全国（e-Stat）'!$Q$15:$Q$61,'貼_部門別・億円単・全国（e-Stat）'!$B26),"-")</f>
        <v>657</v>
      </c>
      <c r="N66">
        <f>IFERROR(LARGE('貼_部門別・億円単・全国（e-Stat）'!$S$15:$S$61,'貼_部門別・億円単・全国（e-Stat）'!$B26),"-")</f>
        <v>183</v>
      </c>
      <c r="O66">
        <f>IFERROR(LARGE('貼_部門別・億円単・全国（e-Stat）'!$U$15:$U$61,'貼_部門別・億円単・全国（e-Stat）'!$B26),"-")</f>
        <v>82</v>
      </c>
      <c r="P66">
        <f>IFERROR(LARGE('貼_部門別・億円単・全国（e-Stat）'!$AC$15:$AC$61,'貼_部門別・億円単・全国（e-Stat）'!$B26),"-")</f>
        <v>752</v>
      </c>
      <c r="Q66">
        <f>IFERROR(LARGE('貼_部門別・億円単・全国（e-Stat）'!$AG$15:$AG$61,'貼_部門別・億円単・全国（e-Stat）'!$B26),"-")</f>
        <v>110</v>
      </c>
      <c r="R66">
        <f>IFERROR(LARGE('貼_部門別・億円単・全国（e-Stat）'!$AI$15:$AI$61,'貼_部門別・億円単・全国（e-Stat）'!$B26),"-")</f>
        <v>99</v>
      </c>
      <c r="S66">
        <f>IFERROR(LARGE('貼_部門別・億円単・全国（e-Stat）'!$AE$15:$AE$61,'貼_部門別・億円単・全国（e-Stat）'!$B26),"-")</f>
        <v>182</v>
      </c>
    </row>
    <row r="67" spans="2:19" s="302" customFormat="1">
      <c r="B67"/>
      <c r="D67">
        <f>IFERROR(LARGE('貼_部門別・億円単・全国（e-Stat）'!$C$15:$C$61,'貼_部門別・億円単・全国（e-Stat）'!$B27),"-")</f>
        <v>2394</v>
      </c>
      <c r="E67">
        <f>IFERROR(LARGE('貼_部門別・億円単・全国（e-Stat）'!$E$15:$E$61,'貼_部門別・億円単・全国（e-Stat）'!$B27),"-")</f>
        <v>1469</v>
      </c>
      <c r="F67">
        <f>IFERROR(LARGE('貼_部門別・億円単・全国（e-Stat）'!$G$15:$G$61,'貼_部門別・億円単・全国（e-Stat）'!$B27),"-")</f>
        <v>402</v>
      </c>
      <c r="G67">
        <f>IFERROR(LARGE('(要確認)詳細品目・全国データ計算用シート'!$AA$13:$AA$59,'(要確認)詳細品目・全国データ計算用シート'!$U25),"-")</f>
        <v>3</v>
      </c>
      <c r="H67">
        <f>IFERROR(LARGE('(要確認)詳細品目・全国データ計算用シート'!$AM$13:$AM$59,'(要確認)詳細品目・全国データ計算用シート'!$U25),"-")</f>
        <v>1</v>
      </c>
      <c r="I67">
        <f>IFERROR(LARGE('(要確認)詳細品目・全国データ計算用シート'!$AI$13:$AI$59,'(要確認)詳細品目・全国データ計算用シート'!$U25),"-")</f>
        <v>8</v>
      </c>
      <c r="J67">
        <f>IFERROR(LARGE('(要確認)詳細品目・全国データ計算用シート'!$W$13:$W$59,'(要確認)詳細品目・全国データ計算用シート'!$U25),"-")</f>
        <v>7</v>
      </c>
      <c r="K67"/>
      <c r="L67" s="69">
        <f>IFERROR('貼_主要農産物の産出額と構成比（なたね含）'!I45,"-")</f>
        <v>0</v>
      </c>
      <c r="M67">
        <f>IFERROR(LARGE('貼_部門別・億円単・全国（e-Stat）'!$Q$15:$Q$61,'貼_部門別・億円単・全国（e-Stat）'!$B27),"-")</f>
        <v>633</v>
      </c>
      <c r="N67">
        <f>IFERROR(LARGE('貼_部門別・億円単・全国（e-Stat）'!$S$15:$S$61,'貼_部門別・億円単・全国（e-Stat）'!$B27),"-")</f>
        <v>183</v>
      </c>
      <c r="O67">
        <f>IFERROR(LARGE('貼_部門別・億円単・全国（e-Stat）'!$U$15:$U$61,'貼_部門別・億円単・全国（e-Stat）'!$B27),"-")</f>
        <v>82</v>
      </c>
      <c r="P67">
        <f>IFERROR(LARGE('貼_部門別・億円単・全国（e-Stat）'!$AC$15:$AC$61,'貼_部門別・億円単・全国（e-Stat）'!$B27),"-")</f>
        <v>697</v>
      </c>
      <c r="Q67">
        <f>IFERROR(LARGE('貼_部門別・億円単・全国（e-Stat）'!$AG$15:$AG$61,'貼_部門別・億円単・全国（e-Stat）'!$B27),"-")</f>
        <v>103</v>
      </c>
      <c r="R67">
        <f>IFERROR(LARGE('貼_部門別・億円単・全国（e-Stat）'!$AI$15:$AI$61,'貼_部門別・億円単・全国（e-Stat）'!$B27),"-")</f>
        <v>96</v>
      </c>
      <c r="S67">
        <f>IFERROR(LARGE('貼_部門別・億円単・全国（e-Stat）'!$AE$15:$AE$61,'貼_部門別・億円単・全国（e-Stat）'!$B27),"-")</f>
        <v>180</v>
      </c>
    </row>
    <row r="68" spans="2:19" s="302" customFormat="1">
      <c r="B68"/>
      <c r="D68">
        <f>IFERROR(LARGE('貼_部門別・億円単・全国（e-Stat）'!$C$15:$C$61,'貼_部門別・億円単・全国（e-Stat）'!$B28),"-")</f>
        <v>2369</v>
      </c>
      <c r="E68">
        <f>IFERROR(LARGE('貼_部門別・億円単・全国（e-Stat）'!$E$15:$E$61,'貼_部門別・億円単・全国（e-Stat）'!$B28),"-")</f>
        <v>1450</v>
      </c>
      <c r="F68">
        <f>IFERROR(LARGE('貼_部門別・億円単・全国（e-Stat）'!$G$15:$G$61,'貼_部門別・億円単・全国（e-Stat）'!$B28),"-")</f>
        <v>382</v>
      </c>
      <c r="G68">
        <f>IFERROR(LARGE('(要確認)詳細品目・全国データ計算用シート'!$AA$13:$AA$59,'(要確認)詳細品目・全国データ計算用シート'!$U26),"-")</f>
        <v>3</v>
      </c>
      <c r="H68">
        <f>IFERROR(LARGE('(要確認)詳細品目・全国データ計算用シート'!$AM$13:$AM$59,'(要確認)詳細品目・全国データ計算用シート'!$U26),"-")</f>
        <v>1</v>
      </c>
      <c r="I68">
        <f>IFERROR(LARGE('(要確認)詳細品目・全国データ計算用シート'!$AI$13:$AI$59,'(要確認)詳細品目・全国データ計算用シート'!$U26),"-")</f>
        <v>7</v>
      </c>
      <c r="J68">
        <f>IFERROR(LARGE('(要確認)詳細品目・全国データ計算用シート'!$W$13:$W$59,'(要確認)詳細品目・全国データ計算用シート'!$U26),"-")</f>
        <v>6</v>
      </c>
      <c r="K68"/>
      <c r="L68" s="69">
        <f>IFERROR('貼_主要農産物の産出額と構成比（なたね含）'!I46,"-")</f>
        <v>0</v>
      </c>
      <c r="M68">
        <f>IFERROR(LARGE('貼_部門別・億円単・全国（e-Stat）'!$Q$15:$Q$61,'貼_部門別・億円単・全国（e-Stat）'!$B28),"-")</f>
        <v>624</v>
      </c>
      <c r="N68">
        <f>IFERROR(LARGE('貼_部門別・億円単・全国（e-Stat）'!$S$15:$S$61,'貼_部門別・億円単・全国（e-Stat）'!$B28),"-")</f>
        <v>165</v>
      </c>
      <c r="O68">
        <f>IFERROR(LARGE('貼_部門別・億円単・全国（e-Stat）'!$U$15:$U$61,'貼_部門別・億円単・全国（e-Stat）'!$B28),"-")</f>
        <v>77</v>
      </c>
      <c r="P68">
        <f>IFERROR(LARGE('貼_部門別・億円単・全国（e-Stat）'!$AC$15:$AC$61,'貼_部門別・億円単・全国（e-Stat）'!$B28),"-")</f>
        <v>622</v>
      </c>
      <c r="Q68">
        <f>IFERROR(LARGE('貼_部門別・億円単・全国（e-Stat）'!$AG$15:$AG$61,'貼_部門別・億円単・全国（e-Stat）'!$B28),"-")</f>
        <v>100</v>
      </c>
      <c r="R68">
        <f>IFERROR(LARGE('貼_部門別・億円単・全国（e-Stat）'!$AI$15:$AI$61,'貼_部門別・億円単・全国（e-Stat）'!$B28),"-")</f>
        <v>91</v>
      </c>
      <c r="S68">
        <f>IFERROR(LARGE('貼_部門別・億円単・全国（e-Stat）'!$AE$15:$AE$61,'貼_部門別・億円単・全国（e-Stat）'!$B28),"-")</f>
        <v>171</v>
      </c>
    </row>
    <row r="69" spans="2:19" s="302" customFormat="1">
      <c r="B69"/>
      <c r="D69">
        <f>IFERROR(LARGE('貼_部門別・億円単・全国（e-Stat）'!$C$15:$C$61,'貼_部門別・億円単・全国（e-Stat）'!$B29),"-")</f>
        <v>2132</v>
      </c>
      <c r="E69">
        <f>IFERROR(LARGE('貼_部門別・億円単・全国（e-Stat）'!$E$15:$E$61,'貼_部門別・億円単・全国（e-Stat）'!$B29),"-")</f>
        <v>1291</v>
      </c>
      <c r="F69">
        <f>IFERROR(LARGE('貼_部門別・億円単・全国（e-Stat）'!$G$15:$G$61,'貼_部門別・億円単・全国（e-Stat）'!$B29),"-")</f>
        <v>328</v>
      </c>
      <c r="G69">
        <f>IFERROR(LARGE('(要確認)詳細品目・全国データ計算用シート'!$AA$13:$AA$59,'(要確認)詳細品目・全国データ計算用シート'!$U27),"-")</f>
        <v>3</v>
      </c>
      <c r="H69">
        <f>IFERROR(LARGE('(要確認)詳細品目・全国データ計算用シート'!$AM$13:$AM$59,'(要確認)詳細品目・全国データ計算用シート'!$U27),"-")</f>
        <v>1</v>
      </c>
      <c r="I69">
        <f>IFERROR(LARGE('(要確認)詳細品目・全国データ計算用シート'!$AI$13:$AI$59,'(要確認)詳細品目・全国データ計算用シート'!$U27),"-")</f>
        <v>7</v>
      </c>
      <c r="J69">
        <f>IFERROR(LARGE('(要確認)詳細品目・全国データ計算用シート'!$W$13:$W$59,'(要確認)詳細品目・全国データ計算用シート'!$U27),"-")</f>
        <v>6</v>
      </c>
      <c r="K69"/>
      <c r="L69" s="69">
        <f>IFERROR('貼_主要農産物の産出額と構成比（なたね含）'!I47,"-")</f>
        <v>0</v>
      </c>
      <c r="M69">
        <f>IFERROR(LARGE('貼_部門別・億円単・全国（e-Stat）'!$Q$15:$Q$61,'貼_部門別・億円単・全国（e-Stat）'!$B29),"-")</f>
        <v>531</v>
      </c>
      <c r="N69">
        <f>IFERROR(LARGE('貼_部門別・億円単・全国（e-Stat）'!$S$15:$S$61,'貼_部門別・億円単・全国（e-Stat）'!$B29),"-")</f>
        <v>156</v>
      </c>
      <c r="O69">
        <f>IFERROR(LARGE('貼_部門別・億円単・全国（e-Stat）'!$U$15:$U$61,'貼_部門別・億円単・全国（e-Stat）'!$B29),"-")</f>
        <v>77</v>
      </c>
      <c r="P69">
        <f>IFERROR(LARGE('貼_部門別・億円単・全国（e-Stat）'!$AC$15:$AC$61,'貼_部門別・億円単・全国（e-Stat）'!$B29),"-")</f>
        <v>596</v>
      </c>
      <c r="Q69">
        <f>IFERROR(LARGE('貼_部門別・億円単・全国（e-Stat）'!$AG$15:$AG$61,'貼_部門別・億円単・全国（e-Stat）'!$B29),"-")</f>
        <v>98</v>
      </c>
      <c r="R69">
        <f>IFERROR(LARGE('貼_部門別・億円単・全国（e-Stat）'!$AI$15:$AI$61,'貼_部門別・億円単・全国（e-Stat）'!$B29),"-")</f>
        <v>88</v>
      </c>
      <c r="S69">
        <f>IFERROR(LARGE('貼_部門別・億円単・全国（e-Stat）'!$AE$15:$AE$61,'貼_部門別・億円単・全国（e-Stat）'!$B29),"-")</f>
        <v>153</v>
      </c>
    </row>
    <row r="70" spans="2:19" s="302" customFormat="1">
      <c r="B70"/>
      <c r="D70">
        <f>IFERROR(LARGE('貼_部門別・億円単・全国（e-Stat）'!$C$15:$C$61,'貼_部門別・億円単・全国（e-Stat）'!$B30),"-")</f>
        <v>2021</v>
      </c>
      <c r="E70">
        <f>IFERROR(LARGE('貼_部門別・億円単・全国（e-Stat）'!$E$15:$E$61,'貼_部門別・億円単・全国（e-Stat）'!$B30),"-")</f>
        <v>1280</v>
      </c>
      <c r="F70">
        <f>IFERROR(LARGE('貼_部門別・億円単・全国（e-Stat）'!$G$15:$G$61,'貼_部門別・億円単・全国（e-Stat）'!$B30),"-")</f>
        <v>301</v>
      </c>
      <c r="G70">
        <f>IFERROR(LARGE('(要確認)詳細品目・全国データ計算用シート'!$AA$13:$AA$59,'(要確認)詳細品目・全国データ計算用シート'!$U28),"-")</f>
        <v>3</v>
      </c>
      <c r="H70">
        <f>IFERROR(LARGE('(要確認)詳細品目・全国データ計算用シート'!$AM$13:$AM$59,'(要確認)詳細品目・全国データ計算用シート'!$U28),"-")</f>
        <v>0</v>
      </c>
      <c r="I70">
        <f>IFERROR(LARGE('(要確認)詳細品目・全国データ計算用シート'!$AI$13:$AI$59,'(要確認)詳細品目・全国データ計算用シート'!$U28),"-")</f>
        <v>6</v>
      </c>
      <c r="J70">
        <f>IFERROR(LARGE('(要確認)詳細品目・全国データ計算用シート'!$W$13:$W$59,'(要確認)詳細品目・全国データ計算用シート'!$U28),"-")</f>
        <v>5</v>
      </c>
      <c r="K70"/>
      <c r="L70" s="69">
        <f>IFERROR('貼_主要農産物の産出額と構成比（なたね含）'!I48,"-")</f>
        <v>0</v>
      </c>
      <c r="M70">
        <f>IFERROR(LARGE('貼_部門別・億円単・全国（e-Stat）'!$Q$15:$Q$61,'貼_部門別・億円単・全国（e-Stat）'!$B30),"-")</f>
        <v>460</v>
      </c>
      <c r="N70">
        <f>IFERROR(LARGE('貼_部門別・億円単・全国（e-Stat）'!$S$15:$S$61,'貼_部門別・億円単・全国（e-Stat）'!$B30),"-")</f>
        <v>145</v>
      </c>
      <c r="O70">
        <f>IFERROR(LARGE('貼_部門別・億円単・全国（e-Stat）'!$U$15:$U$61,'貼_部門別・億円単・全国（e-Stat）'!$B30),"-")</f>
        <v>70</v>
      </c>
      <c r="P70">
        <f>IFERROR(LARGE('貼_部門別・億円単・全国（e-Stat）'!$AC$15:$AC$61,'貼_部門別・億円単・全国（e-Stat）'!$B30),"-")</f>
        <v>582</v>
      </c>
      <c r="Q70">
        <f>IFERROR(LARGE('貼_部門別・億円単・全国（e-Stat）'!$AG$15:$AG$61,'貼_部門別・億円単・全国（e-Stat）'!$B30),"-")</f>
        <v>95</v>
      </c>
      <c r="R70">
        <f>IFERROR(LARGE('貼_部門別・億円単・全国（e-Stat）'!$AI$15:$AI$61,'貼_部門別・億円単・全国（e-Stat）'!$B30),"-")</f>
        <v>83</v>
      </c>
      <c r="S70">
        <f>IFERROR(LARGE('貼_部門別・億円単・全国（e-Stat）'!$AE$15:$AE$61,'貼_部門別・億円単・全国（e-Stat）'!$B30),"-")</f>
        <v>145</v>
      </c>
    </row>
    <row r="71" spans="2:19" s="302" customFormat="1">
      <c r="B71"/>
      <c r="D71">
        <f>IFERROR(LARGE('貼_部門別・億円単・全国（e-Stat）'!$C$15:$C$61,'貼_部門別・億円単・全国（e-Stat）'!$B31),"-")</f>
        <v>1970</v>
      </c>
      <c r="E71">
        <f>IFERROR(LARGE('貼_部門別・億円単・全国（e-Stat）'!$E$15:$E$61,'貼_部門別・億円単・全国（e-Stat）'!$B31),"-")</f>
        <v>1256</v>
      </c>
      <c r="F71">
        <f>IFERROR(LARGE('貼_部門別・億円単・全国（e-Stat）'!$G$15:$G$61,'貼_部門別・億円単・全国（e-Stat）'!$B31),"-")</f>
        <v>277</v>
      </c>
      <c r="G71">
        <f>IFERROR(LARGE('(要確認)詳細品目・全国データ計算用シート'!$AA$13:$AA$59,'(要確認)詳細品目・全国データ計算用シート'!$U29),"-")</f>
        <v>2</v>
      </c>
      <c r="H71">
        <f>IFERROR(LARGE('(要確認)詳細品目・全国データ計算用シート'!$AM$13:$AM$59,'(要確認)詳細品目・全国データ計算用シート'!$U29),"-")</f>
        <v>0</v>
      </c>
      <c r="I71">
        <f>IFERROR(LARGE('(要確認)詳細品目・全国データ計算用シート'!$AI$13:$AI$59,'(要確認)詳細品目・全国データ計算用シート'!$U29),"-")</f>
        <v>5</v>
      </c>
      <c r="J71">
        <f>IFERROR(LARGE('(要確認)詳細品目・全国データ計算用シート'!$W$13:$W$59,'(要確認)詳細品目・全国データ計算用シート'!$U29),"-")</f>
        <v>5</v>
      </c>
      <c r="K71"/>
      <c r="L71" s="69">
        <f>IFERROR('貼_主要農産物の産出額と構成比（なたね含）'!I49,"-")</f>
        <v>0</v>
      </c>
      <c r="M71">
        <f>IFERROR(LARGE('貼_部門別・億円単・全国（e-Stat）'!$Q$15:$Q$61,'貼_部門別・億円単・全国（e-Stat）'!$B31),"-")</f>
        <v>449</v>
      </c>
      <c r="N71">
        <f>IFERROR(LARGE('貼_部門別・億円単・全国（e-Stat）'!$S$15:$S$61,'貼_部門別・億円単・全国（e-Stat）'!$B31),"-")</f>
        <v>137</v>
      </c>
      <c r="O71">
        <f>IFERROR(LARGE('貼_部門別・億円単・全国（e-Stat）'!$U$15:$U$61,'貼_部門別・億円単・全国（e-Stat）'!$B31),"-")</f>
        <v>69</v>
      </c>
      <c r="P71">
        <f>IFERROR(LARGE('貼_部門別・億円単・全国（e-Stat）'!$AC$15:$AC$61,'貼_部門別・億円単・全国（e-Stat）'!$B31),"-")</f>
        <v>543</v>
      </c>
      <c r="Q71">
        <f>IFERROR(LARGE('貼_部門別・億円単・全国（e-Stat）'!$AG$15:$AG$61,'貼_部門別・億円単・全国（e-Stat）'!$B31),"-")</f>
        <v>89</v>
      </c>
      <c r="R71">
        <f>IFERROR(LARGE('貼_部門別・億円単・全国（e-Stat）'!$AI$15:$AI$61,'貼_部門別・億円単・全国（e-Stat）'!$B31),"-")</f>
        <v>82</v>
      </c>
      <c r="S71">
        <f>IFERROR(LARGE('貼_部門別・億円単・全国（e-Stat）'!$AE$15:$AE$61,'貼_部門別・億円単・全国（e-Stat）'!$B31),"-")</f>
        <v>135</v>
      </c>
    </row>
    <row r="72" spans="2:19" s="302" customFormat="1">
      <c r="B72"/>
      <c r="D72">
        <f>IFERROR(LARGE('貼_部門別・億円単・全国（e-Stat）'!$C$15:$C$61,'貼_部門別・億円単・全国（e-Stat）'!$B32),"-")</f>
        <v>1737</v>
      </c>
      <c r="E72">
        <f>IFERROR(LARGE('貼_部門別・億円単・全国（e-Stat）'!$E$15:$E$61,'貼_部門別・億円単・全国（e-Stat）'!$B32),"-")</f>
        <v>1119</v>
      </c>
      <c r="F72">
        <f>IFERROR(LARGE('貼_部門別・億円単・全国（e-Stat）'!$G$15:$G$61,'貼_部門別・億円単・全国（e-Stat）'!$B32),"-")</f>
        <v>266</v>
      </c>
      <c r="G72">
        <f>IFERROR(LARGE('(要確認)詳細品目・全国データ計算用シート'!$AA$13:$AA$59,'(要確認)詳細品目・全国データ計算用シート'!$U30),"-")</f>
        <v>2</v>
      </c>
      <c r="H72">
        <f>IFERROR(LARGE('(要確認)詳細品目・全国データ計算用シート'!$AM$13:$AM$59,'(要確認)詳細品目・全国データ計算用シート'!$U30),"-")</f>
        <v>0</v>
      </c>
      <c r="I72">
        <f>IFERROR(LARGE('(要確認)詳細品目・全国データ計算用シート'!$AI$13:$AI$59,'(要確認)詳細品目・全国データ計算用シート'!$U30),"-")</f>
        <v>5</v>
      </c>
      <c r="J72">
        <f>IFERROR(LARGE('(要確認)詳細品目・全国データ計算用シート'!$W$13:$W$59,'(要確認)詳細品目・全国データ計算用シート'!$U30),"-")</f>
        <v>4</v>
      </c>
      <c r="K72"/>
      <c r="L72" s="69">
        <f>IFERROR('貼_主要農産物の産出額と構成比（なたね含）'!I50,"-")</f>
        <v>0</v>
      </c>
      <c r="M72">
        <f>IFERROR(LARGE('貼_部門別・億円単・全国（e-Stat）'!$Q$15:$Q$61,'貼_部門別・億円単・全国（e-Stat）'!$B32),"-")</f>
        <v>427</v>
      </c>
      <c r="N72">
        <f>IFERROR(LARGE('貼_部門別・億円単・全国（e-Stat）'!$S$15:$S$61,'貼_部門別・億円単・全国（e-Stat）'!$B32),"-")</f>
        <v>130</v>
      </c>
      <c r="O72">
        <f>IFERROR(LARGE('貼_部門別・億円単・全国（e-Stat）'!$U$15:$U$61,'貼_部門別・億円単・全国（e-Stat）'!$B32),"-")</f>
        <v>64</v>
      </c>
      <c r="P72">
        <f>IFERROR(LARGE('貼_部門別・億円単・全国（e-Stat）'!$AC$15:$AC$61,'貼_部門別・億円単・全国（e-Stat）'!$B32),"-")</f>
        <v>525</v>
      </c>
      <c r="Q72">
        <f>IFERROR(LARGE('貼_部門別・億円単・全国（e-Stat）'!$AG$15:$AG$61,'貼_部門別・億円単・全国（e-Stat）'!$B32),"-")</f>
        <v>89</v>
      </c>
      <c r="R72">
        <f>IFERROR(LARGE('貼_部門別・億円単・全国（e-Stat）'!$AI$15:$AI$61,'貼_部門別・億円単・全国（e-Stat）'!$B32),"-")</f>
        <v>81</v>
      </c>
      <c r="S72">
        <f>IFERROR(LARGE('貼_部門別・億円単・全国（e-Stat）'!$AE$15:$AE$61,'貼_部門別・億円単・全国（e-Stat）'!$B32),"-")</f>
        <v>125</v>
      </c>
    </row>
    <row r="73" spans="2:19" s="302" customFormat="1">
      <c r="B73"/>
      <c r="D73">
        <f>IFERROR(LARGE('貼_部門別・億円単・全国（e-Stat）'!$C$15:$C$61,'貼_部門別・億円単・全国（e-Stat）'!$B33),"-")</f>
        <v>1670</v>
      </c>
      <c r="E73">
        <f>IFERROR(LARGE('貼_部門別・億円単・全国（e-Stat）'!$E$15:$E$61,'貼_部門別・億円単・全国（e-Stat）'!$B33),"-")</f>
        <v>1075</v>
      </c>
      <c r="F73">
        <f>IFERROR(LARGE('貼_部門別・億円単・全国（e-Stat）'!$G$15:$G$61,'貼_部門別・億円単・全国（e-Stat）'!$B33),"-")</f>
        <v>266</v>
      </c>
      <c r="G73">
        <f>IFERROR(LARGE('(要確認)詳細品目・全国データ計算用シート'!$AA$13:$AA$59,'(要確認)詳細品目・全国データ計算用シート'!$U31),"-")</f>
        <v>2</v>
      </c>
      <c r="H73">
        <f>IFERROR(LARGE('(要確認)詳細品目・全国データ計算用シート'!$AM$13:$AM$59,'(要確認)詳細品目・全国データ計算用シート'!$U31),"-")</f>
        <v>0</v>
      </c>
      <c r="I73">
        <f>IFERROR(LARGE('(要確認)詳細品目・全国データ計算用シート'!$AI$13:$AI$59,'(要確認)詳細品目・全国データ計算用シート'!$U31),"-")</f>
        <v>5</v>
      </c>
      <c r="J73">
        <f>IFERROR(LARGE('(要確認)詳細品目・全国データ計算用シート'!$W$13:$W$59,'(要確認)詳細品目・全国データ計算用シート'!$U31),"-")</f>
        <v>3</v>
      </c>
      <c r="K73"/>
      <c r="L73" s="69">
        <f>IFERROR('貼_主要農産物の産出額と構成比（なたね含）'!I51,"-")</f>
        <v>0</v>
      </c>
      <c r="M73">
        <f>IFERROR(LARGE('貼_部門別・億円単・全国（e-Stat）'!$Q$15:$Q$61,'貼_部門別・億円単・全国（e-Stat）'!$B33),"-")</f>
        <v>426</v>
      </c>
      <c r="N73">
        <f>IFERROR(LARGE('貼_部門別・億円単・全国（e-Stat）'!$S$15:$S$61,'貼_部門別・億円単・全国（e-Stat）'!$B33),"-")</f>
        <v>118</v>
      </c>
      <c r="O73">
        <f>IFERROR(LARGE('貼_部門別・億円単・全国（e-Stat）'!$U$15:$U$61,'貼_部門別・億円単・全国（e-Stat）'!$B33),"-")</f>
        <v>62</v>
      </c>
      <c r="P73">
        <f>IFERROR(LARGE('貼_部門別・億円単・全国（e-Stat）'!$AC$15:$AC$61,'貼_部門別・億円単・全国（e-Stat）'!$B33),"-")</f>
        <v>487</v>
      </c>
      <c r="Q73">
        <f>IFERROR(LARGE('貼_部門別・億円単・全国（e-Stat）'!$AG$15:$AG$61,'貼_部門別・億円単・全国（e-Stat）'!$B33),"-")</f>
        <v>87</v>
      </c>
      <c r="R73">
        <f>IFERROR(LARGE('貼_部門別・億円単・全国（e-Stat）'!$AI$15:$AI$61,'貼_部門別・億円単・全国（e-Stat）'!$B33),"-")</f>
        <v>78</v>
      </c>
      <c r="S73">
        <f>IFERROR(LARGE('貼_部門別・億円単・全国（e-Stat）'!$AE$15:$AE$61,'貼_部門別・億円単・全国（e-Stat）'!$B33),"-")</f>
        <v>121</v>
      </c>
    </row>
    <row r="74" spans="2:19" s="302" customFormat="1">
      <c r="B74"/>
      <c r="D74">
        <f>IFERROR(LARGE('貼_部門別・億円単・全国（e-Stat）'!$C$15:$C$61,'貼_部門別・億円単・全国（e-Stat）'!$B34),"-")</f>
        <v>1583</v>
      </c>
      <c r="E74">
        <f>IFERROR(LARGE('貼_部門別・億円単・全国（e-Stat）'!$E$15:$E$61,'貼_部門別・億円単・全国（e-Stat）'!$B34),"-")</f>
        <v>1053</v>
      </c>
      <c r="F74">
        <f>IFERROR(LARGE('貼_部門別・億円単・全国（e-Stat）'!$G$15:$G$61,'貼_部門別・億円単・全国（e-Stat）'!$B34),"-")</f>
        <v>244</v>
      </c>
      <c r="G74">
        <f>IFERROR(LARGE('(要確認)詳細品目・全国データ計算用シート'!$AA$13:$AA$59,'(要確認)詳細品目・全国データ計算用シート'!$U32),"-")</f>
        <v>1</v>
      </c>
      <c r="H74">
        <f>IFERROR(LARGE('(要確認)詳細品目・全国データ計算用シート'!$AM$13:$AM$59,'(要確認)詳細品目・全国データ計算用シート'!$U32),"-")</f>
        <v>0</v>
      </c>
      <c r="I74">
        <f>IFERROR(LARGE('(要確認)詳細品目・全国データ計算用シート'!$AI$13:$AI$59,'(要確認)詳細品目・全国データ計算用シート'!$U32),"-")</f>
        <v>4</v>
      </c>
      <c r="J74">
        <f>IFERROR(LARGE('(要確認)詳細品目・全国データ計算用シート'!$W$13:$W$59,'(要確認)詳細品目・全国データ計算用シート'!$U32),"-")</f>
        <v>3</v>
      </c>
      <c r="K74"/>
      <c r="L74" s="69">
        <f>IFERROR('貼_主要農産物の産出額と構成比（なたね含）'!I52,"-")</f>
        <v>0</v>
      </c>
      <c r="M74">
        <f>IFERROR(LARGE('貼_部門別・億円単・全国（e-Stat）'!$Q$15:$Q$61,'貼_部門別・億円単・全国（e-Stat）'!$B34),"-")</f>
        <v>415</v>
      </c>
      <c r="N74">
        <f>IFERROR(LARGE('貼_部門別・億円単・全国（e-Stat）'!$S$15:$S$61,'貼_部門別・億円単・全国（e-Stat）'!$B34),"-")</f>
        <v>112</v>
      </c>
      <c r="O74">
        <f>IFERROR(LARGE('貼_部門別・億円単・全国（e-Stat）'!$U$15:$U$61,'貼_部門別・億円単・全国（e-Stat）'!$B34),"-")</f>
        <v>61</v>
      </c>
      <c r="P74">
        <f>IFERROR(LARGE('貼_部門別・億円単・全国（e-Stat）'!$AC$15:$AC$61,'貼_部門別・億円単・全国（e-Stat）'!$B34),"-")</f>
        <v>474</v>
      </c>
      <c r="Q74">
        <f>IFERROR(LARGE('貼_部門別・億円単・全国（e-Stat）'!$AG$15:$AG$61,'貼_部門別・億円単・全国（e-Stat）'!$B34),"-")</f>
        <v>82</v>
      </c>
      <c r="R74">
        <f>IFERROR(LARGE('貼_部門別・億円単・全国（e-Stat）'!$AI$15:$AI$61,'貼_部門別・億円単・全国（e-Stat）'!$B34),"-")</f>
        <v>75</v>
      </c>
      <c r="S74">
        <f>IFERROR(LARGE('貼_部門別・億円単・全国（e-Stat）'!$AE$15:$AE$61,'貼_部門別・億円単・全国（e-Stat）'!$B34),"-")</f>
        <v>117</v>
      </c>
    </row>
    <row r="75" spans="2:19" s="302" customFormat="1">
      <c r="B75"/>
      <c r="D75">
        <f>IFERROR(LARGE('貼_部門別・億円単・全国（e-Stat）'!$C$15:$C$61,'貼_部門別・億円単・全国（e-Stat）'!$B35),"-")</f>
        <v>1542</v>
      </c>
      <c r="E75">
        <f>IFERROR(LARGE('貼_部門別・億円単・全国（e-Stat）'!$E$15:$E$61,'貼_部門別・億円単・全国（e-Stat）'!$B35),"-")</f>
        <v>986</v>
      </c>
      <c r="F75">
        <f>IFERROR(LARGE('貼_部門別・億円単・全国（e-Stat）'!$G$15:$G$61,'貼_部門別・億円単・全国（e-Stat）'!$B35),"-")</f>
        <v>235</v>
      </c>
      <c r="G75">
        <f>IFERROR(LARGE('(要確認)詳細品目・全国データ計算用シート'!$AA$13:$AA$59,'(要確認)詳細品目・全国データ計算用シート'!$U33),"-")</f>
        <v>1</v>
      </c>
      <c r="H75">
        <f>IFERROR(LARGE('(要確認)詳細品目・全国データ計算用シート'!$AM$13:$AM$59,'(要確認)詳細品目・全国データ計算用シート'!$U33),"-")</f>
        <v>0</v>
      </c>
      <c r="I75">
        <f>IFERROR(LARGE('(要確認)詳細品目・全国データ計算用シート'!$AI$13:$AI$59,'(要確認)詳細品目・全国データ計算用シート'!$U33),"-")</f>
        <v>3</v>
      </c>
      <c r="J75">
        <f>IFERROR(LARGE('(要確認)詳細品目・全国データ計算用シート'!$W$13:$W$59,'(要確認)詳細品目・全国データ計算用シート'!$U33),"-")</f>
        <v>3</v>
      </c>
      <c r="K75"/>
      <c r="L75" s="69">
        <f>IFERROR('貼_主要農産物の産出額と構成比（なたね含）'!I53,"-")</f>
        <v>0</v>
      </c>
      <c r="M75">
        <f>IFERROR(LARGE('貼_部門別・億円単・全国（e-Stat）'!$Q$15:$Q$61,'貼_部門別・億円単・全国（e-Stat）'!$B35),"-")</f>
        <v>385</v>
      </c>
      <c r="N75">
        <f>IFERROR(LARGE('貼_部門別・億円単・全国（e-Stat）'!$S$15:$S$61,'貼_部門別・億円単・全国（e-Stat）'!$B35),"-")</f>
        <v>111</v>
      </c>
      <c r="O75">
        <f>IFERROR(LARGE('貼_部門別・億円単・全国（e-Stat）'!$U$15:$U$61,'貼_部門別・億円単・全国（e-Stat）'!$B35),"-")</f>
        <v>55</v>
      </c>
      <c r="P75">
        <f>IFERROR(LARGE('貼_部門別・億円単・全国（e-Stat）'!$AC$15:$AC$61,'貼_部門別・億円単・全国（e-Stat）'!$B35),"-")</f>
        <v>472</v>
      </c>
      <c r="Q75">
        <f>IFERROR(LARGE('貼_部門別・億円単・全国（e-Stat）'!$AG$15:$AG$61,'貼_部門別・億円単・全国（e-Stat）'!$B35),"-")</f>
        <v>79</v>
      </c>
      <c r="R75">
        <f>IFERROR(LARGE('貼_部門別・億円単・全国（e-Stat）'!$AI$15:$AI$61,'貼_部門別・億円単・全国（e-Stat）'!$B35),"-")</f>
        <v>72</v>
      </c>
      <c r="S75">
        <f>IFERROR(LARGE('貼_部門別・億円単・全国（e-Stat）'!$AE$15:$AE$61,'貼_部門別・億円単・全国（e-Stat）'!$B35),"-")</f>
        <v>106</v>
      </c>
    </row>
    <row r="76" spans="2:19" s="302" customFormat="1">
      <c r="B76"/>
      <c r="D76">
        <f>IFERROR(LARGE('貼_部門別・億円単・全国（e-Stat）'!$C$15:$C$61,'貼_部門別・億円単・全国（e-Stat）'!$B36),"-")</f>
        <v>1526</v>
      </c>
      <c r="E76">
        <f>IFERROR(LARGE('貼_部門別・億円単・全国（e-Stat）'!$E$15:$E$61,'貼_部門別・億円単・全国（e-Stat）'!$B36),"-")</f>
        <v>984</v>
      </c>
      <c r="F76">
        <f>IFERROR(LARGE('貼_部門別・億円単・全国（e-Stat）'!$G$15:$G$61,'貼_部門別・億円単・全国（e-Stat）'!$B36),"-")</f>
        <v>235</v>
      </c>
      <c r="G76">
        <f>IFERROR(LARGE('(要確認)詳細品目・全国データ計算用シート'!$AA$13:$AA$59,'(要確認)詳細品目・全国データ計算用シート'!$U34),"-")</f>
        <v>1</v>
      </c>
      <c r="H76">
        <f>IFERROR(LARGE('(要確認)詳細品目・全国データ計算用シート'!$AM$13:$AM$59,'(要確認)詳細品目・全国データ計算用シート'!$U34),"-")</f>
        <v>0</v>
      </c>
      <c r="I76">
        <f>IFERROR(LARGE('(要確認)詳細品目・全国データ計算用シート'!$AI$13:$AI$59,'(要確認)詳細品目・全国データ計算用シート'!$U34),"-")</f>
        <v>3</v>
      </c>
      <c r="J76">
        <f>IFERROR(LARGE('(要確認)詳細品目・全国データ計算用シート'!$W$13:$W$59,'(要確認)詳細品目・全国データ計算用シート'!$U34),"-")</f>
        <v>3</v>
      </c>
      <c r="K76"/>
      <c r="L76" s="69">
        <f>IFERROR('貼_主要農産物の産出額と構成比（なたね含）'!I54,"-")</f>
        <v>0</v>
      </c>
      <c r="M76">
        <f>IFERROR(LARGE('貼_部門別・億円単・全国（e-Stat）'!$Q$15:$Q$61,'貼_部門別・億円単・全国（e-Stat）'!$B36),"-")</f>
        <v>347</v>
      </c>
      <c r="N76">
        <f>IFERROR(LARGE('貼_部門別・億円単・全国（e-Stat）'!$S$15:$S$61,'貼_部門別・億円単・全国（e-Stat）'!$B36),"-")</f>
        <v>99</v>
      </c>
      <c r="O76">
        <f>IFERROR(LARGE('貼_部門別・億円単・全国（e-Stat）'!$U$15:$U$61,'貼_部門別・億円単・全国（e-Stat）'!$B36),"-")</f>
        <v>51</v>
      </c>
      <c r="P76">
        <f>IFERROR(LARGE('貼_部門別・億円単・全国（e-Stat）'!$AC$15:$AC$61,'貼_部門別・億円単・全国（e-Stat）'!$B36),"-")</f>
        <v>422</v>
      </c>
      <c r="Q76">
        <f>IFERROR(LARGE('貼_部門別・億円単・全国（e-Stat）'!$AG$15:$AG$61,'貼_部門別・億円単・全国（e-Stat）'!$B36),"-")</f>
        <v>78</v>
      </c>
      <c r="R76">
        <f>IFERROR(LARGE('貼_部門別・億円単・全国（e-Stat）'!$AI$15:$AI$61,'貼_部門別・億円単・全国（e-Stat）'!$B36),"-")</f>
        <v>71</v>
      </c>
      <c r="S76">
        <f>IFERROR(LARGE('貼_部門別・億円単・全国（e-Stat）'!$AE$15:$AE$61,'貼_部門別・億円単・全国（e-Stat）'!$B36),"-")</f>
        <v>102</v>
      </c>
    </row>
    <row r="77" spans="2:19" s="302" customFormat="1">
      <c r="B77"/>
      <c r="D77">
        <f>IFERROR(LARGE('貼_部門別・億円単・全国（e-Stat）'!$C$15:$C$61,'貼_部門別・億円単・全国（e-Stat）'!$B37),"-")</f>
        <v>1504</v>
      </c>
      <c r="E77">
        <f>IFERROR(LARGE('貼_部門別・億円単・全国（e-Stat）'!$E$15:$E$61,'貼_部門別・億円単・全国（e-Stat）'!$B37),"-")</f>
        <v>960</v>
      </c>
      <c r="F77">
        <f>IFERROR(LARGE('貼_部門別・億円単・全国（e-Stat）'!$G$15:$G$61,'貼_部門別・億円単・全国（e-Stat）'!$B37),"-")</f>
        <v>233</v>
      </c>
      <c r="G77">
        <f>IFERROR(LARGE('(要確認)詳細品目・全国データ計算用シート'!$AA$13:$AA$59,'(要確認)詳細品目・全国データ計算用シート'!$U35),"-")</f>
        <v>1</v>
      </c>
      <c r="H77">
        <f>IFERROR(LARGE('(要確認)詳細品目・全国データ計算用シート'!$AM$13:$AM$59,'(要確認)詳細品目・全国データ計算用シート'!$U35),"-")</f>
        <v>0</v>
      </c>
      <c r="I77">
        <f>IFERROR(LARGE('(要確認)詳細品目・全国データ計算用シート'!$AI$13:$AI$59,'(要確認)詳細品目・全国データ計算用シート'!$U35),"-")</f>
        <v>2</v>
      </c>
      <c r="J77">
        <f>IFERROR(LARGE('(要確認)詳細品目・全国データ計算用シート'!$W$13:$W$59,'(要確認)詳細品目・全国データ計算用シート'!$U35),"-")</f>
        <v>3</v>
      </c>
      <c r="K77"/>
      <c r="L77" s="69">
        <f>IFERROR('貼_主要農産物の産出額と構成比（なたね含）'!I55,"-")</f>
        <v>0</v>
      </c>
      <c r="M77">
        <f>IFERROR(LARGE('貼_部門別・億円単・全国（e-Stat）'!$Q$15:$Q$61,'貼_部門別・億円単・全国（e-Stat）'!$B37),"-")</f>
        <v>336</v>
      </c>
      <c r="N77">
        <f>IFERROR(LARGE('貼_部門別・億円単・全国（e-Stat）'!$S$15:$S$61,'貼_部門別・億円単・全国（e-Stat）'!$B37),"-")</f>
        <v>91</v>
      </c>
      <c r="O77">
        <f>IFERROR(LARGE('貼_部門別・億円単・全国（e-Stat）'!$U$15:$U$61,'貼_部門別・億円単・全国（e-Stat）'!$B37),"-")</f>
        <v>45</v>
      </c>
      <c r="P77">
        <f>IFERROR(LARGE('貼_部門別・億円単・全国（e-Stat）'!$AC$15:$AC$61,'貼_部門別・億円単・全国（e-Stat）'!$B37),"-")</f>
        <v>412</v>
      </c>
      <c r="Q77">
        <f>IFERROR(LARGE('貼_部門別・億円単・全国（e-Stat）'!$AG$15:$AG$61,'貼_部門別・億円単・全国（e-Stat）'!$B37),"-")</f>
        <v>77</v>
      </c>
      <c r="R77">
        <f>IFERROR(LARGE('貼_部門別・億円単・全国（e-Stat）'!$AI$15:$AI$61,'貼_部門別・億円単・全国（e-Stat）'!$B37),"-")</f>
        <v>71</v>
      </c>
      <c r="S77">
        <f>IFERROR(LARGE('貼_部門別・億円単・全国（e-Stat）'!$AE$15:$AE$61,'貼_部門別・億円単・全国（e-Stat）'!$B37),"-")</f>
        <v>97</v>
      </c>
    </row>
    <row r="78" spans="2:19" s="302" customFormat="1">
      <c r="B78"/>
      <c r="D78">
        <f>IFERROR(LARGE('貼_部門別・億円単・全国（e-Stat）'!$C$15:$C$61,'貼_部門別・億円単・全国（e-Stat）'!$B38),"-")</f>
        <v>1307</v>
      </c>
      <c r="E78">
        <f>IFERROR(LARGE('貼_部門別・億円単・全国（e-Stat）'!$E$15:$E$61,'貼_部門別・億円単・全国（e-Stat）'!$B38),"-")</f>
        <v>947</v>
      </c>
      <c r="F78">
        <f>IFERROR(LARGE('貼_部門別・億円単・全国（e-Stat）'!$G$15:$G$61,'貼_部門別・億円単・全国（e-Stat）'!$B38),"-")</f>
        <v>229</v>
      </c>
      <c r="G78">
        <f>IFERROR(LARGE('(要確認)詳細品目・全国データ計算用シート'!$AA$13:$AA$59,'(要確認)詳細品目・全国データ計算用シート'!$U36),"-")</f>
        <v>1</v>
      </c>
      <c r="H78">
        <f>IFERROR(LARGE('(要確認)詳細品目・全国データ計算用シート'!$AM$13:$AM$59,'(要確認)詳細品目・全国データ計算用シート'!$U36),"-")</f>
        <v>0</v>
      </c>
      <c r="I78">
        <f>IFERROR(LARGE('(要確認)詳細品目・全国データ計算用シート'!$AI$13:$AI$59,'(要確認)詳細品目・全国データ計算用シート'!$U36),"-")</f>
        <v>2</v>
      </c>
      <c r="J78">
        <f>IFERROR(LARGE('(要確認)詳細品目・全国データ計算用シート'!$W$13:$W$59,'(要確認)詳細品目・全国データ計算用シート'!$U36),"-")</f>
        <v>3</v>
      </c>
      <c r="K78"/>
      <c r="L78" s="69">
        <f>IFERROR('貼_主要農産物の産出額と構成比（なたね含）'!I56,"-")</f>
        <v>0</v>
      </c>
      <c r="M78">
        <f>IFERROR(LARGE('貼_部門別・億円単・全国（e-Stat）'!$Q$15:$Q$61,'貼_部門別・億円単・全国（e-Stat）'!$B38),"-")</f>
        <v>336</v>
      </c>
      <c r="N78">
        <f>IFERROR(LARGE('貼_部門別・億円単・全国（e-Stat）'!$S$15:$S$61,'貼_部門別・億円単・全国（e-Stat）'!$B38),"-")</f>
        <v>88</v>
      </c>
      <c r="O78">
        <f>IFERROR(LARGE('貼_部門別・億円単・全国（e-Stat）'!$U$15:$U$61,'貼_部門別・億円単・全国（e-Stat）'!$B38),"-")</f>
        <v>44</v>
      </c>
      <c r="P78">
        <f>IFERROR(LARGE('貼_部門別・億円単・全国（e-Stat）'!$AC$15:$AC$61,'貼_部門別・億円単・全国（e-Stat）'!$B38),"-")</f>
        <v>411</v>
      </c>
      <c r="Q78">
        <f>IFERROR(LARGE('貼_部門別・億円単・全国（e-Stat）'!$AG$15:$AG$61,'貼_部門別・億円単・全国（e-Stat）'!$B38),"-")</f>
        <v>65</v>
      </c>
      <c r="R78">
        <f>IFERROR(LARGE('貼_部門別・億円単・全国（e-Stat）'!$AI$15:$AI$61,'貼_部門別・億円単・全国（e-Stat）'!$B38),"-")</f>
        <v>59</v>
      </c>
      <c r="S78">
        <f>IFERROR(LARGE('貼_部門別・億円単・全国（e-Stat）'!$AE$15:$AE$61,'貼_部門別・億円単・全国（e-Stat）'!$B38),"-")</f>
        <v>85</v>
      </c>
    </row>
    <row r="79" spans="2:19" s="302" customFormat="1">
      <c r="B79"/>
      <c r="D79">
        <f>IFERROR(LARGE('貼_部門別・億円単・全国（e-Stat）'!$C$15:$C$61,'貼_部門別・億円単・全国（e-Stat）'!$B39),"-")</f>
        <v>1289</v>
      </c>
      <c r="E79">
        <f>IFERROR(LARGE('貼_部門別・億円単・全国（e-Stat）'!$E$15:$E$61,'貼_部門別・億円単・全国（e-Stat）'!$B39),"-")</f>
        <v>945</v>
      </c>
      <c r="F79">
        <f>IFERROR(LARGE('貼_部門別・億円単・全国（e-Stat）'!$G$15:$G$61,'貼_部門別・億円単・全国（e-Stat）'!$B39),"-")</f>
        <v>229</v>
      </c>
      <c r="G79">
        <f>IFERROR(LARGE('(要確認)詳細品目・全国データ計算用シート'!$AA$13:$AA$59,'(要確認)詳細品目・全国データ計算用シート'!$U37),"-")</f>
        <v>0</v>
      </c>
      <c r="H79">
        <f>IFERROR(LARGE('(要確認)詳細品目・全国データ計算用シート'!$AM$13:$AM$59,'(要確認)詳細品目・全国データ計算用シート'!$U37),"-")</f>
        <v>0</v>
      </c>
      <c r="I79">
        <f>IFERROR(LARGE('(要確認)詳細品目・全国データ計算用シート'!$AI$13:$AI$59,'(要確認)詳細品目・全国データ計算用シート'!$U37),"-")</f>
        <v>2</v>
      </c>
      <c r="J79">
        <f>IFERROR(LARGE('(要確認)詳細品目・全国データ計算用シート'!$W$13:$W$59,'(要確認)詳細品目・全国データ計算用シート'!$U37),"-")</f>
        <v>2</v>
      </c>
      <c r="K79"/>
      <c r="L79" s="69">
        <f>IFERROR('貼_主要農産物の産出額と構成比（なたね含）'!I57,"-")</f>
        <v>0</v>
      </c>
      <c r="M79">
        <f>IFERROR(LARGE('貼_部門別・億円単・全国（e-Stat）'!$Q$15:$Q$61,'貼_部門別・億円単・全国（e-Stat）'!$B39),"-")</f>
        <v>323</v>
      </c>
      <c r="N79">
        <f>IFERROR(LARGE('貼_部門別・億円単・全国（e-Stat）'!$S$15:$S$61,'貼_部門別・億円単・全国（e-Stat）'!$B39),"-")</f>
        <v>85</v>
      </c>
      <c r="O79">
        <f>IFERROR(LARGE('貼_部門別・億円単・全国（e-Stat）'!$U$15:$U$61,'貼_部門別・億円単・全国（e-Stat）'!$B39),"-")</f>
        <v>41</v>
      </c>
      <c r="P79">
        <f>IFERROR(LARGE('貼_部門別・億円単・全国（e-Stat）'!$AC$15:$AC$61,'貼_部門別・億円単・全国（e-Stat）'!$B39),"-")</f>
        <v>402</v>
      </c>
      <c r="Q79">
        <f>IFERROR(LARGE('貼_部門別・億円単・全国（e-Stat）'!$AG$15:$AG$61,'貼_部門別・億円単・全国（e-Stat）'!$B39),"-")</f>
        <v>64</v>
      </c>
      <c r="R79">
        <f>IFERROR(LARGE('貼_部門別・億円単・全国（e-Stat）'!$AI$15:$AI$61,'貼_部門別・億円単・全国（e-Stat）'!$B39),"-")</f>
        <v>57</v>
      </c>
      <c r="S79">
        <f>IFERROR(LARGE('貼_部門別・億円単・全国（e-Stat）'!$AE$15:$AE$61,'貼_部門別・億円単・全国（e-Stat）'!$B39),"-")</f>
        <v>83</v>
      </c>
    </row>
    <row r="80" spans="2:19" s="302" customFormat="1">
      <c r="B80"/>
      <c r="D80">
        <f>IFERROR(LARGE('貼_部門別・億円単・全国（e-Stat）'!$C$15:$C$61,'貼_部門別・億円単・全国（e-Stat）'!$B40),"-")</f>
        <v>1245</v>
      </c>
      <c r="E80">
        <f>IFERROR(LARGE('貼_部門別・億円単・全国（e-Stat）'!$E$15:$E$61,'貼_部門別・億円単・全国（e-Stat）'!$B40),"-")</f>
        <v>939</v>
      </c>
      <c r="F80">
        <f>IFERROR(LARGE('貼_部門別・億円単・全国（e-Stat）'!$G$15:$G$61,'貼_部門別・億円単・全国（e-Stat）'!$B40),"-")</f>
        <v>183</v>
      </c>
      <c r="G80">
        <f>IFERROR(LARGE('(要確認)詳細品目・全国データ計算用シート'!$AA$13:$AA$59,'(要確認)詳細品目・全国データ計算用シート'!$U38),"-")</f>
        <v>0</v>
      </c>
      <c r="H80">
        <f>IFERROR(LARGE('(要確認)詳細品目・全国データ計算用シート'!$AM$13:$AM$59,'(要確認)詳細品目・全国データ計算用シート'!$U38),"-")</f>
        <v>0</v>
      </c>
      <c r="I80">
        <f>IFERROR(LARGE('(要確認)詳細品目・全国データ計算用シート'!$AI$13:$AI$59,'(要確認)詳細品目・全国データ計算用シート'!$U38),"-")</f>
        <v>2</v>
      </c>
      <c r="J80">
        <f>IFERROR(LARGE('(要確認)詳細品目・全国データ計算用シート'!$W$13:$W$59,'(要確認)詳細品目・全国データ計算用シート'!$U38),"-")</f>
        <v>2</v>
      </c>
      <c r="K80"/>
      <c r="L80" s="69">
        <f>IFERROR('貼_主要農産物の産出額と構成比（なたね含）'!I58,"-")</f>
        <v>0</v>
      </c>
      <c r="M80">
        <f>IFERROR(LARGE('貼_部門別・億円単・全国（e-Stat）'!$Q$15:$Q$61,'貼_部門別・億円単・全国（e-Stat）'!$B40),"-")</f>
        <v>295</v>
      </c>
      <c r="N80">
        <f>IFERROR(LARGE('貼_部門別・億円単・全国（e-Stat）'!$S$15:$S$61,'貼_部門別・億円単・全国（e-Stat）'!$B40),"-")</f>
        <v>83</v>
      </c>
      <c r="O80">
        <f>IFERROR(LARGE('貼_部門別・億円単・全国（e-Stat）'!$U$15:$U$61,'貼_部門別・億円単・全国（e-Stat）'!$B40),"-")</f>
        <v>40</v>
      </c>
      <c r="P80">
        <f>IFERROR(LARGE('貼_部門別・億円単・全国（e-Stat）'!$AC$15:$AC$61,'貼_部門別・億円単・全国（e-Stat）'!$B40),"-")</f>
        <v>384</v>
      </c>
      <c r="Q80">
        <f>IFERROR(LARGE('貼_部門別・億円単・全国（e-Stat）'!$AG$15:$AG$61,'貼_部門別・億円単・全国（e-Stat）'!$B40),"-")</f>
        <v>53</v>
      </c>
      <c r="R80">
        <f>IFERROR(LARGE('貼_部門別・億円単・全国（e-Stat）'!$AI$15:$AI$61,'貼_部門別・億円単・全国（e-Stat）'!$B40),"-")</f>
        <v>49</v>
      </c>
      <c r="S80">
        <f>IFERROR(LARGE('貼_部門別・億円単・全国（e-Stat）'!$AE$15:$AE$61,'貼_部門別・億円単・全国（e-Stat）'!$B40),"-")</f>
        <v>83</v>
      </c>
    </row>
    <row r="81" spans="2:19" s="302" customFormat="1">
      <c r="B81"/>
      <c r="D81">
        <f>IFERROR(LARGE('貼_部門別・億円単・全国（e-Stat）'!$C$15:$C$61,'貼_部門別・億円単・全国（e-Stat）'!$B41),"-")</f>
        <v>1232</v>
      </c>
      <c r="E81">
        <f>IFERROR(LARGE('貼_部門別・億円単・全国（e-Stat）'!$E$15:$E$61,'貼_部門別・億円単・全国（e-Stat）'!$B41),"-")</f>
        <v>906</v>
      </c>
      <c r="F81">
        <f>IFERROR(LARGE('貼_部門別・億円単・全国（e-Stat）'!$G$15:$G$61,'貼_部門別・億円単・全国（e-Stat）'!$B41),"-")</f>
        <v>174</v>
      </c>
      <c r="G81">
        <f>IFERROR(LARGE('(要確認)詳細品目・全国データ計算用シート'!$AA$13:$AA$59,'(要確認)詳細品目・全国データ計算用シート'!$U39),"-")</f>
        <v>0</v>
      </c>
      <c r="H81">
        <f>IFERROR(LARGE('(要確認)詳細品目・全国データ計算用シート'!$AM$13:$AM$59,'(要確認)詳細品目・全国データ計算用シート'!$U39),"-")</f>
        <v>0</v>
      </c>
      <c r="I81">
        <f>IFERROR(LARGE('(要確認)詳細品目・全国データ計算用シート'!$AI$13:$AI$59,'(要確認)詳細品目・全国データ計算用シート'!$U39),"-")</f>
        <v>1</v>
      </c>
      <c r="J81">
        <f>IFERROR(LARGE('(要確認)詳細品目・全国データ計算用シート'!$W$13:$W$59,'(要確認)詳細品目・全国データ計算用シート'!$U39),"-")</f>
        <v>2</v>
      </c>
      <c r="K81"/>
      <c r="L81" s="69">
        <f>IFERROR('貼_主要農産物の産出額と構成比（なたね含）'!I59,"-")</f>
        <v>0</v>
      </c>
      <c r="M81">
        <f>IFERROR(LARGE('貼_部門別・億円単・全国（e-Stat）'!$Q$15:$Q$61,'貼_部門別・億円単・全国（e-Stat）'!$B41),"-")</f>
        <v>272</v>
      </c>
      <c r="N81">
        <f>IFERROR(LARGE('貼_部門別・億円単・全国（e-Stat）'!$S$15:$S$61,'貼_部門別・億円単・全国（e-Stat）'!$B41),"-")</f>
        <v>82</v>
      </c>
      <c r="O81">
        <f>IFERROR(LARGE('貼_部門別・億円単・全国（e-Stat）'!$U$15:$U$61,'貼_部門別・億円単・全国（e-Stat）'!$B41),"-")</f>
        <v>38</v>
      </c>
      <c r="P81">
        <f>IFERROR(LARGE('貼_部門別・億円単・全国（e-Stat）'!$AC$15:$AC$61,'貼_部門別・億円単・全国（e-Stat）'!$B41),"-")</f>
        <v>378</v>
      </c>
      <c r="Q81">
        <f>IFERROR(LARGE('貼_部門別・億円単・全国（e-Stat）'!$AG$15:$AG$61,'貼_部門別・億円単・全国（e-Stat）'!$B41),"-")</f>
        <v>52</v>
      </c>
      <c r="R81">
        <f>IFERROR(LARGE('貼_部門別・億円単・全国（e-Stat）'!$AI$15:$AI$61,'貼_部門別・億円単・全国（e-Stat）'!$B41),"-")</f>
        <v>46</v>
      </c>
      <c r="S81">
        <f>IFERROR(LARGE('貼_部門別・億円単・全国（e-Stat）'!$AE$15:$AE$61,'貼_部門別・億円単・全国（e-Stat）'!$B41),"-")</f>
        <v>76</v>
      </c>
    </row>
    <row r="82" spans="2:19" s="302" customFormat="1">
      <c r="B82"/>
      <c r="D82">
        <f>IFERROR(LARGE('貼_部門別・億円単・全国（e-Stat）'!$C$15:$C$61,'貼_部門別・億円単・全国（e-Stat）'!$B42),"-")</f>
        <v>1164</v>
      </c>
      <c r="E82">
        <f>IFERROR(LARGE('貼_部門別・億円単・全国（e-Stat）'!$E$15:$E$61,'貼_部門別・億円単・全国（e-Stat）'!$B42),"-")</f>
        <v>829</v>
      </c>
      <c r="F82">
        <f>IFERROR(LARGE('貼_部門別・億円単・全国（e-Stat）'!$G$15:$G$61,'貼_部門別・億円単・全国（e-Stat）'!$B42),"-")</f>
        <v>172</v>
      </c>
      <c r="G82">
        <f>IFERROR(LARGE('(要確認)詳細品目・全国データ計算用シート'!$AA$13:$AA$59,'(要確認)詳細品目・全国データ計算用シート'!$U40),"-")</f>
        <v>0</v>
      </c>
      <c r="H82">
        <f>IFERROR(LARGE('(要確認)詳細品目・全国データ計算用シート'!$AM$13:$AM$59,'(要確認)詳細品目・全国データ計算用シート'!$U40),"-")</f>
        <v>0</v>
      </c>
      <c r="I82">
        <f>IFERROR(LARGE('(要確認)詳細品目・全国データ計算用シート'!$AI$13:$AI$59,'(要確認)詳細品目・全国データ計算用シート'!$U40),"-")</f>
        <v>1</v>
      </c>
      <c r="J82">
        <f>IFERROR(LARGE('(要確認)詳細品目・全国データ計算用シート'!$W$13:$W$59,'(要確認)詳細品目・全国データ計算用シート'!$U40),"-")</f>
        <v>2</v>
      </c>
      <c r="K82"/>
      <c r="L82" s="69" t="str">
        <f>IFERROR('貼_主要農産物の産出額と構成比（なたね含）'!I60,"-")</f>
        <v>-</v>
      </c>
      <c r="M82">
        <f>IFERROR(LARGE('貼_部門別・億円単・全国（e-Stat）'!$Q$15:$Q$61,'貼_部門別・億円単・全国（e-Stat）'!$B42),"-")</f>
        <v>271</v>
      </c>
      <c r="N82">
        <f>IFERROR(LARGE('貼_部門別・億円単・全国（e-Stat）'!$S$15:$S$61,'貼_部門別・億円単・全国（e-Stat）'!$B42),"-")</f>
        <v>77</v>
      </c>
      <c r="O82">
        <f>IFERROR(LARGE('貼_部門別・億円単・全国（e-Stat）'!$U$15:$U$61,'貼_部門別・億円単・全国（e-Stat）'!$B42),"-")</f>
        <v>37</v>
      </c>
      <c r="P82">
        <f>IFERROR(LARGE('貼_部門別・億円単・全国（e-Stat）'!$AC$15:$AC$61,'貼_部門別・億円単・全国（e-Stat）'!$B42),"-")</f>
        <v>363</v>
      </c>
      <c r="Q82">
        <f>IFERROR(LARGE('貼_部門別・億円単・全国（e-Stat）'!$AG$15:$AG$61,'貼_部門別・億円単・全国（e-Stat）'!$B42),"-")</f>
        <v>52</v>
      </c>
      <c r="R82">
        <f>IFERROR(LARGE('貼_部門別・億円単・全国（e-Stat）'!$AI$15:$AI$61,'貼_部門別・億円単・全国（e-Stat）'!$B42),"-")</f>
        <v>46</v>
      </c>
      <c r="S82">
        <f>IFERROR(LARGE('貼_部門別・億円単・全国（e-Stat）'!$AE$15:$AE$61,'貼_部門別・億円単・全国（e-Stat）'!$B42),"-")</f>
        <v>73</v>
      </c>
    </row>
    <row r="83" spans="2:19" s="302" customFormat="1">
      <c r="B83"/>
      <c r="D83">
        <f>IFERROR(LARGE('貼_部門別・億円単・全国（e-Stat）'!$C$15:$C$61,'貼_部門別・億円単・全国（e-Stat）'!$B43),"-")</f>
        <v>1129</v>
      </c>
      <c r="E83">
        <f>IFERROR(LARGE('貼_部門別・億円単・全国（e-Stat）'!$E$15:$E$61,'貼_部門別・億円単・全国（e-Stat）'!$B43),"-")</f>
        <v>764</v>
      </c>
      <c r="F83">
        <f>IFERROR(LARGE('貼_部門別・億円単・全国（e-Stat）'!$G$15:$G$61,'貼_部門別・億円単・全国（e-Stat）'!$B43),"-")</f>
        <v>169</v>
      </c>
      <c r="G83">
        <f>IFERROR(LARGE('(要確認)詳細品目・全国データ計算用シート'!$AA$13:$AA$59,'(要確認)詳細品目・全国データ計算用シート'!$U41),"-")</f>
        <v>0</v>
      </c>
      <c r="H83">
        <f>IFERROR(LARGE('(要確認)詳細品目・全国データ計算用シート'!$AM$13:$AM$59,'(要確認)詳細品目・全国データ計算用シート'!$U41),"-")</f>
        <v>0</v>
      </c>
      <c r="I83">
        <f>IFERROR(LARGE('(要確認)詳細品目・全国データ計算用シート'!$AI$13:$AI$59,'(要確認)詳細品目・全国データ計算用シート'!$U41),"-")</f>
        <v>1</v>
      </c>
      <c r="J83">
        <f>IFERROR(LARGE('(要確認)詳細品目・全国データ計算用シート'!$W$13:$W$59,'(要確認)詳細品目・全国データ計算用シート'!$U41),"-")</f>
        <v>2</v>
      </c>
      <c r="K83"/>
      <c r="L83" s="69" t="str">
        <f>IFERROR('貼_主要農産物の産出額と構成比（なたね含）'!I61,"-")</f>
        <v>-</v>
      </c>
      <c r="M83">
        <f>IFERROR(LARGE('貼_部門別・億円単・全国（e-Stat）'!$Q$15:$Q$61,'貼_部門別・億円単・全国（e-Stat）'!$B43),"-")</f>
        <v>266</v>
      </c>
      <c r="N83">
        <f>IFERROR(LARGE('貼_部門別・億円単・全国（e-Stat）'!$S$15:$S$61,'貼_部門別・億円単・全国（e-Stat）'!$B43),"-")</f>
        <v>72</v>
      </c>
      <c r="O83">
        <f>IFERROR(LARGE('貼_部門別・億円単・全国（e-Stat）'!$U$15:$U$61,'貼_部門別・億円単・全国（e-Stat）'!$B43),"-")</f>
        <v>37</v>
      </c>
      <c r="P83">
        <f>IFERROR(LARGE('貼_部門別・億円単・全国（e-Stat）'!$AC$15:$AC$61,'貼_部門別・億円単・全国（e-Stat）'!$B43),"-")</f>
        <v>304</v>
      </c>
      <c r="Q83">
        <f>IFERROR(LARGE('貼_部門別・億円単・全国（e-Stat）'!$AG$15:$AG$61,'貼_部門別・億円単・全国（e-Stat）'!$B43),"-")</f>
        <v>41</v>
      </c>
      <c r="R83">
        <f>IFERROR(LARGE('貼_部門別・億円単・全国（e-Stat）'!$AI$15:$AI$61,'貼_部門別・億円単・全国（e-Stat）'!$B43),"-")</f>
        <v>38</v>
      </c>
      <c r="S83">
        <f>IFERROR(LARGE('貼_部門別・億円単・全国（e-Stat）'!$AE$15:$AE$61,'貼_部門別・億円単・全国（e-Stat）'!$B43),"-")</f>
        <v>65</v>
      </c>
    </row>
    <row r="84" spans="2:19" s="302" customFormat="1">
      <c r="B84"/>
      <c r="D84">
        <f>IFERROR(LARGE('貼_部門別・億円単・全国（e-Stat）'!$C$15:$C$61,'貼_部門別・億円単・全国（e-Stat）'!$B44),"-")</f>
        <v>1108</v>
      </c>
      <c r="E84">
        <f>IFERROR(LARGE('貼_部門別・億円単・全国（e-Stat）'!$E$15:$E$61,'貼_部門別・億円単・全国（e-Stat）'!$B44),"-")</f>
        <v>706</v>
      </c>
      <c r="F84">
        <f>IFERROR(LARGE('貼_部門別・億円単・全国（e-Stat）'!$G$15:$G$61,'貼_部門別・億円単・全国（e-Stat）'!$B44),"-")</f>
        <v>168</v>
      </c>
      <c r="G84">
        <f>IFERROR(LARGE('(要確認)詳細品目・全国データ計算用シート'!$AA$13:$AA$59,'(要確認)詳細品目・全国データ計算用シート'!$U42),"-")</f>
        <v>0</v>
      </c>
      <c r="H84">
        <f>IFERROR(LARGE('(要確認)詳細品目・全国データ計算用シート'!$AM$13:$AM$59,'(要確認)詳細品目・全国データ計算用シート'!$U42),"-")</f>
        <v>0</v>
      </c>
      <c r="I84">
        <f>IFERROR(LARGE('(要確認)詳細品目・全国データ計算用シート'!$AI$13:$AI$59,'(要確認)詳細品目・全国データ計算用シート'!$U42),"-")</f>
        <v>1</v>
      </c>
      <c r="J84">
        <f>IFERROR(LARGE('(要確認)詳細品目・全国データ計算用シート'!$W$13:$W$59,'(要確認)詳細品目・全国データ計算用シート'!$U42),"-")</f>
        <v>2</v>
      </c>
      <c r="K84"/>
      <c r="L84" s="69" t="str">
        <f>IFERROR('貼_主要農産物の産出額と構成比（なたね含）'!I62,"-")</f>
        <v>-</v>
      </c>
      <c r="M84">
        <f>IFERROR(LARGE('貼_部門別・億円単・全国（e-Stat）'!$Q$15:$Q$61,'貼_部門別・億円単・全国（e-Stat）'!$B44),"-")</f>
        <v>241</v>
      </c>
      <c r="N84">
        <f>IFERROR(LARGE('貼_部門別・億円単・全国（e-Stat）'!$S$15:$S$61,'貼_部門別・億円単・全国（e-Stat）'!$B44),"-")</f>
        <v>71</v>
      </c>
      <c r="O84">
        <f>IFERROR(LARGE('貼_部門別・億円単・全国（e-Stat）'!$U$15:$U$61,'貼_部門別・億円単・全国（e-Stat）'!$B44),"-")</f>
        <v>37</v>
      </c>
      <c r="P84">
        <f>IFERROR(LARGE('貼_部門別・億円単・全国（e-Stat）'!$AC$15:$AC$61,'貼_部門別・億円単・全国（e-Stat）'!$B44),"-")</f>
        <v>285</v>
      </c>
      <c r="Q84">
        <f>IFERROR(LARGE('貼_部門別・億円単・全国（e-Stat）'!$AG$15:$AG$61,'貼_部門別・億円単・全国（e-Stat）'!$B44),"-")</f>
        <v>40</v>
      </c>
      <c r="R84">
        <f>IFERROR(LARGE('貼_部門別・億円単・全国（e-Stat）'!$AI$15:$AI$61,'貼_部門別・億円単・全国（e-Stat）'!$B44),"-")</f>
        <v>37</v>
      </c>
      <c r="S84">
        <f>IFERROR(LARGE('貼_部門別・億円単・全国（e-Stat）'!$AE$15:$AE$61,'貼_部門別・億円単・全国（e-Stat）'!$B44),"-")</f>
        <v>64</v>
      </c>
    </row>
    <row r="85" spans="2:19" s="302" customFormat="1">
      <c r="B85"/>
      <c r="D85">
        <f>IFERROR(LARGE('貼_部門別・億円単・全国（e-Stat）'!$C$15:$C$61,'貼_部門別・億円単・全国（e-Stat）'!$B45),"-")</f>
        <v>1089</v>
      </c>
      <c r="E85">
        <f>IFERROR(LARGE('貼_部門別・億円単・全国（e-Stat）'!$E$15:$E$61,'貼_部門別・億円単・全国（e-Stat）'!$B45),"-")</f>
        <v>704</v>
      </c>
      <c r="F85">
        <f>IFERROR(LARGE('貼_部門別・億円単・全国（e-Stat）'!$G$15:$G$61,'貼_部門別・億円単・全国（e-Stat）'!$B45),"-")</f>
        <v>167</v>
      </c>
      <c r="G85">
        <f>IFERROR(LARGE('(要確認)詳細品目・全国データ計算用シート'!$AA$13:$AA$59,'(要確認)詳細品目・全国データ計算用シート'!$U43),"-")</f>
        <v>0</v>
      </c>
      <c r="H85">
        <f>IFERROR(LARGE('(要確認)詳細品目・全国データ計算用シート'!$AM$13:$AM$59,'(要確認)詳細品目・全国データ計算用シート'!$U43),"-")</f>
        <v>0</v>
      </c>
      <c r="I85">
        <f>IFERROR(LARGE('(要確認)詳細品目・全国データ計算用シート'!$AI$13:$AI$59,'(要確認)詳細品目・全国データ計算用シート'!$U43),"-")</f>
        <v>1</v>
      </c>
      <c r="J85">
        <f>IFERROR(LARGE('(要確認)詳細品目・全国データ計算用シート'!$W$13:$W$59,'(要確認)詳細品目・全国データ計算用シート'!$U43),"-")</f>
        <v>2</v>
      </c>
      <c r="K85"/>
      <c r="L85" s="69" t="str">
        <f>IFERROR('貼_主要農産物の産出額と構成比（なたね含）'!I63,"-")</f>
        <v>-</v>
      </c>
      <c r="M85">
        <f>IFERROR(LARGE('貼_部門別・億円単・全国（e-Stat）'!$Q$15:$Q$61,'貼_部門別・億円単・全国（e-Stat）'!$B45),"-")</f>
        <v>241</v>
      </c>
      <c r="N85">
        <f>IFERROR(LARGE('貼_部門別・億円単・全国（e-Stat）'!$S$15:$S$61,'貼_部門別・億円単・全国（e-Stat）'!$B45),"-")</f>
        <v>71</v>
      </c>
      <c r="O85">
        <f>IFERROR(LARGE('貼_部門別・億円単・全国（e-Stat）'!$U$15:$U$61,'貼_部門別・億円単・全国（e-Stat）'!$B45),"-")</f>
        <v>37</v>
      </c>
      <c r="P85">
        <f>IFERROR(LARGE('貼_部門別・億円単・全国（e-Stat）'!$AC$15:$AC$61,'貼_部門別・億円単・全国（e-Stat）'!$B45),"-")</f>
        <v>276</v>
      </c>
      <c r="Q85">
        <f>IFERROR(LARGE('貼_部門別・億円単・全国（e-Stat）'!$AG$15:$AG$61,'貼_部門別・億円単・全国（e-Stat）'!$B45),"-")</f>
        <v>38</v>
      </c>
      <c r="R85">
        <f>IFERROR(LARGE('貼_部門別・億円単・全国（e-Stat）'!$AI$15:$AI$61,'貼_部門別・億円単・全国（e-Stat）'!$B45),"-")</f>
        <v>36</v>
      </c>
      <c r="S85">
        <f>IFERROR(LARGE('貼_部門別・億円単・全国（e-Stat）'!$AE$15:$AE$61,'貼_部門別・億円単・全国（e-Stat）'!$B45),"-")</f>
        <v>62</v>
      </c>
    </row>
    <row r="86" spans="2:19" s="302" customFormat="1">
      <c r="B86"/>
      <c r="D86">
        <f>IFERROR(LARGE('貼_部門別・億円単・全国（e-Stat）'!$C$15:$C$61,'貼_部門別・億円単・全国（e-Stat）'!$B46),"-")</f>
        <v>1072</v>
      </c>
      <c r="E86">
        <f>IFERROR(LARGE('貼_部門別・億円単・全国（e-Stat）'!$E$15:$E$61,'貼_部門別・億円単・全国（e-Stat）'!$B46),"-")</f>
        <v>659</v>
      </c>
      <c r="F86">
        <f>IFERROR(LARGE('貼_部門別・億円単・全国（e-Stat）'!$G$15:$G$61,'貼_部門別・億円単・全国（e-Stat）'!$B46),"-")</f>
        <v>156</v>
      </c>
      <c r="G86">
        <f>IFERROR(LARGE('(要確認)詳細品目・全国データ計算用シート'!$AA$13:$AA$59,'(要確認)詳細品目・全国データ計算用シート'!$U44),"-")</f>
        <v>0</v>
      </c>
      <c r="H86">
        <f>IFERROR(LARGE('(要確認)詳細品目・全国データ計算用シート'!$AM$13:$AM$59,'(要確認)詳細品目・全国データ計算用シート'!$U44),"-")</f>
        <v>0</v>
      </c>
      <c r="I86">
        <f>IFERROR(LARGE('(要確認)詳細品目・全国データ計算用シート'!$AI$13:$AI$59,'(要確認)詳細品目・全国データ計算用シート'!$U44),"-")</f>
        <v>1</v>
      </c>
      <c r="J86">
        <f>IFERROR(LARGE('(要確認)詳細品目・全国データ計算用シート'!$W$13:$W$59,'(要確認)詳細品目・全国データ計算用シート'!$U44),"-")</f>
        <v>2</v>
      </c>
      <c r="K86"/>
      <c r="L86" s="69" t="str">
        <f>IFERROR('貼_主要農産物の産出額と構成比（なたね含）'!I64,"-")</f>
        <v>-</v>
      </c>
      <c r="M86">
        <f>IFERROR(LARGE('貼_部門別・億円単・全国（e-Stat）'!$Q$15:$Q$61,'貼_部門別・億円単・全国（e-Stat）'!$B46),"-")</f>
        <v>230</v>
      </c>
      <c r="N86">
        <f>IFERROR(LARGE('貼_部門別・億円単・全国（e-Stat）'!$S$15:$S$61,'貼_部門別・億円単・全国（e-Stat）'!$B46),"-")</f>
        <v>66</v>
      </c>
      <c r="O86">
        <f>IFERROR(LARGE('貼_部門別・億円単・全国（e-Stat）'!$U$15:$U$61,'貼_部門別・億円単・全国（e-Stat）'!$B46),"-")</f>
        <v>36</v>
      </c>
      <c r="P86">
        <f>IFERROR(LARGE('貼_部門別・億円単・全国（e-Stat）'!$AC$15:$AC$61,'貼_部門別・億円単・全国（e-Stat）'!$B46),"-")</f>
        <v>272</v>
      </c>
      <c r="Q86">
        <f>IFERROR(LARGE('貼_部門別・億円単・全国（e-Stat）'!$AG$15:$AG$61,'貼_部門別・億円単・全国（e-Stat）'!$B46),"-")</f>
        <v>35</v>
      </c>
      <c r="R86">
        <f>IFERROR(LARGE('貼_部門別・億円単・全国（e-Stat）'!$AI$15:$AI$61,'貼_部門別・億円単・全国（e-Stat）'!$B46),"-")</f>
        <v>34</v>
      </c>
      <c r="S86">
        <f>IFERROR(LARGE('貼_部門別・億円単・全国（e-Stat）'!$AE$15:$AE$61,'貼_部門別・億円単・全国（e-Stat）'!$B46),"-")</f>
        <v>58</v>
      </c>
    </row>
    <row r="87" spans="2:19" s="302" customFormat="1">
      <c r="B87"/>
      <c r="D87">
        <f>IFERROR(LARGE('貼_部門別・億円単・全国（e-Stat）'!$C$15:$C$61,'貼_部門別・億円単・全国（e-Stat）'!$B47),"-")</f>
        <v>931</v>
      </c>
      <c r="E87">
        <f>IFERROR(LARGE('貼_部門別・億円単・全国（e-Stat）'!$E$15:$E$61,'貼_部門別・億円単・全国（e-Stat）'!$B47),"-")</f>
        <v>598</v>
      </c>
      <c r="F87">
        <f>IFERROR(LARGE('貼_部門別・億円単・全国（e-Stat）'!$G$15:$G$61,'貼_部門別・億円単・全国（e-Stat）'!$B47),"-")</f>
        <v>142</v>
      </c>
      <c r="G87">
        <f>IFERROR(LARGE('(要確認)詳細品目・全国データ計算用シート'!$AA$13:$AA$59,'(要確認)詳細品目・全国データ計算用シート'!$U45),"-")</f>
        <v>0</v>
      </c>
      <c r="H87">
        <f>IFERROR(LARGE('(要確認)詳細品目・全国データ計算用シート'!$AM$13:$AM$59,'(要確認)詳細品目・全国データ計算用シート'!$U45),"-")</f>
        <v>0</v>
      </c>
      <c r="I87">
        <f>IFERROR(LARGE('(要確認)詳細品目・全国データ計算用シート'!$AI$13:$AI$59,'(要確認)詳細品目・全国データ計算用シート'!$U45),"-")</f>
        <v>0</v>
      </c>
      <c r="J87">
        <f>IFERROR(LARGE('(要確認)詳細品目・全国データ計算用シート'!$W$13:$W$59,'(要確認)詳細品目・全国データ計算用シート'!$U45),"-")</f>
        <v>2</v>
      </c>
      <c r="K87"/>
      <c r="L87" s="69" t="str">
        <f>IFERROR('貼_主要農産物の産出額と構成比（なたね含）'!I65,"-")</f>
        <v>-</v>
      </c>
      <c r="M87">
        <f>IFERROR(LARGE('貼_部門別・億円単・全国（e-Stat）'!$Q$15:$Q$61,'貼_部門別・億円単・全国（e-Stat）'!$B47),"-")</f>
        <v>209</v>
      </c>
      <c r="N87">
        <f>IFERROR(LARGE('貼_部門別・億円単・全国（e-Stat）'!$S$15:$S$61,'貼_部門別・億円単・全国（e-Stat）'!$B47),"-")</f>
        <v>65</v>
      </c>
      <c r="O87">
        <f>IFERROR(LARGE('貼_部門別・億円単・全国（e-Stat）'!$U$15:$U$61,'貼_部門別・億円単・全国（e-Stat）'!$B47),"-")</f>
        <v>35</v>
      </c>
      <c r="P87">
        <f>IFERROR(LARGE('貼_部門別・億円単・全国（e-Stat）'!$AC$15:$AC$61,'貼_部門別・億円単・全国（e-Stat）'!$B47),"-")</f>
        <v>262</v>
      </c>
      <c r="Q87">
        <f>IFERROR(LARGE('貼_部門別・億円単・全国（e-Stat）'!$AG$15:$AG$61,'貼_部門別・億円単・全国（e-Stat）'!$B47),"-")</f>
        <v>34</v>
      </c>
      <c r="R87">
        <f>IFERROR(LARGE('貼_部門別・億円単・全国（e-Stat）'!$AI$15:$AI$61,'貼_部門別・億円単・全国（e-Stat）'!$B47),"-")</f>
        <v>32</v>
      </c>
      <c r="S87">
        <f>IFERROR(LARGE('貼_部門別・億円単・全国（e-Stat）'!$AE$15:$AE$61,'貼_部門別・億円単・全国（e-Stat）'!$B47),"-")</f>
        <v>49</v>
      </c>
    </row>
    <row r="88" spans="2:19" s="302" customFormat="1">
      <c r="B88"/>
      <c r="D88">
        <f>IFERROR(LARGE('貼_部門別・億円単・全国（e-Stat）'!$C$15:$C$61,'貼_部門別・億円単・全国（e-Stat）'!$B48),"-")</f>
        <v>890</v>
      </c>
      <c r="E88">
        <f>IFERROR(LARGE('貼_部門別・億円単・全国（e-Stat）'!$E$15:$E$61,'貼_部門別・億円単・全国（e-Stat）'!$B48),"-")</f>
        <v>522</v>
      </c>
      <c r="F88">
        <f>IFERROR(LARGE('貼_部門別・億円単・全国（e-Stat）'!$G$15:$G$61,'貼_部門別・億円単・全国（e-Stat）'!$B48),"-")</f>
        <v>134</v>
      </c>
      <c r="G88">
        <f>IFERROR(LARGE('(要確認)詳細品目・全国データ計算用シート'!$AA$13:$AA$59,'(要確認)詳細品目・全国データ計算用シート'!$U46),"-")</f>
        <v>0</v>
      </c>
      <c r="H88">
        <f>IFERROR(LARGE('(要確認)詳細品目・全国データ計算用シート'!$AM$13:$AM$59,'(要確認)詳細品目・全国データ計算用シート'!$U46),"-")</f>
        <v>0</v>
      </c>
      <c r="I88">
        <f>IFERROR(LARGE('(要確認)詳細品目・全国データ計算用シート'!$AI$13:$AI$59,'(要確認)詳細品目・全国データ計算用シート'!$U46),"-")</f>
        <v>0</v>
      </c>
      <c r="J88">
        <f>IFERROR(LARGE('(要確認)詳細品目・全国データ計算用シート'!$W$13:$W$59,'(要確認)詳細品目・全国データ計算用シート'!$U46),"-")</f>
        <v>2</v>
      </c>
      <c r="K88"/>
      <c r="L88" s="69" t="str">
        <f>IFERROR('貼_主要農産物の産出額と構成比（なたね含）'!I66,"-")</f>
        <v>-</v>
      </c>
      <c r="M88">
        <f>IFERROR(LARGE('貼_部門別・億円単・全国（e-Stat）'!$Q$15:$Q$61,'貼_部門別・億円単・全国（e-Stat）'!$B48),"-")</f>
        <v>190</v>
      </c>
      <c r="N88">
        <f>IFERROR(LARGE('貼_部門別・億円単・全国（e-Stat）'!$S$15:$S$61,'貼_部門別・億円単・全国（e-Stat）'!$B48),"-")</f>
        <v>62</v>
      </c>
      <c r="O88">
        <f>IFERROR(LARGE('貼_部門別・億円単・全国（e-Stat）'!$U$15:$U$61,'貼_部門別・億円単・全国（e-Stat）'!$B48),"-")</f>
        <v>31</v>
      </c>
      <c r="P88">
        <f>IFERROR(LARGE('貼_部門別・億円単・全国（e-Stat）'!$AC$15:$AC$61,'貼_部門別・億円単・全国（e-Stat）'!$B48),"-")</f>
        <v>261</v>
      </c>
      <c r="Q88">
        <f>IFERROR(LARGE('貼_部門別・億円単・全国（e-Stat）'!$AG$15:$AG$61,'貼_部門別・億円単・全国（e-Stat）'!$B48),"-")</f>
        <v>33</v>
      </c>
      <c r="R88">
        <f>IFERROR(LARGE('貼_部門別・億円単・全国（e-Stat）'!$AI$15:$AI$61,'貼_部門別・億円単・全国（e-Stat）'!$B48),"-")</f>
        <v>30</v>
      </c>
      <c r="S88">
        <f>IFERROR(LARGE('貼_部門別・億円単・全国（e-Stat）'!$AE$15:$AE$61,'貼_部門別・億円単・全国（e-Stat）'!$B48),"-")</f>
        <v>47</v>
      </c>
    </row>
    <row r="89" spans="2:19" s="302" customFormat="1">
      <c r="B89"/>
      <c r="D89">
        <f>IFERROR(LARGE('貼_部門別・億円単・全国（e-Stat）'!$C$15:$C$61,'貼_部門別・億円単・全国（e-Stat）'!$B49),"-")</f>
        <v>854</v>
      </c>
      <c r="E89">
        <f>IFERROR(LARGE('貼_部門別・億円単・全国（e-Stat）'!$E$15:$E$61,'貼_部門別・億円単・全国（e-Stat）'!$B49),"-")</f>
        <v>516</v>
      </c>
      <c r="F89">
        <f>IFERROR(LARGE('貼_部門別・億円単・全国（e-Stat）'!$G$15:$G$61,'貼_部門別・億円単・全国（e-Stat）'!$B49),"-")</f>
        <v>126</v>
      </c>
      <c r="G89">
        <f>IFERROR(LARGE('(要確認)詳細品目・全国データ計算用シート'!$AA$13:$AA$59,'(要確認)詳細品目・全国データ計算用シート'!$U47),"-")</f>
        <v>0</v>
      </c>
      <c r="H89">
        <f>IFERROR(LARGE('(要確認)詳細品目・全国データ計算用シート'!$AM$13:$AM$59,'(要確認)詳細品目・全国データ計算用シート'!$U47),"-")</f>
        <v>0</v>
      </c>
      <c r="I89">
        <f>IFERROR(LARGE('(要確認)詳細品目・全国データ計算用シート'!$AI$13:$AI$59,'(要確認)詳細品目・全国データ計算用シート'!$U47),"-")</f>
        <v>0</v>
      </c>
      <c r="J89">
        <f>IFERROR(LARGE('(要確認)詳細品目・全国データ計算用シート'!$W$13:$W$59,'(要確認)詳細品目・全国データ計算用シート'!$U47),"-")</f>
        <v>2</v>
      </c>
      <c r="K89"/>
      <c r="L89" s="69" t="str">
        <f>IFERROR('貼_主要農産物の産出額と構成比（なたね含）'!I67,"-")</f>
        <v>-</v>
      </c>
      <c r="M89">
        <f>IFERROR(LARGE('貼_部門別・億円単・全国（e-Stat）'!$Q$15:$Q$61,'貼_部門別・億円単・全国（e-Stat）'!$B49),"-")</f>
        <v>165</v>
      </c>
      <c r="N89">
        <f>IFERROR(LARGE('貼_部門別・億円単・全国（e-Stat）'!$S$15:$S$61,'貼_部門別・億円単・全国（e-Stat）'!$B49),"-")</f>
        <v>61</v>
      </c>
      <c r="O89">
        <f>IFERROR(LARGE('貼_部門別・億円単・全国（e-Stat）'!$U$15:$U$61,'貼_部門別・億円単・全国（e-Stat）'!$B49),"-")</f>
        <v>28</v>
      </c>
      <c r="P89">
        <f>IFERROR(LARGE('貼_部門別・億円単・全国（e-Stat）'!$AC$15:$AC$61,'貼_部門別・億円単・全国（e-Stat）'!$B49),"-")</f>
        <v>208</v>
      </c>
      <c r="Q89">
        <f>IFERROR(LARGE('貼_部門別・億円単・全国（e-Stat）'!$AG$15:$AG$61,'貼_部門別・億円単・全国（e-Stat）'!$B49),"-")</f>
        <v>31</v>
      </c>
      <c r="R89">
        <f>IFERROR(LARGE('貼_部門別・億円単・全国（e-Stat）'!$AI$15:$AI$61,'貼_部門別・億円単・全国（e-Stat）'!$B49),"-")</f>
        <v>29</v>
      </c>
      <c r="S89">
        <f>IFERROR(LARGE('貼_部門別・億円単・全国（e-Stat）'!$AE$15:$AE$61,'貼_部門別・億円単・全国（e-Stat）'!$B49),"-")</f>
        <v>42</v>
      </c>
    </row>
    <row r="90" spans="2:19" s="302" customFormat="1">
      <c r="B90"/>
      <c r="D90">
        <f>IFERROR(LARGE('貼_部門別・億円単・全国（e-Stat）'!$C$15:$C$61,'貼_部門別・億円単・全国（e-Stat）'!$B50),"-")</f>
        <v>745</v>
      </c>
      <c r="E90">
        <f>IFERROR(LARGE('貼_部門別・億円単・全国（e-Stat）'!$E$15:$E$61,'貼_部門別・億円単・全国（e-Stat）'!$B50),"-")</f>
        <v>485</v>
      </c>
      <c r="F90">
        <f>IFERROR(LARGE('貼_部門別・億円単・全国（e-Stat）'!$G$15:$G$61,'貼_部門別・億円単・全国（e-Stat）'!$B50),"-")</f>
        <v>121</v>
      </c>
      <c r="G90">
        <f>IFERROR(LARGE('(要確認)詳細品目・全国データ計算用シート'!$AA$13:$AA$59,'(要確認)詳細品目・全国データ計算用シート'!$U48),"-")</f>
        <v>0</v>
      </c>
      <c r="H90">
        <f>IFERROR(LARGE('(要確認)詳細品目・全国データ計算用シート'!$AM$13:$AM$59,'(要確認)詳細品目・全国データ計算用シート'!$U48),"-")</f>
        <v>0</v>
      </c>
      <c r="I90">
        <f>IFERROR(LARGE('(要確認)詳細品目・全国データ計算用シート'!$AI$13:$AI$59,'(要確認)詳細品目・全国データ計算用シート'!$U48),"-")</f>
        <v>0</v>
      </c>
      <c r="J90">
        <f>IFERROR(LARGE('(要確認)詳細品目・全国データ計算用シート'!$W$13:$W$59,'(要確認)詳細品目・全国データ計算用シート'!$U48),"-")</f>
        <v>2</v>
      </c>
      <c r="K90"/>
      <c r="L90" s="69" t="str">
        <f>IFERROR('貼_主要農産物の産出額と構成比（なたね含）'!I68,"-")</f>
        <v>-</v>
      </c>
      <c r="M90">
        <f>IFERROR(LARGE('貼_部門別・億円単・全国（e-Stat）'!$Q$15:$Q$61,'貼_部門別・億円単・全国（e-Stat）'!$B50),"-")</f>
        <v>163</v>
      </c>
      <c r="N90">
        <f>IFERROR(LARGE('貼_部門別・億円単・全国（e-Stat）'!$S$15:$S$61,'貼_部門別・億円単・全国（e-Stat）'!$B50),"-")</f>
        <v>61</v>
      </c>
      <c r="O90">
        <f>IFERROR(LARGE('貼_部門別・億円単・全国（e-Stat）'!$U$15:$U$61,'貼_部門別・億円単・全国（e-Stat）'!$B50),"-")</f>
        <v>26</v>
      </c>
      <c r="P90">
        <f>IFERROR(LARGE('貼_部門別・億円単・全国（e-Stat）'!$AC$15:$AC$61,'貼_部門別・億円単・全国（e-Stat）'!$B50),"-")</f>
        <v>147</v>
      </c>
      <c r="Q90">
        <f>IFERROR(LARGE('貼_部門別・億円単・全国（e-Stat）'!$AG$15:$AG$61,'貼_部門別・億円単・全国（e-Stat）'!$B50),"-")</f>
        <v>27</v>
      </c>
      <c r="R90">
        <f>IFERROR(LARGE('貼_部門別・億円単・全国（e-Stat）'!$AI$15:$AI$61,'貼_部門別・億円単・全国（e-Stat）'!$B50),"-")</f>
        <v>25</v>
      </c>
      <c r="S90">
        <f>IFERROR(LARGE('貼_部門別・億円単・全国（e-Stat）'!$AE$15:$AE$61,'貼_部門別・億円単・全国（e-Stat）'!$B50),"-")</f>
        <v>29</v>
      </c>
    </row>
    <row r="91" spans="2:19" s="302" customFormat="1">
      <c r="B91"/>
      <c r="D91">
        <f>IFERROR(LARGE('貼_部門別・億円単・全国（e-Stat）'!$C$15:$C$61,'貼_部門別・億円単・全国（e-Stat）'!$B51),"-")</f>
        <v>699</v>
      </c>
      <c r="E91">
        <f>IFERROR(LARGE('貼_部門別・億円単・全国（e-Stat）'!$E$15:$E$61,'貼_部門別・億円単・全国（e-Stat）'!$B51),"-")</f>
        <v>485</v>
      </c>
      <c r="F91">
        <f>IFERROR(LARGE('貼_部門別・億円単・全国（e-Stat）'!$G$15:$G$61,'貼_部門別・億円単・全国（e-Stat）'!$B51),"-")</f>
        <v>113</v>
      </c>
      <c r="G91">
        <f>IFERROR(LARGE('(要確認)詳細品目・全国データ計算用シート'!$AA$13:$AA$59,'(要確認)詳細品目・全国データ計算用シート'!$U49),"-")</f>
        <v>0</v>
      </c>
      <c r="H91">
        <f>IFERROR(LARGE('(要確認)詳細品目・全国データ計算用シート'!$AM$13:$AM$59,'(要確認)詳細品目・全国データ計算用シート'!$U49),"-")</f>
        <v>0</v>
      </c>
      <c r="I91">
        <f>IFERROR(LARGE('(要確認)詳細品目・全国データ計算用シート'!$AI$13:$AI$59,'(要確認)詳細品目・全国データ計算用シート'!$U49),"-")</f>
        <v>0</v>
      </c>
      <c r="J91">
        <f>IFERROR(LARGE('(要確認)詳細品目・全国データ計算用シート'!$W$13:$W$59,'(要確認)詳細品目・全国データ計算用シート'!$U49),"-")</f>
        <v>2</v>
      </c>
      <c r="K91"/>
      <c r="L91" s="69" t="str">
        <f>IFERROR('貼_主要農産物の産出額と構成比（なたね含）'!I69,"-")</f>
        <v>-</v>
      </c>
      <c r="M91">
        <f>IFERROR(LARGE('貼_部門別・億円単・全国（e-Stat）'!$Q$15:$Q$61,'貼_部門別・億円単・全国（e-Stat）'!$B51),"-")</f>
        <v>142</v>
      </c>
      <c r="N91">
        <f>IFERROR(LARGE('貼_部門別・億円単・全国（e-Stat）'!$S$15:$S$61,'貼_部門別・億円単・全国（e-Stat）'!$B51),"-")</f>
        <v>50</v>
      </c>
      <c r="O91">
        <f>IFERROR(LARGE('貼_部門別・億円単・全国（e-Stat）'!$U$15:$U$61,'貼_部門別・億円単・全国（e-Stat）'!$B51),"-")</f>
        <v>25</v>
      </c>
      <c r="P91">
        <f>IFERROR(LARGE('貼_部門別・億円単・全国（e-Stat）'!$AC$15:$AC$61,'貼_部門別・億円単・全国（e-Stat）'!$B51),"-")</f>
        <v>147</v>
      </c>
      <c r="Q91">
        <f>IFERROR(LARGE('貼_部門別・億円単・全国（e-Stat）'!$AG$15:$AG$61,'貼_部門別・億円単・全国（e-Stat）'!$B51),"-")</f>
        <v>24</v>
      </c>
      <c r="R91">
        <f>IFERROR(LARGE('貼_部門別・億円単・全国（e-Stat）'!$AI$15:$AI$61,'貼_部門別・億円単・全国（e-Stat）'!$B51),"-")</f>
        <v>23</v>
      </c>
      <c r="S91">
        <f>IFERROR(LARGE('貼_部門別・億円単・全国（e-Stat）'!$AE$15:$AE$61,'貼_部門別・億円単・全国（e-Stat）'!$B51),"-")</f>
        <v>18</v>
      </c>
    </row>
    <row r="92" spans="2:19" s="302" customFormat="1">
      <c r="B92"/>
      <c r="D92">
        <f>IFERROR(LARGE('貼_部門別・億円単・全国（e-Stat）'!$C$15:$C$61,'貼_部門別・億円単・全国（e-Stat）'!$B52),"-")</f>
        <v>671</v>
      </c>
      <c r="E92">
        <f>IFERROR(LARGE('貼_部門別・億円単・全国（e-Stat）'!$E$15:$E$61,'貼_部門別・億円単・全国（e-Stat）'!$B52),"-")</f>
        <v>477</v>
      </c>
      <c r="F92">
        <f>IFERROR(LARGE('貼_部門別・億円単・全国（e-Stat）'!$G$15:$G$61,'貼_部門別・億円単・全国（e-Stat）'!$B52),"-")</f>
        <v>97</v>
      </c>
      <c r="G92">
        <f>IFERROR(LARGE('(要確認)詳細品目・全国データ計算用シート'!$AA$13:$AA$59,'(要確認)詳細品目・全国データ計算用シート'!$U50),"-")</f>
        <v>0</v>
      </c>
      <c r="H92">
        <f>IFERROR(LARGE('(要確認)詳細品目・全国データ計算用シート'!$AM$13:$AM$59,'(要確認)詳細品目・全国データ計算用シート'!$U50),"-")</f>
        <v>0</v>
      </c>
      <c r="I92">
        <f>IFERROR(LARGE('(要確認)詳細品目・全国データ計算用シート'!$AI$13:$AI$59,'(要確認)詳細品目・全国データ計算用シート'!$U50),"-")</f>
        <v>0</v>
      </c>
      <c r="J92">
        <f>IFERROR(LARGE('(要確認)詳細品目・全国データ計算用シート'!$W$13:$W$59,'(要確認)詳細品目・全国データ計算用シート'!$U50),"-")</f>
        <v>2</v>
      </c>
      <c r="K92"/>
      <c r="L92" s="69" t="str">
        <f>IFERROR('貼_主要農産物の産出額と構成比（なたね含）'!I70,"-")</f>
        <v>-</v>
      </c>
      <c r="M92">
        <f>IFERROR(LARGE('貼_部門別・億円単・全国（e-Stat）'!$Q$15:$Q$61,'貼_部門別・億円単・全国（e-Stat）'!$B52),"-")</f>
        <v>134</v>
      </c>
      <c r="N92">
        <f>IFERROR(LARGE('貼_部門別・億円単・全国（e-Stat）'!$S$15:$S$61,'貼_部門別・億円単・全国（e-Stat）'!$B52),"-")</f>
        <v>49</v>
      </c>
      <c r="O92">
        <f>IFERROR(LARGE('貼_部門別・億円単・全国（e-Stat）'!$U$15:$U$61,'貼_部門別・億円単・全国（e-Stat）'!$B52),"-")</f>
        <v>25</v>
      </c>
      <c r="P92">
        <f>IFERROR(LARGE('貼_部門別・億円単・全国（e-Stat）'!$AC$15:$AC$61,'貼_部門別・億円単・全国（e-Stat）'!$B52),"-")</f>
        <v>116</v>
      </c>
      <c r="Q92">
        <f>IFERROR(LARGE('貼_部門別・億円単・全国（e-Stat）'!$AG$15:$AG$61,'貼_部門別・億円単・全国（e-Stat）'!$B52),"-")</f>
        <v>24</v>
      </c>
      <c r="R92">
        <f>IFERROR(LARGE('貼_部門別・億円単・全国（e-Stat）'!$AI$15:$AI$61,'貼_部門別・億円単・全国（e-Stat）'!$B52),"-")</f>
        <v>22</v>
      </c>
      <c r="S92">
        <f>IFERROR(LARGE('貼_部門別・億円単・全国（e-Stat）'!$AE$15:$AE$61,'貼_部門別・億円単・全国（e-Stat）'!$B52),"-")</f>
        <v>17</v>
      </c>
    </row>
    <row r="93" spans="2:19" s="302" customFormat="1">
      <c r="B93"/>
      <c r="D93">
        <f>IFERROR(LARGE('貼_部門別・億円単・全国（e-Stat）'!$C$15:$C$61,'貼_部門別・億円単・全国（e-Stat）'!$B53),"-")</f>
        <v>665</v>
      </c>
      <c r="E93">
        <f>IFERROR(LARGE('貼_部門別・億円単・全国（e-Stat）'!$E$15:$E$61,'貼_部門別・億円単・全国（e-Stat）'!$B53),"-")</f>
        <v>470</v>
      </c>
      <c r="F93">
        <f>IFERROR(LARGE('貼_部門別・億円単・全国（e-Stat）'!$G$15:$G$61,'貼_部門別・億円単・全国（e-Stat）'!$B53),"-")</f>
        <v>95</v>
      </c>
      <c r="G93">
        <f>IFERROR(LARGE('(要確認)詳細品目・全国データ計算用シート'!$AA$13:$AA$59,'(要確認)詳細品目・全国データ計算用シート'!$U51),"-")</f>
        <v>0</v>
      </c>
      <c r="H93">
        <f>IFERROR(LARGE('(要確認)詳細品目・全国データ計算用シート'!$AM$13:$AM$59,'(要確認)詳細品目・全国データ計算用シート'!$U51),"-")</f>
        <v>0</v>
      </c>
      <c r="I93">
        <f>IFERROR(LARGE('(要確認)詳細品目・全国データ計算用シート'!$AI$13:$AI$59,'(要確認)詳細品目・全国データ計算用シート'!$U51),"-")</f>
        <v>0</v>
      </c>
      <c r="J93">
        <f>IFERROR(LARGE('(要確認)詳細品目・全国データ計算用シート'!$W$13:$W$59,'(要確認)詳細品目・全国データ計算用シート'!$U51),"-")</f>
        <v>2</v>
      </c>
      <c r="K93"/>
      <c r="L93" s="69" t="str">
        <f>IFERROR('貼_主要農産物の産出額と構成比（なたね含）'!I71,"-")</f>
        <v>-</v>
      </c>
      <c r="M93">
        <f>IFERROR(LARGE('貼_部門別・億円単・全国（e-Stat）'!$Q$15:$Q$61,'貼_部門別・億円単・全国（e-Stat）'!$B53),"-")</f>
        <v>132</v>
      </c>
      <c r="N93">
        <f>IFERROR(LARGE('貼_部門別・億円単・全国（e-Stat）'!$S$15:$S$61,'貼_部門別・億円単・全国（e-Stat）'!$B53),"-")</f>
        <v>44</v>
      </c>
      <c r="O93">
        <f>IFERROR(LARGE('貼_部門別・億円単・全国（e-Stat）'!$U$15:$U$61,'貼_部門別・億円単・全国（e-Stat）'!$B53),"-")</f>
        <v>25</v>
      </c>
      <c r="P93">
        <f>IFERROR(LARGE('貼_部門別・億円単・全国（e-Stat）'!$AC$15:$AC$61,'貼_部門別・億円単・全国（e-Stat）'!$B53),"-")</f>
        <v>100</v>
      </c>
      <c r="Q93">
        <f>IFERROR(LARGE('貼_部門別・億円単・全国（e-Stat）'!$AG$15:$AG$61,'貼_部門別・億円単・全国（e-Stat）'!$B53),"-")</f>
        <v>24</v>
      </c>
      <c r="R93">
        <f>IFERROR(LARGE('貼_部門別・億円単・全国（e-Stat）'!$AI$15:$AI$61,'貼_部門別・億円単・全国（e-Stat）'!$B53),"-")</f>
        <v>22</v>
      </c>
      <c r="S93">
        <f>IFERROR(LARGE('貼_部門別・億円単・全国（e-Stat）'!$AE$15:$AE$61,'貼_部門別・億円単・全国（e-Stat）'!$B53),"-")</f>
        <v>17</v>
      </c>
    </row>
    <row r="94" spans="2:19" s="302" customFormat="1">
      <c r="B94"/>
      <c r="D94">
        <f>IFERROR(LARGE('貼_部門別・億円単・全国（e-Stat）'!$C$15:$C$61,'貼_部門別・億円単・全国（e-Stat）'!$B54),"-")</f>
        <v>646</v>
      </c>
      <c r="E94">
        <f>IFERROR(LARGE('貼_部門別・億円単・全国（e-Stat）'!$E$15:$E$61,'貼_部門別・億円単・全国（e-Stat）'!$B54),"-")</f>
        <v>456</v>
      </c>
      <c r="F94">
        <f>IFERROR(LARGE('貼_部門別・億円単・全国（e-Stat）'!$G$15:$G$61,'貼_部門別・億円単・全国（e-Stat）'!$B54),"-")</f>
        <v>90</v>
      </c>
      <c r="G94">
        <f>IFERROR(LARGE('(要確認)詳細品目・全国データ計算用シート'!$AA$13:$AA$59,'(要確認)詳細品目・全国データ計算用シート'!$U52),"-")</f>
        <v>0</v>
      </c>
      <c r="H94">
        <f>IFERROR(LARGE('(要確認)詳細品目・全国データ計算用シート'!$AM$13:$AM$59,'(要確認)詳細品目・全国データ計算用シート'!$U52),"-")</f>
        <v>0</v>
      </c>
      <c r="I94">
        <f>IFERROR(LARGE('(要確認)詳細品目・全国データ計算用シート'!$AI$13:$AI$59,'(要確認)詳細品目・全国データ計算用シート'!$U52),"-")</f>
        <v>0</v>
      </c>
      <c r="J94">
        <f>IFERROR(LARGE('(要確認)詳細品目・全国データ計算用シート'!$W$13:$W$59,'(要確認)詳細品目・全国データ計算用シート'!$U52),"-")</f>
        <v>2</v>
      </c>
      <c r="K94"/>
      <c r="L94" s="69" t="str">
        <f>IFERROR('貼_主要農産物の産出額と構成比（なたね含）'!I72,"-")</f>
        <v>-</v>
      </c>
      <c r="M94">
        <f>IFERROR(LARGE('貼_部門別・億円単・全国（e-Stat）'!$Q$15:$Q$61,'貼_部門別・億円単・全国（e-Stat）'!$B54),"-")</f>
        <v>127</v>
      </c>
      <c r="N94">
        <f>IFERROR(LARGE('貼_部門別・億円単・全国（e-Stat）'!$S$15:$S$61,'貼_部門別・億円単・全国（e-Stat）'!$B54),"-")</f>
        <v>44</v>
      </c>
      <c r="O94">
        <f>IFERROR(LARGE('貼_部門別・億円単・全国（e-Stat）'!$U$15:$U$61,'貼_部門別・億円単・全国（e-Stat）'!$B54),"-")</f>
        <v>19</v>
      </c>
      <c r="P94">
        <f>IFERROR(LARGE('貼_部門別・億円単・全国（e-Stat）'!$AC$15:$AC$61,'貼_部門別・億円単・全国（e-Stat）'!$B54),"-")</f>
        <v>86</v>
      </c>
      <c r="Q94">
        <f>IFERROR(LARGE('貼_部門別・億円単・全国（e-Stat）'!$AG$15:$AG$61,'貼_部門別・億円単・全国（e-Stat）'!$B54),"-")</f>
        <v>23</v>
      </c>
      <c r="R94">
        <f>IFERROR(LARGE('貼_部門別・億円単・全国（e-Stat）'!$AI$15:$AI$61,'貼_部門別・億円単・全国（e-Stat）'!$B54),"-")</f>
        <v>22</v>
      </c>
      <c r="S94">
        <f>IFERROR(LARGE('貼_部門別・億円単・全国（e-Stat）'!$AE$15:$AE$61,'貼_部門別・億円単・全国（e-Stat）'!$B54),"-")</f>
        <v>16</v>
      </c>
    </row>
    <row r="95" spans="2:19" s="302" customFormat="1">
      <c r="B95"/>
      <c r="D95">
        <f>IFERROR(LARGE('貼_部門別・億円単・全国（e-Stat）'!$C$15:$C$61,'貼_部門別・億円単・全国（e-Stat）'!$B55),"-")</f>
        <v>602</v>
      </c>
      <c r="E95">
        <f>IFERROR(LARGE('貼_部門別・億円単・全国（e-Stat）'!$E$15:$E$61,'貼_部門別・億円単・全国（e-Stat）'!$B55),"-")</f>
        <v>441</v>
      </c>
      <c r="F95">
        <f>IFERROR(LARGE('貼_部門別・億円単・全国（e-Stat）'!$G$15:$G$61,'貼_部門別・億円単・全国（e-Stat）'!$B55),"-")</f>
        <v>89</v>
      </c>
      <c r="G95">
        <f>IFERROR(LARGE('(要確認)詳細品目・全国データ計算用シート'!$AA$13:$AA$59,'(要確認)詳細品目・全国データ計算用シート'!$U53),"-")</f>
        <v>0</v>
      </c>
      <c r="H95">
        <f>IFERROR(LARGE('(要確認)詳細品目・全国データ計算用シート'!$AM$13:$AM$59,'(要確認)詳細品目・全国データ計算用シート'!$U53),"-")</f>
        <v>0</v>
      </c>
      <c r="I95">
        <f>IFERROR(LARGE('(要確認)詳細品目・全国データ計算用シート'!$AI$13:$AI$59,'(要確認)詳細品目・全国データ計算用シート'!$U53),"-")</f>
        <v>0</v>
      </c>
      <c r="J95">
        <f>IFERROR(LARGE('(要確認)詳細品目・全国データ計算用シート'!$W$13:$W$59,'(要確認)詳細品目・全国データ計算用シート'!$U53),"-")</f>
        <v>1</v>
      </c>
      <c r="K95"/>
      <c r="L95" s="69" t="str">
        <f>IFERROR('貼_主要農産物の産出額と構成比（なたね含）'!I73,"-")</f>
        <v>-</v>
      </c>
      <c r="M95">
        <f>IFERROR(LARGE('貼_部門別・億円単・全国（e-Stat）'!$Q$15:$Q$61,'貼_部門別・億円単・全国（e-Stat）'!$B55),"-")</f>
        <v>126</v>
      </c>
      <c r="N95">
        <f>IFERROR(LARGE('貼_部門別・億円単・全国（e-Stat）'!$S$15:$S$61,'貼_部門別・億円単・全国（e-Stat）'!$B55),"-")</f>
        <v>33</v>
      </c>
      <c r="O95">
        <f>IFERROR(LARGE('貼_部門別・億円単・全国（e-Stat）'!$U$15:$U$61,'貼_部門別・億円単・全国（e-Stat）'!$B55),"-")</f>
        <v>15</v>
      </c>
      <c r="P95">
        <f>IFERROR(LARGE('貼_部門別・億円単・全国（e-Stat）'!$AC$15:$AC$61,'貼_部門別・億円単・全国（e-Stat）'!$B55),"-")</f>
        <v>81</v>
      </c>
      <c r="Q95">
        <f>IFERROR(LARGE('貼_部門別・億円単・全国（e-Stat）'!$AG$15:$AG$61,'貼_部門別・億円単・全国（e-Stat）'!$B55),"-")</f>
        <v>19</v>
      </c>
      <c r="R95">
        <f>IFERROR(LARGE('貼_部門別・億円単・全国（e-Stat）'!$AI$15:$AI$61,'貼_部門別・億円単・全国（e-Stat）'!$B55),"-")</f>
        <v>17</v>
      </c>
      <c r="S95">
        <f>IFERROR(LARGE('貼_部門別・億円単・全国（e-Stat）'!$AE$15:$AE$61,'貼_部門別・億円単・全国（e-Stat）'!$B55),"-")</f>
        <v>14</v>
      </c>
    </row>
    <row r="96" spans="2:19" s="302" customFormat="1">
      <c r="B96"/>
      <c r="D96">
        <f>IFERROR(LARGE('貼_部門別・億円単・全国（e-Stat）'!$C$15:$C$61,'貼_部門別・億円単・全国（e-Stat）'!$B56),"-")</f>
        <v>568</v>
      </c>
      <c r="E96">
        <f>IFERROR(LARGE('貼_部門別・億円単・全国（e-Stat）'!$E$15:$E$61,'貼_部門別・億円単・全国（e-Stat）'!$B56),"-")</f>
        <v>383</v>
      </c>
      <c r="F96">
        <f>IFERROR(LARGE('貼_部門別・億円単・全国（e-Stat）'!$G$15:$G$61,'貼_部門別・億円単・全国（e-Stat）'!$B56),"-")</f>
        <v>69</v>
      </c>
      <c r="G96">
        <f>IFERROR(LARGE('(要確認)詳細品目・全国データ計算用シート'!$AA$13:$AA$59,'(要確認)詳細品目・全国データ計算用シート'!$U54),"-")</f>
        <v>0</v>
      </c>
      <c r="H96">
        <f>IFERROR(LARGE('(要確認)詳細品目・全国データ計算用シート'!$AM$13:$AM$59,'(要確認)詳細品目・全国データ計算用シート'!$U54),"-")</f>
        <v>0</v>
      </c>
      <c r="I96">
        <f>IFERROR(LARGE('(要確認)詳細品目・全国データ計算用シート'!$AI$13:$AI$59,'(要確認)詳細品目・全国データ計算用シート'!$U54),"-")</f>
        <v>0</v>
      </c>
      <c r="J96">
        <f>IFERROR(LARGE('(要確認)詳細品目・全国データ計算用シート'!$W$13:$W$59,'(要確認)詳細品目・全国データ計算用シート'!$U54),"-")</f>
        <v>1</v>
      </c>
      <c r="K96"/>
      <c r="L96" s="69" t="str">
        <f>IFERROR('貼_主要農産物の産出額と構成比（なたね含）'!I74,"-")</f>
        <v>-</v>
      </c>
      <c r="M96">
        <f>IFERROR(LARGE('貼_部門別・億円単・全国（e-Stat）'!$Q$15:$Q$61,'貼_部門別・億円単・全国（e-Stat）'!$B56),"-")</f>
        <v>120</v>
      </c>
      <c r="N96">
        <f>IFERROR(LARGE('貼_部門別・億円単・全国（e-Stat）'!$S$15:$S$61,'貼_部門別・億円単・全国（e-Stat）'!$B56),"-")</f>
        <v>28</v>
      </c>
      <c r="O96">
        <f>IFERROR(LARGE('貼_部門別・億円単・全国（e-Stat）'!$U$15:$U$61,'貼_部門別・億円単・全国（e-Stat）'!$B56),"-")</f>
        <v>14</v>
      </c>
      <c r="P96">
        <f>IFERROR(LARGE('貼_部門別・億円単・全国（e-Stat）'!$AC$15:$AC$61,'貼_部門別・億円単・全国（e-Stat）'!$B56),"-")</f>
        <v>79</v>
      </c>
      <c r="Q96">
        <f>IFERROR(LARGE('貼_部門別・億円単・全国（e-Stat）'!$AG$15:$AG$61,'貼_部門別・億円単・全国（e-Stat）'!$B56),"-")</f>
        <v>18</v>
      </c>
      <c r="R96">
        <f>IFERROR(LARGE('貼_部門別・億円単・全国（e-Stat）'!$AI$15:$AI$61,'貼_部門別・億円単・全国（e-Stat）'!$B56),"-")</f>
        <v>16</v>
      </c>
      <c r="S96">
        <f>IFERROR(LARGE('貼_部門別・億円単・全国（e-Stat）'!$AE$15:$AE$61,'貼_部門別・億円単・全国（e-Stat）'!$B56),"-")</f>
        <v>14</v>
      </c>
    </row>
    <row r="97" spans="2:19" s="302" customFormat="1">
      <c r="B97"/>
      <c r="D97">
        <f>IFERROR(LARGE('貼_部門別・億円単・全国（e-Stat）'!$C$15:$C$61,'貼_部門別・億円単・全国（e-Stat）'!$B57),"-")</f>
        <v>484</v>
      </c>
      <c r="E97">
        <f>IFERROR(LARGE('貼_部門別・億円単・全国（e-Stat）'!$E$15:$E$61,'貼_部門別・億円単・全国（e-Stat）'!$B57),"-")</f>
        <v>369</v>
      </c>
      <c r="F97">
        <f>IFERROR(LARGE('貼_部門別・億円単・全国（e-Stat）'!$G$15:$G$61,'貼_部門別・億円単・全国（e-Stat）'!$B57),"-")</f>
        <v>61</v>
      </c>
      <c r="G97">
        <f>IFERROR(LARGE('(要確認)詳細品目・全国データ計算用シート'!$AA$13:$AA$59,'(要確認)詳細品目・全国データ計算用シート'!$U55),"-")</f>
        <v>0</v>
      </c>
      <c r="H97">
        <f>IFERROR(LARGE('(要確認)詳細品目・全国データ計算用シート'!$AM$13:$AM$59,'(要確認)詳細品目・全国データ計算用シート'!$U55),"-")</f>
        <v>0</v>
      </c>
      <c r="I97">
        <f>IFERROR(LARGE('(要確認)詳細品目・全国データ計算用シート'!$AI$13:$AI$59,'(要確認)詳細品目・全国データ計算用シート'!$U55),"-")</f>
        <v>0</v>
      </c>
      <c r="J97">
        <f>IFERROR(LARGE('(要確認)詳細品目・全国データ計算用シート'!$W$13:$W$59,'(要確認)詳細品目・全国データ計算用シート'!$U55),"-")</f>
        <v>1</v>
      </c>
      <c r="K97"/>
      <c r="L97" s="69" t="str">
        <f>IFERROR('貼_主要農産物の産出額と構成比（なたね含）'!I75,"-")</f>
        <v>-</v>
      </c>
      <c r="M97">
        <f>IFERROR(LARGE('貼_部門別・億円単・全国（e-Stat）'!$Q$15:$Q$61,'貼_部門別・億円単・全国（e-Stat）'!$B57),"-")</f>
        <v>116</v>
      </c>
      <c r="N97">
        <f>IFERROR(LARGE('貼_部門別・億円単・全国（e-Stat）'!$S$15:$S$61,'貼_部門別・億円単・全国（e-Stat）'!$B57),"-")</f>
        <v>23</v>
      </c>
      <c r="O97">
        <f>IFERROR(LARGE('貼_部門別・億円単・全国（e-Stat）'!$U$15:$U$61,'貼_部門別・億円単・全国（e-Stat）'!$B57),"-")</f>
        <v>13</v>
      </c>
      <c r="P97">
        <f>IFERROR(LARGE('貼_部門別・億円単・全国（e-Stat）'!$AC$15:$AC$61,'貼_部門別・億円単・全国（e-Stat）'!$B57),"-")</f>
        <v>62</v>
      </c>
      <c r="Q97">
        <f>IFERROR(LARGE('貼_部門別・億円単・全国（e-Stat）'!$AG$15:$AG$61,'貼_部門別・億円単・全国（e-Stat）'!$B57),"-")</f>
        <v>16</v>
      </c>
      <c r="R97">
        <f>IFERROR(LARGE('貼_部門別・億円単・全国（e-Stat）'!$AI$15:$AI$61,'貼_部門別・億円単・全国（e-Stat）'!$B57),"-")</f>
        <v>15</v>
      </c>
      <c r="S97">
        <f>IFERROR(LARGE('貼_部門別・億円単・全国（e-Stat）'!$AE$15:$AE$61,'貼_部門別・億円単・全国（e-Stat）'!$B57),"-")</f>
        <v>13</v>
      </c>
    </row>
    <row r="98" spans="2:19" s="302" customFormat="1">
      <c r="B98"/>
      <c r="D98">
        <f>IFERROR(LARGE('貼_部門別・億円単・全国（e-Stat）'!$C$15:$C$61,'貼_部門別・億円単・全国（e-Stat）'!$B58),"-")</f>
        <v>412</v>
      </c>
      <c r="E98">
        <f>IFERROR(LARGE('貼_部門別・億円単・全国（e-Stat）'!$E$15:$E$61,'貼_部門別・億円単・全国（e-Stat）'!$B58),"-")</f>
        <v>355</v>
      </c>
      <c r="F98">
        <f>IFERROR(LARGE('貼_部門別・億円単・全国（e-Stat）'!$G$15:$G$61,'貼_部門別・億円単・全国（e-Stat）'!$B58),"-")</f>
        <v>54</v>
      </c>
      <c r="G98">
        <f>IFERROR(LARGE('(要確認)詳細品目・全国データ計算用シート'!$AA$13:$AA$59,'(要確認)詳細品目・全国データ計算用シート'!$U56),"-")</f>
        <v>0</v>
      </c>
      <c r="H98">
        <f>IFERROR(LARGE('(要確認)詳細品目・全国データ計算用シート'!$AM$13:$AM$59,'(要確認)詳細品目・全国データ計算用シート'!$U56),"-")</f>
        <v>0</v>
      </c>
      <c r="I98" t="str">
        <f>IFERROR(LARGE('(要確認)詳細品目・全国データ計算用シート'!$AI$13:$AI$59,'(要確認)詳細品目・全国データ計算用シート'!$U56),"-")</f>
        <v>-</v>
      </c>
      <c r="J98">
        <f>IFERROR(LARGE('(要確認)詳細品目・全国データ計算用シート'!$W$13:$W$59,'(要確認)詳細品目・全国データ計算用シート'!$U56),"-")</f>
        <v>1</v>
      </c>
      <c r="K98"/>
      <c r="L98" s="69" t="str">
        <f>IFERROR('貼_主要農産物の産出額と構成比（なたね含）'!I76,"-")</f>
        <v>-</v>
      </c>
      <c r="M98">
        <f>IFERROR(LARGE('貼_部門別・億円単・全国（e-Stat）'!$Q$15:$Q$61,'貼_部門別・億円単・全国（e-Stat）'!$B58),"-")</f>
        <v>109</v>
      </c>
      <c r="N98">
        <f>IFERROR(LARGE('貼_部門別・億円単・全国（e-Stat）'!$S$15:$S$61,'貼_部門別・億円単・全国（e-Stat）'!$B58),"-")</f>
        <v>21</v>
      </c>
      <c r="O98">
        <f>IFERROR(LARGE('貼_部門別・億円単・全国（e-Stat）'!$U$15:$U$61,'貼_部門別・億円単・全国（e-Stat）'!$B58),"-")</f>
        <v>11</v>
      </c>
      <c r="P98">
        <f>IFERROR(LARGE('貼_部門別・億円単・全国（e-Stat）'!$AC$15:$AC$61,'貼_部門別・億円単・全国（e-Stat）'!$B58),"-")</f>
        <v>56</v>
      </c>
      <c r="Q98">
        <f>IFERROR(LARGE('貼_部門別・億円単・全国（e-Stat）'!$AG$15:$AG$61,'貼_部門別・億円単・全国（e-Stat）'!$B58),"-")</f>
        <v>13</v>
      </c>
      <c r="R98">
        <f>IFERROR(LARGE('貼_部門別・億円単・全国（e-Stat）'!$AI$15:$AI$61,'貼_部門別・億円単・全国（e-Stat）'!$B58),"-")</f>
        <v>12</v>
      </c>
      <c r="S98">
        <f>IFERROR(LARGE('貼_部門別・億円単・全国（e-Stat）'!$AE$15:$AE$61,'貼_部門別・億円単・全国（e-Stat）'!$B58),"-")</f>
        <v>9</v>
      </c>
    </row>
    <row r="99" spans="2:19" s="302" customFormat="1">
      <c r="B99"/>
      <c r="D99">
        <f>IFERROR(LARGE('貼_部門別・億円単・全国（e-Stat）'!$C$15:$C$61,'貼_部門別・億円単・全国（e-Stat）'!$B59),"-")</f>
        <v>390</v>
      </c>
      <c r="E99">
        <f>IFERROR(LARGE('貼_部門別・億円単・全国（e-Stat）'!$E$15:$E$61,'貼_部門別・億円単・全国（e-Stat）'!$B59),"-")</f>
        <v>322</v>
      </c>
      <c r="F99">
        <f>IFERROR(LARGE('貼_部門別・億円単・全国（e-Stat）'!$G$15:$G$61,'貼_部門別・億円単・全国（e-Stat）'!$B59),"-")</f>
        <v>30</v>
      </c>
      <c r="G99">
        <f>IFERROR(LARGE('(要確認)詳細品目・全国データ計算用シート'!$AA$13:$AA$59,'(要確認)詳細品目・全国データ計算用シート'!$U57),"-")</f>
        <v>0</v>
      </c>
      <c r="H99">
        <f>IFERROR(LARGE('(要確認)詳細品目・全国データ計算用シート'!$AM$13:$AM$59,'(要確認)詳細品目・全国データ計算用シート'!$U57),"-")</f>
        <v>0</v>
      </c>
      <c r="I99" t="str">
        <f>IFERROR(LARGE('(要確認)詳細品目・全国データ計算用シート'!$AI$13:$AI$59,'(要確認)詳細品目・全国データ計算用シート'!$U57),"-")</f>
        <v>-</v>
      </c>
      <c r="J99">
        <f>IFERROR(LARGE('(要確認)詳細品目・全国データ計算用シート'!$W$13:$W$59,'(要確認)詳細品目・全国データ計算用シート'!$U57),"-")</f>
        <v>1</v>
      </c>
      <c r="K99"/>
      <c r="L99" s="69" t="str">
        <f>IFERROR('貼_主要農産物の産出額と構成比（なたね含）'!I77,"-")</f>
        <v>-</v>
      </c>
      <c r="M99">
        <f>IFERROR(LARGE('貼_部門別・億円単・全国（e-Stat）'!$Q$15:$Q$61,'貼_部門別・億円単・全国（e-Stat）'!$B59),"-")</f>
        <v>90</v>
      </c>
      <c r="N99">
        <f>IFERROR(LARGE('貼_部門別・億円単・全国（e-Stat）'!$S$15:$S$61,'貼_部門別・億円単・全国（e-Stat）'!$B59),"-")</f>
        <v>20</v>
      </c>
      <c r="O99">
        <f>IFERROR(LARGE('貼_部門別・億円単・全国（e-Stat）'!$U$15:$U$61,'貼_部門別・億円単・全国（e-Stat）'!$B59),"-")</f>
        <v>11</v>
      </c>
      <c r="P99">
        <f>IFERROR(LARGE('貼_部門別・億円単・全国（e-Stat）'!$AC$15:$AC$61,'貼_部門別・億円単・全国（e-Stat）'!$B59),"-")</f>
        <v>38</v>
      </c>
      <c r="Q99">
        <f>IFERROR(LARGE('貼_部門別・億円単・全国（e-Stat）'!$AG$15:$AG$61,'貼_部門別・億円単・全国（e-Stat）'!$B59),"-")</f>
        <v>11</v>
      </c>
      <c r="R99">
        <f>IFERROR(LARGE('貼_部門別・億円単・全国（e-Stat）'!$AI$15:$AI$61,'貼_部門別・億円単・全国（e-Stat）'!$B59),"-")</f>
        <v>10</v>
      </c>
      <c r="S99">
        <f>IFERROR(LARGE('貼_部門別・億円単・全国（e-Stat）'!$AE$15:$AE$61,'貼_部門別・億円単・全国（e-Stat）'!$B59),"-")</f>
        <v>9</v>
      </c>
    </row>
    <row r="100" spans="2:19" s="302" customFormat="1">
      <c r="B100"/>
      <c r="D100">
        <f>IFERROR(LARGE('貼_部門別・億円単・全国（e-Stat）'!$C$15:$C$61,'貼_部門別・億円単・全国（e-Stat）'!$B60),"-")</f>
        <v>307</v>
      </c>
      <c r="E100">
        <f>IFERROR(LARGE('貼_部門別・億円単・全国（e-Stat）'!$E$15:$E$61,'貼_部門別・億円単・全国（e-Stat）'!$B60),"-")</f>
        <v>288</v>
      </c>
      <c r="F100">
        <f>IFERROR(LARGE('貼_部門別・億円単・全国（e-Stat）'!$G$15:$G$61,'貼_部門別・億円単・全国（e-Stat）'!$B60),"-")</f>
        <v>4</v>
      </c>
      <c r="G100">
        <f>IFERROR(LARGE('(要確認)詳細品目・全国データ計算用シート'!$AA$13:$AA$59,'(要確認)詳細品目・全国データ計算用シート'!$U58),"-")</f>
        <v>0</v>
      </c>
      <c r="H100">
        <f>IFERROR(LARGE('(要確認)詳細品目・全国データ計算用シート'!$AM$13:$AM$59,'(要確認)詳細品目・全国データ計算用シート'!$U58),"-")</f>
        <v>0</v>
      </c>
      <c r="I100" t="str">
        <f>IFERROR(LARGE('(要確認)詳細品目・全国データ計算用シート'!$AI$13:$AI$59,'(要確認)詳細品目・全国データ計算用シート'!$U58),"-")</f>
        <v>-</v>
      </c>
      <c r="J100">
        <f>IFERROR(LARGE('(要確認)詳細品目・全国データ計算用シート'!$W$13:$W$59,'(要確認)詳細品目・全国データ計算用シート'!$U58),"-")</f>
        <v>0</v>
      </c>
      <c r="K100"/>
      <c r="L100" s="69" t="str">
        <f>IFERROR('貼_主要農産物の産出額と構成比（なたね含）'!I78,"-")</f>
        <v>-</v>
      </c>
      <c r="M100">
        <f>IFERROR(LARGE('貼_部門別・億円単・全国（e-Stat）'!$Q$15:$Q$61,'貼_部門別・億円単・全国（e-Stat）'!$B60),"-")</f>
        <v>84</v>
      </c>
      <c r="N100">
        <f>IFERROR(LARGE('貼_部門別・億円単・全国（e-Stat）'!$S$15:$S$61,'貼_部門別・億円単・全国（e-Stat）'!$B60),"-")</f>
        <v>12</v>
      </c>
      <c r="O100">
        <f>IFERROR(LARGE('貼_部門別・億円単・全国（e-Stat）'!$U$15:$U$61,'貼_部門別・億円単・全国（e-Stat）'!$B60),"-")</f>
        <v>5</v>
      </c>
      <c r="P100">
        <f>IFERROR(LARGE('貼_部門別・億円単・全国（e-Stat）'!$AC$15:$AC$61,'貼_部門別・億円単・全国（e-Stat）'!$B60),"-")</f>
        <v>19</v>
      </c>
      <c r="Q100">
        <f>IFERROR(LARGE('貼_部門別・億円単・全国（e-Stat）'!$AG$15:$AG$61,'貼_部門別・億円単・全国（e-Stat）'!$B60),"-")</f>
        <v>8</v>
      </c>
      <c r="R100">
        <f>IFERROR(LARGE('貼_部門別・億円単・全国（e-Stat）'!$AI$15:$AI$61,'貼_部門別・億円単・全国（e-Stat）'!$B60),"-")</f>
        <v>8</v>
      </c>
      <c r="S100">
        <f>IFERROR(LARGE('貼_部門別・億円単・全国（e-Stat）'!$AE$15:$AE$61,'貼_部門別・億円単・全国（e-Stat）'!$B60),"-")</f>
        <v>2</v>
      </c>
    </row>
    <row r="101" spans="2:19" s="302" customFormat="1">
      <c r="B101"/>
      <c r="D101">
        <f>IFERROR(LARGE('貼_部門別・億円単・全国（e-Stat）'!$C$15:$C$61,'貼_部門別・億円単・全国（e-Stat）'!$B61),"-")</f>
        <v>218</v>
      </c>
      <c r="E101">
        <f>IFERROR(LARGE('貼_部門別・億円単・全国（e-Stat）'!$E$15:$E$61,'貼_部門別・億円単・全国（e-Stat）'!$B61),"-")</f>
        <v>201</v>
      </c>
      <c r="F101">
        <f>IFERROR(LARGE('貼_部門別・億円単・全国（e-Stat）'!$G$15:$G$61,'貼_部門別・億円単・全国（e-Stat）'!$B61),"-")</f>
        <v>1</v>
      </c>
      <c r="G101">
        <f>IFERROR(LARGE('(要確認)詳細品目・全国データ計算用シート'!$AA$13:$AA$59,'(要確認)詳細品目・全国データ計算用シート'!$U59),"-")</f>
        <v>0</v>
      </c>
      <c r="H101">
        <f>IFERROR(LARGE('(要確認)詳細品目・全国データ計算用シート'!$AM$13:$AM$59,'(要確認)詳細品目・全国データ計算用シート'!$U59),"-")</f>
        <v>0</v>
      </c>
      <c r="I101" t="str">
        <f>IFERROR(LARGE('(要確認)詳細品目・全国データ計算用シート'!$AI$13:$AI$59,'(要確認)詳細品目・全国データ計算用シート'!$U59),"-")</f>
        <v>-</v>
      </c>
      <c r="J101">
        <f>IFERROR(LARGE('(要確認)詳細品目・全国データ計算用シート'!$W$13:$W$59,'(要確認)詳細品目・全国データ計算用シート'!$U59),"-")</f>
        <v>0</v>
      </c>
      <c r="K101"/>
      <c r="L101" s="69" t="str">
        <f>IFERROR('貼_主要農産物の産出額と構成比（なたね含）'!I79,"-")</f>
        <v>-</v>
      </c>
      <c r="M101">
        <f>IFERROR(LARGE('貼_部門別・億円単・全国（e-Stat）'!$Q$15:$Q$61,'貼_部門別・億円単・全国（e-Stat）'!$B61),"-")</f>
        <v>52</v>
      </c>
      <c r="N101">
        <f>IFERROR(LARGE('貼_部門別・億円単・全国（e-Stat）'!$S$15:$S$61,'貼_部門別・億円単・全国（e-Stat）'!$B61),"-")</f>
        <v>8</v>
      </c>
      <c r="O101">
        <f>IFERROR(LARGE('貼_部門別・億円単・全国（e-Stat）'!$U$15:$U$61,'貼_部門別・億円単・全国（e-Stat）'!$B61),"-")</f>
        <v>4</v>
      </c>
      <c r="P101">
        <f>IFERROR(LARGE('貼_部門別・億円単・全国（e-Stat）'!$AC$15:$AC$61,'貼_部門別・億円単・全国（e-Stat）'!$B61),"-")</f>
        <v>17</v>
      </c>
      <c r="Q101">
        <f>IFERROR(LARGE('貼_部門別・億円単・全国（e-Stat）'!$AG$15:$AG$61,'貼_部門別・億円単・全国（e-Stat）'!$B61),"-")</f>
        <v>6</v>
      </c>
      <c r="R101">
        <f>IFERROR(LARGE('貼_部門別・億円単・全国（e-Stat）'!$AI$15:$AI$61,'貼_部門別・億円単・全国（e-Stat）'!$B61),"-")</f>
        <v>6</v>
      </c>
      <c r="S101">
        <f>IFERROR(LARGE('貼_部門別・億円単・全国（e-Stat）'!$AE$15:$AE$61,'貼_部門別・億円単・全国（e-Stat）'!$B61),"-")</f>
        <v>2</v>
      </c>
    </row>
    <row r="102" spans="2:19">
      <c r="C102" s="23" t="s">
        <v>6</v>
      </c>
      <c r="D102">
        <f t="shared" ref="D102:R102" si="0">RANK(D55,D$55:D$59,0)</f>
        <v>1</v>
      </c>
      <c r="E102">
        <f t="shared" si="0"/>
        <v>1</v>
      </c>
      <c r="F102">
        <f t="shared" si="0"/>
        <v>1</v>
      </c>
      <c r="G102">
        <f t="shared" si="0"/>
        <v>1</v>
      </c>
      <c r="H102">
        <f t="shared" si="0"/>
        <v>1</v>
      </c>
      <c r="I102">
        <f t="shared" si="0"/>
        <v>1</v>
      </c>
      <c r="J102">
        <f t="shared" si="0"/>
        <v>1</v>
      </c>
      <c r="K102">
        <f t="shared" si="0"/>
        <v>1</v>
      </c>
      <c r="L102">
        <f t="shared" si="0"/>
        <v>1</v>
      </c>
      <c r="M102">
        <f t="shared" si="0"/>
        <v>1</v>
      </c>
      <c r="N102">
        <f t="shared" si="0"/>
        <v>1</v>
      </c>
      <c r="O102">
        <f t="shared" si="0"/>
        <v>1</v>
      </c>
      <c r="P102">
        <f t="shared" si="0"/>
        <v>1</v>
      </c>
      <c r="Q102">
        <f t="shared" si="0"/>
        <v>1</v>
      </c>
      <c r="R102">
        <f t="shared" si="0"/>
        <v>1</v>
      </c>
      <c r="S102">
        <f>RANK(S55,S$55:S$59,0)</f>
        <v>1</v>
      </c>
    </row>
    <row r="103" spans="2:19">
      <c r="C103" s="23"/>
      <c r="D103">
        <f t="shared" ref="D103:R103" si="1">RANK(D56,D$55:D$59,0)</f>
        <v>2</v>
      </c>
      <c r="E103">
        <f t="shared" si="1"/>
        <v>2</v>
      </c>
      <c r="F103">
        <f t="shared" si="1"/>
        <v>2</v>
      </c>
      <c r="G103">
        <f t="shared" si="1"/>
        <v>2</v>
      </c>
      <c r="H103">
        <f t="shared" si="1"/>
        <v>2</v>
      </c>
      <c r="I103">
        <f t="shared" si="1"/>
        <v>2</v>
      </c>
      <c r="J103">
        <f t="shared" si="1"/>
        <v>2</v>
      </c>
      <c r="L103">
        <f t="shared" si="1"/>
        <v>2</v>
      </c>
      <c r="M103">
        <f t="shared" si="1"/>
        <v>2</v>
      </c>
      <c r="N103">
        <f t="shared" si="1"/>
        <v>2</v>
      </c>
      <c r="O103">
        <f t="shared" si="1"/>
        <v>2</v>
      </c>
      <c r="P103">
        <f t="shared" si="1"/>
        <v>2</v>
      </c>
      <c r="Q103">
        <f t="shared" si="1"/>
        <v>2</v>
      </c>
      <c r="R103">
        <f t="shared" si="1"/>
        <v>2</v>
      </c>
      <c r="S103">
        <f>RANK(S56,S$55:S$59,0)</f>
        <v>2</v>
      </c>
    </row>
    <row r="104" spans="2:19">
      <c r="C104" s="23"/>
      <c r="D104">
        <f t="shared" ref="D104:R106" si="2">RANK(D57,D$55:D$59,0)</f>
        <v>3</v>
      </c>
      <c r="E104">
        <f t="shared" si="2"/>
        <v>3</v>
      </c>
      <c r="F104">
        <f t="shared" si="2"/>
        <v>3</v>
      </c>
      <c r="G104">
        <f t="shared" si="2"/>
        <v>3</v>
      </c>
      <c r="H104">
        <f t="shared" si="2"/>
        <v>3</v>
      </c>
      <c r="I104">
        <f t="shared" si="2"/>
        <v>3</v>
      </c>
      <c r="J104">
        <f t="shared" si="2"/>
        <v>3</v>
      </c>
      <c r="L104">
        <f t="shared" si="2"/>
        <v>2</v>
      </c>
      <c r="M104">
        <f t="shared" si="2"/>
        <v>3</v>
      </c>
      <c r="N104">
        <f t="shared" si="2"/>
        <v>3</v>
      </c>
      <c r="O104">
        <f t="shared" si="2"/>
        <v>3</v>
      </c>
      <c r="P104">
        <f t="shared" si="2"/>
        <v>3</v>
      </c>
      <c r="Q104">
        <f t="shared" si="2"/>
        <v>3</v>
      </c>
      <c r="R104">
        <f t="shared" si="2"/>
        <v>3</v>
      </c>
      <c r="S104">
        <f>RANK(S57,S$55:S$59,0)</f>
        <v>3</v>
      </c>
    </row>
    <row r="105" spans="2:19">
      <c r="C105" s="23"/>
      <c r="D105">
        <f t="shared" ref="D105:R105" si="3">RANK(D58,D$55:D$59,0)</f>
        <v>4</v>
      </c>
      <c r="E105">
        <f t="shared" si="3"/>
        <v>4</v>
      </c>
      <c r="F105">
        <f t="shared" si="3"/>
        <v>4</v>
      </c>
      <c r="G105">
        <f t="shared" si="3"/>
        <v>4</v>
      </c>
      <c r="H105">
        <f t="shared" si="3"/>
        <v>3</v>
      </c>
      <c r="I105">
        <f t="shared" si="3"/>
        <v>4</v>
      </c>
      <c r="J105">
        <f t="shared" si="3"/>
        <v>4</v>
      </c>
      <c r="L105">
        <f t="shared" si="3"/>
        <v>2</v>
      </c>
      <c r="M105">
        <f t="shared" si="3"/>
        <v>4</v>
      </c>
      <c r="N105">
        <f t="shared" si="3"/>
        <v>4</v>
      </c>
      <c r="O105">
        <f t="shared" si="3"/>
        <v>4</v>
      </c>
      <c r="P105">
        <f t="shared" si="3"/>
        <v>4</v>
      </c>
      <c r="Q105">
        <f t="shared" si="3"/>
        <v>4</v>
      </c>
      <c r="R105">
        <f t="shared" si="3"/>
        <v>4</v>
      </c>
      <c r="S105">
        <f>RANK(S58,S$55:S$59,0)</f>
        <v>4</v>
      </c>
    </row>
    <row r="106" spans="2:19">
      <c r="C106" s="23"/>
      <c r="D106">
        <f t="shared" ref="D106:R106" si="4">RANK(D59,D$55:D$59,0)</f>
        <v>5</v>
      </c>
      <c r="E106">
        <f t="shared" si="4"/>
        <v>5</v>
      </c>
      <c r="F106">
        <f t="shared" si="4"/>
        <v>5</v>
      </c>
      <c r="G106">
        <f t="shared" si="4"/>
        <v>5</v>
      </c>
      <c r="H106">
        <f t="shared" si="4"/>
        <v>5</v>
      </c>
      <c r="I106">
        <f t="shared" si="4"/>
        <v>4</v>
      </c>
      <c r="J106">
        <f t="shared" si="4"/>
        <v>5</v>
      </c>
      <c r="L106">
        <f t="shared" si="4"/>
        <v>2</v>
      </c>
      <c r="M106">
        <f t="shared" si="4"/>
        <v>5</v>
      </c>
      <c r="N106">
        <f t="shared" si="2"/>
        <v>5</v>
      </c>
      <c r="O106">
        <f t="shared" si="2"/>
        <v>5</v>
      </c>
      <c r="P106">
        <f t="shared" si="4"/>
        <v>5</v>
      </c>
      <c r="Q106">
        <f t="shared" si="4"/>
        <v>5</v>
      </c>
      <c r="R106">
        <f t="shared" si="4"/>
        <v>5</v>
      </c>
      <c r="S106">
        <f>RANK(S59,S$55:S$59,0)</f>
        <v>5</v>
      </c>
    </row>
    <row r="107" spans="2:19">
      <c r="C107" s="23" t="s">
        <v>53</v>
      </c>
      <c r="D107" s="326"/>
      <c r="E107" s="326"/>
      <c r="F107" s="326"/>
      <c r="G107" s="326"/>
      <c r="H107" s="326"/>
      <c r="I107" s="326"/>
      <c r="J107" s="326"/>
      <c r="K107" s="326"/>
      <c r="L107" s="326"/>
      <c r="M107" s="326"/>
      <c r="N107" s="326">
        <v>26</v>
      </c>
      <c r="O107" s="326">
        <v>8</v>
      </c>
      <c r="P107" s="326"/>
      <c r="Q107" s="326"/>
      <c r="R107" s="326"/>
      <c r="S107" s="326"/>
    </row>
    <row r="108" spans="2:19">
      <c r="C108" t="s">
        <v>54</v>
      </c>
      <c r="D108" s="67" t="s">
        <v>55</v>
      </c>
      <c r="E108" s="67" t="s">
        <v>55</v>
      </c>
      <c r="F108" s="67" t="s">
        <v>55</v>
      </c>
      <c r="G108" s="67" t="s">
        <v>55</v>
      </c>
      <c r="H108" s="67" t="s">
        <v>55</v>
      </c>
      <c r="I108" s="67" t="s">
        <v>55</v>
      </c>
      <c r="J108" s="67" t="s">
        <v>55</v>
      </c>
      <c r="K108" s="67" t="s">
        <v>56</v>
      </c>
      <c r="L108" s="67" t="s">
        <v>55</v>
      </c>
      <c r="M108" s="67" t="s">
        <v>55</v>
      </c>
      <c r="N108" s="67" t="s">
        <v>55</v>
      </c>
      <c r="O108" s="67" t="s">
        <v>55</v>
      </c>
      <c r="P108" s="67" t="s">
        <v>55</v>
      </c>
      <c r="Q108" s="67" t="s">
        <v>55</v>
      </c>
      <c r="R108" s="67" t="s">
        <v>55</v>
      </c>
      <c r="S108" s="67" t="s">
        <v>55</v>
      </c>
    </row>
    <row r="109" spans="2:19">
      <c r="C109" s="70" t="s">
        <v>57</v>
      </c>
      <c r="D109" s="27">
        <f t="shared" ref="D109:S109" si="5">ROUND(D125/D54*100,1)</f>
        <v>14.3</v>
      </c>
      <c r="E109" s="28">
        <f t="shared" si="5"/>
        <v>9.8000000000000007</v>
      </c>
      <c r="F109" s="28">
        <f t="shared" si="5"/>
        <v>7.6</v>
      </c>
      <c r="G109" s="28">
        <f t="shared" si="5"/>
        <v>75.7</v>
      </c>
      <c r="H109" s="28">
        <f t="shared" si="5"/>
        <v>43.9</v>
      </c>
      <c r="I109" s="28">
        <f t="shared" si="5"/>
        <v>44.7</v>
      </c>
      <c r="J109" s="28">
        <f t="shared" si="5"/>
        <v>53.7</v>
      </c>
      <c r="K109" s="28">
        <f t="shared" si="5"/>
        <v>100</v>
      </c>
      <c r="L109" s="28">
        <f t="shared" si="5"/>
        <v>75</v>
      </c>
      <c r="M109" s="28">
        <f t="shared" si="5"/>
        <v>10</v>
      </c>
      <c r="N109" s="28">
        <f t="shared" si="5"/>
        <v>0.9</v>
      </c>
      <c r="O109" s="28">
        <f t="shared" si="5"/>
        <v>3.6</v>
      </c>
      <c r="P109" s="28">
        <f t="shared" si="5"/>
        <v>21.7</v>
      </c>
      <c r="Q109" s="28">
        <f t="shared" si="5"/>
        <v>52.7</v>
      </c>
      <c r="R109" s="28">
        <f t="shared" si="5"/>
        <v>51.9</v>
      </c>
      <c r="S109" s="28">
        <f t="shared" si="5"/>
        <v>15.2</v>
      </c>
    </row>
    <row r="110" spans="2:19">
      <c r="B110" s="71"/>
      <c r="C110" s="23" t="s">
        <v>58</v>
      </c>
      <c r="D110" s="25">
        <f>100-D109</f>
        <v>85.7</v>
      </c>
      <c r="E110" s="26">
        <f>100-E109</f>
        <v>90.2</v>
      </c>
      <c r="F110" s="26">
        <f>100-F109</f>
        <v>92.4</v>
      </c>
      <c r="G110" s="26">
        <f t="shared" ref="G110:K110" si="6">100-G109</f>
        <v>24.299999999999997</v>
      </c>
      <c r="H110" s="26">
        <f t="shared" si="6"/>
        <v>56.1</v>
      </c>
      <c r="I110" s="26">
        <f t="shared" si="6"/>
        <v>55.3</v>
      </c>
      <c r="J110" s="26">
        <f t="shared" si="6"/>
        <v>46.3</v>
      </c>
      <c r="K110" s="26">
        <f t="shared" si="6"/>
        <v>0</v>
      </c>
      <c r="L110" s="26">
        <f t="shared" ref="L110" si="7">100-L109</f>
        <v>25</v>
      </c>
      <c r="M110" s="26">
        <f t="shared" ref="M110:R110" si="8">100-M109</f>
        <v>90</v>
      </c>
      <c r="N110" s="26">
        <f t="shared" si="8"/>
        <v>99.1</v>
      </c>
      <c r="O110" s="26">
        <f t="shared" si="8"/>
        <v>96.4</v>
      </c>
      <c r="P110" s="26">
        <f t="shared" si="8"/>
        <v>78.3</v>
      </c>
      <c r="Q110" s="26">
        <f t="shared" si="8"/>
        <v>47.3</v>
      </c>
      <c r="R110" s="26">
        <f t="shared" si="8"/>
        <v>48.1</v>
      </c>
      <c r="S110" s="26">
        <f>100-S109</f>
        <v>84.8</v>
      </c>
    </row>
    <row r="111" spans="2:19">
      <c r="C111" s="23" t="s">
        <v>59</v>
      </c>
      <c r="D111" t="str">
        <f>IFERROR(INDEX(貼_産出額整理表!$T$4:$T$17,MATCH(貼_産出額整理表!$A4,貼_産出額整理表!U$4:U$17,0)),"-")</f>
        <v>十勝</v>
      </c>
      <c r="E111" t="str">
        <f>IFERROR(INDEX(貼_産出額整理表!$T$4:$T$17,MATCH(貼_産出額整理表!$A4,貼_産出額整理表!V$4:V$17,0)),"-")</f>
        <v>十勝</v>
      </c>
      <c r="F111" t="str">
        <f>IFERROR(INDEX(貼_産出額整理表!$T$4:$T$17,MATCH(貼_産出額整理表!$A4,貼_産出額整理表!W$4:W$17,0)),"-")</f>
        <v>空知</v>
      </c>
      <c r="G111" t="str">
        <f>IFERROR(INDEX(貼_産出額整理表!$T$4:$T$17,MATCH(貼_産出額整理表!$A4,貼_産出額整理表!X$4:X$17,0)),"-")</f>
        <v>十勝</v>
      </c>
      <c r="H111" t="str">
        <f>IFERROR(INDEX(貼_産出額整理表!$T$4:$T$17,MATCH(貼_産出額整理表!$A4,貼_産出額整理表!Y$4:Y$17,0)),"-")</f>
        <v>上川</v>
      </c>
      <c r="I111" t="str">
        <f>IFERROR(INDEX(貼_産出額整理表!$T$4:$T$17,MATCH(貼_産出額整理表!$A4,貼_産出額整理表!Z$4:Z$17,0)),"-")</f>
        <v>十勝</v>
      </c>
      <c r="J111" t="str">
        <f>IFERROR(INDEX(貼_産出額整理表!$T$4:$T$17,MATCH(貼_産出額整理表!$A4,貼_産出額整理表!AA$4:AA$17,0)),"-")</f>
        <v>十勝</v>
      </c>
      <c r="K111" t="str">
        <f>IFERROR(INDEX(貼_産出額整理表!$T$4:$T$17,MATCH(貼_産出額整理表!$A4,貼_産出額整理表!AE$4:AE$17,0)),"-")</f>
        <v>オホーツク</v>
      </c>
      <c r="L111" t="str">
        <f>IFERROR(INDEX(貼_産出額整理表!$T$4:$T$17,MATCH(貼_産出額整理表!$A4,貼_産出額整理表!AF$4:AF$17,0)),"-")</f>
        <v>空知</v>
      </c>
      <c r="M111" t="str">
        <f>IFERROR(INDEX(貼_産出額整理表!$T$4:$T$17,MATCH(貼_産出額整理表!$A4,貼_産出額整理表!AB$4:AB$17,0)),"-")</f>
        <v>オホーツク</v>
      </c>
      <c r="N111" t="str">
        <f>IFERROR(INDEX(貼_産出額整理表!$T$4:$T$17,MATCH(貼_産出額整理表!$A4,貼_産出額整理表!AC$4:AC$17,0)),"-")</f>
        <v>後志</v>
      </c>
      <c r="O111" t="str">
        <f>IFERROR(INDEX(貼_産出額整理表!$T$4:$T$17,MATCH(貼_産出額整理表!$A4,貼_産出額整理表!AD$4:AD$17,0)),"-")</f>
        <v>空知</v>
      </c>
      <c r="P111" t="str">
        <f>IFERROR(INDEX(貼_産出額整理表!$T$4:$T$17,MATCH(貼_産出額整理表!$A4,貼_産出額整理表!AG$4:AG$17,0)),"-")</f>
        <v>十勝</v>
      </c>
      <c r="Q111" t="str">
        <f>IFERROR(INDEX(貼_産出額整理表!$T$4:$T$17,MATCH(貼_産出額整理表!$A4,貼_産出額整理表!AI$4:AI$17,0)),"-")</f>
        <v>十勝</v>
      </c>
      <c r="R111" t="str">
        <f>IFERROR(INDEX(貼_産出額整理表!$T$4:$T$17,MATCH(貼_産出額整理表!$A4,貼_産出額整理表!AJ$4:AJ$17,0)),"-")</f>
        <v>十勝</v>
      </c>
      <c r="S111" t="str">
        <f>IFERROR(INDEX(貼_産出額整理表!$T$4:$T$17,MATCH(貼_産出額整理表!$A4,貼_産出額整理表!AH$4:AH$17,0)),"-")</f>
        <v>十勝</v>
      </c>
    </row>
    <row r="112" spans="2:19">
      <c r="C112">
        <v>2</v>
      </c>
      <c r="D112" t="str">
        <f>IFERROR(INDEX(貼_産出額整理表!$T$4:$T$17,MATCH(貼_産出額整理表!$A5,貼_産出額整理表!U$4:U$17,0)),"-")</f>
        <v>オホーツク</v>
      </c>
      <c r="E112" t="str">
        <f>IFERROR(INDEX(貼_産出額整理表!$T$4:$T$17,MATCH(貼_産出額整理表!$A5,貼_産出額整理表!V$4:V$17,0)),"-")</f>
        <v>オホーツク</v>
      </c>
      <c r="F112" t="str">
        <f>IFERROR(INDEX(貼_産出額整理表!$T$4:$T$17,MATCH(貼_産出額整理表!$A5,貼_産出額整理表!W$4:W$17,0)),"-")</f>
        <v>上川</v>
      </c>
      <c r="G112" t="str">
        <f>IFERROR(INDEX(貼_産出額整理表!$T$4:$T$17,MATCH(貼_産出額整理表!$A5,貼_産出額整理表!X$4:X$17,0)),"-")</f>
        <v>オホーツク</v>
      </c>
      <c r="H112" t="str">
        <f>IFERROR(INDEX(貼_産出額整理表!$T$4:$T$17,MATCH(貼_産出額整理表!$A5,貼_産出額整理表!Y$4:Y$17,0)),"-")</f>
        <v>空知</v>
      </c>
      <c r="I112" t="str">
        <f>IFERROR(INDEX(貼_産出額整理表!$T$4:$T$17,MATCH(貼_産出額整理表!$A5,貼_産出額整理表!Z$4:Z$17,0)),"-")</f>
        <v>空知</v>
      </c>
      <c r="J112" t="str">
        <f>IFERROR(INDEX(貼_産出額整理表!$T$4:$T$17,MATCH(貼_産出額整理表!$A5,貼_産出額整理表!AA$4:AA$17,0)),"-")</f>
        <v>オホーツク</v>
      </c>
      <c r="K112" t="str">
        <f>IFERROR(INDEX(貼_産出額整理表!$T$4:$T$17,MATCH(貼_産出額整理表!$A5,貼_産出額整理表!AE$4:AE$17,0)),"-")</f>
        <v>十勝</v>
      </c>
      <c r="L112" t="str">
        <f>IFERROR(INDEX(貼_産出額整理表!$T$4:$T$17,MATCH(貼_産出額整理表!$A5,貼_産出額整理表!AF$4:AF$17,0)),"-")</f>
        <v>上川</v>
      </c>
      <c r="M112" t="str">
        <f>IFERROR(INDEX(貼_産出額整理表!$T$4:$T$17,MATCH(貼_産出額整理表!$A5,貼_産出額整理表!AB$4:AB$17,0)),"-")</f>
        <v>上川</v>
      </c>
      <c r="N112" t="str">
        <f>IFERROR(INDEX(貼_産出額整理表!$T$4:$T$17,MATCH(貼_産出額整理表!$A5,貼_産出額整理表!AC$4:AC$17,0)),"-")</f>
        <v>空知</v>
      </c>
      <c r="O112" t="str">
        <f>IFERROR(INDEX(貼_産出額整理表!$T$4:$T$17,MATCH(貼_産出額整理表!$A5,貼_産出額整理表!AD$4:AD$17,0)),"-")</f>
        <v>石狩</v>
      </c>
      <c r="P112" t="str">
        <f>IFERROR(INDEX(貼_産出額整理表!$T$4:$T$17,MATCH(貼_産出額整理表!$A5,貼_産出額整理表!AG$4:AG$17,0)),"-")</f>
        <v>根室</v>
      </c>
      <c r="Q112" t="str">
        <f>IFERROR(INDEX(貼_産出額整理表!$T$4:$T$17,MATCH(貼_産出額整理表!$A5,貼_産出額整理表!AI$4:AI$17,0)),"-")</f>
        <v>根室</v>
      </c>
      <c r="R112" t="str">
        <f>IFERROR(INDEX(貼_産出額整理表!$T$4:$T$17,MATCH(貼_産出額整理表!$A5,貼_産出額整理表!AJ$4:AJ$17,0)),"-")</f>
        <v>根室</v>
      </c>
      <c r="S112" t="str">
        <f>IFERROR(INDEX(貼_産出額整理表!$T$4:$T$17,MATCH(貼_産出額整理表!$A5,貼_産出額整理表!AH$4:AH$17,0)),"-")</f>
        <v>オホーツク</v>
      </c>
    </row>
    <row r="113" spans="3:19">
      <c r="C113">
        <v>3</v>
      </c>
      <c r="D113" t="str">
        <f>IFERROR(INDEX(貼_産出額整理表!$T$4:$T$17,MATCH(貼_産出額整理表!$A6,貼_産出額整理表!U$4:U$17,0)),"-")</f>
        <v>上川</v>
      </c>
      <c r="E113" t="str">
        <f>IFERROR(INDEX(貼_産出額整理表!$T$4:$T$17,MATCH(貼_産出額整理表!$A6,貼_産出額整理表!V$4:V$17,0)),"-")</f>
        <v>空知</v>
      </c>
      <c r="F113" t="str">
        <f>IFERROR(INDEX(貼_産出額整理表!$T$4:$T$17,MATCH(貼_産出額整理表!$A6,貼_産出額整理表!W$4:W$17,0)),"-")</f>
        <v>石狩</v>
      </c>
      <c r="G113" t="str">
        <f>IFERROR(INDEX(貼_産出額整理表!$T$4:$T$17,MATCH(貼_産出額整理表!$A6,貼_産出額整理表!X$4:X$17,0)),"-")</f>
        <v>空知</v>
      </c>
      <c r="H113" t="str">
        <f>IFERROR(INDEX(貼_産出額整理表!$T$4:$T$17,MATCH(貼_産出額整理表!$A6,貼_産出額整理表!Y$4:Y$17,0)),"-")</f>
        <v>後志</v>
      </c>
      <c r="I113" t="str">
        <f>IFERROR(INDEX(貼_産出額整理表!$T$4:$T$17,MATCH(貼_産出額整理表!$A6,貼_産出額整理表!Z$4:Z$17,0)),"-")</f>
        <v>上川</v>
      </c>
      <c r="J113" t="str">
        <f>IFERROR(INDEX(貼_産出額整理表!$T$4:$T$17,MATCH(貼_産出額整理表!$A6,貼_産出額整理表!AA$4:AA$17,0)),"-")</f>
        <v>後志</v>
      </c>
      <c r="K113" t="str">
        <f>IFERROR(INDEX(貼_産出額整理表!$T$4:$T$17,MATCH(貼_産出額整理表!$A6,貼_産出額整理表!AE$4:AE$17,0)),"-")</f>
        <v>上川</v>
      </c>
      <c r="L113" t="str">
        <f>IFERROR(INDEX(貼_産出額整理表!$T$4:$T$17,MATCH(貼_産出額整理表!$A6,貼_産出額整理表!AF$4:AF$17,0)),"-")</f>
        <v>石狩</v>
      </c>
      <c r="M113" t="str">
        <f>IFERROR(INDEX(貼_産出額整理表!$T$4:$T$17,MATCH(貼_産出額整理表!$A6,貼_産出額整理表!AB$4:AB$17,0)),"-")</f>
        <v>十勝</v>
      </c>
      <c r="N113" t="str">
        <f>IFERROR(INDEX(貼_産出額整理表!$T$4:$T$17,MATCH(貼_産出額整理表!$A6,貼_産出額整理表!AC$4:AC$17,0)),"-")</f>
        <v>上川</v>
      </c>
      <c r="O113" t="str">
        <f>IFERROR(INDEX(貼_産出額整理表!$T$4:$T$17,MATCH(貼_産出額整理表!$A6,貼_産出額整理表!AD$4:AD$17,0)),"-")</f>
        <v>上川</v>
      </c>
      <c r="P113" t="str">
        <f>IFERROR(INDEX(貼_産出額整理表!$T$4:$T$17,MATCH(貼_産出額整理表!$A6,貼_産出額整理表!AG$4:AG$17,0)),"-")</f>
        <v>オホーツク</v>
      </c>
      <c r="Q113" t="str">
        <f>IFERROR(INDEX(貼_産出額整理表!$T$4:$T$17,MATCH(貼_産出額整理表!$A6,貼_産出額整理表!AI$4:AI$17,0)),"-")</f>
        <v>釧路</v>
      </c>
      <c r="R113" t="str">
        <f>IFERROR(INDEX(貼_産出額整理表!$T$4:$T$17,MATCH(貼_産出額整理表!$A6,貼_産出額整理表!AJ$4:AJ$17,0)),"-")</f>
        <v>釧路</v>
      </c>
      <c r="S113" t="str">
        <f>IFERROR(INDEX(貼_産出額整理表!$T$4:$T$17,MATCH(貼_産出額整理表!$A6,貼_産出額整理表!AH$4:AH$17,0)),"-")</f>
        <v>胆振</v>
      </c>
    </row>
    <row r="114" spans="3:19">
      <c r="C114">
        <v>4</v>
      </c>
      <c r="D114" t="str">
        <f>IFERROR(INDEX(貼_産出額整理表!$T$4:$T$17,MATCH(貼_産出額整理表!$A7,貼_産出額整理表!U$4:U$17,0)),"-")</f>
        <v>根室</v>
      </c>
      <c r="E114" t="str">
        <f>IFERROR(INDEX(貼_産出額整理表!$T$4:$T$17,MATCH(貼_産出額整理表!$A7,貼_産出額整理表!V$4:V$17,0)),"-")</f>
        <v>上川</v>
      </c>
      <c r="F114" t="str">
        <f>IFERROR(INDEX(貼_産出額整理表!$T$4:$T$17,MATCH(貼_産出額整理表!$A7,貼_産出額整理表!W$4:W$17,0)),"-")</f>
        <v>後志</v>
      </c>
      <c r="G114" t="str">
        <f>IFERROR(INDEX(貼_産出額整理表!$T$4:$T$17,MATCH(貼_産出額整理表!$A7,貼_産出額整理表!X$4:X$17,0)),"-")</f>
        <v>上川</v>
      </c>
      <c r="H114" t="str">
        <f>IFERROR(INDEX(貼_産出額整理表!$T$4:$T$17,MATCH(貼_産出額整理表!$A7,貼_産出額整理表!Y$4:Y$17,0)),"-")</f>
        <v>十勝</v>
      </c>
      <c r="I114" t="str">
        <f>IFERROR(INDEX(貼_産出額整理表!$T$4:$T$17,MATCH(貼_産出額整理表!$A7,貼_産出額整理表!Z$4:Z$17,0)),"-")</f>
        <v>オホーツク</v>
      </c>
      <c r="J114" t="str">
        <f>IFERROR(INDEX(貼_産出額整理表!$T$4:$T$17,MATCH(貼_産出額整理表!$A7,貼_産出額整理表!AA$4:AA$17,0)),"-")</f>
        <v>上川</v>
      </c>
      <c r="K114" t="str">
        <f>IFERROR(INDEX(貼_産出額整理表!$T$4:$T$17,MATCH(貼_産出額整理表!$A7,貼_産出額整理表!AE$4:AE$17,0)),"-")</f>
        <v>石狩</v>
      </c>
      <c r="L114" t="str">
        <f>IFERROR(INDEX(貼_産出額整理表!$T$4:$T$17,MATCH(貼_産出額整理表!$A7,貼_産出額整理表!AF$4:AF$17,0)),"-")</f>
        <v>胆振</v>
      </c>
      <c r="M114" t="str">
        <f>IFERROR(INDEX(貼_産出額整理表!$T$4:$T$17,MATCH(貼_産出額整理表!$A7,貼_産出額整理表!AB$4:AB$17,0)),"-")</f>
        <v>空知</v>
      </c>
      <c r="N114" t="str">
        <f>IFERROR(INDEX(貼_産出額整理表!$T$4:$T$17,MATCH(貼_産出額整理表!$A7,貼_産出額整理表!AC$4:AC$17,0)),"-")</f>
        <v>胆振</v>
      </c>
      <c r="O114" t="str">
        <f>IFERROR(INDEX(貼_産出額整理表!$T$4:$T$17,MATCH(貼_産出額整理表!$A7,貼_産出額整理表!AD$4:AD$17,0)),"-")</f>
        <v>渡島</v>
      </c>
      <c r="P114" t="str">
        <f>IFERROR(INDEX(貼_産出額整理表!$T$4:$T$17,MATCH(貼_産出額整理表!$A7,貼_産出額整理表!AG$4:AG$17,0)),"-")</f>
        <v>釧路</v>
      </c>
      <c r="Q114" t="str">
        <f>IFERROR(INDEX(貼_産出額整理表!$T$4:$T$17,MATCH(貼_産出額整理表!$A7,貼_産出額整理表!AI$4:AI$17,0)),"-")</f>
        <v>オホーツク</v>
      </c>
      <c r="R114" t="str">
        <f>IFERROR(INDEX(貼_産出額整理表!$T$4:$T$17,MATCH(貼_産出額整理表!$A7,貼_産出額整理表!AJ$4:AJ$17,0)),"-")</f>
        <v>オホーツク</v>
      </c>
      <c r="S114" t="str">
        <f>IFERROR(INDEX(貼_産出額整理表!$T$4:$T$17,MATCH(貼_産出額整理表!$A7,貼_産出額整理表!AH$4:AH$17,0)),"-")</f>
        <v>釧路</v>
      </c>
    </row>
    <row r="115" spans="3:19">
      <c r="C115">
        <v>5</v>
      </c>
      <c r="D115" t="str">
        <f>IFERROR(INDEX(貼_産出額整理表!$T$4:$T$17,MATCH(貼_産出額整理表!$A8,貼_産出額整理表!U$4:U$17,0)),"-")</f>
        <v>空知</v>
      </c>
      <c r="E115" t="str">
        <f>IFERROR(INDEX(貼_産出額整理表!$T$4:$T$17,MATCH(貼_産出額整理表!$A8,貼_産出額整理表!V$4:V$17,0)),"-")</f>
        <v>後志</v>
      </c>
      <c r="F115" t="str">
        <f>IFERROR(INDEX(貼_産出額整理表!$T$4:$T$17,MATCH(貼_産出額整理表!$A8,貼_産出額整理表!W$4:W$17,0)),"-")</f>
        <v>留萌</v>
      </c>
      <c r="G115" t="str">
        <f>IFERROR(INDEX(貼_産出額整理表!$T$4:$T$17,MATCH(貼_産出額整理表!$A8,貼_産出額整理表!X$4:X$17,0)),"-")</f>
        <v>石狩</v>
      </c>
      <c r="H115" t="str">
        <f>IFERROR(INDEX(貼_産出額整理表!$T$4:$T$17,MATCH(貼_産出額整理表!$A8,貼_産出額整理表!Y$4:Y$17,0)),"-")</f>
        <v>檜山</v>
      </c>
      <c r="I115" t="str">
        <f>IFERROR(INDEX(貼_産出額整理表!$T$4:$T$17,MATCH(貼_産出額整理表!$A8,貼_産出額整理表!Z$4:Z$17,0)),"-")</f>
        <v>石狩</v>
      </c>
      <c r="J115" t="str">
        <f>IFERROR(INDEX(貼_産出額整理表!$T$4:$T$17,MATCH(貼_産出額整理表!$A8,貼_産出額整理表!AA$4:AA$17,0)),"-")</f>
        <v>檜山</v>
      </c>
      <c r="K115" t="str">
        <f>IFERROR(INDEX(貼_産出額整理表!$T$4:$T$17,MATCH(貼_産出額整理表!$A8,貼_産出額整理表!AE$4:AE$17,0)),"-")</f>
        <v>後志</v>
      </c>
      <c r="L115" t="str">
        <f>IFERROR(INDEX(貼_産出額整理表!$T$4:$T$17,MATCH(貼_産出額整理表!$A8,貼_産出額整理表!AF$4:AF$17,0)),"-")</f>
        <v>十勝</v>
      </c>
      <c r="M115" t="str">
        <f>IFERROR(INDEX(貼_産出額整理表!$T$4:$T$17,MATCH(貼_産出額整理表!$A8,貼_産出額整理表!AB$4:AB$17,0)),"-")</f>
        <v>後志</v>
      </c>
      <c r="N115" t="str">
        <f>IFERROR(INDEX(貼_産出額整理表!$T$4:$T$17,MATCH(貼_産出額整理表!$A8,貼_産出額整理表!AC$4:AC$17,0)),"-")</f>
        <v>留萌</v>
      </c>
      <c r="O115" t="str">
        <f>IFERROR(INDEX(貼_産出額整理表!$T$4:$T$17,MATCH(貼_産出額整理表!$A8,貼_産出額整理表!AD$4:AD$17,0)),"-")</f>
        <v>後志</v>
      </c>
      <c r="P115" t="str">
        <f>IFERROR(INDEX(貼_産出額整理表!$T$4:$T$17,MATCH(貼_産出額整理表!$A8,貼_産出額整理表!AG$4:AG$17,0)),"-")</f>
        <v>日高</v>
      </c>
      <c r="Q115" t="str">
        <f>IFERROR(INDEX(貼_産出額整理表!$T$4:$T$17,MATCH(貼_産出額整理表!$A8,貼_産出額整理表!AI$4:AI$17,0)),"-")</f>
        <v>宗谷</v>
      </c>
      <c r="R115" t="str">
        <f>IFERROR(INDEX(貼_産出額整理表!$T$4:$T$17,MATCH(貼_産出額整理表!$A8,貼_産出額整理表!AJ$4:AJ$17,0)),"-")</f>
        <v>宗谷</v>
      </c>
      <c r="S115" t="str">
        <f>IFERROR(INDEX(貼_産出額整理表!$T$4:$T$17,MATCH(貼_産出額整理表!$A8,貼_産出額整理表!AH$4:AH$17,0)),"-")</f>
        <v>上川</v>
      </c>
    </row>
    <row r="116" spans="3:19">
      <c r="C116">
        <v>6</v>
      </c>
      <c r="D116" t="str">
        <f>IFERROR(INDEX(貼_産出額整理表!$T$4:$T$17,MATCH(貼_産出額整理表!$A9,貼_産出額整理表!U$4:U$17,0)),"-")</f>
        <v>釧路</v>
      </c>
      <c r="E116" t="str">
        <f>IFERROR(INDEX(貼_産出額整理表!$T$4:$T$17,MATCH(貼_産出額整理表!$A9,貼_産出額整理表!V$4:V$17,0)),"-")</f>
        <v>石狩</v>
      </c>
      <c r="F116" t="str">
        <f>IFERROR(INDEX(貼_産出額整理表!$T$4:$T$17,MATCH(貼_産出額整理表!$A9,貼_産出額整理表!W$4:W$17,0)),"-")</f>
        <v>檜山</v>
      </c>
      <c r="G116" t="str">
        <f>IFERROR(INDEX(貼_産出額整理表!$T$4:$T$17,MATCH(貼_産出額整理表!$A9,貼_産出額整理表!X$4:X$17,0)),"-")</f>
        <v>胆振</v>
      </c>
      <c r="H116" t="str">
        <f>IFERROR(INDEX(貼_産出額整理表!$T$4:$T$17,MATCH(貼_産出額整理表!$A9,貼_産出額整理表!Y$4:Y$17,0)),"-")</f>
        <v>留萌</v>
      </c>
      <c r="I116" t="str">
        <f>IFERROR(INDEX(貼_産出額整理表!$T$4:$T$17,MATCH(貼_産出額整理表!$A9,貼_産出額整理表!Z$4:Z$17,0)),"-")</f>
        <v>後志</v>
      </c>
      <c r="J116" t="str">
        <f>IFERROR(INDEX(貼_産出額整理表!$T$4:$T$17,MATCH(貼_産出額整理表!$A9,貼_産出額整理表!AA$4:AA$17,0)),"-")</f>
        <v>石狩</v>
      </c>
      <c r="K116" t="str">
        <f>IFERROR(INDEX(貼_産出額整理表!$T$4:$T$17,MATCH(貼_産出額整理表!$A9,貼_産出額整理表!AE$4:AE$17,0)),"-")</f>
        <v>胆振</v>
      </c>
      <c r="L116" t="str">
        <f>IFERROR(INDEX(貼_産出額整理表!$T$4:$T$17,MATCH(貼_産出額整理表!$A9,貼_産出額整理表!AF$4:AF$17,0)),"-")</f>
        <v>-</v>
      </c>
      <c r="M116" t="str">
        <f>IFERROR(INDEX(貼_産出額整理表!$T$4:$T$17,MATCH(貼_産出額整理表!$A9,貼_産出額整理表!AB$4:AB$17,0)),"-")</f>
        <v>石狩</v>
      </c>
      <c r="N116" t="str">
        <f>IFERROR(INDEX(貼_産出額整理表!$T$4:$T$17,MATCH(貼_産出額整理表!$A9,貼_産出額整理表!AC$4:AC$17,0)),"-")</f>
        <v>石狩</v>
      </c>
      <c r="O116" t="str">
        <f>IFERROR(INDEX(貼_産出額整理表!$T$4:$T$17,MATCH(貼_産出額整理表!$A9,貼_産出額整理表!AD$4:AD$17,0)),"-")</f>
        <v>十勝</v>
      </c>
      <c r="P116" t="str">
        <f>IFERROR(INDEX(貼_産出額整理表!$T$4:$T$17,MATCH(貼_産出額整理表!$A9,貼_産出額整理表!AG$4:AG$17,0)),"-")</f>
        <v>胆振</v>
      </c>
      <c r="Q116" t="str">
        <f>IFERROR(INDEX(貼_産出額整理表!$T$4:$T$17,MATCH(貼_産出額整理表!$A9,貼_産出額整理表!AI$4:AI$17,0)),"-")</f>
        <v>上川</v>
      </c>
      <c r="R116" t="str">
        <f>IFERROR(INDEX(貼_産出額整理表!$T$4:$T$17,MATCH(貼_産出額整理表!$A9,貼_産出額整理表!AJ$4:AJ$17,0)),"-")</f>
        <v>上川</v>
      </c>
      <c r="S116" t="str">
        <f>IFERROR(INDEX(貼_産出額整理表!$T$4:$T$17,MATCH(貼_産出額整理表!$A9,貼_産出額整理表!AH$4:AH$17,0)),"-")</f>
        <v>渡島</v>
      </c>
    </row>
    <row r="117" spans="3:19">
      <c r="C117">
        <v>7</v>
      </c>
      <c r="D117" t="str">
        <f>IFERROR(INDEX(貼_産出額整理表!$T$4:$T$17,MATCH(貼_産出額整理表!$A10,貼_産出額整理表!U$4:U$17,0)),"-")</f>
        <v>日高</v>
      </c>
      <c r="E117" t="str">
        <f>IFERROR(INDEX(貼_産出額整理表!$T$4:$T$17,MATCH(貼_産出額整理表!$A10,貼_産出額整理表!V$4:V$17,0)),"-")</f>
        <v>胆振</v>
      </c>
      <c r="F117" t="str">
        <f>IFERROR(INDEX(貼_産出額整理表!$T$4:$T$17,MATCH(貼_産出額整理表!$A10,貼_産出額整理表!W$4:W$17,0)),"-")</f>
        <v>胆振</v>
      </c>
      <c r="G117" t="str">
        <f>IFERROR(INDEX(貼_産出額整理表!$T$4:$T$17,MATCH(貼_産出額整理表!$A10,貼_産出額整理表!X$4:X$17,0)),"-")</f>
        <v>後志</v>
      </c>
      <c r="H117" t="str">
        <f>IFERROR(INDEX(貼_産出額整理表!$T$4:$T$17,MATCH(貼_産出額整理表!$A10,貼_産出額整理表!Y$4:Y$17,0)),"-")</f>
        <v>オホーツク</v>
      </c>
      <c r="I117" t="str">
        <f>IFERROR(INDEX(貼_産出額整理表!$T$4:$T$17,MATCH(貼_産出額整理表!$A10,貼_産出額整理表!Z$4:Z$17,0)),"-")</f>
        <v>胆振</v>
      </c>
      <c r="J117" t="str">
        <f>IFERROR(INDEX(貼_産出額整理表!$T$4:$T$17,MATCH(貼_産出額整理表!$A10,貼_産出額整理表!AA$4:AA$17,0)),"-")</f>
        <v>空知</v>
      </c>
      <c r="K117" t="str">
        <f>IFERROR(INDEX(貼_産出額整理表!$T$4:$T$17,MATCH(貼_産出額整理表!$A10,貼_産出額整理表!AE$4:AE$17,0)),"-")</f>
        <v>空知</v>
      </c>
      <c r="L117" t="str">
        <f>IFERROR(INDEX(貼_産出額整理表!$T$4:$T$17,MATCH(貼_産出額整理表!$A10,貼_産出額整理表!AF$4:AF$17,0)),"-")</f>
        <v>-</v>
      </c>
      <c r="M117" t="str">
        <f>IFERROR(INDEX(貼_産出額整理表!$T$4:$T$17,MATCH(貼_産出額整理表!$A10,貼_産出額整理表!AB$4:AB$17,0)),"-")</f>
        <v>胆振</v>
      </c>
      <c r="N117" t="str">
        <f>IFERROR(INDEX(貼_産出額整理表!$T$4:$T$17,MATCH(貼_産出額整理表!$A10,貼_産出額整理表!AC$4:AC$17,0)),"-")</f>
        <v>渡島</v>
      </c>
      <c r="O117" t="str">
        <f>IFERROR(INDEX(貼_産出額整理表!$T$4:$T$17,MATCH(貼_産出額整理表!$A10,貼_産出額整理表!AD$4:AD$17,0)),"-")</f>
        <v>胆振</v>
      </c>
      <c r="P117" t="str">
        <f>IFERROR(INDEX(貼_産出額整理表!$T$4:$T$17,MATCH(貼_産出額整理表!$A10,貼_産出額整理表!AG$4:AG$17,0)),"-")</f>
        <v>宗谷</v>
      </c>
      <c r="Q117" t="str">
        <f>IFERROR(INDEX(貼_産出額整理表!$T$4:$T$17,MATCH(貼_産出額整理表!$A10,貼_産出額整理表!AI$4:AI$17,0)),"-")</f>
        <v>渡島</v>
      </c>
      <c r="R117" t="str">
        <f>IFERROR(INDEX(貼_産出額整理表!$T$4:$T$17,MATCH(貼_産出額整理表!$A10,貼_産出額整理表!AJ$4:AJ$17,0)),"-")</f>
        <v>渡島</v>
      </c>
      <c r="S117" t="str">
        <f>IFERROR(INDEX(貼_産出額整理表!$T$4:$T$17,MATCH(貼_産出額整理表!$A10,貼_産出額整理表!AH$4:AH$17,0)),"-")</f>
        <v>日高</v>
      </c>
    </row>
    <row r="118" spans="3:19">
      <c r="C118">
        <v>8</v>
      </c>
      <c r="D118" t="str">
        <f>IFERROR(INDEX(貼_産出額整理表!$T$4:$T$17,MATCH(貼_産出額整理表!$A11,貼_産出額整理表!U$4:U$17,0)),"-")</f>
        <v>胆振</v>
      </c>
      <c r="E118" t="str">
        <f>IFERROR(INDEX(貼_産出額整理表!$T$4:$T$17,MATCH(貼_産出額整理表!$A11,貼_産出額整理表!V$4:V$17,0)),"-")</f>
        <v>渡島</v>
      </c>
      <c r="F118" t="str">
        <f>IFERROR(INDEX(貼_産出額整理表!$T$4:$T$17,MATCH(貼_産出額整理表!$A11,貼_産出額整理表!W$4:W$17,0)),"-")</f>
        <v>渡島</v>
      </c>
      <c r="G118" t="str">
        <f>IFERROR(INDEX(貼_産出額整理表!$T$4:$T$17,MATCH(貼_産出額整理表!$A11,貼_産出額整理表!X$4:X$17,0)),"-")</f>
        <v>留萌</v>
      </c>
      <c r="H118" t="str">
        <f>IFERROR(INDEX(貼_産出額整理表!$T$4:$T$17,MATCH(貼_産出額整理表!$A11,貼_産出額整理表!Y$4:Y$17,0)),"-")</f>
        <v>釧路</v>
      </c>
      <c r="I118" t="str">
        <f>IFERROR(INDEX(貼_産出額整理表!$T$4:$T$17,MATCH(貼_産出額整理表!$A11,貼_産出額整理表!Z$4:Z$17,0)),"-")</f>
        <v>檜山</v>
      </c>
      <c r="J118" t="str">
        <f>IFERROR(INDEX(貼_産出額整理表!$T$4:$T$17,MATCH(貼_産出額整理表!$A11,貼_産出額整理表!AA$4:AA$17,0)),"-")</f>
        <v>胆振</v>
      </c>
      <c r="K118" t="str">
        <f>IFERROR(INDEX(貼_産出額整理表!$T$4:$T$17,MATCH(貼_産出額整理表!$A11,貼_産出額整理表!AE$4:AE$17,0)),"-")</f>
        <v>檜山</v>
      </c>
      <c r="L118" t="str">
        <f>IFERROR(INDEX(貼_産出額整理表!$T$4:$T$17,MATCH(貼_産出額整理表!$A11,貼_産出額整理表!AF$4:AF$17,0)),"-")</f>
        <v>-</v>
      </c>
      <c r="M118" t="str">
        <f>IFERROR(INDEX(貼_産出額整理表!$T$4:$T$17,MATCH(貼_産出額整理表!$A11,貼_産出額整理表!AB$4:AB$17,0)),"-")</f>
        <v>渡島</v>
      </c>
      <c r="N118" t="str">
        <f>IFERROR(INDEX(貼_産出額整理表!$T$4:$T$17,MATCH(貼_産出額整理表!$A11,貼_産出額整理表!AC$4:AC$17,0)),"-")</f>
        <v>檜山</v>
      </c>
      <c r="O118" t="str">
        <f>IFERROR(INDEX(貼_産出額整理表!$T$4:$T$17,MATCH(貼_産出額整理表!$A11,貼_産出額整理表!AD$4:AD$17,0)),"-")</f>
        <v>日高</v>
      </c>
      <c r="P118" t="str">
        <f>IFERROR(INDEX(貼_産出額整理表!$T$4:$T$17,MATCH(貼_産出額整理表!$A11,貼_産出額整理表!AG$4:AG$17,0)),"-")</f>
        <v>上川</v>
      </c>
      <c r="Q118" t="str">
        <f>IFERROR(INDEX(貼_産出額整理表!$T$4:$T$17,MATCH(貼_産出額整理表!$A11,貼_産出額整理表!AI$4:AI$17,0)),"-")</f>
        <v>留萌</v>
      </c>
      <c r="R118" t="str">
        <f>IFERROR(INDEX(貼_産出額整理表!$T$4:$T$17,MATCH(貼_産出額整理表!$A11,貼_産出額整理表!AJ$4:AJ$17,0)),"-")</f>
        <v>留萌</v>
      </c>
      <c r="S118" t="str">
        <f>IFERROR(INDEX(貼_産出額整理表!$T$4:$T$17,MATCH(貼_産出額整理表!$A11,貼_産出額整理表!AH$4:AH$17,0)),"-")</f>
        <v>宗谷</v>
      </c>
    </row>
    <row r="119" spans="3:19">
      <c r="C119">
        <v>9</v>
      </c>
      <c r="D119" t="str">
        <f>IFERROR(INDEX(貼_産出額整理表!$T$4:$T$17,MATCH(貼_産出額整理表!$A12,貼_産出額整理表!U$4:U$17,0)),"-")</f>
        <v>石狩</v>
      </c>
      <c r="E119" t="str">
        <f>IFERROR(INDEX(貼_産出額整理表!$T$4:$T$17,MATCH(貼_産出額整理表!$A12,貼_産出額整理表!V$4:V$17,0)),"-")</f>
        <v>檜山</v>
      </c>
      <c r="F119" t="str">
        <f>IFERROR(INDEX(貼_産出額整理表!$T$4:$T$17,MATCH(貼_産出額整理表!$A12,貼_産出額整理表!W$4:W$17,0)),"-")</f>
        <v>日高</v>
      </c>
      <c r="G119" t="str">
        <f>IFERROR(INDEX(貼_産出額整理表!$T$4:$T$17,MATCH(貼_産出額整理表!$A12,貼_産出額整理表!X$4:X$17,0)),"-")</f>
        <v>檜山</v>
      </c>
      <c r="H119" t="str">
        <f>IFERROR(INDEX(貼_産出額整理表!$T$4:$T$17,MATCH(貼_産出額整理表!$A12,貼_産出額整理表!Y$4:Y$17,0)),"-")</f>
        <v>根室</v>
      </c>
      <c r="I119" t="str">
        <f>IFERROR(INDEX(貼_産出額整理表!$T$4:$T$17,MATCH(貼_産出額整理表!$A12,貼_産出額整理表!Z$4:Z$17,0)),"-")</f>
        <v>留萌</v>
      </c>
      <c r="J119" t="str">
        <f>IFERROR(INDEX(貼_産出額整理表!$T$4:$T$17,MATCH(貼_産出額整理表!$A12,貼_産出額整理表!AA$4:AA$17,0)),"-")</f>
        <v>渡島</v>
      </c>
      <c r="K119" t="str">
        <f>IFERROR(INDEX(貼_産出額整理表!$T$4:$T$17,MATCH(貼_産出額整理表!$A12,貼_産出額整理表!AE$4:AE$17,0)),"-")</f>
        <v>留萌</v>
      </c>
      <c r="L119" t="str">
        <f>IFERROR(INDEX(貼_産出額整理表!$T$4:$T$17,MATCH(貼_産出額整理表!$A12,貼_産出額整理表!AF$4:AF$17,0)),"-")</f>
        <v>-</v>
      </c>
      <c r="M119" t="str">
        <f>IFERROR(INDEX(貼_産出額整理表!$T$4:$T$17,MATCH(貼_産出額整理表!$A12,貼_産出額整理表!AB$4:AB$17,0)),"-")</f>
        <v>日高</v>
      </c>
      <c r="N119" t="str">
        <f>IFERROR(INDEX(貼_産出額整理表!$T$4:$T$17,MATCH(貼_産出額整理表!$A12,貼_産出額整理表!AC$4:AC$17,0)),"-")</f>
        <v>十勝</v>
      </c>
      <c r="O119" t="str">
        <f>IFERROR(INDEX(貼_産出額整理表!$T$4:$T$17,MATCH(貼_産出額整理表!$A12,貼_産出額整理表!AD$4:AD$17,0)),"-")</f>
        <v>オホーツク</v>
      </c>
      <c r="P119" t="str">
        <f>IFERROR(INDEX(貼_産出額整理表!$T$4:$T$17,MATCH(貼_産出額整理表!$A12,貼_産出額整理表!AG$4:AG$17,0)),"-")</f>
        <v>渡島</v>
      </c>
      <c r="Q119" t="str">
        <f>IFERROR(INDEX(貼_産出額整理表!$T$4:$T$17,MATCH(貼_産出額整理表!$A12,貼_産出額整理表!AI$4:AI$17,0)),"-")</f>
        <v>石狩</v>
      </c>
      <c r="R119" t="str">
        <f>IFERROR(INDEX(貼_産出額整理表!$T$4:$T$17,MATCH(貼_産出額整理表!$A12,貼_産出額整理表!AJ$4:AJ$17,0)),"-")</f>
        <v>石狩</v>
      </c>
      <c r="S119" t="str">
        <f>IFERROR(INDEX(貼_産出額整理表!$T$4:$T$17,MATCH(貼_産出額整理表!$A12,貼_産出額整理表!AH$4:AH$17,0)),"-")</f>
        <v>空知</v>
      </c>
    </row>
    <row r="120" spans="3:19">
      <c r="C120">
        <v>10</v>
      </c>
      <c r="D120" t="str">
        <f>IFERROR(INDEX(貼_産出額整理表!$T$4:$T$17,MATCH(貼_産出額整理表!$A13,貼_産出額整理表!U$4:U$17,0)),"-")</f>
        <v>後志</v>
      </c>
      <c r="E120" t="str">
        <f>IFERROR(INDEX(貼_産出額整理表!$T$4:$T$17,MATCH(貼_産出額整理表!$A13,貼_産出額整理表!V$4:V$17,0)),"-")</f>
        <v>留萌</v>
      </c>
      <c r="F120" t="str">
        <f>IFERROR(INDEX(貼_産出額整理表!$T$4:$T$17,MATCH(貼_産出額整理表!$A13,貼_産出額整理表!W$4:W$17,0)),"-")</f>
        <v>オホーツク</v>
      </c>
      <c r="G120" t="str">
        <f>IFERROR(INDEX(貼_産出額整理表!$T$4:$T$17,MATCH(貼_産出額整理表!$A13,貼_産出額整理表!X$4:X$17,0)),"-")</f>
        <v>渡島</v>
      </c>
      <c r="H120" t="str">
        <f>IFERROR(INDEX(貼_産出額整理表!$T$4:$T$17,MATCH(貼_産出額整理表!$A13,貼_産出額整理表!Y$4:Y$17,0)),"-")</f>
        <v>石狩</v>
      </c>
      <c r="I120" t="str">
        <f>IFERROR(INDEX(貼_産出額整理表!$T$4:$T$17,MATCH(貼_産出額整理表!$A13,貼_産出額整理表!Z$4:Z$17,0)),"-")</f>
        <v>渡島</v>
      </c>
      <c r="J120" t="str">
        <f>IFERROR(INDEX(貼_産出額整理表!$T$4:$T$17,MATCH(貼_産出額整理表!$A13,貼_産出額整理表!AA$4:AA$17,0)),"-")</f>
        <v>釧路</v>
      </c>
      <c r="K120" t="str">
        <f>IFERROR(INDEX(貼_産出額整理表!$T$4:$T$17,MATCH(貼_産出額整理表!$A13,貼_産出額整理表!AE$4:AE$17,0)),"-")</f>
        <v>釧路</v>
      </c>
      <c r="L120" t="str">
        <f>IFERROR(INDEX(貼_産出額整理表!$T$4:$T$17,MATCH(貼_産出額整理表!$A13,貼_産出額整理表!AF$4:AF$17,0)),"-")</f>
        <v>-</v>
      </c>
      <c r="M120" t="str">
        <f>IFERROR(INDEX(貼_産出額整理表!$T$4:$T$17,MATCH(貼_産出額整理表!$A13,貼_産出額整理表!AB$4:AB$17,0)),"-")</f>
        <v>檜山</v>
      </c>
      <c r="N120" t="str">
        <f>IFERROR(INDEX(貼_産出額整理表!$T$4:$T$17,MATCH(貼_産出額整理表!$A13,貼_産出額整理表!AC$4:AC$17,0)),"-")</f>
        <v>オホーツク</v>
      </c>
      <c r="O120" t="str">
        <f>IFERROR(INDEX(貼_産出額整理表!$T$4:$T$17,MATCH(貼_産出額整理表!$A13,貼_産出額整理表!AD$4:AD$17,0)),"-")</f>
        <v>檜山</v>
      </c>
      <c r="P120" t="str">
        <f>IFERROR(INDEX(貼_産出額整理表!$T$4:$T$17,MATCH(貼_産出額整理表!$A13,貼_産出額整理表!AG$4:AG$17,0)),"-")</f>
        <v>石狩</v>
      </c>
      <c r="Q120" t="str">
        <f>IFERROR(INDEX(貼_産出額整理表!$T$4:$T$17,MATCH(貼_産出額整理表!$A13,貼_産出額整理表!AI$4:AI$17,0)),"-")</f>
        <v>日高</v>
      </c>
      <c r="R120" t="str">
        <f>IFERROR(INDEX(貼_産出額整理表!$T$4:$T$17,MATCH(貼_産出額整理表!$A13,貼_産出額整理表!AJ$4:AJ$17,0)),"-")</f>
        <v>日高</v>
      </c>
      <c r="S120" t="str">
        <f>IFERROR(INDEX(貼_産出額整理表!$T$4:$T$17,MATCH(貼_産出額整理表!$A13,貼_産出額整理表!AH$4:AH$17,0)),"-")</f>
        <v>根室</v>
      </c>
    </row>
    <row r="121" spans="3:19">
      <c r="C121">
        <v>11</v>
      </c>
      <c r="D121" t="str">
        <f>IFERROR(INDEX(貼_産出額整理表!$T$4:$T$17,MATCH(貼_産出額整理表!$A14,貼_産出額整理表!U$4:U$17,0)),"-")</f>
        <v>渡島</v>
      </c>
      <c r="E121" t="str">
        <f>IFERROR(INDEX(貼_産出額整理表!$T$4:$T$17,MATCH(貼_産出額整理表!$A14,貼_産出額整理表!V$4:V$17,0)),"-")</f>
        <v>日高</v>
      </c>
      <c r="F121" t="str">
        <f>IFERROR(INDEX(貼_産出額整理表!$T$4:$T$17,MATCH(貼_産出額整理表!$A14,貼_産出額整理表!W$4:W$17,0)),"-")</f>
        <v>十勝</v>
      </c>
      <c r="G121" t="str">
        <f>IFERROR(INDEX(貼_産出額整理表!$T$4:$T$17,MATCH(貼_産出額整理表!$A14,貼_産出額整理表!X$4:X$17,0)),"-")</f>
        <v>釧路</v>
      </c>
      <c r="H121" t="str">
        <f>IFERROR(INDEX(貼_産出額整理表!$T$4:$T$17,MATCH(貼_産出額整理表!$A14,貼_産出額整理表!Y$4:Y$17,0)),"-")</f>
        <v>渡島</v>
      </c>
      <c r="I121" t="str">
        <f>IFERROR(INDEX(貼_産出額整理表!$T$4:$T$17,MATCH(貼_産出額整理表!$A14,貼_産出額整理表!Z$4:Z$17,0)),"-")</f>
        <v>日高</v>
      </c>
      <c r="J121" t="str">
        <f>IFERROR(INDEX(貼_産出額整理表!$T$4:$T$17,MATCH(貼_産出額整理表!$A14,貼_産出額整理表!AA$4:AA$17,0)),"-")</f>
        <v>根室</v>
      </c>
      <c r="K121" t="str">
        <f>IFERROR(INDEX(貼_産出額整理表!$T$4:$T$17,MATCH(貼_産出額整理表!$A14,貼_産出額整理表!AE$4:AE$17,0)),"-")</f>
        <v>渡島</v>
      </c>
      <c r="L121" t="str">
        <f>IFERROR(INDEX(貼_産出額整理表!$T$4:$T$17,MATCH(貼_産出額整理表!$A14,貼_産出額整理表!AF$4:AF$17,0)),"-")</f>
        <v>-</v>
      </c>
      <c r="M121" t="str">
        <f>IFERROR(INDEX(貼_産出額整理表!$T$4:$T$17,MATCH(貼_産出額整理表!$A14,貼_産出額整理表!AB$4:AB$17,0)),"-")</f>
        <v>釧路</v>
      </c>
      <c r="N121" t="str">
        <f>IFERROR(INDEX(貼_産出額整理表!$T$4:$T$17,MATCH(貼_産出額整理表!$A14,貼_産出額整理表!AC$4:AC$17,0)),"-")</f>
        <v>日高</v>
      </c>
      <c r="O121" t="str">
        <f>IFERROR(INDEX(貼_産出額整理表!$T$4:$T$17,MATCH(貼_産出額整理表!$A14,貼_産出額整理表!AD$4:AD$17,0)),"-")</f>
        <v>留萌</v>
      </c>
      <c r="P121" t="str">
        <f>IFERROR(INDEX(貼_産出額整理表!$T$4:$T$17,MATCH(貼_産出額整理表!$A14,貼_産出額整理表!AG$4:AG$17,0)),"-")</f>
        <v>空知</v>
      </c>
      <c r="Q121" t="str">
        <f>IFERROR(INDEX(貼_産出額整理表!$T$4:$T$17,MATCH(貼_産出額整理表!$A14,貼_産出額整理表!AI$4:AI$17,0)),"-")</f>
        <v>胆振</v>
      </c>
      <c r="R121" t="str">
        <f>IFERROR(INDEX(貼_産出額整理表!$T$4:$T$17,MATCH(貼_産出額整理表!$A14,貼_産出額整理表!AJ$4:AJ$17,0)),"-")</f>
        <v>胆振</v>
      </c>
      <c r="S121" t="str">
        <f>IFERROR(INDEX(貼_産出額整理表!$T$4:$T$17,MATCH(貼_産出額整理表!$A14,貼_産出額整理表!AH$4:AH$17,0)),"-")</f>
        <v>留萌</v>
      </c>
    </row>
    <row r="122" spans="3:19">
      <c r="C122">
        <v>12</v>
      </c>
      <c r="D122" t="str">
        <f>IFERROR(INDEX(貼_産出額整理表!$T$4:$T$17,MATCH(貼_産出額整理表!$A15,貼_産出額整理表!U$4:U$17,0)),"-")</f>
        <v>宗谷</v>
      </c>
      <c r="E122" t="str">
        <f>IFERROR(INDEX(貼_産出額整理表!$T$4:$T$17,MATCH(貼_産出額整理表!$A15,貼_産出額整理表!V$4:V$17,0)),"-")</f>
        <v>釧路</v>
      </c>
      <c r="F122" t="str">
        <f>IFERROR(INDEX(貼_産出額整理表!$T$4:$T$17,MATCH(貼_産出額整理表!$A15,貼_産出額整理表!W$4:W$17,0)),"-")</f>
        <v>-</v>
      </c>
      <c r="G122" t="str">
        <f>IFERROR(INDEX(貼_産出額整理表!$T$4:$T$17,MATCH(貼_産出額整理表!$A15,貼_産出額整理表!X$4:X$17,0)),"-")</f>
        <v>日高</v>
      </c>
      <c r="H122" t="str">
        <f>IFERROR(INDEX(貼_産出額整理表!$T$4:$T$17,MATCH(貼_産出額整理表!$A15,貼_産出額整理表!Y$4:Y$17,0)),"-")</f>
        <v>宗谷</v>
      </c>
      <c r="I122" t="str">
        <f>IFERROR(INDEX(貼_産出額整理表!$T$4:$T$17,MATCH(貼_産出額整理表!$A15,貼_産出額整理表!Z$4:Z$17,0)),"-")</f>
        <v>釧路</v>
      </c>
      <c r="J122" t="str">
        <f>IFERROR(INDEX(貼_産出額整理表!$T$4:$T$17,MATCH(貼_産出額整理表!$A15,貼_産出額整理表!AA$4:AA$17,0)),"-")</f>
        <v>日高</v>
      </c>
      <c r="K122" t="str">
        <f>IFERROR(INDEX(貼_産出額整理表!$T$4:$T$17,MATCH(貼_産出額整理表!$A15,貼_産出額整理表!AE$4:AE$17,0)),"-")</f>
        <v>根室</v>
      </c>
      <c r="L122" t="str">
        <f>IFERROR(INDEX(貼_産出額整理表!$T$4:$T$17,MATCH(貼_産出額整理表!$A15,貼_産出額整理表!AF$4:AF$17,0)),"-")</f>
        <v>-</v>
      </c>
      <c r="M122" t="str">
        <f>IFERROR(INDEX(貼_産出額整理表!$T$4:$T$17,MATCH(貼_産出額整理表!$A15,貼_産出額整理表!AB$4:AB$17,0)),"-")</f>
        <v>留萌</v>
      </c>
      <c r="N122" t="str">
        <f>IFERROR(INDEX(貼_産出額整理表!$T$4:$T$17,MATCH(貼_産出額整理表!$A15,貼_産出額整理表!AC$4:AC$17,0)),"-")</f>
        <v>釧路</v>
      </c>
      <c r="O122" t="str">
        <f>IFERROR(INDEX(貼_産出額整理表!$T$4:$T$17,MATCH(貼_産出額整理表!$A15,貼_産出額整理表!AD$4:AD$17,0)),"-")</f>
        <v>-</v>
      </c>
      <c r="P122" t="str">
        <f>IFERROR(INDEX(貼_産出額整理表!$T$4:$T$17,MATCH(貼_産出額整理表!$A15,貼_産出額整理表!AG$4:AG$17,0)),"-")</f>
        <v>留萌</v>
      </c>
      <c r="Q122" t="str">
        <f>IFERROR(INDEX(貼_産出額整理表!$T$4:$T$17,MATCH(貼_産出額整理表!$A15,貼_産出額整理表!AI$4:AI$17,0)),"-")</f>
        <v>空知</v>
      </c>
      <c r="R122" t="str">
        <f>IFERROR(INDEX(貼_産出額整理表!$T$4:$T$17,MATCH(貼_産出額整理表!$A15,貼_産出額整理表!AJ$4:AJ$17,0)),"-")</f>
        <v>空知</v>
      </c>
      <c r="S122" t="str">
        <f>IFERROR(INDEX(貼_産出額整理表!$T$4:$T$17,MATCH(貼_産出額整理表!$A15,貼_産出額整理表!AH$4:AH$17,0)),"-")</f>
        <v>檜山</v>
      </c>
    </row>
    <row r="123" spans="3:19">
      <c r="C123">
        <v>13</v>
      </c>
      <c r="D123" t="str">
        <f>IFERROR(INDEX(貼_産出額整理表!$T$4:$T$17,MATCH(貼_産出額整理表!$A16,貼_産出額整理表!U$4:U$17,0)),"-")</f>
        <v>留萌</v>
      </c>
      <c r="E123" t="str">
        <f>IFERROR(INDEX(貼_産出額整理表!$T$4:$T$17,MATCH(貼_産出額整理表!$A16,貼_産出額整理表!V$4:V$17,0)),"-")</f>
        <v>根室</v>
      </c>
      <c r="F123" t="str">
        <f>IFERROR(INDEX(貼_産出額整理表!$T$4:$T$17,MATCH(貼_産出額整理表!$A16,貼_産出額整理表!W$4:W$17,0)),"-")</f>
        <v>-</v>
      </c>
      <c r="G123" t="str">
        <f>IFERROR(INDEX(貼_産出額整理表!$T$4:$T$17,MATCH(貼_産出額整理表!$A16,貼_産出額整理表!X$4:X$17,0)),"-")</f>
        <v>根室</v>
      </c>
      <c r="H123" t="str">
        <f>IFERROR(INDEX(貼_産出額整理表!$T$4:$T$17,MATCH(貼_産出額整理表!$A16,貼_産出額整理表!Y$4:Y$17,0)),"-")</f>
        <v>胆振</v>
      </c>
      <c r="I123" t="str">
        <f>IFERROR(INDEX(貼_産出額整理表!$T$4:$T$17,MATCH(貼_産出額整理表!$A16,貼_産出額整理表!Z$4:Z$17,0)),"-")</f>
        <v>-</v>
      </c>
      <c r="J123" t="str">
        <f>IFERROR(INDEX(貼_産出額整理表!$T$4:$T$17,MATCH(貼_産出額整理表!$A16,貼_産出額整理表!AA$4:AA$17,0)),"-")</f>
        <v>留萌</v>
      </c>
      <c r="K123" t="str">
        <f>IFERROR(INDEX(貼_産出額整理表!$T$4:$T$17,MATCH(貼_産出額整理表!$A16,貼_産出額整理表!AE$4:AE$17,0)),"-")</f>
        <v>日高</v>
      </c>
      <c r="L123" t="str">
        <f>IFERROR(INDEX(貼_産出額整理表!$T$4:$T$17,MATCH(貼_産出額整理表!$A16,貼_産出額整理表!AF$4:AF$17,0)),"-")</f>
        <v>-</v>
      </c>
      <c r="M123" t="str">
        <f>IFERROR(INDEX(貼_産出額整理表!$T$4:$T$17,MATCH(貼_産出額整理表!$A16,貼_産出額整理表!AB$4:AB$17,0)),"-")</f>
        <v>根室</v>
      </c>
      <c r="N123" t="str">
        <f>IFERROR(INDEX(貼_産出額整理表!$T$4:$T$17,MATCH(貼_産出額整理表!$A16,貼_産出額整理表!AC$4:AC$17,0)),"-")</f>
        <v>-</v>
      </c>
      <c r="O123" t="str">
        <f>IFERROR(INDEX(貼_産出額整理表!$T$4:$T$17,MATCH(貼_産出額整理表!$A16,貼_産出額整理表!AD$4:AD$17,0)),"-")</f>
        <v>-</v>
      </c>
      <c r="P123" t="str">
        <f>IFERROR(INDEX(貼_産出額整理表!$T$4:$T$17,MATCH(貼_産出額整理表!$A16,貼_産出額整理表!AG$4:AG$17,0)),"-")</f>
        <v>後志</v>
      </c>
      <c r="Q123" t="str">
        <f>IFERROR(INDEX(貼_産出額整理表!$T$4:$T$17,MATCH(貼_産出額整理表!$A16,貼_産出額整理表!AI$4:AI$17,0)),"-")</f>
        <v>檜山</v>
      </c>
      <c r="R123" t="str">
        <f>IFERROR(INDEX(貼_産出額整理表!$T$4:$T$17,MATCH(貼_産出額整理表!$A16,貼_産出額整理表!AJ$4:AJ$17,0)),"-")</f>
        <v>檜山</v>
      </c>
      <c r="S123" t="str">
        <f>IFERROR(INDEX(貼_産出額整理表!$T$4:$T$17,MATCH(貼_産出額整理表!$A16,貼_産出額整理表!AH$4:AH$17,0)),"-")</f>
        <v>石狩</v>
      </c>
    </row>
    <row r="124" spans="3:19">
      <c r="C124">
        <v>14</v>
      </c>
      <c r="D124" t="str">
        <f>IFERROR(INDEX(貼_産出額整理表!$T$4:$T$17,MATCH(貼_産出額整理表!$A17,貼_産出額整理表!U$4:U$17,0)),"-")</f>
        <v>檜山</v>
      </c>
      <c r="E124" t="str">
        <f>IFERROR(INDEX(貼_産出額整理表!$T$4:$T$17,MATCH(貼_産出額整理表!$A17,貼_産出額整理表!V$4:V$17,0)),"-")</f>
        <v>宗谷</v>
      </c>
      <c r="F124" t="str">
        <f>IFERROR(INDEX(貼_産出額整理表!$T$4:$T$17,MATCH(貼_産出額整理表!$A17,貼_産出額整理表!W$4:W$17,0)),"-")</f>
        <v>-</v>
      </c>
      <c r="G124" t="str">
        <f>IFERROR(INDEX(貼_産出額整理表!$T$4:$T$17,MATCH(貼_産出額整理表!$A17,貼_産出額整理表!X$4:X$17,0)),"-")</f>
        <v>-</v>
      </c>
      <c r="H124" t="str">
        <f>IFERROR(INDEX(貼_産出額整理表!$T$4:$T$17,MATCH(貼_産出額整理表!$A17,貼_産出額整理表!Y$4:Y$17,0)),"-")</f>
        <v>-</v>
      </c>
      <c r="I124" t="str">
        <f>IFERROR(INDEX(貼_産出額整理表!$T$4:$T$17,MATCH(貼_産出額整理表!$A17,貼_産出額整理表!Z$4:Z$17,0)),"-")</f>
        <v>-</v>
      </c>
      <c r="J124" t="str">
        <f>IFERROR(INDEX(貼_産出額整理表!$T$4:$T$17,MATCH(貼_産出額整理表!$A17,貼_産出額整理表!AA$4:AA$17,0)),"-")</f>
        <v>宗谷</v>
      </c>
      <c r="K124" t="str">
        <f>IFERROR(INDEX(貼_産出額整理表!$T$4:$T$17,MATCH(貼_産出額整理表!$A17,貼_産出額整理表!AE$4:AE$17,0)),"-")</f>
        <v>-</v>
      </c>
      <c r="L124" t="str">
        <f>IFERROR(INDEX(貼_産出額整理表!$T$4:$T$17,MATCH(貼_産出額整理表!$A17,貼_産出額整理表!AF$4:AF$17,0)),"-")</f>
        <v>-</v>
      </c>
      <c r="M124" t="str">
        <f>IFERROR(INDEX(貼_産出額整理表!$T$4:$T$17,MATCH(貼_産出額整理表!$A17,貼_産出額整理表!AB$4:AB$17,0)),"-")</f>
        <v>宗谷</v>
      </c>
      <c r="N124" t="str">
        <f>IFERROR(INDEX(貼_産出額整理表!$T$4:$T$17,MATCH(貼_産出額整理表!$A17,貼_産出額整理表!AC$4:AC$17,0)),"-")</f>
        <v>-</v>
      </c>
      <c r="O124" t="str">
        <f>IFERROR(INDEX(貼_産出額整理表!$T$4:$T$17,MATCH(貼_産出額整理表!$A17,貼_産出額整理表!AD$4:AD$17,0)),"-")</f>
        <v>-</v>
      </c>
      <c r="P124" t="str">
        <f>IFERROR(INDEX(貼_産出額整理表!$T$4:$T$17,MATCH(貼_産出額整理表!$A17,貼_産出額整理表!AG$4:AG$17,0)),"-")</f>
        <v>檜山</v>
      </c>
      <c r="Q124" t="str">
        <f>IFERROR(INDEX(貼_産出額整理表!$T$4:$T$17,MATCH(貼_産出額整理表!$A17,貼_産出額整理表!AI$4:AI$17,0)),"-")</f>
        <v>後志</v>
      </c>
      <c r="R124" t="str">
        <f>IFERROR(INDEX(貼_産出額整理表!$T$4:$T$17,MATCH(貼_産出額整理表!$A17,貼_産出額整理表!AJ$4:AJ$17,0)),"-")</f>
        <v>後志</v>
      </c>
      <c r="S124" t="str">
        <f>IFERROR(INDEX(貼_産出額整理表!$T$4:$T$17,MATCH(貼_産出額整理表!$A17,貼_産出額整理表!AH$4:AH$17,0)),"-")</f>
        <v>後志</v>
      </c>
    </row>
    <row r="125" spans="3:19">
      <c r="C125" s="23" t="s">
        <v>60</v>
      </c>
      <c r="D125" s="24">
        <f>'貼_部門別・億円単・全国（e-Stat）'!$C15</f>
        <v>12919</v>
      </c>
      <c r="E125" s="24">
        <f>'貼_部門別・億円単・全国（e-Stat）'!$E15</f>
        <v>5384</v>
      </c>
      <c r="F125" s="24">
        <f>'貼_部門別・億円単・全国（e-Stat）'!$G15</f>
        <v>1067</v>
      </c>
      <c r="G125" s="24">
        <f>'(要確認)詳細品目・全国データ計算用シート'!AA13</f>
        <v>414</v>
      </c>
      <c r="H125" s="24">
        <f>'(要確認)詳細品目・全国データ計算用シート'!AM13</f>
        <v>36</v>
      </c>
      <c r="I125" s="24">
        <f>'(要確認)詳細品目・全国データ計算用シート'!AI13</f>
        <v>182</v>
      </c>
      <c r="J125" s="24">
        <f>'(要確認)詳細品目・全国データ計算用シート'!W13</f>
        <v>543</v>
      </c>
      <c r="K125" s="24">
        <f>'(要確認)詳細品目・全国データ計算用シート'!AE13</f>
        <v>448</v>
      </c>
      <c r="L125" s="24">
        <f>'貼_主要農産物の産出額と構成比（なたね含）'!C12</f>
        <v>3</v>
      </c>
      <c r="M125" s="24">
        <f>'貼_部門別・億円単・全国（e-Stat）'!$Q15</f>
        <v>2228</v>
      </c>
      <c r="N125" s="24">
        <f>'貼_部門別・億円単・全国（e-Stat）'!$S15</f>
        <v>83</v>
      </c>
      <c r="O125" s="24">
        <f>'貼_部門別・億円単・全国（e-Stat）'!$U15</f>
        <v>126</v>
      </c>
      <c r="P125" s="24">
        <f>'貼_部門別・億円単・全国（e-Stat）'!$AC15</f>
        <v>7535</v>
      </c>
      <c r="Q125" s="24">
        <f>'貼_部門別・億円単・全国（e-Stat）'!$AG15</f>
        <v>4660</v>
      </c>
      <c r="R125" s="24">
        <f>'貼_部門別・億円単・全国（e-Stat）'!$AI15</f>
        <v>4109</v>
      </c>
      <c r="S125" s="24">
        <f>'貼_部門別・億円単・全国（e-Stat）'!AE15</f>
        <v>1203</v>
      </c>
    </row>
    <row r="126" spans="3:19">
      <c r="C126">
        <v>1</v>
      </c>
      <c r="D126">
        <f>IFERROR(LARGE(貼_産出額整理表!C$4:C$17,$C126),NA())</f>
        <v>3080</v>
      </c>
      <c r="E126">
        <f>IFERROR(LARGE(貼_産出額整理表!D$4:D$17,$C126),NA())</f>
        <v>1134</v>
      </c>
      <c r="F126">
        <f>IFERROR(LARGE(貼_産出額整理表!E$4:E$17,$C126),NA())</f>
        <v>457</v>
      </c>
      <c r="G126">
        <f>IFERROR(LARGE(貼_産出額整理表!F$4:F$17,$C126),NA())</f>
        <v>145</v>
      </c>
      <c r="H126">
        <f>IFERROR(LARGE(貼_産出額整理表!G$4:G$17,$C126),NA())</f>
        <v>17</v>
      </c>
      <c r="I126">
        <f>IFERROR(LARGE(貼_産出額整理表!H$4:H$17,$C126),NA())</f>
        <v>49</v>
      </c>
      <c r="J126">
        <f>IFERROR(LARGE(貼_産出額整理表!I$4:I$17,$C126),NA())</f>
        <v>230</v>
      </c>
      <c r="K126">
        <f>IFERROR(LARGE(貼_産出額整理表!M$4:M$17,$C126),NA())</f>
        <v>199</v>
      </c>
      <c r="L126">
        <f>IFERROR(LARGE(貼_産出額整理表!N$4:N$17,$C126),NA())</f>
        <v>2</v>
      </c>
      <c r="M126">
        <f>IFERROR(LARGE(貼_産出額整理表!J$4:J$17,$C126),NA())</f>
        <v>529</v>
      </c>
      <c r="N126">
        <f>IFERROR(LARGE(貼_産出額整理表!K$4:K$17,$C126),NA())</f>
        <v>46</v>
      </c>
      <c r="O126">
        <f>IFERROR(LARGE(貼_産出額整理表!L$4:L$17,$C126),NA())</f>
        <v>55</v>
      </c>
      <c r="P126">
        <f>IFERROR(LARGE(貼_産出額整理表!O$4:O$17,$C126),NA())</f>
        <v>1946</v>
      </c>
      <c r="Q126">
        <f>IFERROR(LARGE(貼_産出額整理表!Q$4:Q$17,$C126),NA())</f>
        <v>1326</v>
      </c>
      <c r="R126">
        <f>IFERROR(LARGE(貼_産出額整理表!R$4:R$17,$C126),NA())</f>
        <v>1162</v>
      </c>
      <c r="S126">
        <f>IFERROR(LARGE(貼_産出額整理表!P$4:P$17,$C126),NA())</f>
        <v>503</v>
      </c>
    </row>
    <row r="127" spans="3:19">
      <c r="C127">
        <v>2</v>
      </c>
      <c r="D127">
        <f>IFERROR(LARGE(貼_産出額整理表!C$4:C$17,$C127),NA())</f>
        <v>2056</v>
      </c>
      <c r="E127">
        <f>IFERROR(LARGE(貼_産出額整理表!D$4:D$17,$C127),NA())</f>
        <v>1103</v>
      </c>
      <c r="F127">
        <f>IFERROR(LARGE(貼_産出額整理表!E$4:E$17,$C127),NA())</f>
        <v>330</v>
      </c>
      <c r="G127">
        <f>IFERROR(LARGE(貼_産出額整理表!F$4:F$17,$C127),NA())</f>
        <v>110</v>
      </c>
      <c r="H127">
        <f>IFERROR(LARGE(貼_産出額整理表!G$4:G$17,$C127),NA())</f>
        <v>9</v>
      </c>
      <c r="I127">
        <f>IFERROR(LARGE(貼_産出額整理表!H$4:H$17,$C127),NA())</f>
        <v>45</v>
      </c>
      <c r="J127">
        <f>IFERROR(LARGE(貼_産出額整理表!I$4:I$17,$C127),NA())</f>
        <v>204</v>
      </c>
      <c r="K127">
        <f>IFERROR(LARGE(貼_産出額整理表!M$4:M$17,$C127),NA())</f>
        <v>181</v>
      </c>
      <c r="L127">
        <f>IFERROR(LARGE(貼_産出額整理表!N$4:N$17,$C127),NA())</f>
        <v>1</v>
      </c>
      <c r="M127">
        <f>IFERROR(LARGE(貼_産出額整理表!J$4:J$17,$C127),NA())</f>
        <v>408</v>
      </c>
      <c r="N127">
        <f>IFERROR(LARGE(貼_産出額整理表!K$4:K$17,$C127),NA())</f>
        <v>12</v>
      </c>
      <c r="O127">
        <f>IFERROR(LARGE(貼_産出額整理表!L$4:L$17,$C127),NA())</f>
        <v>21</v>
      </c>
      <c r="P127">
        <f>IFERROR(LARGE(貼_産出額整理表!O$4:O$17,$C127),NA())</f>
        <v>1064</v>
      </c>
      <c r="Q127">
        <f>IFERROR(LARGE(貼_産出額整理表!Q$4:Q$17,$C127),NA())</f>
        <v>1010</v>
      </c>
      <c r="R127">
        <f>IFERROR(LARGE(貼_産出額整理表!R$4:R$17,$C127),NA())</f>
        <v>889</v>
      </c>
      <c r="S127">
        <f>IFERROR(LARGE(貼_産出額整理表!P$4:P$17,$C127),NA())</f>
        <v>166</v>
      </c>
    </row>
    <row r="128" spans="3:19">
      <c r="C128">
        <v>3</v>
      </c>
      <c r="D128">
        <f>IFERROR(LARGE(貼_産出額整理表!C$4:C$17,$C128),NA())</f>
        <v>1284</v>
      </c>
      <c r="E128">
        <f>IFERROR(LARGE(貼_産出額整理表!D$4:D$17,$C128),NA())</f>
        <v>928</v>
      </c>
      <c r="F128">
        <f>IFERROR(LARGE(貼_産出額整理表!E$4:E$17,$C128),NA())</f>
        <v>73</v>
      </c>
      <c r="G128">
        <f>IFERROR(LARGE(貼_産出額整理表!F$4:F$17,$C128),NA())</f>
        <v>64</v>
      </c>
      <c r="H128">
        <f>IFERROR(LARGE(貼_産出額整理表!G$4:G$17,$C128),NA())</f>
        <v>4</v>
      </c>
      <c r="I128">
        <f>IFERROR(LARGE(貼_産出額整理表!H$4:H$17,$C128),NA())</f>
        <v>36</v>
      </c>
      <c r="J128">
        <f>IFERROR(LARGE(貼_産出額整理表!I$4:I$17,$C128),NA())</f>
        <v>40</v>
      </c>
      <c r="K128">
        <f>IFERROR(LARGE(貼_産出額整理表!M$4:M$17,$C128),NA())</f>
        <v>30</v>
      </c>
      <c r="L128">
        <f>IFERROR(LARGE(貼_産出額整理表!N$4:N$17,$C128),NA())</f>
        <v>0</v>
      </c>
      <c r="M128">
        <f>IFERROR(LARGE(貼_産出額整理表!J$4:J$17,$C128),NA())</f>
        <v>379</v>
      </c>
      <c r="N128">
        <f>IFERROR(LARGE(貼_産出額整理表!K$4:K$17,$C128),NA())</f>
        <v>5</v>
      </c>
      <c r="O128">
        <f>IFERROR(LARGE(貼_産出額整理表!L$4:L$17,$C128),NA())</f>
        <v>9</v>
      </c>
      <c r="P128">
        <f>IFERROR(LARGE(貼_産出額整理表!O$4:O$17,$C128),NA())</f>
        <v>953</v>
      </c>
      <c r="Q128">
        <f>IFERROR(LARGE(貼_産出額整理表!Q$4:Q$17,$C128),NA())</f>
        <v>705</v>
      </c>
      <c r="R128">
        <f>IFERROR(LARGE(貼_産出額整理表!R$4:R$17,$C128),NA())</f>
        <v>626</v>
      </c>
      <c r="S128">
        <f>IFERROR(LARGE(貼_産出額整理表!P$4:P$17,$C128),NA())</f>
        <v>98</v>
      </c>
    </row>
    <row r="129" spans="2:19">
      <c r="C129">
        <v>4</v>
      </c>
      <c r="D129">
        <f>IFERROR(LARGE(貼_産出額整理表!C$4:C$17,$C129),NA())</f>
        <v>1082</v>
      </c>
      <c r="E129">
        <f>IFERROR(LARGE(貼_産出額整理表!D$4:D$17,$C129),NA())</f>
        <v>925</v>
      </c>
      <c r="F129">
        <f>IFERROR(LARGE(貼_産出額整理表!E$4:E$17,$C129),NA())</f>
        <v>45</v>
      </c>
      <c r="G129">
        <f>IFERROR(LARGE(貼_産出額整理表!F$4:F$17,$C129),NA())</f>
        <v>45</v>
      </c>
      <c r="H129">
        <f>IFERROR(LARGE(貼_産出額整理表!G$4:G$17,$C129),NA())</f>
        <v>2</v>
      </c>
      <c r="I129">
        <f>IFERROR(LARGE(貼_産出額整理表!H$4:H$17,$C129),NA())</f>
        <v>15</v>
      </c>
      <c r="J129">
        <f>IFERROR(LARGE(貼_産出額整理表!I$4:I$17,$C129),NA())</f>
        <v>26</v>
      </c>
      <c r="K129">
        <f>IFERROR(LARGE(貼_産出額整理表!M$4:M$17,$C129),NA())</f>
        <v>9</v>
      </c>
      <c r="L129">
        <f>IFERROR(LARGE(貼_産出額整理表!N$4:N$17,$C129),NA())</f>
        <v>0</v>
      </c>
      <c r="M129">
        <f>IFERROR(LARGE(貼_産出額整理表!J$4:J$17,$C129),NA())</f>
        <v>263</v>
      </c>
      <c r="N129">
        <f>IFERROR(LARGE(貼_産出額整理表!K$4:K$17,$C129),NA())</f>
        <v>5</v>
      </c>
      <c r="O129">
        <f>IFERROR(LARGE(貼_産出額整理表!L$4:L$17,$C129),NA())</f>
        <v>8</v>
      </c>
      <c r="P129">
        <f>IFERROR(LARGE(貼_産出額整理表!O$4:O$17,$C129),NA())</f>
        <v>840</v>
      </c>
      <c r="Q129">
        <f>IFERROR(LARGE(貼_産出額整理表!Q$4:Q$17,$C129),NA())</f>
        <v>630</v>
      </c>
      <c r="R129">
        <f>IFERROR(LARGE(貼_産出額整理表!R$4:R$17,$C129),NA())</f>
        <v>556</v>
      </c>
      <c r="S129">
        <f>IFERROR(LARGE(貼_産出額整理表!P$4:P$17,$C129),NA())</f>
        <v>89</v>
      </c>
    </row>
    <row r="130" spans="2:19">
      <c r="C130">
        <v>5</v>
      </c>
      <c r="D130">
        <f>IFERROR(LARGE(貼_産出額整理表!C$4:C$17,$C130),NA())</f>
        <v>1043</v>
      </c>
      <c r="E130">
        <f>IFERROR(LARGE(貼_産出額整理表!D$4:D$17,$C130),NA())</f>
        <v>346</v>
      </c>
      <c r="F130">
        <f>IFERROR(LARGE(貼_産出額整理表!E$4:E$17,$C130),NA())</f>
        <v>43</v>
      </c>
      <c r="G130">
        <f>IFERROR(LARGE(貼_産出額整理表!F$4:F$17,$C130),NA())</f>
        <v>29</v>
      </c>
      <c r="H130">
        <f>IFERROR(LARGE(貼_産出額整理表!G$4:G$17,$C130),NA())</f>
        <v>1</v>
      </c>
      <c r="I130">
        <f>IFERROR(LARGE(貼_産出額整理表!H$4:H$17,$C130),NA())</f>
        <v>14</v>
      </c>
      <c r="J130">
        <f>IFERROR(LARGE(貼_産出額整理表!I$4:I$17,$C130),NA())</f>
        <v>9</v>
      </c>
      <c r="K130">
        <f>IFERROR(LARGE(貼_産出額整理表!M$4:M$17,$C130),NA())</f>
        <v>9</v>
      </c>
      <c r="L130">
        <f>IFERROR(LARGE(貼_産出額整理表!N$4:N$17,$C130),NA())</f>
        <v>0</v>
      </c>
      <c r="M130">
        <f>IFERROR(LARGE(貼_産出額整理表!J$4:J$17,$C130),NA())</f>
        <v>168</v>
      </c>
      <c r="N130">
        <f>IFERROR(LARGE(貼_産出額整理表!K$4:K$17,$C130),NA())</f>
        <v>4</v>
      </c>
      <c r="O130">
        <f>IFERROR(LARGE(貼_産出額整理表!L$4:L$17,$C130),NA())</f>
        <v>7</v>
      </c>
      <c r="P130">
        <f>IFERROR(LARGE(貼_産出額整理表!O$4:O$17,$C130),NA())</f>
        <v>659</v>
      </c>
      <c r="Q130">
        <f>IFERROR(LARGE(貼_産出額整理表!Q$4:Q$17,$C130),NA())</f>
        <v>379</v>
      </c>
      <c r="R130">
        <f>IFERROR(LARGE(貼_産出額整理表!R$4:R$17,$C130),NA())</f>
        <v>339</v>
      </c>
      <c r="S130">
        <f>IFERROR(LARGE(貼_産出額整理表!P$4:P$17,$C130),NA())</f>
        <v>86</v>
      </c>
    </row>
    <row r="131" spans="2:19">
      <c r="C131">
        <v>6</v>
      </c>
      <c r="D131">
        <f>IFERROR(LARGE(貼_産出額整理表!C$4:C$17,$C131),NA())</f>
        <v>869</v>
      </c>
      <c r="E131">
        <f>IFERROR(LARGE(貼_産出額整理表!D$4:D$17,$C131),NA())</f>
        <v>293</v>
      </c>
      <c r="F131">
        <f>IFERROR(LARGE(貼_産出額整理表!E$4:E$17,$C131),NA())</f>
        <v>36</v>
      </c>
      <c r="G131">
        <f>IFERROR(LARGE(貼_産出額整理表!F$4:F$17,$C131),NA())</f>
        <v>6</v>
      </c>
      <c r="H131">
        <f>IFERROR(LARGE(貼_産出額整理表!G$4:G$17,$C131),NA())</f>
        <v>1</v>
      </c>
      <c r="I131">
        <f>IFERROR(LARGE(貼_産出額整理表!H$4:H$17,$C131),NA())</f>
        <v>7</v>
      </c>
      <c r="J131">
        <f>IFERROR(LARGE(貼_産出額整理表!I$4:I$17,$C131),NA())</f>
        <v>8</v>
      </c>
      <c r="K131">
        <f>IFERROR(LARGE(貼_産出額整理表!M$4:M$17,$C131),NA())</f>
        <v>8</v>
      </c>
      <c r="L131" t="e">
        <f>IFERROR(LARGE(貼_産出額整理表!N$4:N$17,$C131),NA())</f>
        <v>#N/A</v>
      </c>
      <c r="M131">
        <f>IFERROR(LARGE(貼_産出額整理表!J$4:J$17,$C131),NA())</f>
        <v>128</v>
      </c>
      <c r="N131">
        <f>IFERROR(LARGE(貼_産出額整理表!K$4:K$17,$C131),NA())</f>
        <v>3</v>
      </c>
      <c r="O131">
        <f>IFERROR(LARGE(貼_産出額整理表!L$4:L$17,$C131),NA())</f>
        <v>7</v>
      </c>
      <c r="P131">
        <f>IFERROR(LARGE(貼_産出額整理表!O$4:O$17,$C131),NA())</f>
        <v>449</v>
      </c>
      <c r="Q131">
        <f>IFERROR(LARGE(貼_産出額整理表!Q$4:Q$17,$C131),NA())</f>
        <v>183</v>
      </c>
      <c r="R131">
        <f>IFERROR(LARGE(貼_産出額整理表!R$4:R$17,$C131),NA())</f>
        <v>162</v>
      </c>
      <c r="S131">
        <f>IFERROR(LARGE(貼_産出額整理表!P$4:P$17,$C131),NA())</f>
        <v>59</v>
      </c>
    </row>
    <row r="132" spans="2:19">
      <c r="C132">
        <v>7</v>
      </c>
      <c r="D132">
        <f>IFERROR(LARGE(貼_産出額整理表!C$4:C$17,$C132),NA())</f>
        <v>730</v>
      </c>
      <c r="E132">
        <f>IFERROR(LARGE(貼_産出額整理表!D$4:D$17,$C132),NA())</f>
        <v>205</v>
      </c>
      <c r="F132">
        <f>IFERROR(LARGE(貼_産出額整理表!E$4:E$17,$C132),NA())</f>
        <v>34</v>
      </c>
      <c r="G132">
        <f>IFERROR(LARGE(貼_産出額整理表!F$4:F$17,$C132),NA())</f>
        <v>5</v>
      </c>
      <c r="H132">
        <f>IFERROR(LARGE(貼_産出額整理表!G$4:G$17,$C132),NA())</f>
        <v>1</v>
      </c>
      <c r="I132">
        <f>IFERROR(LARGE(貼_産出額整理表!H$4:H$17,$C132),NA())</f>
        <v>7</v>
      </c>
      <c r="J132">
        <f>IFERROR(LARGE(貼_産出額整理表!I$4:I$17,$C132),NA())</f>
        <v>7</v>
      </c>
      <c r="K132">
        <f>IFERROR(LARGE(貼_産出額整理表!M$4:M$17,$C132),NA())</f>
        <v>6</v>
      </c>
      <c r="L132" t="e">
        <f>IFERROR(LARGE(貼_産出額整理表!N$4:N$17,$C132),NA())</f>
        <v>#N/A</v>
      </c>
      <c r="M132">
        <f>IFERROR(LARGE(貼_産出額整理表!J$4:J$17,$C132),NA())</f>
        <v>123</v>
      </c>
      <c r="N132">
        <f>IFERROR(LARGE(貼_産出額整理表!K$4:K$17,$C132),NA())</f>
        <v>2</v>
      </c>
      <c r="O132">
        <f>IFERROR(LARGE(貼_産出額整理表!L$4:L$17,$C132),NA())</f>
        <v>6</v>
      </c>
      <c r="P132">
        <f>IFERROR(LARGE(貼_産出額整理表!O$4:O$17,$C132),NA())</f>
        <v>420</v>
      </c>
      <c r="Q132">
        <f>IFERROR(LARGE(貼_産出額整理表!Q$4:Q$17,$C132),NA())</f>
        <v>86</v>
      </c>
      <c r="R132">
        <f>IFERROR(LARGE(貼_産出額整理表!R$4:R$17,$C132),NA())</f>
        <v>76</v>
      </c>
      <c r="S132">
        <f>IFERROR(LARGE(貼_産出額整理表!P$4:P$17,$C132),NA())</f>
        <v>49</v>
      </c>
    </row>
    <row r="133" spans="2:19">
      <c r="C133">
        <v>8</v>
      </c>
      <c r="D133">
        <f>IFERROR(LARGE(貼_産出額整理表!C$4:C$17,$C133),NA())</f>
        <v>653</v>
      </c>
      <c r="E133">
        <f>IFERROR(LARGE(貼_産出額整理表!D$4:D$17,$C133),NA())</f>
        <v>161</v>
      </c>
      <c r="F133">
        <f>IFERROR(LARGE(貼_産出額整理表!E$4:E$17,$C133),NA())</f>
        <v>28</v>
      </c>
      <c r="G133">
        <f>IFERROR(LARGE(貼_産出額整理表!F$4:F$17,$C133),NA())</f>
        <v>4</v>
      </c>
      <c r="H133">
        <f>IFERROR(LARGE(貼_産出額整理表!G$4:G$17,$C133),NA())</f>
        <v>1</v>
      </c>
      <c r="I133">
        <f>IFERROR(LARGE(貼_産出額整理表!H$4:H$17,$C133),NA())</f>
        <v>5</v>
      </c>
      <c r="J133">
        <f>IFERROR(LARGE(貼_産出額整理表!I$4:I$17,$C133),NA())</f>
        <v>5</v>
      </c>
      <c r="K133">
        <f>IFERROR(LARGE(貼_産出額整理表!M$4:M$17,$C133),NA())</f>
        <v>2</v>
      </c>
      <c r="L133" t="e">
        <f>IFERROR(LARGE(貼_産出額整理表!N$4:N$17,$C133),NA())</f>
        <v>#N/A</v>
      </c>
      <c r="M133">
        <f>IFERROR(LARGE(貼_産出額整理表!J$4:J$17,$C133),NA())</f>
        <v>113</v>
      </c>
      <c r="N133">
        <f>IFERROR(LARGE(貼_産出額整理表!K$4:K$17,$C133),NA())</f>
        <v>2</v>
      </c>
      <c r="O133">
        <f>IFERROR(LARGE(貼_産出額整理表!L$4:L$17,$C133),NA())</f>
        <v>5</v>
      </c>
      <c r="P133">
        <f>IFERROR(LARGE(貼_産出額整理表!O$4:O$17,$C133),NA())</f>
        <v>359</v>
      </c>
      <c r="Q133">
        <f>IFERROR(LARGE(貼_産出額整理表!Q$4:Q$17,$C133),NA())</f>
        <v>78</v>
      </c>
      <c r="R133">
        <f>IFERROR(LARGE(貼_産出額整理表!R$4:R$17,$C133),NA())</f>
        <v>69</v>
      </c>
      <c r="S133">
        <f>IFERROR(LARGE(貼_産出額整理表!P$4:P$17,$C133),NA())</f>
        <v>39</v>
      </c>
    </row>
    <row r="134" spans="2:19">
      <c r="C134">
        <v>9</v>
      </c>
      <c r="D134">
        <f>IFERROR(LARGE(貼_産出額整理表!C$4:C$17,$C134),NA())</f>
        <v>507</v>
      </c>
      <c r="E134">
        <f>IFERROR(LARGE(貼_産出額整理表!D$4:D$17,$C134),NA())</f>
        <v>88</v>
      </c>
      <c r="F134">
        <f>IFERROR(LARGE(貼_産出額整理表!E$4:E$17,$C134),NA())</f>
        <v>12</v>
      </c>
      <c r="G134">
        <f>IFERROR(LARGE(貼_産出額整理表!F$4:F$17,$C134),NA())</f>
        <v>2</v>
      </c>
      <c r="H134">
        <f>IFERROR(LARGE(貼_産出額整理表!G$4:G$17,$C134),NA())</f>
        <v>1</v>
      </c>
      <c r="I134">
        <f>IFERROR(LARGE(貼_産出額整理表!H$4:H$17,$C134),NA())</f>
        <v>3</v>
      </c>
      <c r="J134">
        <f>IFERROR(LARGE(貼_産出額整理表!I$4:I$17,$C134),NA())</f>
        <v>4</v>
      </c>
      <c r="K134">
        <f>IFERROR(LARGE(貼_産出額整理表!M$4:M$17,$C134),NA())</f>
        <v>2</v>
      </c>
      <c r="L134" t="e">
        <f>IFERROR(LARGE(貼_産出額整理表!N$4:N$17,$C134),NA())</f>
        <v>#N/A</v>
      </c>
      <c r="M134">
        <f>IFERROR(LARGE(貼_産出額整理表!J$4:J$17,$C134),NA())</f>
        <v>52</v>
      </c>
      <c r="N134">
        <f>IFERROR(LARGE(貼_産出額整理表!K$4:K$17,$C134),NA())</f>
        <v>2</v>
      </c>
      <c r="O134">
        <f>IFERROR(LARGE(貼_産出額整理表!L$4:L$17,$C134),NA())</f>
        <v>4</v>
      </c>
      <c r="P134">
        <f>IFERROR(LARGE(貼_産出額整理表!O$4:O$17,$C134),NA())</f>
        <v>273</v>
      </c>
      <c r="Q134">
        <f>IFERROR(LARGE(貼_産出額整理表!Q$4:Q$17,$C134),NA())</f>
        <v>77</v>
      </c>
      <c r="R134">
        <f>IFERROR(LARGE(貼_産出額整理表!R$4:R$17,$C134),NA())</f>
        <v>66</v>
      </c>
      <c r="S134">
        <f>IFERROR(LARGE(貼_産出額整理表!P$4:P$17,$C134),NA())</f>
        <v>33</v>
      </c>
    </row>
    <row r="135" spans="2:19">
      <c r="C135">
        <v>10</v>
      </c>
      <c r="D135">
        <f>IFERROR(LARGE(貼_産出額整理表!C$4:C$17,$C135),NA())</f>
        <v>440</v>
      </c>
      <c r="E135">
        <f>IFERROR(LARGE(貼_産出額整理表!D$4:D$17,$C135),NA())</f>
        <v>72</v>
      </c>
      <c r="F135">
        <f>IFERROR(LARGE(貼_産出額整理表!E$4:E$17,$C135),NA())</f>
        <v>10</v>
      </c>
      <c r="G135">
        <f>IFERROR(LARGE(貼_産出額整理表!F$4:F$17,$C135),NA())</f>
        <v>1</v>
      </c>
      <c r="H135">
        <f>IFERROR(LARGE(貼_産出額整理表!G$4:G$17,$C135),NA())</f>
        <v>0</v>
      </c>
      <c r="I135">
        <f>IFERROR(LARGE(貼_産出額整理表!H$4:H$17,$C135),NA())</f>
        <v>2</v>
      </c>
      <c r="J135">
        <f>IFERROR(LARGE(貼_産出額整理表!I$4:I$17,$C135),NA())</f>
        <v>4</v>
      </c>
      <c r="K135">
        <f>IFERROR(LARGE(貼_産出額整理表!M$4:M$17,$C135),NA())</f>
        <v>2</v>
      </c>
      <c r="L135" t="e">
        <f>IFERROR(LARGE(貼_産出額整理表!N$4:N$17,$C135),NA())</f>
        <v>#N/A</v>
      </c>
      <c r="M135">
        <f>IFERROR(LARGE(貼_産出額整理表!J$4:J$17,$C135),NA())</f>
        <v>27</v>
      </c>
      <c r="N135">
        <f>IFERROR(LARGE(貼_産出額整理表!K$4:K$17,$C135),NA())</f>
        <v>1</v>
      </c>
      <c r="O135">
        <f>IFERROR(LARGE(貼_産出額整理表!L$4:L$17,$C135),NA())</f>
        <v>1</v>
      </c>
      <c r="P135">
        <f>IFERROR(LARGE(貼_産出額整理表!O$4:O$17,$C135),NA())</f>
        <v>214</v>
      </c>
      <c r="Q135">
        <f>IFERROR(LARGE(貼_産出額整理表!Q$4:Q$17,$C135),NA())</f>
        <v>54</v>
      </c>
      <c r="R135">
        <f>IFERROR(LARGE(貼_産出額整理表!R$4:R$17,$C135),NA())</f>
        <v>49</v>
      </c>
      <c r="S135">
        <f>IFERROR(LARGE(貼_産出額整理表!P$4:P$17,$C135),NA())</f>
        <v>31</v>
      </c>
    </row>
    <row r="136" spans="2:19">
      <c r="C136">
        <v>11</v>
      </c>
      <c r="D136">
        <f>IFERROR(LARGE(貼_産出額整理表!C$4:C$17,$C136),NA())</f>
        <v>434</v>
      </c>
      <c r="E136">
        <f>IFERROR(LARGE(貼_産出額整理表!D$4:D$17,$C136),NA())</f>
        <v>71</v>
      </c>
      <c r="F136">
        <f>IFERROR(LARGE(貼_産出額整理表!E$4:E$17,$C136),NA())</f>
        <v>0</v>
      </c>
      <c r="G136">
        <f>IFERROR(LARGE(貼_産出額整理表!F$4:F$17,$C136),NA())</f>
        <v>1</v>
      </c>
      <c r="H136">
        <f>IFERROR(LARGE(貼_産出額整理表!G$4:G$17,$C136),NA())</f>
        <v>0</v>
      </c>
      <c r="I136">
        <f>IFERROR(LARGE(貼_産出額整理表!H$4:H$17,$C136),NA())</f>
        <v>0</v>
      </c>
      <c r="J136">
        <f>IFERROR(LARGE(貼_産出額整理表!I$4:I$17,$C136),NA())</f>
        <v>4</v>
      </c>
      <c r="K136">
        <f>IFERROR(LARGE(貼_産出額整理表!M$4:M$17,$C136),NA())</f>
        <v>1</v>
      </c>
      <c r="L136" t="e">
        <f>IFERROR(LARGE(貼_産出額整理表!N$4:N$17,$C136),NA())</f>
        <v>#N/A</v>
      </c>
      <c r="M136">
        <f>IFERROR(LARGE(貼_産出額整理表!J$4:J$17,$C136),NA())</f>
        <v>18</v>
      </c>
      <c r="N136">
        <f>IFERROR(LARGE(貼_産出額整理表!K$4:K$17,$C136),NA())</f>
        <v>0</v>
      </c>
      <c r="O136">
        <f>IFERROR(LARGE(貼_産出額整理表!L$4:L$17,$C136),NA())</f>
        <v>0</v>
      </c>
      <c r="P136">
        <f>IFERROR(LARGE(貼_産出額整理表!O$4:O$17,$C136),NA())</f>
        <v>115</v>
      </c>
      <c r="Q136">
        <f>IFERROR(LARGE(貼_産出額整理表!Q$4:Q$17,$C136),NA())</f>
        <v>48</v>
      </c>
      <c r="R136">
        <f>IFERROR(LARGE(貼_産出額整理表!R$4:R$17,$C136),NA())</f>
        <v>42</v>
      </c>
      <c r="S136">
        <f>IFERROR(LARGE(貼_産出額整理表!P$4:P$17,$C136),NA())</f>
        <v>22</v>
      </c>
    </row>
    <row r="137" spans="2:19">
      <c r="C137">
        <v>12</v>
      </c>
      <c r="D137">
        <f>IFERROR(LARGE(貼_産出額整理表!C$4:C$17,$C137),NA())</f>
        <v>432</v>
      </c>
      <c r="E137">
        <f>IFERROR(LARGE(貼_産出額整理表!D$4:D$17,$C137),NA())</f>
        <v>29</v>
      </c>
      <c r="F137" t="e">
        <f>IFERROR(LARGE(貼_産出額整理表!E$4:E$17,$C137),NA())</f>
        <v>#N/A</v>
      </c>
      <c r="G137">
        <f>IFERROR(LARGE(貼_産出額整理表!F$4:F$17,$C137),NA())</f>
        <v>0</v>
      </c>
      <c r="H137">
        <f>IFERROR(LARGE(貼_産出額整理表!G$4:G$17,$C137),NA())</f>
        <v>0</v>
      </c>
      <c r="I137">
        <f>IFERROR(LARGE(貼_産出額整理表!H$4:H$17,$C137),NA())</f>
        <v>0</v>
      </c>
      <c r="J137">
        <f>IFERROR(LARGE(貼_産出額整理表!I$4:I$17,$C137),NA())</f>
        <v>1</v>
      </c>
      <c r="K137">
        <f>IFERROR(LARGE(貼_産出額整理表!M$4:M$17,$C137),NA())</f>
        <v>1</v>
      </c>
      <c r="L137" t="e">
        <f>IFERROR(LARGE(貼_産出額整理表!N$4:N$17,$C137),NA())</f>
        <v>#N/A</v>
      </c>
      <c r="M137">
        <f>IFERROR(LARGE(貼_産出額整理表!J$4:J$17,$C137),NA())</f>
        <v>11</v>
      </c>
      <c r="N137">
        <f>IFERROR(LARGE(貼_産出額整理表!K$4:K$17,$C137),NA())</f>
        <v>0</v>
      </c>
      <c r="O137" t="e">
        <f>IFERROR(LARGE(貼_産出額整理表!L$4:L$17,$C137),NA())</f>
        <v>#N/A</v>
      </c>
      <c r="P137">
        <f>IFERROR(LARGE(貼_産出額整理表!O$4:O$17,$C137),NA())</f>
        <v>101</v>
      </c>
      <c r="Q137">
        <f>IFERROR(LARGE(貼_産出額整理表!Q$4:Q$17,$C137),NA())</f>
        <v>29</v>
      </c>
      <c r="R137">
        <f>IFERROR(LARGE(貼_産出額整理表!R$4:R$17,$C137),NA())</f>
        <v>26</v>
      </c>
      <c r="S137">
        <f>IFERROR(LARGE(貼_産出額整理表!P$4:P$17,$C137),NA())</f>
        <v>14</v>
      </c>
    </row>
    <row r="138" spans="2:19">
      <c r="C138">
        <v>13</v>
      </c>
      <c r="D138">
        <f>IFERROR(LARGE(貼_産出額整理表!C$4:C$17,$C138),NA())</f>
        <v>173</v>
      </c>
      <c r="E138">
        <f>IFERROR(LARGE(貼_産出額整理表!D$4:D$17,$C138),NA())</f>
        <v>17</v>
      </c>
      <c r="F138" t="e">
        <f>IFERROR(LARGE(貼_産出額整理表!E$4:E$17,$C138),NA())</f>
        <v>#N/A</v>
      </c>
      <c r="G138">
        <f>IFERROR(LARGE(貼_産出額整理表!F$4:F$17,$C138),NA())</f>
        <v>0</v>
      </c>
      <c r="H138">
        <f>IFERROR(LARGE(貼_産出額整理表!G$4:G$17,$C138),NA())</f>
        <v>0</v>
      </c>
      <c r="I138" t="e">
        <f>IFERROR(LARGE(貼_産出額整理表!H$4:H$17,$C138),NA())</f>
        <v>#N/A</v>
      </c>
      <c r="J138">
        <f>IFERROR(LARGE(貼_産出額整理表!I$4:I$17,$C138),NA())</f>
        <v>0</v>
      </c>
      <c r="K138">
        <f>IFERROR(LARGE(貼_産出額整理表!M$4:M$17,$C138),NA())</f>
        <v>0</v>
      </c>
      <c r="L138" t="e">
        <f>IFERROR(LARGE(貼_産出額整理表!N$4:N$17,$C138),NA())</f>
        <v>#N/A</v>
      </c>
      <c r="M138">
        <f>IFERROR(LARGE(貼_産出額整理表!J$4:J$17,$C138),NA())</f>
        <v>7</v>
      </c>
      <c r="N138" t="e">
        <f>IFERROR(LARGE(貼_産出額整理表!K$4:K$17,$C138),NA())</f>
        <v>#N/A</v>
      </c>
      <c r="O138" t="e">
        <f>IFERROR(LARGE(貼_産出額整理表!L$4:L$17,$C138),NA())</f>
        <v>#N/A</v>
      </c>
      <c r="P138">
        <f>IFERROR(LARGE(貼_産出額整理表!O$4:O$17,$C138),NA())</f>
        <v>94</v>
      </c>
      <c r="Q138">
        <f>IFERROR(LARGE(貼_産出額整理表!Q$4:Q$17,$C138),NA())</f>
        <v>27</v>
      </c>
      <c r="R138">
        <f>IFERROR(LARGE(貼_産出額整理表!R$4:R$17,$C138),NA())</f>
        <v>24</v>
      </c>
      <c r="S138">
        <f>IFERROR(LARGE(貼_産出額整理表!P$4:P$17,$C138),NA())</f>
        <v>10</v>
      </c>
    </row>
    <row r="139" spans="2:19">
      <c r="C139">
        <v>14</v>
      </c>
      <c r="D139">
        <f>IFERROR(LARGE(貼_産出額整理表!C$4:C$17,$C139),NA())</f>
        <v>134</v>
      </c>
      <c r="E139">
        <f>IFERROR(LARGE(貼_産出額整理表!D$4:D$17,$C139),NA())</f>
        <v>12</v>
      </c>
      <c r="F139" t="e">
        <f>IFERROR(LARGE(貼_産出額整理表!E$4:E$17,$C139),NA())</f>
        <v>#N/A</v>
      </c>
      <c r="G139" t="e">
        <f>IFERROR(LARGE(貼_産出額整理表!F$4:F$17,$C139),NA())</f>
        <v>#N/A</v>
      </c>
      <c r="H139" t="e">
        <f>IFERROR(LARGE(貼_産出額整理表!G$4:G$17,$C139),NA())</f>
        <v>#N/A</v>
      </c>
      <c r="I139" t="e">
        <f>IFERROR(LARGE(貼_産出額整理表!H$4:H$17,$C139),NA())</f>
        <v>#N/A</v>
      </c>
      <c r="J139">
        <f>IFERROR(LARGE(貼_産出額整理表!I$4:I$17,$C139),NA())</f>
        <v>0</v>
      </c>
      <c r="K139" t="e">
        <f>IFERROR(LARGE(貼_産出額整理表!M$4:M$17,$C139),NA())</f>
        <v>#N/A</v>
      </c>
      <c r="L139" t="e">
        <f>IFERROR(LARGE(貼_産出額整理表!N$4:N$17,$C139),NA())</f>
        <v>#N/A</v>
      </c>
      <c r="M139">
        <f>IFERROR(LARGE(貼_産出額整理表!J$4:J$17,$C139),NA())</f>
        <v>1</v>
      </c>
      <c r="N139" t="e">
        <f>IFERROR(LARGE(貼_産出額整理表!K$4:K$17,$C139),NA())</f>
        <v>#N/A</v>
      </c>
      <c r="O139" t="e">
        <f>IFERROR(LARGE(貼_産出額整理表!L$4:L$17,$C139),NA())</f>
        <v>#N/A</v>
      </c>
      <c r="P139">
        <f>IFERROR(LARGE(貼_産出額整理表!O$4:O$17,$C139),NA())</f>
        <v>46</v>
      </c>
      <c r="Q139">
        <f>IFERROR(LARGE(貼_産出額整理表!Q$4:Q$17,$C139),NA())</f>
        <v>26</v>
      </c>
      <c r="R139">
        <f>IFERROR(LARGE(貼_産出額整理表!R$4:R$17,$C139),NA())</f>
        <v>23</v>
      </c>
      <c r="S139">
        <f>IFERROR(LARGE(貼_産出額整理表!P$4:P$17,$C139),NA())</f>
        <v>6</v>
      </c>
    </row>
    <row r="140" spans="2:19">
      <c r="B140" t="s">
        <v>61</v>
      </c>
      <c r="C140" s="23" t="s">
        <v>62</v>
      </c>
      <c r="D140" t="str">
        <f>IFERROR(_xlfn.XLOOKUP($C140,貼_産出額整理表!$B$21:$B$199,貼_産出額整理表!C$21:C$199,0),"-")</f>
        <v>別海町</v>
      </c>
      <c r="E140" t="str">
        <f>IFERROR(_xlfn.XLOOKUP($C140,貼_産出額整理表!$B$21:$B$199,貼_産出額整理表!D$21:D$199,0),"-")</f>
        <v>北見市</v>
      </c>
      <c r="F140" t="str">
        <f>IFERROR(_xlfn.XLOOKUP($C140,貼_産出額整理表!$B$21:$B$199,貼_産出額整理表!E$21:E$199,0),"-")</f>
        <v>旭川市</v>
      </c>
      <c r="G140" t="str">
        <f>IFERROR(_xlfn.XLOOKUP($C140,貼_産出額整理表!$B$21:$B$199,貼_産出額整理表!F$21:F$199,0),"-")</f>
        <v>音更町</v>
      </c>
      <c r="H140" t="str">
        <f>IFERROR(_xlfn.XLOOKUP($C140,貼_産出額整理表!$B$21:$B$199,貼_産出額整理表!G$21:G$199,0),"-")</f>
        <v>幌加内町</v>
      </c>
      <c r="I140" t="str">
        <f>IFERROR(_xlfn.XLOOKUP($C140,貼_産出額整理表!$B$21:$B$199,貼_産出額整理表!H$21:H$199,0),"-")</f>
        <v>音更町</v>
      </c>
      <c r="J140" t="str">
        <f>IFERROR(_xlfn.XLOOKUP($C140,貼_産出額整理表!$B$21:$B$199,貼_産出額整理表!I$21:I$199,0),"-")</f>
        <v>芽室町</v>
      </c>
      <c r="K140" t="str">
        <f>IFERROR(_xlfn.XLOOKUP($C140,貼_産出額整理表!$B$21:$B$199,貼_産出額整理表!M$21:M$199,0),"-")</f>
        <v>網走市</v>
      </c>
      <c r="L140" t="str">
        <f>IFERROR(_xlfn.XLOOKUP($C140,貼_産出額整理表!$B$21:$B$199,貼_産出額整理表!N$21:N$199,0),"-")</f>
        <v>岩見沢市</v>
      </c>
      <c r="M140" t="str">
        <f>IFERROR(_xlfn.XLOOKUP($C140,貼_産出額整理表!$B$21:$B$199,貼_産出額整理表!J$21:J$199,0),"-")</f>
        <v>北見市</v>
      </c>
      <c r="N140" t="str">
        <f>IFERROR(_xlfn.XLOOKUP($C140,貼_産出額整理表!$B$21:$B$199,貼_産出額整理表!K$21:K$199,0),"-")</f>
        <v>余市町</v>
      </c>
      <c r="O140" t="str">
        <f>IFERROR(_xlfn.XLOOKUP($C140,貼_産出額整理表!$B$21:$B$199,貼_産出額整理表!L$21:L$199,0),"-")</f>
        <v>月形町</v>
      </c>
      <c r="P140" t="str">
        <f>IFERROR(_xlfn.XLOOKUP($C140,貼_産出額整理表!$B$21:$B$199,貼_産出額整理表!O$21:O$199,0),"-")</f>
        <v>別海町</v>
      </c>
      <c r="Q140" t="str">
        <f>IFERROR(_xlfn.XLOOKUP($C140,貼_産出額整理表!$B$21:$B$199,貼_産出額整理表!Q$21:Q$199,0),"-")</f>
        <v>別海町</v>
      </c>
      <c r="R140" t="str">
        <f>IFERROR(_xlfn.XLOOKUP($C140,貼_産出額整理表!$B$21:$B$199,貼_産出額整理表!R$21:R$199,0),"-")</f>
        <v>別海町</v>
      </c>
      <c r="S140" t="str">
        <f>IFERROR(_xlfn.XLOOKUP($C140,貼_産出額整理表!$B$21:$B$199,貼_産出額整理表!P$21:P$199,0),"-")</f>
        <v>士幌町</v>
      </c>
    </row>
    <row r="141" spans="2:19">
      <c r="C141">
        <v>2</v>
      </c>
      <c r="D141" t="str">
        <f>IFERROR(_xlfn.XLOOKUP($C141,貼_産出額整理表!$B$21:$B$199,貼_産出額整理表!C$21:C$199,0),"-")</f>
        <v>北見市</v>
      </c>
      <c r="E141" t="str">
        <f>IFERROR(_xlfn.XLOOKUP($C141,貼_産出額整理表!$B$21:$B$199,貼_産出額整理表!D$21:D$199,0),"-")</f>
        <v>帯広市</v>
      </c>
      <c r="F141" t="str">
        <f>IFERROR(_xlfn.XLOOKUP($C141,貼_産出額整理表!$B$21:$B$199,貼_産出額整理表!E$21:E$199,0),"-")</f>
        <v>深川市</v>
      </c>
      <c r="G141" t="str">
        <f>IFERROR(_xlfn.XLOOKUP($C141,貼_産出額整理表!$B$21:$B$199,貼_産出額整理表!F$21:F$199,0),"-")</f>
        <v>芽室町</v>
      </c>
      <c r="H141" t="str">
        <f>IFERROR(_xlfn.XLOOKUP($C141,貼_産出額整理表!$B$21:$B$199,貼_産出額整理表!G$21:G$199,0),"-")</f>
        <v>深川市</v>
      </c>
      <c r="I141" t="str">
        <f>IFERROR(_xlfn.XLOOKUP($C141,貼_産出額整理表!$B$21:$B$199,貼_産出額整理表!H$21:H$199,0),"-")</f>
        <v>岩見沢市</v>
      </c>
      <c r="J141" t="str">
        <f>IFERROR(_xlfn.XLOOKUP($C141,貼_産出額整理表!$B$21:$B$199,貼_産出額整理表!I$21:I$199,0),"-")</f>
        <v>網走市</v>
      </c>
      <c r="K141" t="str">
        <f>IFERROR(_xlfn.XLOOKUP($C141,貼_産出額整理表!$B$21:$B$199,貼_産出額整理表!M$21:M$199,0),"-")</f>
        <v>北見市</v>
      </c>
      <c r="L141" t="str">
        <f>IFERROR(_xlfn.XLOOKUP($C141,貼_産出額整理表!$B$21:$B$199,貼_産出額整理表!N$21:N$199,0),"-")</f>
        <v>美唄市</v>
      </c>
      <c r="M141" t="str">
        <f>IFERROR(_xlfn.XLOOKUP($C141,貼_産出額整理表!$B$21:$B$199,貼_産出額整理表!J$21:J$199,0),"-")</f>
        <v>富良野市</v>
      </c>
      <c r="N141" t="str">
        <f>IFERROR(_xlfn.XLOOKUP($C141,貼_産出額整理表!$B$21:$B$199,貼_産出額整理表!K$21:K$199,0),"-")</f>
        <v>仁木町</v>
      </c>
      <c r="O141" t="str">
        <f>IFERROR(_xlfn.XLOOKUP($C141,貼_産出額整理表!$B$21:$B$199,貼_産出額整理表!L$21:L$199,0),"-")</f>
        <v>岩見沢市</v>
      </c>
      <c r="P141" t="str">
        <f>IFERROR(_xlfn.XLOOKUP($C141,貼_産出額整理表!$B$21:$B$199,貼_産出額整理表!O$21:O$199,0),"-")</f>
        <v>標茶町</v>
      </c>
      <c r="Q141" t="str">
        <f>IFERROR(_xlfn.XLOOKUP($C141,貼_産出額整理表!$B$21:$B$199,貼_産出額整理表!Q$21:Q$199,0),"-")</f>
        <v>中標津町</v>
      </c>
      <c r="R141" t="str">
        <f>IFERROR(_xlfn.XLOOKUP($C141,貼_産出額整理表!$B$21:$B$199,貼_産出額整理表!R$21:R$199,0),"-")</f>
        <v>中標津町</v>
      </c>
      <c r="S141" t="str">
        <f>IFERROR(_xlfn.XLOOKUP($C141,貼_産出額整理表!$B$21:$B$199,貼_産出額整理表!P$21:P$199,0),"-")</f>
        <v>清水町</v>
      </c>
    </row>
    <row r="142" spans="2:19">
      <c r="C142">
        <v>3</v>
      </c>
      <c r="D142" t="str">
        <f>IFERROR(_xlfn.XLOOKUP($C142,貼_産出額整理表!$B$21:$B$199,貼_産出額整理表!C$21:C$199,0),"-")</f>
        <v>清水町</v>
      </c>
      <c r="E142" t="str">
        <f>IFERROR(_xlfn.XLOOKUP($C142,貼_産出額整理表!$B$21:$B$199,貼_産出額整理表!D$21:D$199,0),"-")</f>
        <v>芽室町</v>
      </c>
      <c r="F142" t="str">
        <f>IFERROR(_xlfn.XLOOKUP($C142,貼_産出額整理表!$B$21:$B$199,貼_産出額整理表!E$21:E$199,0),"-")</f>
        <v>岩見沢市</v>
      </c>
      <c r="G142" t="str">
        <f>IFERROR(_xlfn.XLOOKUP($C142,貼_産出額整理表!$B$21:$B$199,貼_産出額整理表!F$21:F$199,0),"-")</f>
        <v>帯広市</v>
      </c>
      <c r="H142" t="str">
        <f>IFERROR(_xlfn.XLOOKUP($C142,貼_産出額整理表!$B$21:$B$199,貼_産出額整理表!G$21:G$199,0),"-")</f>
        <v>旭川市</v>
      </c>
      <c r="I142" t="str">
        <f>IFERROR(_xlfn.XLOOKUP($C142,貼_産出額整理表!$B$21:$B$199,貼_産出額整理表!H$21:H$199,0),"-")</f>
        <v>士別市</v>
      </c>
      <c r="J142" t="str">
        <f>IFERROR(_xlfn.XLOOKUP($C142,貼_産出額整理表!$B$21:$B$199,貼_産出額整理表!I$21:I$199,0),"-")</f>
        <v>小清水町</v>
      </c>
      <c r="K142" t="str">
        <f>IFERROR(_xlfn.XLOOKUP($C142,貼_産出額整理表!$B$21:$B$199,貼_産出額整理表!M$21:M$199,0),"-")</f>
        <v>小清水町</v>
      </c>
      <c r="L142" t="str">
        <f>IFERROR(_xlfn.XLOOKUP($C142,貼_産出額整理表!$B$21:$B$199,貼_産出額整理表!N$21:N$199,0),"-")</f>
        <v>滝川市</v>
      </c>
      <c r="M142" t="str">
        <f>IFERROR(_xlfn.XLOOKUP($C142,貼_産出額整理表!$B$21:$B$199,貼_産出額整理表!J$21:J$199,0),"-")</f>
        <v>訓子府町</v>
      </c>
      <c r="N142" t="str">
        <f>IFERROR(_xlfn.XLOOKUP($C142,貼_産出額整理表!$B$21:$B$199,貼_産出額整理表!K$21:K$199,0),"-")</f>
        <v>壮瞥町</v>
      </c>
      <c r="O142" t="str">
        <f>IFERROR(_xlfn.XLOOKUP($C142,貼_産出額整理表!$B$21:$B$199,貼_産出額整理表!L$21:L$199,0),"-")</f>
        <v>深川市</v>
      </c>
      <c r="P142" t="str">
        <f>IFERROR(_xlfn.XLOOKUP($C142,貼_産出額整理表!$B$21:$B$199,貼_産出額整理表!O$21:O$199,0),"-")</f>
        <v>清水町</v>
      </c>
      <c r="Q142" t="str">
        <f>IFERROR(_xlfn.XLOOKUP($C142,貼_産出額整理表!$B$21:$B$199,貼_産出額整理表!Q$21:Q$199,0),"-")</f>
        <v>標茶町</v>
      </c>
      <c r="R142" t="str">
        <f>IFERROR(_xlfn.XLOOKUP($C142,貼_産出額整理表!$B$21:$B$199,貼_産出額整理表!R$21:R$199,0),"-")</f>
        <v>標茶町</v>
      </c>
      <c r="S142" t="str">
        <f>IFERROR(_xlfn.XLOOKUP($C142,貼_産出額整理表!$B$21:$B$199,貼_産出額整理表!P$21:P$199,0),"-")</f>
        <v>上士幌町</v>
      </c>
    </row>
    <row r="143" spans="2:19">
      <c r="C143">
        <v>4</v>
      </c>
      <c r="D143" t="str">
        <f>IFERROR(_xlfn.XLOOKUP($C143,貼_産出額整理表!$B$21:$B$199,貼_産出額整理表!C$21:C$199,0),"-")</f>
        <v>標茶町</v>
      </c>
      <c r="E143" t="str">
        <f>IFERROR(_xlfn.XLOOKUP($C143,貼_産出額整理表!$B$21:$B$199,貼_産出額整理表!D$21:D$199,0),"-")</f>
        <v>富良野市</v>
      </c>
      <c r="F143" t="str">
        <f>IFERROR(_xlfn.XLOOKUP($C143,貼_産出額整理表!$B$21:$B$199,貼_産出額整理表!E$21:E$199,0),"-")</f>
        <v>名寄市</v>
      </c>
      <c r="G143" t="str">
        <f>IFERROR(_xlfn.XLOOKUP($C143,貼_産出額整理表!$B$21:$B$199,貼_産出額整理表!F$21:F$199,0),"-")</f>
        <v>北見市</v>
      </c>
      <c r="H143" t="str">
        <f>IFERROR(_xlfn.XLOOKUP($C143,貼_産出額整理表!$B$21:$B$199,貼_産出額整理表!G$21:G$199,0),"-")</f>
        <v>名寄市</v>
      </c>
      <c r="I143" t="str">
        <f>IFERROR(_xlfn.XLOOKUP($C143,貼_産出額整理表!$B$21:$B$199,貼_産出額整理表!H$21:H$199,0),"-")</f>
        <v>帯広市</v>
      </c>
      <c r="J143" t="str">
        <f>IFERROR(_xlfn.XLOOKUP($C143,貼_産出額整理表!$B$21:$B$199,貼_産出額整理表!I$21:I$199,0),"-")</f>
        <v>清里町</v>
      </c>
      <c r="K143" t="str">
        <f>IFERROR(_xlfn.XLOOKUP($C143,貼_産出額整理表!$B$21:$B$199,貼_産出額整理表!M$21:M$199,0),"-")</f>
        <v>大空町</v>
      </c>
      <c r="L143" t="str">
        <f>IFERROR(_xlfn.XLOOKUP($C143,貼_産出額整理表!$B$21:$B$199,貼_産出額整理表!N$21:N$199,0),"-")</f>
        <v>南幌町</v>
      </c>
      <c r="M143" t="str">
        <f>IFERROR(_xlfn.XLOOKUP($C143,貼_産出額整理表!$B$21:$B$199,貼_産出額整理表!J$21:J$199,0),"-")</f>
        <v>幕別町</v>
      </c>
      <c r="N143" t="str">
        <f>IFERROR(_xlfn.XLOOKUP($C143,貼_産出額整理表!$B$21:$B$199,貼_産出額整理表!K$21:K$199,0),"-")</f>
        <v>増毛町</v>
      </c>
      <c r="O143" t="str">
        <f>IFERROR(_xlfn.XLOOKUP($C143,貼_産出額整理表!$B$21:$B$199,貼_産出額整理表!L$21:L$199,0),"-")</f>
        <v>美唄市</v>
      </c>
      <c r="P143" t="str">
        <f>IFERROR(_xlfn.XLOOKUP($C143,貼_産出額整理表!$B$21:$B$199,貼_産出額整理表!O$21:O$199,0),"-")</f>
        <v>中標津町</v>
      </c>
      <c r="Q143" t="str">
        <f>IFERROR(_xlfn.XLOOKUP($C143,貼_産出額整理表!$B$21:$B$199,貼_産出額整理表!Q$21:Q$199,0),"-")</f>
        <v>清水町</v>
      </c>
      <c r="R143" t="str">
        <f>IFERROR(_xlfn.XLOOKUP($C143,貼_産出額整理表!$B$21:$B$199,貼_産出額整理表!R$21:R$199,0),"-")</f>
        <v>清水町</v>
      </c>
      <c r="S143" t="str">
        <f>IFERROR(_xlfn.XLOOKUP($C143,貼_産出額整理表!$B$21:$B$199,貼_産出額整理表!P$21:P$199,0),"-")</f>
        <v>佐呂間町</v>
      </c>
    </row>
    <row r="144" spans="2:19">
      <c r="C144">
        <v>5</v>
      </c>
      <c r="D144" t="str">
        <f>IFERROR(_xlfn.XLOOKUP($C144,貼_産出額整理表!$B$21:$B$199,貼_産出額整理表!C$21:C$199,0),"-")</f>
        <v>士幌町</v>
      </c>
      <c r="E144" t="str">
        <f>IFERROR(_xlfn.XLOOKUP($C144,貼_産出額整理表!$B$21:$B$199,貼_産出額整理表!D$21:D$199,0),"-")</f>
        <v>岩見沢市</v>
      </c>
      <c r="F144" t="str">
        <f>IFERROR(_xlfn.XLOOKUP($C144,貼_産出額整理表!$B$21:$B$199,貼_産出額整理表!E$21:E$199,0),"-")</f>
        <v>新十津川町</v>
      </c>
      <c r="G144" t="str">
        <f>IFERROR(_xlfn.XLOOKUP($C144,貼_産出額整理表!$B$21:$B$199,貼_産出額整理表!F$21:F$199,0),"-")</f>
        <v>岩見沢市</v>
      </c>
      <c r="H144" t="str">
        <f>IFERROR(_xlfn.XLOOKUP($C144,貼_産出額整理表!$B$21:$B$199,貼_産出額整理表!G$21:G$199,0),"-")</f>
        <v>剣淵町</v>
      </c>
      <c r="I144" t="str">
        <f>IFERROR(_xlfn.XLOOKUP($C144,貼_産出額整理表!$B$21:$B$199,貼_産出額整理表!H$21:H$199,0),"-")</f>
        <v>長沼町</v>
      </c>
      <c r="J144" t="str">
        <f>IFERROR(_xlfn.XLOOKUP($C144,貼_産出額整理表!$B$21:$B$199,貼_産出額整理表!I$21:I$199,0),"-")</f>
        <v>幕別町</v>
      </c>
      <c r="K144" t="str">
        <f>IFERROR(_xlfn.XLOOKUP($C144,貼_産出額整理表!$B$21:$B$199,貼_産出額整理表!M$21:M$199,0),"-")</f>
        <v>斜里町</v>
      </c>
      <c r="L144" t="str">
        <f>IFERROR(_xlfn.XLOOKUP($C144,貼_産出額整理表!$B$21:$B$199,貼_産出額整理表!N$21:N$199,0),"-")</f>
        <v>和寒町</v>
      </c>
      <c r="M144" t="str">
        <f>IFERROR(_xlfn.XLOOKUP($C144,貼_産出額整理表!$B$21:$B$199,貼_産出額整理表!J$21:J$199,0),"-")</f>
        <v>帯広市</v>
      </c>
      <c r="N144" t="str">
        <f>IFERROR(_xlfn.XLOOKUP($C144,貼_産出額整理表!$B$21:$B$199,貼_産出額整理表!K$21:K$199,0),"-")</f>
        <v>深川市</v>
      </c>
      <c r="O144" t="str">
        <f>IFERROR(_xlfn.XLOOKUP($C144,貼_産出額整理表!$B$21:$B$199,貼_産出額整理表!L$21:L$199,0),"-")</f>
        <v>七飯町</v>
      </c>
      <c r="P144" t="str">
        <f>IFERROR(_xlfn.XLOOKUP($C144,貼_産出額整理表!$B$21:$B$199,貼_産出額整理表!O$21:O$199,0),"-")</f>
        <v>士幌町</v>
      </c>
      <c r="Q144" t="str">
        <f>IFERROR(_xlfn.XLOOKUP($C144,貼_産出額整理表!$B$21:$B$199,貼_産出額整理表!Q$21:Q$199,0),"-")</f>
        <v>浜中町</v>
      </c>
      <c r="R144" t="str">
        <f>IFERROR(_xlfn.XLOOKUP($C144,貼_産出額整理表!$B$21:$B$199,貼_産出額整理表!R$21:R$199,0),"-")</f>
        <v>浜中町</v>
      </c>
      <c r="S144" t="str">
        <f>IFERROR(_xlfn.XLOOKUP($C144,貼_産出額整理表!$B$21:$B$199,貼_産出額整理表!P$21:P$199,0),"-")</f>
        <v>新得町</v>
      </c>
    </row>
    <row r="145" spans="3:19">
      <c r="C145">
        <v>6</v>
      </c>
      <c r="D145" t="str">
        <f>IFERROR(_xlfn.XLOOKUP($C145,貼_産出額整理表!$B$21:$B$199,貼_産出額整理表!C$21:C$199,0),"-")</f>
        <v>幕別町</v>
      </c>
      <c r="E145" t="str">
        <f>IFERROR(_xlfn.XLOOKUP($C145,貼_産出額整理表!$B$21:$B$199,貼_産出額整理表!D$21:D$199,0),"-")</f>
        <v>幕別町</v>
      </c>
      <c r="F145" t="str">
        <f>IFERROR(_xlfn.XLOOKUP($C145,貼_産出額整理表!$B$21:$B$199,貼_産出額整理表!E$21:E$199,0),"-")</f>
        <v>美唄市</v>
      </c>
      <c r="G145" t="str">
        <f>IFERROR(_xlfn.XLOOKUP($C145,貼_産出額整理表!$B$21:$B$199,貼_産出額整理表!F$21:F$199,0),"-")</f>
        <v>大空町</v>
      </c>
      <c r="H145" t="str">
        <f>IFERROR(_xlfn.XLOOKUP($C145,貼_産出額整理表!$B$21:$B$199,貼_産出額整理表!G$21:G$199,0),"-")</f>
        <v>士別市</v>
      </c>
      <c r="I145" t="str">
        <f>IFERROR(_xlfn.XLOOKUP($C145,貼_産出額整理表!$B$21:$B$199,貼_産出額整理表!H$21:H$199,0),"-")</f>
        <v>美唄市</v>
      </c>
      <c r="J145" t="str">
        <f>IFERROR(_xlfn.XLOOKUP($C145,貼_産出額整理表!$B$21:$B$199,貼_産出額整理表!I$21:I$199,0),"-")</f>
        <v>士幌町</v>
      </c>
      <c r="K145" t="str">
        <f>IFERROR(_xlfn.XLOOKUP($C145,貼_産出額整理表!$B$21:$B$199,貼_産出額整理表!M$21:M$199,0),"-")</f>
        <v>帯広市</v>
      </c>
      <c r="L145" t="str">
        <f>IFERROR(_xlfn.XLOOKUP($C145,貼_産出額整理表!$B$21:$B$199,貼_産出額整理表!N$21:N$199,0),"-")</f>
        <v>音更町</v>
      </c>
      <c r="M145" t="str">
        <f>IFERROR(_xlfn.XLOOKUP($C145,貼_産出額整理表!$B$21:$B$199,貼_産出額整理表!J$21:J$199,0),"-")</f>
        <v>芽室町</v>
      </c>
      <c r="N145" t="str">
        <f>IFERROR(_xlfn.XLOOKUP($C145,貼_産出額整理表!$B$21:$B$199,貼_産出額整理表!K$21:K$199,0),"-")</f>
        <v>浦臼町</v>
      </c>
      <c r="O145" t="str">
        <f>IFERROR(_xlfn.XLOOKUP($C145,貼_産出額整理表!$B$21:$B$199,貼_産出額整理表!L$21:L$199,0),"-")</f>
        <v>妹背牛町</v>
      </c>
      <c r="P145" t="str">
        <f>IFERROR(_xlfn.XLOOKUP($C145,貼_産出額整理表!$B$21:$B$199,貼_産出額整理表!O$21:O$199,0),"-")</f>
        <v>上士幌町</v>
      </c>
      <c r="Q145" t="str">
        <f>IFERROR(_xlfn.XLOOKUP($C145,貼_産出額整理表!$B$21:$B$199,貼_産出額整理表!Q$21:Q$199,0),"-")</f>
        <v>大樹町</v>
      </c>
      <c r="R145" t="str">
        <f>IFERROR(_xlfn.XLOOKUP($C145,貼_産出額整理表!$B$21:$B$199,貼_産出額整理表!R$21:R$199,0),"-")</f>
        <v>大樹町</v>
      </c>
      <c r="S145" t="str">
        <f>IFERROR(_xlfn.XLOOKUP($C145,貼_産出額整理表!$B$21:$B$199,貼_産出額整理表!P$21:P$199,0),"-")</f>
        <v>標茶町</v>
      </c>
    </row>
    <row r="146" spans="3:19">
      <c r="C146">
        <v>7</v>
      </c>
      <c r="D146" t="str">
        <f>IFERROR(_xlfn.XLOOKUP($C146,貼_産出額整理表!$B$21:$B$199,貼_産出額整理表!C$21:C$199,0),"-")</f>
        <v>帯広市</v>
      </c>
      <c r="E146" t="str">
        <f>IFERROR(_xlfn.XLOOKUP($C146,貼_産出額整理表!$B$21:$B$199,貼_産出額整理表!D$21:D$199,0),"-")</f>
        <v>音更町</v>
      </c>
      <c r="F146" t="str">
        <f>IFERROR(_xlfn.XLOOKUP($C146,貼_産出額整理表!$B$21:$B$199,貼_産出額整理表!E$21:E$199,0),"-")</f>
        <v>沼田町</v>
      </c>
      <c r="G146" t="str">
        <f>IFERROR(_xlfn.XLOOKUP($C146,貼_産出額整理表!$B$21:$B$199,貼_産出額整理表!F$21:F$199,0),"-")</f>
        <v>網走市</v>
      </c>
      <c r="H146" t="str">
        <f>IFERROR(_xlfn.XLOOKUP($C146,貼_産出額整理表!$B$21:$B$199,貼_産出額整理表!G$21:G$199,0),"-")</f>
        <v>共和町</v>
      </c>
      <c r="I146" t="str">
        <f>IFERROR(_xlfn.XLOOKUP($C146,貼_産出額整理表!$B$21:$B$199,貼_産出額整理表!H$21:H$199,0),"-")</f>
        <v>芽室町</v>
      </c>
      <c r="J146" t="str">
        <f>IFERROR(_xlfn.XLOOKUP($C146,貼_産出額整理表!$B$21:$B$199,貼_産出額整理表!I$21:I$199,0),"-")</f>
        <v>中札内村</v>
      </c>
      <c r="K146" t="str">
        <f>IFERROR(_xlfn.XLOOKUP($C146,貼_産出額整理表!$B$21:$B$199,貼_産出額整理表!M$21:M$199,0),"-")</f>
        <v>音更町</v>
      </c>
      <c r="L146" t="str">
        <f>IFERROR(_xlfn.XLOOKUP($C146,貼_産出額整理表!$B$21:$B$199,貼_産出額整理表!N$21:N$199,0),"-")</f>
        <v>帯広市</v>
      </c>
      <c r="M146" t="str">
        <f>IFERROR(_xlfn.XLOOKUP($C146,貼_産出額整理表!$B$21:$B$199,貼_産出額整理表!J$21:J$199,0),"-")</f>
        <v>岩見沢市</v>
      </c>
      <c r="N146" t="str">
        <f>IFERROR(_xlfn.XLOOKUP($C146,貼_産出額整理表!$B$21:$B$199,貼_産出額整理表!K$21:K$199,0),"-")</f>
        <v>七飯町</v>
      </c>
      <c r="O146" t="str">
        <f>IFERROR(_xlfn.XLOOKUP($C146,貼_産出額整理表!$B$21:$B$199,貼_産出額整理表!L$21:L$199,0),"-")</f>
        <v>栗山町</v>
      </c>
      <c r="P146" t="str">
        <f>IFERROR(_xlfn.XLOOKUP($C146,貼_産出額整理表!$B$21:$B$199,貼_産出額整理表!O$21:O$199,0),"-")</f>
        <v>新ひだか町</v>
      </c>
      <c r="Q146" t="str">
        <f>IFERROR(_xlfn.XLOOKUP($C146,貼_産出額整理表!$B$21:$B$199,貼_産出額整理表!Q$21:Q$199,0),"-")</f>
        <v>上士幌町</v>
      </c>
      <c r="R146" t="str">
        <f>IFERROR(_xlfn.XLOOKUP($C146,貼_産出額整理表!$B$21:$B$199,貼_産出額整理表!R$21:R$199,0),"-")</f>
        <v>標津町</v>
      </c>
      <c r="S146" t="str">
        <f>IFERROR(_xlfn.XLOOKUP($C146,貼_産出額整理表!$B$21:$B$199,貼_産出額整理表!P$21:P$199,0),"-")</f>
        <v>白老町</v>
      </c>
    </row>
    <row r="147" spans="3:19">
      <c r="C147">
        <v>8</v>
      </c>
      <c r="D147" t="str">
        <f>IFERROR(_xlfn.XLOOKUP($C147,貼_産出額整理表!$B$21:$B$199,貼_産出額整理表!C$21:C$199,0),"-")</f>
        <v>中標津町</v>
      </c>
      <c r="E147" t="str">
        <f>IFERROR(_xlfn.XLOOKUP($C147,貼_産出額整理表!$B$21:$B$199,貼_産出額整理表!D$21:D$199,0),"-")</f>
        <v>美幌町</v>
      </c>
      <c r="F147" t="str">
        <f>IFERROR(_xlfn.XLOOKUP($C147,貼_産出額整理表!$B$21:$B$199,貼_産出額整理表!E$21:E$199,0),"-")</f>
        <v>当麻町</v>
      </c>
      <c r="G147" t="str">
        <f>IFERROR(_xlfn.XLOOKUP($C147,貼_産出額整理表!$B$21:$B$199,貼_産出額整理表!F$21:F$199,0),"-")</f>
        <v>幕別町</v>
      </c>
      <c r="H147" t="str">
        <f>IFERROR(_xlfn.XLOOKUP($C147,貼_産出額整理表!$B$21:$B$199,貼_産出額整理表!G$21:G$199,0),"-")</f>
        <v>沼田町</v>
      </c>
      <c r="I147" t="str">
        <f>IFERROR(_xlfn.XLOOKUP($C147,貼_産出額整理表!$B$21:$B$199,貼_産出額整理表!H$21:H$199,0),"-")</f>
        <v>剣淵町</v>
      </c>
      <c r="J147" t="str">
        <f>IFERROR(_xlfn.XLOOKUP($C147,貼_産出額整理表!$B$21:$B$199,貼_産出額整理表!I$21:I$199,0),"-")</f>
        <v>訓子府町</v>
      </c>
      <c r="K147" t="str">
        <f>IFERROR(_xlfn.XLOOKUP($C147,貼_産出額整理表!$B$21:$B$199,貼_産出額整理表!M$21:M$199,0),"-")</f>
        <v>芽室町</v>
      </c>
      <c r="L147" t="str">
        <f>IFERROR(_xlfn.XLOOKUP($C147,貼_産出額整理表!$B$21:$B$199,貼_産出額整理表!N$21:N$199,0),"-")</f>
        <v>赤平市</v>
      </c>
      <c r="M147" t="str">
        <f>IFERROR(_xlfn.XLOOKUP($C147,貼_産出額整理表!$B$21:$B$199,貼_産出額整理表!J$21:J$199,0),"-")</f>
        <v>美幌町</v>
      </c>
      <c r="N147" t="str">
        <f>IFERROR(_xlfn.XLOOKUP($C147,貼_産出額整理表!$B$21:$B$199,貼_産出額整理表!K$21:K$199,0),"-")</f>
        <v>札幌市</v>
      </c>
      <c r="O147" t="str">
        <f>IFERROR(_xlfn.XLOOKUP($C147,貼_産出額整理表!$B$21:$B$199,貼_産出額整理表!L$21:L$199,0),"-")</f>
        <v>札幌市</v>
      </c>
      <c r="P147" t="str">
        <f>IFERROR(_xlfn.XLOOKUP($C147,貼_産出額整理表!$B$21:$B$199,貼_産出額整理表!O$21:O$199,0),"-")</f>
        <v>日高町</v>
      </c>
      <c r="Q147" t="str">
        <f>IFERROR(_xlfn.XLOOKUP($C147,貼_産出額整理表!$B$21:$B$199,貼_産出額整理表!Q$21:Q$199,0),"-")</f>
        <v>標津町</v>
      </c>
      <c r="R147" t="str">
        <f>IFERROR(_xlfn.XLOOKUP($C147,貼_産出額整理表!$B$21:$B$199,貼_産出額整理表!R$21:R$199,0),"-")</f>
        <v>上士幌町</v>
      </c>
      <c r="S147" t="str">
        <f>IFERROR(_xlfn.XLOOKUP($C147,貼_産出額整理表!$B$21:$B$199,貼_産出額整理表!P$21:P$199,0),"-")</f>
        <v>七飯町</v>
      </c>
    </row>
    <row r="148" spans="3:19">
      <c r="C148">
        <v>9</v>
      </c>
      <c r="D148" t="str">
        <f>IFERROR(_xlfn.XLOOKUP($C148,貼_産出額整理表!$B$21:$B$199,貼_産出額整理表!C$21:C$199,0),"-")</f>
        <v>網走市</v>
      </c>
      <c r="E148" t="str">
        <f>IFERROR(_xlfn.XLOOKUP($C148,貼_産出額整理表!$B$21:$B$199,貼_産出額整理表!D$21:D$199,0),"-")</f>
        <v>大空町</v>
      </c>
      <c r="F148" t="str">
        <f>IFERROR(_xlfn.XLOOKUP($C148,貼_産出額整理表!$B$21:$B$199,貼_産出額整理表!E$21:E$199,0),"-")</f>
        <v>新篠津村</v>
      </c>
      <c r="G148" t="str">
        <f>IFERROR(_xlfn.XLOOKUP($C148,貼_産出額整理表!$B$21:$B$199,貼_産出額整理表!F$21:F$199,0),"-")</f>
        <v>小清水町</v>
      </c>
      <c r="H148" t="str">
        <f>IFERROR(_xlfn.XLOOKUP($C148,貼_産出額整理表!$B$21:$B$199,貼_産出額整理表!G$21:G$199,0),"-")</f>
        <v>美瑛町</v>
      </c>
      <c r="I148" t="str">
        <f>IFERROR(_xlfn.XLOOKUP($C148,貼_産出額整理表!$B$21:$B$199,貼_産出額整理表!H$21:H$199,0),"-")</f>
        <v>幕別町</v>
      </c>
      <c r="J148" t="str">
        <f>IFERROR(_xlfn.XLOOKUP($C148,貼_産出額整理表!$B$21:$B$199,貼_産出額整理表!I$21:I$199,0),"-")</f>
        <v>美瑛町</v>
      </c>
      <c r="K148" t="str">
        <f>IFERROR(_xlfn.XLOOKUP($C148,貼_産出額整理表!$B$21:$B$199,貼_産出額整理表!M$21:M$199,0),"-")</f>
        <v>美幌町</v>
      </c>
      <c r="L148" t="str">
        <f>IFERROR(_xlfn.XLOOKUP($C148,貼_産出額整理表!$B$21:$B$199,貼_産出額整理表!N$21:N$199,0),"-")</f>
        <v>富良野市</v>
      </c>
      <c r="M148" t="str">
        <f>IFERROR(_xlfn.XLOOKUP($C148,貼_産出額整理表!$B$21:$B$199,貼_産出額整理表!J$21:J$199,0),"-")</f>
        <v>中富良野町</v>
      </c>
      <c r="N148" t="str">
        <f>IFERROR(_xlfn.XLOOKUP($C148,貼_産出額整理表!$B$21:$B$199,貼_産出額整理表!K$21:K$199,0),"-")</f>
        <v>岩見沢市</v>
      </c>
      <c r="O148" t="str">
        <f>IFERROR(_xlfn.XLOOKUP($C148,貼_産出額整理表!$B$21:$B$199,貼_産出額整理表!L$21:L$199,0),"-")</f>
        <v>新篠津村</v>
      </c>
      <c r="P148" t="str">
        <f>IFERROR(_xlfn.XLOOKUP($C148,貼_産出額整理表!$B$21:$B$199,貼_産出額整理表!O$21:O$199,0),"-")</f>
        <v>鹿追町</v>
      </c>
      <c r="Q148" t="str">
        <f>IFERROR(_xlfn.XLOOKUP($C148,貼_産出額整理表!$B$21:$B$199,貼_産出額整理表!Q$21:Q$199,0),"-")</f>
        <v>鹿追町</v>
      </c>
      <c r="R148" t="str">
        <f>IFERROR(_xlfn.XLOOKUP($C148,貼_産出額整理表!$B$21:$B$199,貼_産出額整理表!R$21:R$199,0),"-")</f>
        <v>鹿追町</v>
      </c>
      <c r="S148" t="str">
        <f>IFERROR(_xlfn.XLOOKUP($C148,貼_産出額整理表!$B$21:$B$199,貼_産出額整理表!P$21:P$199,0),"-")</f>
        <v>芽室町</v>
      </c>
    </row>
    <row r="149" spans="3:19">
      <c r="C149">
        <v>10</v>
      </c>
      <c r="D149" t="str">
        <f>IFERROR(_xlfn.XLOOKUP($C149,貼_産出額整理表!$B$21:$B$199,貼_産出額整理表!C$21:C$199,0),"-")</f>
        <v>芽室町</v>
      </c>
      <c r="E149" t="str">
        <f>IFERROR(_xlfn.XLOOKUP($C149,貼_産出額整理表!$B$21:$B$199,貼_産出額整理表!D$21:D$199,0),"-")</f>
        <v>訓子府町</v>
      </c>
      <c r="F149" t="str">
        <f>IFERROR(_xlfn.XLOOKUP($C149,貼_産出額整理表!$B$21:$B$199,貼_産出額整理表!E$21:E$199,0),"-")</f>
        <v>鷹栖町</v>
      </c>
      <c r="G149" t="str">
        <f>IFERROR(_xlfn.XLOOKUP($C149,貼_産出額整理表!$B$21:$B$199,貼_産出額整理表!F$21:F$199,0),"-")</f>
        <v>斜里町</v>
      </c>
      <c r="H149" t="str">
        <f>IFERROR(_xlfn.XLOOKUP($C149,貼_産出額整理表!$B$21:$B$199,貼_産出額整理表!G$21:G$199,0),"-")</f>
        <v>和寒町</v>
      </c>
      <c r="I149" t="str">
        <f>IFERROR(_xlfn.XLOOKUP($C149,貼_産出額整理表!$B$21:$B$199,貼_産出額整理表!H$21:H$199,0),"-")</f>
        <v>北見市</v>
      </c>
      <c r="J149" t="str">
        <f>IFERROR(_xlfn.XLOOKUP($C149,貼_産出額整理表!$B$21:$B$199,貼_産出額整理表!I$21:I$199,0),"-")</f>
        <v>豊頃町</v>
      </c>
      <c r="K149" t="str">
        <f>IFERROR(_xlfn.XLOOKUP($C149,貼_産出額整理表!$B$21:$B$199,貼_産出額整理表!M$21:M$199,0),"-")</f>
        <v>清里町</v>
      </c>
      <c r="L149" t="str">
        <f>IFERROR(_xlfn.XLOOKUP($C149,貼_産出額整理表!$B$21:$B$199,貼_産出額整理表!N$21:N$199,0),"-")</f>
        <v>石狩市</v>
      </c>
      <c r="M149" t="str">
        <f>IFERROR(_xlfn.XLOOKUP($C149,貼_産出額整理表!$B$21:$B$199,貼_産出額整理表!J$21:J$199,0),"-")</f>
        <v>音更町</v>
      </c>
      <c r="N149" t="str">
        <f>IFERROR(_xlfn.XLOOKUP($C149,貼_産出額整理表!$B$21:$B$199,貼_産出額整理表!K$21:K$199,0),"-")</f>
        <v>池田町</v>
      </c>
      <c r="O149" t="str">
        <f>IFERROR(_xlfn.XLOOKUP($C149,貼_産出額整理表!$B$21:$B$199,貼_産出額整理表!L$21:L$199,0),"-")</f>
        <v>大空町</v>
      </c>
      <c r="P149" t="str">
        <f>IFERROR(_xlfn.XLOOKUP($C149,貼_産出額整理表!$B$21:$B$199,貼_産出額整理表!O$21:O$199,0),"-")</f>
        <v>浜中町</v>
      </c>
      <c r="Q149" t="str">
        <f>IFERROR(_xlfn.XLOOKUP($C149,貼_産出額整理表!$B$21:$B$199,貼_産出額整理表!Q$21:Q$199,0),"-")</f>
        <v>湧別町</v>
      </c>
      <c r="R149" t="str">
        <f>IFERROR(_xlfn.XLOOKUP($C149,貼_産出額整理表!$B$21:$B$199,貼_産出額整理表!R$21:R$199,0),"-")</f>
        <v>湧別町</v>
      </c>
      <c r="S149" t="str">
        <f>IFERROR(_xlfn.XLOOKUP($C149,貼_産出額整理表!$B$21:$B$199,貼_産出額整理表!P$21:P$199,0),"-")</f>
        <v>鹿追町</v>
      </c>
    </row>
    <row r="150" spans="3:19">
      <c r="C150">
        <v>11</v>
      </c>
      <c r="D150" t="str">
        <f>IFERROR(_xlfn.XLOOKUP($C150,貼_産出額整理表!$B$21:$B$199,貼_産出額整理表!C$21:C$199,0),"-")</f>
        <v>音更町</v>
      </c>
      <c r="E150" t="str">
        <f>IFERROR(_xlfn.XLOOKUP($C150,貼_産出額整理表!$B$21:$B$199,貼_産出額整理表!D$21:D$199,0),"-")</f>
        <v>旭川市</v>
      </c>
      <c r="F150" t="str">
        <f>IFERROR(_xlfn.XLOOKUP($C150,貼_産出額整理表!$B$21:$B$199,貼_産出額整理表!E$21:E$199,0),"-")</f>
        <v>士別市</v>
      </c>
      <c r="G150" t="str">
        <f>IFERROR(_xlfn.XLOOKUP($C150,貼_産出額整理表!$B$21:$B$199,貼_産出額整理表!F$21:F$199,0),"-")</f>
        <v>美瑛町</v>
      </c>
      <c r="H150" t="str">
        <f>IFERROR(_xlfn.XLOOKUP($C150,貼_産出額整理表!$B$21:$B$199,貼_産出額整理表!G$21:G$199,0),"-")</f>
        <v>音威子府村</v>
      </c>
      <c r="I150" t="str">
        <f>IFERROR(_xlfn.XLOOKUP($C150,貼_産出額整理表!$B$21:$B$199,貼_産出額整理表!H$21:H$199,0),"-")</f>
        <v>士幌町</v>
      </c>
      <c r="J150" t="str">
        <f>IFERROR(_xlfn.XLOOKUP($C150,貼_産出額整理表!$B$21:$B$199,貼_産出額整理表!I$21:I$199,0),"-")</f>
        <v>清水町</v>
      </c>
      <c r="K150" t="str">
        <f>IFERROR(_xlfn.XLOOKUP($C150,貼_産出額整理表!$B$21:$B$199,貼_産出額整理表!M$21:M$199,0),"-")</f>
        <v>幕別町</v>
      </c>
      <c r="L150" t="str">
        <f>IFERROR(_xlfn.XLOOKUP($C150,貼_産出額整理表!$B$21:$B$199,貼_産出額整理表!N$21:N$199,0),"-")</f>
        <v>上ノ国町</v>
      </c>
      <c r="M150" t="str">
        <f>IFERROR(_xlfn.XLOOKUP($C150,貼_産出額整理表!$B$21:$B$199,貼_産出額整理表!J$21:J$199,0),"-")</f>
        <v>北斗市</v>
      </c>
      <c r="N150" t="str">
        <f>IFERROR(_xlfn.XLOOKUP($C150,貼_産出額整理表!$B$21:$B$199,貼_産出額整理表!K$21:K$199,0),"-")</f>
        <v>旭川市</v>
      </c>
      <c r="O150" t="str">
        <f>IFERROR(_xlfn.XLOOKUP($C150,貼_産出額整理表!$B$21:$B$199,貼_産出額整理表!L$21:L$199,0),"-")</f>
        <v>芦別市</v>
      </c>
      <c r="P150" t="str">
        <f>IFERROR(_xlfn.XLOOKUP($C150,貼_産出額整理表!$B$21:$B$199,貼_産出額整理表!O$21:O$199,0),"-")</f>
        <v>大樹町</v>
      </c>
      <c r="Q150" t="str">
        <f>IFERROR(_xlfn.XLOOKUP($C150,貼_産出額整理表!$B$21:$B$199,貼_産出額整理表!Q$21:Q$199,0),"-")</f>
        <v>士幌町</v>
      </c>
      <c r="R150" t="str">
        <f>IFERROR(_xlfn.XLOOKUP($C150,貼_産出額整理表!$B$21:$B$199,貼_産出額整理表!R$21:R$199,0),"-")</f>
        <v>士幌町</v>
      </c>
      <c r="S150" t="str">
        <f>IFERROR(_xlfn.XLOOKUP($C150,貼_産出額整理表!$B$21:$B$199,貼_産出額整理表!P$21:P$199,0),"-")</f>
        <v>津別町</v>
      </c>
    </row>
    <row r="151" spans="3:19">
      <c r="C151">
        <v>12</v>
      </c>
      <c r="D151" t="str">
        <f>IFERROR(_xlfn.XLOOKUP($C151,貼_産出額整理表!$B$21:$B$199,貼_産出額整理表!C$21:C$199,0),"-")</f>
        <v>上士幌町</v>
      </c>
      <c r="E151" t="str">
        <f>IFERROR(_xlfn.XLOOKUP($C151,貼_産出額整理表!$B$21:$B$199,貼_産出額整理表!D$21:D$199,0),"-")</f>
        <v>斜里町</v>
      </c>
      <c r="F151" t="str">
        <f>IFERROR(_xlfn.XLOOKUP($C151,貼_産出額整理表!$B$21:$B$199,貼_産出額整理表!E$21:E$199,0),"-")</f>
        <v>東川町</v>
      </c>
      <c r="G151" t="str">
        <f>IFERROR(_xlfn.XLOOKUP($C151,貼_産出額整理表!$B$21:$B$199,貼_産出額整理表!F$21:F$199,0),"-")</f>
        <v>長沼町</v>
      </c>
      <c r="H151" t="str">
        <f>IFERROR(_xlfn.XLOOKUP($C151,貼_産出額整理表!$B$21:$B$199,貼_産出額整理表!G$21:G$199,0),"-")</f>
        <v>黒松内町</v>
      </c>
      <c r="I151" t="str">
        <f>IFERROR(_xlfn.XLOOKUP($C151,貼_産出額整理表!$B$21:$B$199,貼_産出額整理表!H$21:H$199,0),"-")</f>
        <v>深川市</v>
      </c>
      <c r="J151" t="str">
        <f>IFERROR(_xlfn.XLOOKUP($C151,貼_産出額整理表!$B$21:$B$199,貼_産出額整理表!I$21:I$199,0),"-")</f>
        <v>上士幌町</v>
      </c>
      <c r="K151" t="str">
        <f>IFERROR(_xlfn.XLOOKUP($C151,貼_産出額整理表!$B$21:$B$199,貼_産出額整理表!M$21:M$199,0),"-")</f>
        <v>更別村</v>
      </c>
      <c r="L151" t="str">
        <f>IFERROR(_xlfn.XLOOKUP($C151,貼_産出額整理表!$B$21:$B$199,貼_産出額整理表!N$21:N$199,0),"-")</f>
        <v>積丹町</v>
      </c>
      <c r="M151" t="str">
        <f>IFERROR(_xlfn.XLOOKUP($C151,貼_産出額整理表!$B$21:$B$199,貼_産出額整理表!J$21:J$199,0),"-")</f>
        <v>津別町</v>
      </c>
      <c r="N151" t="str">
        <f>IFERROR(_xlfn.XLOOKUP($C151,貼_産出額整理表!$B$21:$B$199,貼_産出額整理表!K$21:K$199,0),"-")</f>
        <v>富良野市</v>
      </c>
      <c r="O151" t="str">
        <f>IFERROR(_xlfn.XLOOKUP($C151,貼_産出額整理表!$B$21:$B$199,貼_産出額整理表!L$21:L$199,0),"-")</f>
        <v>当麻町</v>
      </c>
      <c r="P151" t="str">
        <f>IFERROR(_xlfn.XLOOKUP($C151,貼_産出額整理表!$B$21:$B$199,貼_産出額整理表!O$21:O$199,0),"-")</f>
        <v>網走市</v>
      </c>
      <c r="Q151" t="str">
        <f>IFERROR(_xlfn.XLOOKUP($C151,貼_産出額整理表!$B$21:$B$199,貼_産出額整理表!Q$21:Q$199,0),"-")</f>
        <v>幕別町</v>
      </c>
      <c r="R151" t="str">
        <f>IFERROR(_xlfn.XLOOKUP($C151,貼_産出額整理表!$B$21:$B$199,貼_産出額整理表!R$21:R$199,0),"-")</f>
        <v>鶴居村</v>
      </c>
      <c r="S151" t="str">
        <f>IFERROR(_xlfn.XLOOKUP($C151,貼_産出額整理表!$B$21:$B$199,貼_産出額整理表!P$21:P$199,0),"-")</f>
        <v>稚内市</v>
      </c>
    </row>
    <row r="152" spans="3:19">
      <c r="C152">
        <v>13</v>
      </c>
      <c r="D152" t="str">
        <f>IFERROR(_xlfn.XLOOKUP($C152,貼_産出額整理表!$B$21:$B$199,貼_産出額整理表!C$21:C$199,0),"-")</f>
        <v>鹿追町</v>
      </c>
      <c r="E152" t="str">
        <f>IFERROR(_xlfn.XLOOKUP($C152,貼_産出額整理表!$B$21:$B$199,貼_産出額整理表!D$21:D$199,0),"-")</f>
        <v>網走市</v>
      </c>
      <c r="F152" t="str">
        <f>IFERROR(_xlfn.XLOOKUP($C152,貼_産出額整理表!$B$21:$B$199,貼_産出額整理表!E$21:E$199,0),"-")</f>
        <v>秩父別町</v>
      </c>
      <c r="G152" t="str">
        <f>IFERROR(_xlfn.XLOOKUP($C152,貼_産出額整理表!$B$21:$B$199,貼_産出額整理表!F$21:F$199,0),"-")</f>
        <v>当別町</v>
      </c>
      <c r="H152" t="str">
        <f>IFERROR(_xlfn.XLOOKUP($C152,貼_産出額整理表!$B$21:$B$199,貼_産出額整理表!G$21:G$199,0),"-")</f>
        <v>新得町</v>
      </c>
      <c r="I152" t="str">
        <f>IFERROR(_xlfn.XLOOKUP($C152,貼_産出額整理表!$B$21:$B$199,貼_産出額整理表!H$21:H$199,0),"-")</f>
        <v>安平町</v>
      </c>
      <c r="J152" t="str">
        <f>IFERROR(_xlfn.XLOOKUP($C152,貼_産出額整理表!$B$21:$B$199,貼_産出額整理表!I$21:I$199,0),"-")</f>
        <v>京極町</v>
      </c>
      <c r="K152" t="str">
        <f>IFERROR(_xlfn.XLOOKUP($C152,貼_産出額整理表!$B$21:$B$199,貼_産出額整理表!M$21:M$199,0),"-")</f>
        <v>士幌町</v>
      </c>
      <c r="L152" t="str">
        <f>IFERROR(_xlfn.XLOOKUP($C152,貼_産出額整理表!$B$21:$B$199,貼_産出額整理表!N$21:N$199,0),"-")</f>
        <v>比布町</v>
      </c>
      <c r="M152" t="str">
        <f>IFERROR(_xlfn.XLOOKUP($C152,貼_産出額整理表!$B$21:$B$199,貼_産出額整理表!J$21:J$199,0),"-")</f>
        <v>長沼町</v>
      </c>
      <c r="N152" t="str">
        <f>IFERROR(_xlfn.XLOOKUP($C152,貼_産出額整理表!$B$21:$B$199,貼_産出額整理表!K$21:K$199,0),"-")</f>
        <v>長沼町</v>
      </c>
      <c r="O152" t="str">
        <f>IFERROR(_xlfn.XLOOKUP($C152,貼_産出額整理表!$B$21:$B$199,貼_産出額整理表!L$21:L$199,0),"-")</f>
        <v>むかわ町</v>
      </c>
      <c r="P152" t="str">
        <f>IFERROR(_xlfn.XLOOKUP($C152,貼_産出額整理表!$B$21:$B$199,貼_産出額整理表!O$21:O$199,0),"-")</f>
        <v>標津町</v>
      </c>
      <c r="Q152" t="str">
        <f>IFERROR(_xlfn.XLOOKUP($C152,貼_産出額整理表!$B$21:$B$199,貼_産出額整理表!Q$21:Q$199,0),"-")</f>
        <v>鶴居村</v>
      </c>
      <c r="R152" t="str">
        <f>IFERROR(_xlfn.XLOOKUP($C152,貼_産出額整理表!$B$21:$B$199,貼_産出額整理表!R$21:R$199,0),"-")</f>
        <v>幕別町</v>
      </c>
      <c r="S152" t="str">
        <f>IFERROR(_xlfn.XLOOKUP($C152,貼_産出額整理表!$B$21:$B$199,貼_産出額整理表!P$21:P$199,0),"-")</f>
        <v>帯広市</v>
      </c>
    </row>
    <row r="153" spans="3:19">
      <c r="C153">
        <v>14</v>
      </c>
      <c r="D153" t="str">
        <f>IFERROR(_xlfn.XLOOKUP($C153,貼_産出額整理表!$B$21:$B$199,貼_産出額整理表!C$21:C$199,0),"-")</f>
        <v>富良野市</v>
      </c>
      <c r="E153" t="str">
        <f>IFERROR(_xlfn.XLOOKUP($C153,貼_産出額整理表!$B$21:$B$199,貼_産出額整理表!D$21:D$199,0),"-")</f>
        <v>小清水町</v>
      </c>
      <c r="F153" t="str">
        <f>IFERROR(_xlfn.XLOOKUP($C153,貼_産出額整理表!$B$21:$B$199,貼_産出額整理表!E$21:E$199,0),"-")</f>
        <v>雨竜町</v>
      </c>
      <c r="G153" t="str">
        <f>IFERROR(_xlfn.XLOOKUP($C153,貼_産出額整理表!$B$21:$B$199,貼_産出額整理表!F$21:F$199,0),"-")</f>
        <v>清里町</v>
      </c>
      <c r="H153" t="str">
        <f>IFERROR(_xlfn.XLOOKUP($C153,貼_産出額整理表!$B$21:$B$199,貼_産出額整理表!G$21:G$199,0),"-")</f>
        <v>雨竜町</v>
      </c>
      <c r="I153" t="str">
        <f>IFERROR(_xlfn.XLOOKUP($C153,貼_産出額整理表!$B$21:$B$199,貼_産出額整理表!H$21:H$199,0),"-")</f>
        <v>美瑛町</v>
      </c>
      <c r="J153" t="str">
        <f>IFERROR(_xlfn.XLOOKUP($C153,貼_産出額整理表!$B$21:$B$199,貼_産出額整理表!I$21:I$199,0),"-")</f>
        <v>浦幌町</v>
      </c>
      <c r="K153" t="str">
        <f>IFERROR(_xlfn.XLOOKUP($C153,貼_産出額整理表!$B$21:$B$199,貼_産出額整理表!M$21:M$199,0),"-")</f>
        <v>中札内村</v>
      </c>
      <c r="L153" t="str">
        <f>IFERROR(_xlfn.XLOOKUP($C153,貼_産出額整理表!$B$21:$B$199,貼_産出額整理表!N$21:N$199,0),"-")</f>
        <v>美瑛町</v>
      </c>
      <c r="M153" t="str">
        <f>IFERROR(_xlfn.XLOOKUP($C153,貼_産出額整理表!$B$21:$B$199,貼_産出額整理表!J$21:J$199,0),"-")</f>
        <v>むかわ町</v>
      </c>
      <c r="N153" t="str">
        <f>IFERROR(_xlfn.XLOOKUP($C153,貼_産出額整理表!$B$21:$B$199,貼_産出額整理表!K$21:K$199,0),"-")</f>
        <v>三笠市</v>
      </c>
      <c r="O153" t="str">
        <f>IFERROR(_xlfn.XLOOKUP($C153,貼_産出額整理表!$B$21:$B$199,貼_産出額整理表!L$21:L$199,0),"-")</f>
        <v>幕別町</v>
      </c>
      <c r="P153" t="str">
        <f>IFERROR(_xlfn.XLOOKUP($C153,貼_産出額整理表!$B$21:$B$199,貼_産出額整理表!O$21:O$199,0),"-")</f>
        <v>湧別町</v>
      </c>
      <c r="Q153" t="str">
        <f>IFERROR(_xlfn.XLOOKUP($C153,貼_産出額整理表!$B$21:$B$199,貼_産出額整理表!Q$21:Q$199,0),"-")</f>
        <v>稚内市</v>
      </c>
      <c r="R153" t="str">
        <f>IFERROR(_xlfn.XLOOKUP($C153,貼_産出額整理表!$B$21:$B$199,貼_産出額整理表!R$21:R$199,0),"-")</f>
        <v>釧路市</v>
      </c>
      <c r="S153" t="str">
        <f>IFERROR(_xlfn.XLOOKUP($C153,貼_産出額整理表!$B$21:$B$199,貼_産出額整理表!P$21:P$199,0),"-")</f>
        <v>上富良野町</v>
      </c>
    </row>
    <row r="154" spans="3:19">
      <c r="C154">
        <v>15</v>
      </c>
      <c r="D154" t="str">
        <f>IFERROR(_xlfn.XLOOKUP($C154,貼_産出額整理表!$B$21:$B$199,貼_産出額整理表!C$21:C$199,0),"-")</f>
        <v>新ひだか町</v>
      </c>
      <c r="E154" t="str">
        <f>IFERROR(_xlfn.XLOOKUP($C154,貼_産出額整理表!$B$21:$B$199,貼_産出額整理表!D$21:D$199,0),"-")</f>
        <v>美瑛町</v>
      </c>
      <c r="F154" t="str">
        <f>IFERROR(_xlfn.XLOOKUP($C154,貼_産出額整理表!$B$21:$B$199,貼_産出額整理表!E$21:E$199,0),"-")</f>
        <v>妹背牛町</v>
      </c>
      <c r="G154" t="str">
        <f>IFERROR(_xlfn.XLOOKUP($C154,貼_産出額整理表!$B$21:$B$199,貼_産出額整理表!F$21:F$199,0),"-")</f>
        <v>美幌町</v>
      </c>
      <c r="H154" t="str">
        <f>IFERROR(_xlfn.XLOOKUP($C154,貼_産出額整理表!$B$21:$B$199,貼_産出額整理表!G$21:G$199,0),"-")</f>
        <v>北竜町</v>
      </c>
      <c r="I154" t="str">
        <f>IFERROR(_xlfn.XLOOKUP($C154,貼_産出額整理表!$B$21:$B$199,貼_産出額整理表!H$21:H$199,0),"-")</f>
        <v>上富良野町</v>
      </c>
      <c r="J154" t="str">
        <f>IFERROR(_xlfn.XLOOKUP($C154,貼_産出額整理表!$B$21:$B$199,貼_産出額整理表!I$21:I$199,0),"-")</f>
        <v>津別町</v>
      </c>
      <c r="K154" t="str">
        <f>IFERROR(_xlfn.XLOOKUP($C154,貼_産出額整理表!$B$21:$B$199,貼_産出額整理表!M$21:M$199,0),"-")</f>
        <v>美瑛町</v>
      </c>
      <c r="L154" t="str">
        <f>IFERROR(_xlfn.XLOOKUP($C154,貼_産出額整理表!$B$21:$B$199,貼_産出額整理表!N$21:N$199,0),"-")</f>
        <v>洞爺湖町</v>
      </c>
      <c r="M154" t="str">
        <f>IFERROR(_xlfn.XLOOKUP($C154,貼_産出額整理表!$B$21:$B$199,貼_産出額整理表!J$21:J$199,0),"-")</f>
        <v>美瑛町</v>
      </c>
      <c r="N154" t="str">
        <f>IFERROR(_xlfn.XLOOKUP($C154,貼_産出額整理表!$B$21:$B$199,貼_産出額整理表!K$21:K$199,0),"-")</f>
        <v>芦別市</v>
      </c>
      <c r="O154" t="str">
        <f>IFERROR(_xlfn.XLOOKUP($C154,貼_産出額整理表!$B$21:$B$199,貼_産出額整理表!L$21:L$199,0),"-")</f>
        <v>浦臼町</v>
      </c>
      <c r="P154" t="str">
        <f>IFERROR(_xlfn.XLOOKUP($C154,貼_産出額整理表!$B$21:$B$199,貼_産出額整理表!O$21:O$199,0),"-")</f>
        <v>新冠町</v>
      </c>
      <c r="Q154" t="str">
        <f>IFERROR(_xlfn.XLOOKUP($C154,貼_産出額整理表!$B$21:$B$199,貼_産出額整理表!Q$21:Q$199,0),"-")</f>
        <v>釧路市</v>
      </c>
      <c r="R154" t="str">
        <f>IFERROR(_xlfn.XLOOKUP($C154,貼_産出額整理表!$B$21:$B$199,貼_産出額整理表!R$21:R$199,0),"-")</f>
        <v>稚内市</v>
      </c>
      <c r="S154" t="str">
        <f>IFERROR(_xlfn.XLOOKUP($C154,貼_産出額整理表!$B$21:$B$199,貼_産出額整理表!P$21:P$199,0),"-")</f>
        <v>浦幌町</v>
      </c>
    </row>
    <row r="155" spans="3:19">
      <c r="C155">
        <v>16</v>
      </c>
      <c r="D155" t="str">
        <f>IFERROR(_xlfn.XLOOKUP($C155,貼_産出額整理表!$B$21:$B$199,貼_産出額整理表!C$21:C$199,0),"-")</f>
        <v>日高町</v>
      </c>
      <c r="E155" t="str">
        <f>IFERROR(_xlfn.XLOOKUP($C155,貼_産出額整理表!$B$21:$B$199,貼_産出額整理表!D$21:D$199,0),"-")</f>
        <v>深川市</v>
      </c>
      <c r="F155" t="str">
        <f>IFERROR(_xlfn.XLOOKUP($C155,貼_産出額整理表!$B$21:$B$199,貼_産出額整理表!E$21:E$199,0),"-")</f>
        <v>滝川市</v>
      </c>
      <c r="G155" t="str">
        <f>IFERROR(_xlfn.XLOOKUP($C155,貼_産出額整理表!$B$21:$B$199,貼_産出額整理表!F$21:F$199,0),"-")</f>
        <v>清水町</v>
      </c>
      <c r="H155" t="str">
        <f>IFERROR(_xlfn.XLOOKUP($C155,貼_産出額整理表!$B$21:$B$199,貼_産出額整理表!G$21:G$199,0),"-")</f>
        <v>中標津町</v>
      </c>
      <c r="I155" t="str">
        <f>IFERROR(_xlfn.XLOOKUP($C155,貼_産出額整理表!$B$21:$B$199,貼_産出額整理表!H$21:H$199,0),"-")</f>
        <v>和寒町</v>
      </c>
      <c r="J155" t="str">
        <f>IFERROR(_xlfn.XLOOKUP($C155,貼_産出額整理表!$B$21:$B$199,貼_産出額整理表!I$21:I$199,0),"-")</f>
        <v>本別町</v>
      </c>
      <c r="K155" t="str">
        <f>IFERROR(_xlfn.XLOOKUP($C155,貼_産出額整理表!$B$21:$B$199,貼_産出額整理表!M$21:M$199,0),"-")</f>
        <v>浦幌町</v>
      </c>
      <c r="L155" t="str">
        <f>IFERROR(_xlfn.XLOOKUP($C155,貼_産出額整理表!$B$21:$B$199,貼_産出額整理表!N$21:N$199,0),"-")</f>
        <v>芽室町</v>
      </c>
      <c r="M155" t="str">
        <f>IFERROR(_xlfn.XLOOKUP($C155,貼_産出額整理表!$B$21:$B$199,貼_産出額整理表!J$21:J$199,0),"-")</f>
        <v>共和町</v>
      </c>
      <c r="N155" t="str">
        <f>IFERROR(_xlfn.XLOOKUP($C155,貼_産出額整理表!$B$21:$B$199,貼_産出額整理表!K$21:K$199,0),"-")</f>
        <v>厚沢部町</v>
      </c>
      <c r="O155" t="str">
        <f>IFERROR(_xlfn.XLOOKUP($C155,貼_産出額整理表!$B$21:$B$199,貼_産出額整理表!L$21:L$199,0),"-")</f>
        <v>安平町</v>
      </c>
      <c r="P155" t="str">
        <f>IFERROR(_xlfn.XLOOKUP($C155,貼_産出額整理表!$B$21:$B$199,貼_産出額整理表!O$21:O$199,0),"-")</f>
        <v>浦河町</v>
      </c>
      <c r="Q155" t="str">
        <f>IFERROR(_xlfn.XLOOKUP($C155,貼_産出額整理表!$B$21:$B$199,貼_産出額整理表!Q$21:Q$199,0),"-")</f>
        <v>豊富町</v>
      </c>
      <c r="R155" t="str">
        <f>IFERROR(_xlfn.XLOOKUP($C155,貼_産出額整理表!$B$21:$B$199,貼_産出額整理表!R$21:R$199,0),"-")</f>
        <v>豊富町</v>
      </c>
      <c r="S155" t="str">
        <f>IFERROR(_xlfn.XLOOKUP($C155,貼_産出額整理表!$B$21:$B$199,貼_産出額整理表!P$21:P$199,0),"-")</f>
        <v>白糠町</v>
      </c>
    </row>
    <row r="156" spans="3:19">
      <c r="C156">
        <v>17</v>
      </c>
      <c r="D156" t="str">
        <f>IFERROR(_xlfn.XLOOKUP($C156,貼_産出額整理表!$B$21:$B$199,貼_産出額整理表!C$21:C$199,0),"-")</f>
        <v>湧別町</v>
      </c>
      <c r="E156" t="str">
        <f>IFERROR(_xlfn.XLOOKUP($C156,貼_産出額整理表!$B$21:$B$199,貼_産出額整理表!D$21:D$199,0),"-")</f>
        <v>長沼町</v>
      </c>
      <c r="F156" t="str">
        <f>IFERROR(_xlfn.XLOOKUP($C156,貼_産出額整理表!$B$21:$B$199,貼_産出額整理表!E$21:E$199,0),"-")</f>
        <v>北竜町</v>
      </c>
      <c r="G156" t="str">
        <f>IFERROR(_xlfn.XLOOKUP($C156,貼_産出額整理表!$B$21:$B$199,貼_産出額整理表!F$21:F$199,0),"-")</f>
        <v>本別町</v>
      </c>
      <c r="H156" t="str">
        <f>IFERROR(_xlfn.XLOOKUP($C156,貼_産出額整理表!$B$21:$B$199,貼_産出額整理表!G$21:G$199,0),"-")</f>
        <v>中川町</v>
      </c>
      <c r="I156" t="str">
        <f>IFERROR(_xlfn.XLOOKUP($C156,貼_産出額整理表!$B$21:$B$199,貼_産出額整理表!H$21:H$199,0),"-")</f>
        <v>名寄市</v>
      </c>
      <c r="J156" t="str">
        <f>IFERROR(_xlfn.XLOOKUP($C156,貼_産出額整理表!$B$21:$B$199,貼_産出額整理表!I$21:I$199,0),"-")</f>
        <v>真狩村</v>
      </c>
      <c r="K156" t="str">
        <f>IFERROR(_xlfn.XLOOKUP($C156,貼_産出額整理表!$B$21:$B$199,貼_産出額整理表!M$21:M$199,0),"-")</f>
        <v>清水町</v>
      </c>
      <c r="L156" t="str">
        <f>IFERROR(_xlfn.XLOOKUP($C156,貼_産出額整理表!$B$21:$B$199,貼_産出額整理表!N$21:N$199,0),"-")</f>
        <v>更別村</v>
      </c>
      <c r="M156" t="str">
        <f>IFERROR(_xlfn.XLOOKUP($C156,貼_産出額整理表!$B$21:$B$199,貼_産出額整理表!J$21:J$199,0),"-")</f>
        <v>湧別町</v>
      </c>
      <c r="N156" t="str">
        <f>IFERROR(_xlfn.XLOOKUP($C156,貼_産出額整理表!$B$21:$B$199,貼_産出額整理表!K$21:K$199,0),"-")</f>
        <v>石狩市</v>
      </c>
      <c r="O156" t="str">
        <f>IFERROR(_xlfn.XLOOKUP($C156,貼_産出額整理表!$B$21:$B$199,貼_産出額整理表!L$21:L$199,0),"-")</f>
        <v>砂川市</v>
      </c>
      <c r="P156" t="str">
        <f>IFERROR(_xlfn.XLOOKUP($C156,貼_産出額整理表!$B$21:$B$199,貼_産出額整理表!O$21:O$199,0),"-")</f>
        <v>幕別町</v>
      </c>
      <c r="Q156" t="str">
        <f>IFERROR(_xlfn.XLOOKUP($C156,貼_産出額整理表!$B$21:$B$199,貼_産出額整理表!Q$21:Q$199,0),"-")</f>
        <v>厚岸町</v>
      </c>
      <c r="R156" t="str">
        <f>IFERROR(_xlfn.XLOOKUP($C156,貼_産出額整理表!$B$21:$B$199,貼_産出額整理表!R$21:R$199,0),"-")</f>
        <v>厚岸町</v>
      </c>
      <c r="S156" t="str">
        <f>IFERROR(_xlfn.XLOOKUP($C156,貼_産出額整理表!$B$21:$B$199,貼_産出額整理表!P$21:P$199,0),"-")</f>
        <v>足寄町</v>
      </c>
    </row>
    <row r="157" spans="3:19">
      <c r="C157">
        <v>18</v>
      </c>
      <c r="D157" t="str">
        <f>IFERROR(_xlfn.XLOOKUP($C157,貼_産出額整理表!$B$21:$B$199,貼_産出額整理表!C$21:C$199,0),"-")</f>
        <v>岩見沢市</v>
      </c>
      <c r="E157" t="str">
        <f>IFERROR(_xlfn.XLOOKUP($C157,貼_産出額整理表!$B$21:$B$199,貼_産出額整理表!D$21:D$199,0),"-")</f>
        <v>名寄市</v>
      </c>
      <c r="F157" t="str">
        <f>IFERROR(_xlfn.XLOOKUP($C157,貼_産出額整理表!$B$21:$B$199,貼_産出額整理表!E$21:E$199,0),"-")</f>
        <v>南幌町</v>
      </c>
      <c r="G157" t="str">
        <f>IFERROR(_xlfn.XLOOKUP($C157,貼_産出額整理表!$B$21:$B$199,貼_産出額整理表!F$21:F$199,0),"-")</f>
        <v>士幌町</v>
      </c>
      <c r="H157" t="str">
        <f>IFERROR(_xlfn.XLOOKUP($C157,貼_産出額整理表!$B$21:$B$199,貼_産出額整理表!G$21:G$199,0),"-")</f>
        <v>せたな町</v>
      </c>
      <c r="I157" t="str">
        <f>IFERROR(_xlfn.XLOOKUP($C157,貼_産出額整理表!$B$21:$B$199,貼_産出額整理表!H$21:H$199,0),"-")</f>
        <v>由仁町</v>
      </c>
      <c r="J157" t="str">
        <f>IFERROR(_xlfn.XLOOKUP($C157,貼_産出額整理表!$B$21:$B$199,貼_産出額整理表!I$21:I$199,0),"-")</f>
        <v>留寿都村</v>
      </c>
      <c r="K157" t="str">
        <f>IFERROR(_xlfn.XLOOKUP($C157,貼_産出額整理表!$B$21:$B$199,貼_産出額整理表!M$21:M$199,0),"-")</f>
        <v>本別町</v>
      </c>
      <c r="L157" t="str">
        <f>IFERROR(_xlfn.XLOOKUP($C157,貼_産出額整理表!$B$21:$B$199,貼_産出額整理表!N$21:N$199,0),"-")</f>
        <v>本別町</v>
      </c>
      <c r="M157" t="str">
        <f>IFERROR(_xlfn.XLOOKUP($C157,貼_産出額整理表!$B$21:$B$199,貼_産出額整理表!J$21:J$199,0),"-")</f>
        <v>伊達市</v>
      </c>
      <c r="N157" t="str">
        <f>IFERROR(_xlfn.XLOOKUP($C157,貼_産出額整理表!$B$21:$B$199,貼_産出額整理表!K$21:K$199,0),"-")</f>
        <v>奥尻町</v>
      </c>
      <c r="O157" t="str">
        <f>IFERROR(_xlfn.XLOOKUP($C157,貼_産出額整理表!$B$21:$B$199,貼_産出額整理表!L$21:L$199,0),"-")</f>
        <v>美瑛町</v>
      </c>
      <c r="P157" t="str">
        <f>IFERROR(_xlfn.XLOOKUP($C157,貼_産出額整理表!$B$21:$B$199,貼_産出額整理表!O$21:O$199,0),"-")</f>
        <v>稚内市</v>
      </c>
      <c r="Q157" t="str">
        <f>IFERROR(_xlfn.XLOOKUP($C157,貼_産出額整理表!$B$21:$B$199,貼_産出額整理表!Q$21:Q$199,0),"-")</f>
        <v>豊頃町</v>
      </c>
      <c r="R157" t="str">
        <f>IFERROR(_xlfn.XLOOKUP($C157,貼_産出額整理表!$B$21:$B$199,貼_産出額整理表!R$21:R$199,0),"-")</f>
        <v>豊頃町</v>
      </c>
      <c r="S157" t="str">
        <f>IFERROR(_xlfn.XLOOKUP($C157,貼_産出額整理表!$B$21:$B$199,貼_産出額整理表!P$21:P$199,0),"-")</f>
        <v>別海町</v>
      </c>
    </row>
    <row r="158" spans="3:19">
      <c r="C158">
        <v>19</v>
      </c>
      <c r="D158" t="str">
        <f>IFERROR(_xlfn.XLOOKUP($C158,貼_産出額整理表!$B$21:$B$199,貼_産出額整理表!C$21:C$199,0),"-")</f>
        <v>大樹町</v>
      </c>
      <c r="E158" t="str">
        <f>IFERROR(_xlfn.XLOOKUP($C158,貼_産出額整理表!$B$21:$B$199,貼_産出額整理表!D$21:D$199,0),"-")</f>
        <v>中富良野町</v>
      </c>
      <c r="F158" t="str">
        <f>IFERROR(_xlfn.XLOOKUP($C158,貼_産出額整理表!$B$21:$B$199,貼_産出額整理表!E$21:E$199,0),"-")</f>
        <v>比布町</v>
      </c>
      <c r="G158" t="str">
        <f>IFERROR(_xlfn.XLOOKUP($C158,貼_産出額整理表!$B$21:$B$199,貼_産出額整理表!F$21:F$199,0),"-")</f>
        <v>池田町</v>
      </c>
      <c r="H158" t="str">
        <f>IFERROR(_xlfn.XLOOKUP($C158,貼_産出額整理表!$B$21:$B$199,貼_産出額整理表!G$21:G$199,0),"-")</f>
        <v>蘭越町</v>
      </c>
      <c r="I158" t="str">
        <f>IFERROR(_xlfn.XLOOKUP($C158,貼_産出額整理表!$B$21:$B$199,貼_産出額整理表!H$21:H$199,0),"-")</f>
        <v>旭川市</v>
      </c>
      <c r="J158" t="str">
        <f>IFERROR(_xlfn.XLOOKUP($C158,貼_産出額整理表!$B$21:$B$199,貼_産出額整理表!I$21:I$199,0),"-")</f>
        <v>置戸町</v>
      </c>
      <c r="K158" t="str">
        <f>IFERROR(_xlfn.XLOOKUP($C158,貼_産出額整理表!$B$21:$B$199,貼_産出額整理表!M$21:M$199,0),"-")</f>
        <v>鹿追町</v>
      </c>
      <c r="L158" t="str">
        <f>IFERROR(_xlfn.XLOOKUP($C158,貼_産出額整理表!$B$21:$B$199,貼_産出額整理表!N$21:N$199,0),"-")</f>
        <v>標津町</v>
      </c>
      <c r="M158" t="str">
        <f>IFERROR(_xlfn.XLOOKUP($C158,貼_産出額整理表!$B$21:$B$199,貼_産出額整理表!J$21:J$199,0),"-")</f>
        <v>栗山町</v>
      </c>
      <c r="N158" t="str">
        <f>IFERROR(_xlfn.XLOOKUP($C158,貼_産出額整理表!$B$21:$B$199,貼_産出額整理表!K$21:K$199,0),"-")</f>
        <v>中富良野町</v>
      </c>
      <c r="O158" t="str">
        <f>IFERROR(_xlfn.XLOOKUP($C158,貼_産出額整理表!$B$21:$B$199,貼_産出額整理表!L$21:L$199,0),"-")</f>
        <v>上富良野町</v>
      </c>
      <c r="P158" t="str">
        <f>IFERROR(_xlfn.XLOOKUP($C158,貼_産出額整理表!$B$21:$B$199,貼_産出額整理表!O$21:O$199,0),"-")</f>
        <v>釧路市</v>
      </c>
      <c r="Q158" t="str">
        <f>IFERROR(_xlfn.XLOOKUP($C158,貼_産出額整理表!$B$21:$B$199,貼_産出額整理表!Q$21:Q$199,0),"-")</f>
        <v>弟子屈町</v>
      </c>
      <c r="R158" t="str">
        <f>IFERROR(_xlfn.XLOOKUP($C158,貼_産出額整理表!$B$21:$B$199,貼_産出額整理表!R$21:R$199,0),"-")</f>
        <v>弟子屈町</v>
      </c>
      <c r="S158" t="str">
        <f>IFERROR(_xlfn.XLOOKUP($C158,貼_産出額整理表!$B$21:$B$199,貼_産出額整理表!P$21:P$199,0),"-")</f>
        <v>幕別町</v>
      </c>
    </row>
    <row r="159" spans="3:19">
      <c r="C159">
        <v>20</v>
      </c>
      <c r="D159" t="str">
        <f>IFERROR(_xlfn.XLOOKUP($C159,貼_産出額整理表!$B$21:$B$199,貼_産出額整理表!C$21:C$199,0),"-")</f>
        <v>浜中町</v>
      </c>
      <c r="E159" t="str">
        <f>IFERROR(_xlfn.XLOOKUP($C159,貼_産出額整理表!$B$21:$B$199,貼_産出額整理表!D$21:D$199,0),"-")</f>
        <v>士幌町</v>
      </c>
      <c r="F159" t="str">
        <f>IFERROR(_xlfn.XLOOKUP($C159,貼_産出額整理表!$B$21:$B$199,貼_産出額整理表!E$21:E$199,0),"-")</f>
        <v>浦臼町</v>
      </c>
      <c r="G159" t="str">
        <f>IFERROR(_xlfn.XLOOKUP($C159,貼_産出額整理表!$B$21:$B$199,貼_産出額整理表!F$21:F$199,0),"-")</f>
        <v>南幌町</v>
      </c>
      <c r="H159" t="str">
        <f>IFERROR(_xlfn.XLOOKUP($C159,貼_産出額整理表!$B$21:$B$199,貼_産出額整理表!G$21:G$199,0),"-")</f>
        <v>倶知安町</v>
      </c>
      <c r="I159" t="str">
        <f>IFERROR(_xlfn.XLOOKUP($C159,貼_産出額整理表!$B$21:$B$199,貼_産出額整理表!H$21:H$199,0),"-")</f>
        <v>千歳市</v>
      </c>
      <c r="J159" t="str">
        <f>IFERROR(_xlfn.XLOOKUP($C159,貼_産出額整理表!$B$21:$B$199,貼_産出額整理表!I$21:I$199,0),"-")</f>
        <v>弟子屈町</v>
      </c>
      <c r="K159" t="str">
        <f>IFERROR(_xlfn.XLOOKUP($C159,貼_産出額整理表!$B$21:$B$199,貼_産出額整理表!M$21:M$199,0),"-")</f>
        <v>津別町</v>
      </c>
      <c r="L159" t="str">
        <f>IFERROR(_xlfn.XLOOKUP($C159,貼_産出額整理表!$B$21:$B$199,貼_産出額整理表!N$21:N$199,0),"-")</f>
        <v>-</v>
      </c>
      <c r="M159" t="str">
        <f>IFERROR(_xlfn.XLOOKUP($C159,貼_産出額整理表!$B$21:$B$199,貼_産出額整理表!J$21:J$199,0),"-")</f>
        <v>平取町</v>
      </c>
      <c r="N159" t="str">
        <f>IFERROR(_xlfn.XLOOKUP($C159,貼_産出額整理表!$B$21:$B$199,貼_産出額整理表!K$21:K$199,0),"-")</f>
        <v>滝川市</v>
      </c>
      <c r="O159" t="str">
        <f>IFERROR(_xlfn.XLOOKUP($C159,貼_産出額整理表!$B$21:$B$199,貼_産出額整理表!L$21:L$199,0),"-")</f>
        <v>森町</v>
      </c>
      <c r="P159" t="str">
        <f>IFERROR(_xlfn.XLOOKUP($C159,貼_産出額整理表!$B$21:$B$199,貼_産出額整理表!O$21:O$199,0),"-")</f>
        <v>佐呂間町</v>
      </c>
      <c r="Q159" t="str">
        <f>IFERROR(_xlfn.XLOOKUP($C159,貼_産出額整理表!$B$21:$B$199,貼_産出額整理表!Q$21:Q$199,0),"-")</f>
        <v>枝幸町</v>
      </c>
      <c r="R159" t="str">
        <f>IFERROR(_xlfn.XLOOKUP($C159,貼_産出額整理表!$B$21:$B$199,貼_産出額整理表!R$21:R$199,0),"-")</f>
        <v>枝幸町</v>
      </c>
      <c r="S159" t="str">
        <f>IFERROR(_xlfn.XLOOKUP($C159,貼_産出額整理表!$B$21:$B$199,貼_産出額整理表!P$21:P$199,0),"-")</f>
        <v>音更町</v>
      </c>
    </row>
    <row r="160" spans="3:19">
      <c r="C160">
        <v>21</v>
      </c>
      <c r="D160" t="str">
        <f>IFERROR(_xlfn.XLOOKUP($C160,貼_産出額整理表!$B$21:$B$199,貼_産出額整理表!C$21:C$199,0),"-")</f>
        <v>大空町</v>
      </c>
      <c r="E160" t="str">
        <f>IFERROR(_xlfn.XLOOKUP($C160,貼_産出額整理表!$B$21:$B$199,貼_産出額整理表!D$21:D$199,0),"-")</f>
        <v>更別村</v>
      </c>
      <c r="F160" t="str">
        <f>IFERROR(_xlfn.XLOOKUP($C160,貼_産出額整理表!$B$21:$B$199,貼_産出額整理表!E$21:E$199,0),"-")</f>
        <v>芦別市</v>
      </c>
      <c r="G160" t="str">
        <f>IFERROR(_xlfn.XLOOKUP($C160,貼_産出額整理表!$B$21:$B$199,貼_産出額整理表!F$21:F$199,0),"-")</f>
        <v>更別村</v>
      </c>
      <c r="H160" t="str">
        <f>IFERROR(_xlfn.XLOOKUP($C160,貼_産出額整理表!$B$21:$B$199,貼_産出額整理表!G$21:G$199,0),"-")</f>
        <v>新十津川町</v>
      </c>
      <c r="I160" t="str">
        <f>IFERROR(_xlfn.XLOOKUP($C160,貼_産出額整理表!$B$21:$B$199,貼_産出額整理表!H$21:H$199,0),"-")</f>
        <v>南幌町</v>
      </c>
      <c r="J160" t="str">
        <f>IFERROR(_xlfn.XLOOKUP($C160,貼_産出額整理表!$B$21:$B$199,貼_産出額整理表!I$21:I$199,0),"-")</f>
        <v>上富良野町</v>
      </c>
      <c r="K160" t="str">
        <f>IFERROR(_xlfn.XLOOKUP($C160,貼_産出額整理表!$B$21:$B$199,貼_産出額整理表!M$21:M$199,0),"-")</f>
        <v>池田町</v>
      </c>
      <c r="L160" t="str">
        <f>IFERROR(_xlfn.XLOOKUP($C160,貼_産出額整理表!$B$21:$B$199,貼_産出額整理表!N$21:N$199,0),"-")</f>
        <v>-</v>
      </c>
      <c r="M160" t="str">
        <f>IFERROR(_xlfn.XLOOKUP($C160,貼_産出額整理表!$B$21:$B$199,貼_産出額整理表!J$21:J$199,0),"-")</f>
        <v>夕張市</v>
      </c>
      <c r="N160" t="str">
        <f>IFERROR(_xlfn.XLOOKUP($C160,貼_産出額整理表!$B$21:$B$199,貼_産出額整理表!K$21:K$199,0),"-")</f>
        <v>網走市</v>
      </c>
      <c r="O160" t="str">
        <f>IFERROR(_xlfn.XLOOKUP($C160,貼_産出額整理表!$B$21:$B$199,貼_産出額整理表!L$21:L$199,0),"-")</f>
        <v>苫小牧市</v>
      </c>
      <c r="P160" t="str">
        <f>IFERROR(_xlfn.XLOOKUP($C160,貼_産出額整理表!$B$21:$B$199,貼_産出額整理表!O$21:O$199,0),"-")</f>
        <v>白老町</v>
      </c>
      <c r="Q160" t="str">
        <f>IFERROR(_xlfn.XLOOKUP($C160,貼_産出額整理表!$B$21:$B$199,貼_産出額整理表!Q$21:Q$199,0),"-")</f>
        <v>根室市</v>
      </c>
      <c r="R160" t="str">
        <f>IFERROR(_xlfn.XLOOKUP($C160,貼_産出額整理表!$B$21:$B$199,貼_産出額整理表!R$21:R$199,0),"-")</f>
        <v>根室市</v>
      </c>
      <c r="S160" t="str">
        <f>IFERROR(_xlfn.XLOOKUP($C160,貼_産出額整理表!$B$21:$B$199,貼_産出額整理表!P$21:P$199,0),"-")</f>
        <v>紋別市</v>
      </c>
    </row>
    <row r="161" spans="3:19">
      <c r="C161">
        <v>22</v>
      </c>
      <c r="D161" t="str">
        <f>IFERROR(_xlfn.XLOOKUP($C161,貼_産出額整理表!$B$21:$B$199,貼_産出額整理表!C$21:C$199,0),"-")</f>
        <v>美瑛町</v>
      </c>
      <c r="E161" t="str">
        <f>IFERROR(_xlfn.XLOOKUP($C161,貼_産出額整理表!$B$21:$B$199,貼_産出額整理表!D$21:D$199,0),"-")</f>
        <v>津別町</v>
      </c>
      <c r="F161" t="str">
        <f>IFERROR(_xlfn.XLOOKUP($C161,貼_産出額整理表!$B$21:$B$199,貼_産出額整理表!E$21:E$199,0),"-")</f>
        <v>蘭越町</v>
      </c>
      <c r="G161" t="str">
        <f>IFERROR(_xlfn.XLOOKUP($C161,貼_産出額整理表!$B$21:$B$199,貼_産出額整理表!F$21:F$199,0),"-")</f>
        <v>美唄市</v>
      </c>
      <c r="H161" t="str">
        <f>IFERROR(_xlfn.XLOOKUP($C161,貼_産出額整理表!$B$21:$B$199,貼_産出額整理表!G$21:G$199,0),"-")</f>
        <v>秩父別町</v>
      </c>
      <c r="I161" t="str">
        <f>IFERROR(_xlfn.XLOOKUP($C161,貼_産出額整理表!$B$21:$B$199,貼_産出額整理表!H$21:H$199,0),"-")</f>
        <v>江別市</v>
      </c>
      <c r="J161" t="str">
        <f>IFERROR(_xlfn.XLOOKUP($C161,貼_産出額整理表!$B$21:$B$199,貼_産出額整理表!I$21:I$199,0),"-")</f>
        <v>大樹町</v>
      </c>
      <c r="K161" t="str">
        <f>IFERROR(_xlfn.XLOOKUP($C161,貼_産出額整理表!$B$21:$B$199,貼_産出額整理表!M$21:M$199,0),"-")</f>
        <v>訓子府町</v>
      </c>
      <c r="L161" t="str">
        <f>IFERROR(_xlfn.XLOOKUP($C161,貼_産出額整理表!$B$21:$B$199,貼_産出額整理表!N$21:N$199,0),"-")</f>
        <v>-</v>
      </c>
      <c r="M161" t="str">
        <f>IFERROR(_xlfn.XLOOKUP($C161,貼_産出額整理表!$B$21:$B$199,貼_産出額整理表!J$21:J$199,0),"-")</f>
        <v>江別市</v>
      </c>
      <c r="N161" t="str">
        <f>IFERROR(_xlfn.XLOOKUP($C161,貼_産出額整理表!$B$21:$B$199,貼_産出額整理表!K$21:K$199,0),"-")</f>
        <v>栗山町</v>
      </c>
      <c r="O161" t="str">
        <f>IFERROR(_xlfn.XLOOKUP($C161,貼_産出額整理表!$B$21:$B$199,貼_産出額整理表!L$21:L$199,0),"-")</f>
        <v>北広島市</v>
      </c>
      <c r="P161" t="str">
        <f>IFERROR(_xlfn.XLOOKUP($C161,貼_産出額整理表!$B$21:$B$199,貼_産出額整理表!O$21:O$199,0),"-")</f>
        <v>鶴居村</v>
      </c>
      <c r="Q161" t="str">
        <f>IFERROR(_xlfn.XLOOKUP($C161,貼_産出額整理表!$B$21:$B$199,貼_産出額整理表!Q$21:Q$199,0),"-")</f>
        <v>広尾町</v>
      </c>
      <c r="R161" t="str">
        <f>IFERROR(_xlfn.XLOOKUP($C161,貼_産出額整理表!$B$21:$B$199,貼_産出額整理表!R$21:R$199,0),"-")</f>
        <v>広尾町</v>
      </c>
      <c r="S161" t="str">
        <f>IFERROR(_xlfn.XLOOKUP($C161,貼_産出額整理表!$B$21:$B$199,貼_産出額整理表!P$21:P$199,0),"-")</f>
        <v>深川市</v>
      </c>
    </row>
    <row r="162" spans="3:19">
      <c r="C162">
        <v>23</v>
      </c>
      <c r="D162" t="str">
        <f>IFERROR(_xlfn.XLOOKUP($C162,貼_産出額整理表!$B$21:$B$199,貼_産出額整理表!C$21:C$199,0),"-")</f>
        <v>標津町</v>
      </c>
      <c r="E162" t="str">
        <f>IFERROR(_xlfn.XLOOKUP($C162,貼_産出額整理表!$B$21:$B$199,貼_産出額整理表!D$21:D$199,0),"-")</f>
        <v>士別市</v>
      </c>
      <c r="F162" t="str">
        <f>IFERROR(_xlfn.XLOOKUP($C162,貼_産出額整理表!$B$21:$B$199,貼_産出額整理表!E$21:E$199,0),"-")</f>
        <v>共和町</v>
      </c>
      <c r="G162" t="str">
        <f>IFERROR(_xlfn.XLOOKUP($C162,貼_産出額整理表!$B$21:$B$199,貼_産出額整理表!F$21:F$199,0),"-")</f>
        <v>浦幌町</v>
      </c>
      <c r="H162" t="str">
        <f>IFERROR(_xlfn.XLOOKUP($C162,貼_産出額整理表!$B$21:$B$199,貼_産出額整理表!G$21:G$199,0),"-")</f>
        <v>美深町</v>
      </c>
      <c r="I162" t="str">
        <f>IFERROR(_xlfn.XLOOKUP($C162,貼_産出額整理表!$B$21:$B$199,貼_産出額整理表!H$21:H$199,0),"-")</f>
        <v>新篠津村</v>
      </c>
      <c r="J162" t="str">
        <f>IFERROR(_xlfn.XLOOKUP($C162,貼_産出額整理表!$B$21:$B$199,貼_産出額整理表!I$21:I$199,0),"-")</f>
        <v>中標津町</v>
      </c>
      <c r="K162" t="str">
        <f>IFERROR(_xlfn.XLOOKUP($C162,貼_産出額整理表!$B$21:$B$199,貼_産出額整理表!M$21:M$199,0),"-")</f>
        <v>千歳市</v>
      </c>
      <c r="L162" t="str">
        <f>IFERROR(_xlfn.XLOOKUP($C162,貼_産出額整理表!$B$21:$B$199,貼_産出額整理表!N$21:N$199,0),"-")</f>
        <v>-</v>
      </c>
      <c r="M162" t="str">
        <f>IFERROR(_xlfn.XLOOKUP($C162,貼_産出額整理表!$B$21:$B$199,貼_産出額整理表!J$21:J$199,0),"-")</f>
        <v>名寄市</v>
      </c>
      <c r="N162" t="str">
        <f>IFERROR(_xlfn.XLOOKUP($C162,貼_産出額整理表!$B$21:$B$199,貼_産出額整理表!K$21:K$199,0),"-")</f>
        <v>美瑛町</v>
      </c>
      <c r="O162" t="str">
        <f>IFERROR(_xlfn.XLOOKUP($C162,貼_産出額整理表!$B$21:$B$199,貼_産出額整理表!L$21:L$199,0),"-")</f>
        <v>滝川市</v>
      </c>
      <c r="P162" t="str">
        <f>IFERROR(_xlfn.XLOOKUP($C162,貼_産出額整理表!$B$21:$B$199,貼_産出額整理表!O$21:O$199,0),"-")</f>
        <v>豊頃町</v>
      </c>
      <c r="Q162" t="str">
        <f>IFERROR(_xlfn.XLOOKUP($C162,貼_産出額整理表!$B$21:$B$199,貼_産出額整理表!Q$21:Q$199,0),"-")</f>
        <v>紋別市</v>
      </c>
      <c r="R162" t="str">
        <f>IFERROR(_xlfn.XLOOKUP($C162,貼_産出額整理表!$B$21:$B$199,貼_産出額整理表!R$21:R$199,0),"-")</f>
        <v>紋別市</v>
      </c>
      <c r="S162" t="str">
        <f>IFERROR(_xlfn.XLOOKUP($C162,貼_産出額整理表!$B$21:$B$199,貼_産出額整理表!P$21:P$199,0),"-")</f>
        <v>美瑛町</v>
      </c>
    </row>
    <row r="163" spans="3:19">
      <c r="C163">
        <v>24</v>
      </c>
      <c r="D163" t="str">
        <f>IFERROR(_xlfn.XLOOKUP($C163,貼_産出額整理表!$B$21:$B$199,貼_産出額整理表!C$21:C$199,0),"-")</f>
        <v>美幌町</v>
      </c>
      <c r="E163" t="str">
        <f>IFERROR(_xlfn.XLOOKUP($C163,貼_産出額整理表!$B$21:$B$199,貼_産出額整理表!D$21:D$199,0),"-")</f>
        <v>清里町</v>
      </c>
      <c r="F163" t="str">
        <f>IFERROR(_xlfn.XLOOKUP($C163,貼_産出額整理表!$B$21:$B$199,貼_産出額整理表!E$21:E$199,0),"-")</f>
        <v>東神楽町</v>
      </c>
      <c r="G163" t="str">
        <f>IFERROR(_xlfn.XLOOKUP($C163,貼_産出額整理表!$B$21:$B$199,貼_産出額整理表!F$21:F$199,0),"-")</f>
        <v>富良野市</v>
      </c>
      <c r="H163" t="str">
        <f>IFERROR(_xlfn.XLOOKUP($C163,貼_産出額整理表!$B$21:$B$199,貼_産出額整理表!G$21:G$199,0),"-")</f>
        <v>弟子屈町</v>
      </c>
      <c r="I163" t="str">
        <f>IFERROR(_xlfn.XLOOKUP($C163,貼_産出額整理表!$B$21:$B$199,貼_産出額整理表!H$21:H$199,0),"-")</f>
        <v>清水町</v>
      </c>
      <c r="J163" t="str">
        <f>IFERROR(_xlfn.XLOOKUP($C163,貼_産出額整理表!$B$21:$B$199,貼_産出額整理表!I$21:I$199,0),"-")</f>
        <v>今金町</v>
      </c>
      <c r="K163" t="str">
        <f>IFERROR(_xlfn.XLOOKUP($C163,貼_産出額整理表!$B$21:$B$199,貼_産出額整理表!M$21:M$199,0),"-")</f>
        <v>士別市</v>
      </c>
      <c r="L163" t="str">
        <f>IFERROR(_xlfn.XLOOKUP($C163,貼_産出額整理表!$B$21:$B$199,貼_産出額整理表!N$21:N$199,0),"-")</f>
        <v>-</v>
      </c>
      <c r="M163" t="str">
        <f>IFERROR(_xlfn.XLOOKUP($C163,貼_産出額整理表!$B$21:$B$199,貼_産出額整理表!J$21:J$199,0),"-")</f>
        <v>大空町</v>
      </c>
      <c r="N163" t="str">
        <f>IFERROR(_xlfn.XLOOKUP($C163,貼_産出額整理表!$B$21:$B$199,貼_産出額整理表!K$21:K$199,0),"-")</f>
        <v>上富良野町</v>
      </c>
      <c r="O163" t="str">
        <f>IFERROR(_xlfn.XLOOKUP($C163,貼_産出額整理表!$B$21:$B$199,貼_産出額整理表!L$21:L$199,0),"-")</f>
        <v>八雲町</v>
      </c>
      <c r="P163" t="str">
        <f>IFERROR(_xlfn.XLOOKUP($C163,貼_産出額整理表!$B$21:$B$199,貼_産出額整理表!O$21:O$199,0),"-")</f>
        <v>新得町</v>
      </c>
      <c r="Q163" t="str">
        <f>IFERROR(_xlfn.XLOOKUP($C163,貼_産出額整理表!$B$21:$B$199,貼_産出額整理表!Q$21:Q$199,0),"-")</f>
        <v>興部町</v>
      </c>
      <c r="R163" t="str">
        <f>IFERROR(_xlfn.XLOOKUP($C163,貼_産出額整理表!$B$21:$B$199,貼_産出額整理表!R$21:R$199,0),"-")</f>
        <v>興部町</v>
      </c>
      <c r="S163" t="str">
        <f>IFERROR(_xlfn.XLOOKUP($C163,貼_産出額整理表!$B$21:$B$199,貼_産出額整理表!P$21:P$199,0),"-")</f>
        <v>池田町</v>
      </c>
    </row>
    <row r="164" spans="3:19">
      <c r="C164">
        <v>25</v>
      </c>
      <c r="D164" t="str">
        <f>IFERROR(_xlfn.XLOOKUP($C164,貼_産出額整理表!$B$21:$B$199,貼_産出額整理表!C$21:C$199,0),"-")</f>
        <v>訓子府町</v>
      </c>
      <c r="E164" t="str">
        <f>IFERROR(_xlfn.XLOOKUP($C164,貼_産出額整理表!$B$21:$B$199,貼_産出額整理表!D$21:D$199,0),"-")</f>
        <v>北斗市</v>
      </c>
      <c r="F164" t="str">
        <f>IFERROR(_xlfn.XLOOKUP($C164,貼_産出額整理表!$B$21:$B$199,貼_産出額整理表!E$21:E$199,0),"-")</f>
        <v>由仁町</v>
      </c>
      <c r="G164" t="str">
        <f>IFERROR(_xlfn.XLOOKUP($C164,貼_産出額整理表!$B$21:$B$199,貼_産出額整理表!F$21:F$199,0),"-")</f>
        <v>栗山町</v>
      </c>
      <c r="H164" t="str">
        <f>IFERROR(_xlfn.XLOOKUP($C164,貼_産出額整理表!$B$21:$B$199,貼_産出額整理表!G$21:G$199,0),"-")</f>
        <v>乙部町</v>
      </c>
      <c r="I164" t="str">
        <f>IFERROR(_xlfn.XLOOKUP($C164,貼_産出額整理表!$B$21:$B$199,貼_産出額整理表!H$21:H$199,0),"-")</f>
        <v>本別町</v>
      </c>
      <c r="J164" t="str">
        <f>IFERROR(_xlfn.XLOOKUP($C164,貼_産出額整理表!$B$21:$B$199,貼_産出額整理表!I$21:I$199,0),"-")</f>
        <v>池田町</v>
      </c>
      <c r="K164" t="str">
        <f>IFERROR(_xlfn.XLOOKUP($C164,貼_産出額整理表!$B$21:$B$199,貼_産出額整理表!M$21:M$199,0),"-")</f>
        <v>上士幌町</v>
      </c>
      <c r="L164" t="str">
        <f>IFERROR(_xlfn.XLOOKUP($C164,貼_産出額整理表!$B$21:$B$199,貼_産出額整理表!N$21:N$199,0),"-")</f>
        <v>-</v>
      </c>
      <c r="M164" t="str">
        <f>IFERROR(_xlfn.XLOOKUP($C164,貼_産出額整理表!$B$21:$B$199,貼_産出額整理表!J$21:J$199,0),"-")</f>
        <v>七飯町</v>
      </c>
      <c r="N164" t="str">
        <f>IFERROR(_xlfn.XLOOKUP($C164,貼_産出額整理表!$B$21:$B$199,貼_産出額整理表!K$21:K$199,0),"-")</f>
        <v>北見市</v>
      </c>
      <c r="O164" t="str">
        <f>IFERROR(_xlfn.XLOOKUP($C164,貼_産出額整理表!$B$21:$B$199,貼_産出額整理表!L$21:L$199,0),"-")</f>
        <v>小平町</v>
      </c>
      <c r="P164" t="str">
        <f>IFERROR(_xlfn.XLOOKUP($C164,貼_産出額整理表!$B$21:$B$199,貼_産出額整理表!O$21:O$199,0),"-")</f>
        <v>八雲町</v>
      </c>
      <c r="Q164" t="str">
        <f>IFERROR(_xlfn.XLOOKUP($C164,貼_産出額整理表!$B$21:$B$199,貼_産出額整理表!Q$21:Q$199,0),"-")</f>
        <v>足寄町</v>
      </c>
      <c r="R164" t="str">
        <f>IFERROR(_xlfn.XLOOKUP($C164,貼_産出額整理表!$B$21:$B$199,貼_産出額整理表!R$21:R$199,0),"-")</f>
        <v>足寄町</v>
      </c>
      <c r="S164" t="str">
        <f>IFERROR(_xlfn.XLOOKUP($C164,貼_産出額整理表!$B$21:$B$199,貼_産出額整理表!P$21:P$199,0),"-")</f>
        <v>天塩町</v>
      </c>
    </row>
    <row r="165" spans="3:19">
      <c r="C165">
        <v>26</v>
      </c>
      <c r="D165" t="str">
        <f>IFERROR(_xlfn.XLOOKUP($C165,貼_産出額整理表!$B$21:$B$199,貼_産出額整理表!C$21:C$199,0),"-")</f>
        <v>旭川市</v>
      </c>
      <c r="E165" t="str">
        <f>IFERROR(_xlfn.XLOOKUP($C165,貼_産出額整理表!$B$21:$B$199,貼_産出額整理表!D$21:D$199,0),"-")</f>
        <v>栗山町</v>
      </c>
      <c r="F165" t="str">
        <f>IFERROR(_xlfn.XLOOKUP($C165,貼_産出額整理表!$B$21:$B$199,貼_産出額整理表!E$21:E$199,0),"-")</f>
        <v>当別町</v>
      </c>
      <c r="G165" t="str">
        <f>IFERROR(_xlfn.XLOOKUP($C165,貼_産出額整理表!$B$21:$B$199,貼_産出額整理表!F$21:F$199,0),"-")</f>
        <v>士別市</v>
      </c>
      <c r="H165" t="str">
        <f>IFERROR(_xlfn.XLOOKUP($C165,貼_産出額整理表!$B$21:$B$199,貼_産出額整理表!G$21:G$199,0),"-")</f>
        <v>上川町</v>
      </c>
      <c r="I165" t="str">
        <f>IFERROR(_xlfn.XLOOKUP($C165,貼_産出額整理表!$B$21:$B$199,貼_産出額整理表!H$21:H$199,0),"-")</f>
        <v>恵庭市</v>
      </c>
      <c r="J165" t="str">
        <f>IFERROR(_xlfn.XLOOKUP($C165,貼_産出額整理表!$B$21:$B$199,貼_産出額整理表!I$21:I$199,0),"-")</f>
        <v>恵庭市</v>
      </c>
      <c r="K165" t="str">
        <f>IFERROR(_xlfn.XLOOKUP($C165,貼_産出額整理表!$B$21:$B$199,貼_産出額整理表!M$21:M$199,0),"-")</f>
        <v>富良野市</v>
      </c>
      <c r="L165" t="str">
        <f>IFERROR(_xlfn.XLOOKUP($C165,貼_産出額整理表!$B$21:$B$199,貼_産出額整理表!N$21:N$199,0),"-")</f>
        <v>-</v>
      </c>
      <c r="M165" t="str">
        <f>IFERROR(_xlfn.XLOOKUP($C165,貼_産出額整理表!$B$21:$B$199,貼_産出額整理表!J$21:J$199,0),"-")</f>
        <v>仁木町</v>
      </c>
      <c r="N165" t="str">
        <f>IFERROR(_xlfn.XLOOKUP($C165,貼_産出額整理表!$B$21:$B$199,貼_産出額整理表!K$21:K$199,0),"-")</f>
        <v>砂川市</v>
      </c>
      <c r="O165" t="str">
        <f>IFERROR(_xlfn.XLOOKUP($C165,貼_産出額整理表!$B$21:$B$199,貼_産出額整理表!L$21:L$199,0),"-")</f>
        <v>壮瞥町</v>
      </c>
      <c r="P165" t="str">
        <f>IFERROR(_xlfn.XLOOKUP($C165,貼_産出額整理表!$B$21:$B$199,貼_産出額整理表!O$21:O$199,0),"-")</f>
        <v>豊富町</v>
      </c>
      <c r="Q165" t="str">
        <f>IFERROR(_xlfn.XLOOKUP($C165,貼_産出額整理表!$B$21:$B$199,貼_産出額整理表!Q$21:Q$199,0),"-")</f>
        <v>音更町</v>
      </c>
      <c r="R165" t="str">
        <f>IFERROR(_xlfn.XLOOKUP($C165,貼_産出額整理表!$B$21:$B$199,貼_産出額整理表!R$21:R$199,0),"-")</f>
        <v>八雲町</v>
      </c>
      <c r="S165" t="str">
        <f>IFERROR(_xlfn.XLOOKUP($C165,貼_産出額整理表!$B$21:$B$199,貼_産出額整理表!P$21:P$199,0),"-")</f>
        <v>新ひだか町</v>
      </c>
    </row>
    <row r="166" spans="3:19">
      <c r="C166">
        <v>27</v>
      </c>
      <c r="D166" t="str">
        <f>IFERROR(_xlfn.XLOOKUP($C166,貼_産出額整理表!$B$21:$B$199,貼_産出額整理表!C$21:C$199,0),"-")</f>
        <v>新冠町</v>
      </c>
      <c r="E166" t="str">
        <f>IFERROR(_xlfn.XLOOKUP($C166,貼_産出額整理表!$B$21:$B$199,貼_産出額整理表!D$21:D$199,0),"-")</f>
        <v>共和町</v>
      </c>
      <c r="F166" t="str">
        <f>IFERROR(_xlfn.XLOOKUP($C166,貼_産出額整理表!$B$21:$B$199,貼_産出額整理表!E$21:E$199,0),"-")</f>
        <v>厚真町</v>
      </c>
      <c r="G166" t="str">
        <f>IFERROR(_xlfn.XLOOKUP($C166,貼_産出額整理表!$B$21:$B$199,貼_産出額整理表!F$21:F$199,0),"-")</f>
        <v>上富良野町</v>
      </c>
      <c r="H166" t="str">
        <f>IFERROR(_xlfn.XLOOKUP($C166,貼_産出額整理表!$B$21:$B$199,貼_産出額整理表!G$21:G$199,0),"-")</f>
        <v>別海町</v>
      </c>
      <c r="I166" t="str">
        <f>IFERROR(_xlfn.XLOOKUP($C166,貼_産出額整理表!$B$21:$B$199,貼_産出額整理表!H$21:H$199,0),"-")</f>
        <v>当別町</v>
      </c>
      <c r="J166" t="str">
        <f>IFERROR(_xlfn.XLOOKUP($C166,貼_産出額整理表!$B$21:$B$199,貼_産出額整理表!I$21:I$199,0),"-")</f>
        <v>共和町</v>
      </c>
      <c r="K166" t="str">
        <f>IFERROR(_xlfn.XLOOKUP($C166,貼_産出額整理表!$B$21:$B$199,貼_産出額整理表!M$21:M$199,0),"-")</f>
        <v>豊頃町</v>
      </c>
      <c r="L166" t="str">
        <f>IFERROR(_xlfn.XLOOKUP($C166,貼_産出額整理表!$B$21:$B$199,貼_産出額整理表!N$21:N$199,0),"-")</f>
        <v>-</v>
      </c>
      <c r="M166" t="str">
        <f>IFERROR(_xlfn.XLOOKUP($C166,貼_産出額整理表!$B$21:$B$199,貼_産出額整理表!J$21:J$199,0),"-")</f>
        <v>斜里町</v>
      </c>
      <c r="N166" t="str">
        <f>IFERROR(_xlfn.XLOOKUP($C166,貼_産出額整理表!$B$21:$B$199,貼_産出額整理表!K$21:K$199,0),"-")</f>
        <v>小樽市</v>
      </c>
      <c r="O166" t="str">
        <f>IFERROR(_xlfn.XLOOKUP($C166,貼_産出額整理表!$B$21:$B$199,貼_産出額整理表!L$21:L$199,0),"-")</f>
        <v>千歳市</v>
      </c>
      <c r="P166" t="str">
        <f>IFERROR(_xlfn.XLOOKUP($C166,貼_産出額整理表!$B$21:$B$199,貼_産出額整理表!O$21:O$199,0),"-")</f>
        <v>音更町</v>
      </c>
      <c r="Q166" t="str">
        <f>IFERROR(_xlfn.XLOOKUP($C166,貼_産出額整理表!$B$21:$B$199,貼_産出額整理表!Q$21:Q$199,0),"-")</f>
        <v>八雲町</v>
      </c>
      <c r="R166" t="str">
        <f>IFERROR(_xlfn.XLOOKUP($C166,貼_産出額整理表!$B$21:$B$199,貼_産出額整理表!R$21:R$199,0),"-")</f>
        <v>音更町</v>
      </c>
      <c r="S166" t="str">
        <f>IFERROR(_xlfn.XLOOKUP($C166,貼_産出額整理表!$B$21:$B$199,貼_産出額整理表!P$21:P$199,0),"-")</f>
        <v>湧別町</v>
      </c>
    </row>
    <row r="167" spans="3:19">
      <c r="C167">
        <v>28</v>
      </c>
      <c r="D167" t="str">
        <f>IFERROR(_xlfn.XLOOKUP($C167,貼_産出額整理表!$B$21:$B$199,貼_産出額整理表!C$21:C$199,0),"-")</f>
        <v>浦河町</v>
      </c>
      <c r="E167" t="str">
        <f>IFERROR(_xlfn.XLOOKUP($C167,貼_産出額整理表!$B$21:$B$199,貼_産出額整理表!D$21:D$199,0),"-")</f>
        <v>むかわ町</v>
      </c>
      <c r="F167" t="str">
        <f>IFERROR(_xlfn.XLOOKUP($C167,貼_産出額整理表!$B$21:$B$199,貼_産出額整理表!E$21:E$199,0),"-")</f>
        <v>長沼町</v>
      </c>
      <c r="G167" t="str">
        <f>IFERROR(_xlfn.XLOOKUP($C167,貼_産出額整理表!$B$21:$B$199,貼_産出額整理表!F$21:F$199,0),"-")</f>
        <v>新篠津村</v>
      </c>
      <c r="H167" t="str">
        <f>IFERROR(_xlfn.XLOOKUP($C167,貼_産出額整理表!$B$21:$B$199,貼_産出額整理表!G$21:G$199,0),"-")</f>
        <v>標津町</v>
      </c>
      <c r="I167" t="str">
        <f>IFERROR(_xlfn.XLOOKUP($C167,貼_産出額整理表!$B$21:$B$199,貼_産出額整理表!H$21:H$199,0),"-")</f>
        <v>月形町</v>
      </c>
      <c r="J167" t="str">
        <f>IFERROR(_xlfn.XLOOKUP($C167,貼_産出額整理表!$B$21:$B$199,貼_産出額整理表!I$21:I$199,0),"-")</f>
        <v>栗山町</v>
      </c>
      <c r="K167" t="str">
        <f>IFERROR(_xlfn.XLOOKUP($C167,貼_産出額整理表!$B$21:$B$199,貼_産出額整理表!M$21:M$199,0),"-")</f>
        <v>湧別町</v>
      </c>
      <c r="L167" t="str">
        <f>IFERROR(_xlfn.XLOOKUP($C167,貼_産出額整理表!$B$21:$B$199,貼_産出額整理表!N$21:N$199,0),"-")</f>
        <v>-</v>
      </c>
      <c r="M167" t="str">
        <f>IFERROR(_xlfn.XLOOKUP($C167,貼_産出額整理表!$B$21:$B$199,貼_産出額整理表!J$21:J$199,0),"-")</f>
        <v>千歳市</v>
      </c>
      <c r="N167" t="str">
        <f>IFERROR(_xlfn.XLOOKUP($C167,貼_産出額整理表!$B$21:$B$199,貼_産出額整理表!K$21:K$199,0),"-")</f>
        <v>美唄市</v>
      </c>
      <c r="O167" t="str">
        <f>IFERROR(_xlfn.XLOOKUP($C167,貼_産出額整理表!$B$21:$B$199,貼_産出額整理表!L$21:L$199,0),"-")</f>
        <v>ニセコ町</v>
      </c>
      <c r="P167" t="str">
        <f>IFERROR(_xlfn.XLOOKUP($C167,貼_産出額整理表!$B$21:$B$199,貼_産出額整理表!O$21:O$199,0),"-")</f>
        <v>千歳市</v>
      </c>
      <c r="Q167" t="str">
        <f>IFERROR(_xlfn.XLOOKUP($C167,貼_産出額整理表!$B$21:$B$199,貼_産出額整理表!Q$21:Q$199,0),"-")</f>
        <v>新得町</v>
      </c>
      <c r="R167" t="str">
        <f>IFERROR(_xlfn.XLOOKUP($C167,貼_産出額整理表!$B$21:$B$199,貼_産出額整理表!R$21:R$199,0),"-")</f>
        <v>佐呂間町</v>
      </c>
      <c r="S167" t="str">
        <f>IFERROR(_xlfn.XLOOKUP($C167,貼_産出額整理表!$B$21:$B$199,貼_産出額整理表!P$21:P$199,0),"-")</f>
        <v>本別町</v>
      </c>
    </row>
    <row r="168" spans="3:19">
      <c r="C168">
        <v>29</v>
      </c>
      <c r="D168" t="str">
        <f>IFERROR(_xlfn.XLOOKUP($C168,貼_産出額整理表!$B$21:$B$199,貼_産出額整理表!C$21:C$199,0),"-")</f>
        <v>豊頃町</v>
      </c>
      <c r="E168" t="str">
        <f>IFERROR(_xlfn.XLOOKUP($C168,貼_産出額整理表!$B$21:$B$199,貼_産出額整理表!D$21:D$199,0),"-")</f>
        <v>美唄市</v>
      </c>
      <c r="F168" t="str">
        <f>IFERROR(_xlfn.XLOOKUP($C168,貼_産出額整理表!$B$21:$B$199,貼_産出額整理表!E$21:E$199,0),"-")</f>
        <v>栗山町</v>
      </c>
      <c r="G168" t="str">
        <f>IFERROR(_xlfn.XLOOKUP($C168,貼_産出額整理表!$B$21:$B$199,貼_産出額整理表!F$21:F$199,0),"-")</f>
        <v>由仁町</v>
      </c>
      <c r="H168" t="str">
        <f>IFERROR(_xlfn.XLOOKUP($C168,貼_産出額整理表!$B$21:$B$199,貼_産出額整理表!G$21:G$199,0),"-")</f>
        <v>岩見沢市</v>
      </c>
      <c r="I168" t="str">
        <f>IFERROR(_xlfn.XLOOKUP($C168,貼_産出額整理表!$B$21:$B$199,貼_産出額整理表!H$21:H$199,0),"-")</f>
        <v>大空町</v>
      </c>
      <c r="J168" t="str">
        <f>IFERROR(_xlfn.XLOOKUP($C168,貼_産出額整理表!$B$21:$B$199,貼_産出額整理表!I$21:I$199,0),"-")</f>
        <v>南富良野町</v>
      </c>
      <c r="K168" t="str">
        <f>IFERROR(_xlfn.XLOOKUP($C168,貼_産出額整理表!$B$21:$B$199,貼_産出額整理表!M$21:M$199,0),"-")</f>
        <v>置戸町</v>
      </c>
      <c r="L168" t="str">
        <f>IFERROR(_xlfn.XLOOKUP($C168,貼_産出額整理表!$B$21:$B$199,貼_産出額整理表!N$21:N$199,0),"-")</f>
        <v>-</v>
      </c>
      <c r="M168" t="str">
        <f>IFERROR(_xlfn.XLOOKUP($C168,貼_産出額整理表!$B$21:$B$199,貼_産出額整理表!J$21:J$199,0),"-")</f>
        <v>真狩村</v>
      </c>
      <c r="N168" t="str">
        <f>IFERROR(_xlfn.XLOOKUP($C168,貼_産出額整理表!$B$21:$B$199,貼_産出額整理表!K$21:K$199,0),"-")</f>
        <v>千歳市</v>
      </c>
      <c r="O168" t="str">
        <f>IFERROR(_xlfn.XLOOKUP($C168,貼_産出額整理表!$B$21:$B$199,貼_産出額整理表!L$21:L$199,0),"-")</f>
        <v>喜茂別町</v>
      </c>
      <c r="P168" t="str">
        <f>IFERROR(_xlfn.XLOOKUP($C168,貼_産出額整理表!$B$21:$B$199,貼_産出額整理表!O$21:O$199,0),"-")</f>
        <v>厚岸町</v>
      </c>
      <c r="Q168" t="str">
        <f>IFERROR(_xlfn.XLOOKUP($C168,貼_産出額整理表!$B$21:$B$199,貼_産出額整理表!Q$21:Q$199,0),"-")</f>
        <v>佐呂間町</v>
      </c>
      <c r="R168" t="str">
        <f>IFERROR(_xlfn.XLOOKUP($C168,貼_産出額整理表!$B$21:$B$199,貼_産出額整理表!R$21:R$199,0),"-")</f>
        <v>新得町</v>
      </c>
      <c r="S168" t="str">
        <f>IFERROR(_xlfn.XLOOKUP($C168,貼_産出額整理表!$B$21:$B$199,貼_産出額整理表!P$21:P$199,0),"-")</f>
        <v>安平町</v>
      </c>
    </row>
    <row r="169" spans="3:19">
      <c r="C169">
        <v>30</v>
      </c>
      <c r="D169" t="str">
        <f>IFERROR(_xlfn.XLOOKUP($C169,貼_産出額整理表!$B$21:$B$199,貼_産出額整理表!C$21:C$199,0),"-")</f>
        <v>小清水町</v>
      </c>
      <c r="E169" t="str">
        <f>IFERROR(_xlfn.XLOOKUP($C169,貼_産出額整理表!$B$21:$B$199,貼_産出額整理表!D$21:D$199,0),"-")</f>
        <v>余市町</v>
      </c>
      <c r="F169" t="str">
        <f>IFERROR(_xlfn.XLOOKUP($C169,貼_産出額整理表!$B$21:$B$199,貼_産出額整理表!E$21:E$199,0),"-")</f>
        <v>せたな町</v>
      </c>
      <c r="G169" t="str">
        <f>IFERROR(_xlfn.XLOOKUP($C169,貼_産出額整理表!$B$21:$B$199,貼_産出額整理表!F$21:F$199,0),"-")</f>
        <v>津別町</v>
      </c>
      <c r="H169" t="str">
        <f>IFERROR(_xlfn.XLOOKUP($C169,貼_産出額整理表!$B$21:$B$199,貼_産出額整理表!G$21:G$199,0),"-")</f>
        <v>芦別市</v>
      </c>
      <c r="I169" t="str">
        <f>IFERROR(_xlfn.XLOOKUP($C169,貼_産出額整理表!$B$21:$B$199,貼_産出額整理表!H$21:H$199,0),"-")</f>
        <v>豊頃町</v>
      </c>
      <c r="J169" t="str">
        <f>IFERROR(_xlfn.XLOOKUP($C169,貼_産出額整理表!$B$21:$B$199,貼_産出額整理表!I$21:I$199,0),"-")</f>
        <v>ニセコ町</v>
      </c>
      <c r="K169" t="str">
        <f>IFERROR(_xlfn.XLOOKUP($C169,貼_産出額整理表!$B$21:$B$199,貼_産出額整理表!M$21:M$199,0),"-")</f>
        <v>佐呂間町</v>
      </c>
      <c r="L169" t="str">
        <f>IFERROR(_xlfn.XLOOKUP($C169,貼_産出額整理表!$B$21:$B$199,貼_産出額整理表!N$21:N$199,0),"-")</f>
        <v>-</v>
      </c>
      <c r="M169" t="str">
        <f>IFERROR(_xlfn.XLOOKUP($C169,貼_産出額整理表!$B$21:$B$199,貼_産出額整理表!J$21:J$199,0),"-")</f>
        <v>和寒町</v>
      </c>
      <c r="N169" t="str">
        <f>IFERROR(_xlfn.XLOOKUP($C169,貼_産出額整理表!$B$21:$B$199,貼_産出額整理表!K$21:K$199,0),"-")</f>
        <v>伊達市</v>
      </c>
      <c r="O169" t="str">
        <f>IFERROR(_xlfn.XLOOKUP($C169,貼_産出額整理表!$B$21:$B$199,貼_産出額整理表!L$21:L$199,0),"-")</f>
        <v>雨竜町</v>
      </c>
      <c r="P169" t="str">
        <f>IFERROR(_xlfn.XLOOKUP($C169,貼_産出額整理表!$B$21:$B$199,貼_産出額整理表!O$21:O$199,0),"-")</f>
        <v>足寄町</v>
      </c>
      <c r="Q169" t="str">
        <f>IFERROR(_xlfn.XLOOKUP($C169,貼_産出額整理表!$B$21:$B$199,貼_産出額整理表!Q$21:Q$199,0),"-")</f>
        <v>本別町</v>
      </c>
      <c r="R169" t="str">
        <f>IFERROR(_xlfn.XLOOKUP($C169,貼_産出額整理表!$B$21:$B$199,貼_産出額整理表!R$21:R$199,0),"-")</f>
        <v>天塩町</v>
      </c>
      <c r="S169" t="str">
        <f>IFERROR(_xlfn.XLOOKUP($C169,貼_産出額整理表!$B$21:$B$199,貼_産出額整理表!P$21:P$199,0),"-")</f>
        <v>士別市</v>
      </c>
    </row>
    <row r="170" spans="3:19">
      <c r="C170">
        <v>31</v>
      </c>
      <c r="D170" t="str">
        <f>IFERROR(_xlfn.XLOOKUP($C170,貼_産出額整理表!$B$21:$B$199,貼_産出額整理表!C$21:C$199,0),"-")</f>
        <v>千歳市</v>
      </c>
      <c r="E170" t="str">
        <f>IFERROR(_xlfn.XLOOKUP($C170,貼_産出額整理表!$B$21:$B$199,貼_産出額整理表!D$21:D$199,0),"-")</f>
        <v>当別町</v>
      </c>
      <c r="F170" t="str">
        <f>IFERROR(_xlfn.XLOOKUP($C170,貼_産出額整理表!$B$21:$B$199,貼_産出額整理表!E$21:E$199,0),"-")</f>
        <v>むかわ町</v>
      </c>
      <c r="G170" t="str">
        <f>IFERROR(_xlfn.XLOOKUP($C170,貼_産出額整理表!$B$21:$B$199,貼_産出額整理表!F$21:F$199,0),"-")</f>
        <v>鹿追町</v>
      </c>
      <c r="H170" t="str">
        <f>IFERROR(_xlfn.XLOOKUP($C170,貼_産出額整理表!$B$21:$B$199,貼_産出額整理表!G$21:G$199,0),"-")</f>
        <v>滝川市</v>
      </c>
      <c r="I170" t="str">
        <f>IFERROR(_xlfn.XLOOKUP($C170,貼_産出額整理表!$B$21:$B$199,貼_産出額整理表!H$21:H$199,0),"-")</f>
        <v>今金町</v>
      </c>
      <c r="J170" t="str">
        <f>IFERROR(_xlfn.XLOOKUP($C170,貼_産出額整理表!$B$21:$B$199,貼_産出額整理表!I$21:I$199,0),"-")</f>
        <v>由仁町</v>
      </c>
      <c r="K170" t="str">
        <f>IFERROR(_xlfn.XLOOKUP($C170,貼_産出額整理表!$B$21:$B$199,貼_産出額整理表!M$21:M$199,0),"-")</f>
        <v>倶知安町</v>
      </c>
      <c r="L170" t="str">
        <f>IFERROR(_xlfn.XLOOKUP($C170,貼_産出額整理表!$B$21:$B$199,貼_産出額整理表!N$21:N$199,0),"-")</f>
        <v>-</v>
      </c>
      <c r="M170" t="str">
        <f>IFERROR(_xlfn.XLOOKUP($C170,貼_産出額整理表!$B$21:$B$199,貼_産出額整理表!J$21:J$199,0),"-")</f>
        <v>札幌市</v>
      </c>
      <c r="N170" t="str">
        <f>IFERROR(_xlfn.XLOOKUP($C170,貼_産出額整理表!$B$21:$B$199,貼_産出額整理表!K$21:K$199,0),"-")</f>
        <v>洞爺湖町</v>
      </c>
      <c r="O170" t="str">
        <f>IFERROR(_xlfn.XLOOKUP($C170,貼_産出額整理表!$B$21:$B$199,貼_産出額整理表!L$21:L$199,0),"-")</f>
        <v>豊浦町</v>
      </c>
      <c r="P170" t="str">
        <f>IFERROR(_xlfn.XLOOKUP($C170,貼_産出額整理表!$B$21:$B$199,貼_産出額整理表!O$21:O$199,0),"-")</f>
        <v>安平町</v>
      </c>
      <c r="Q170" t="str">
        <f>IFERROR(_xlfn.XLOOKUP($C170,貼_産出額整理表!$B$21:$B$199,貼_産出額整理表!Q$21:Q$199,0),"-")</f>
        <v>天塩町</v>
      </c>
      <c r="R170" t="str">
        <f>IFERROR(_xlfn.XLOOKUP($C170,貼_産出額整理表!$B$21:$B$199,貼_産出額整理表!R$21:R$199,0),"-")</f>
        <v>帯広市</v>
      </c>
      <c r="S170" t="str">
        <f>IFERROR(_xlfn.XLOOKUP($C170,貼_産出額整理表!$B$21:$B$199,貼_産出額整理表!P$21:P$199,0),"-")</f>
        <v>大樹町</v>
      </c>
    </row>
    <row r="171" spans="3:19">
      <c r="C171">
        <v>32</v>
      </c>
      <c r="D171" t="str">
        <f>IFERROR(_xlfn.XLOOKUP($C171,貼_産出額整理表!$B$21:$B$199,貼_産出額整理表!C$21:C$199,0),"-")</f>
        <v>津別町</v>
      </c>
      <c r="E171" t="str">
        <f>IFERROR(_xlfn.XLOOKUP($C171,貼_産出額整理表!$B$21:$B$199,貼_産出額整理表!D$21:D$199,0),"-")</f>
        <v>江別市</v>
      </c>
      <c r="F171" t="str">
        <f>IFERROR(_xlfn.XLOOKUP($C171,貼_産出額整理表!$B$21:$B$199,貼_産出額整理表!E$21:E$199,0),"-")</f>
        <v>中富良野町</v>
      </c>
      <c r="G171" t="str">
        <f>IFERROR(_xlfn.XLOOKUP($C171,貼_産出額整理表!$B$21:$B$199,貼_産出額整理表!F$21:F$199,0),"-")</f>
        <v>江別市</v>
      </c>
      <c r="H171" t="str">
        <f>IFERROR(_xlfn.XLOOKUP($C171,貼_産出額整理表!$B$21:$B$199,貼_産出額整理表!G$21:G$199,0),"-")</f>
        <v>砂川市</v>
      </c>
      <c r="I171" t="str">
        <f>IFERROR(_xlfn.XLOOKUP($C171,貼_産出額整理表!$B$21:$B$199,貼_産出額整理表!H$21:H$199,0),"-")</f>
        <v>厚真町</v>
      </c>
      <c r="J171" t="str">
        <f>IFERROR(_xlfn.XLOOKUP($C171,貼_産出額整理表!$B$21:$B$199,貼_産出額整理表!I$21:I$199,0),"-")</f>
        <v>足寄町</v>
      </c>
      <c r="K171" t="str">
        <f>IFERROR(_xlfn.XLOOKUP($C171,貼_産出額整理表!$B$21:$B$199,貼_産出額整理表!M$21:M$199,0),"-")</f>
        <v>大樹町</v>
      </c>
      <c r="L171" t="str">
        <f>IFERROR(_xlfn.XLOOKUP($C171,貼_産出額整理表!$B$21:$B$199,貼_産出額整理表!N$21:N$199,0),"-")</f>
        <v>-</v>
      </c>
      <c r="M171" t="str">
        <f>IFERROR(_xlfn.XLOOKUP($C171,貼_産出額整理表!$B$21:$B$199,貼_産出額整理表!J$21:J$199,0),"-")</f>
        <v>森町</v>
      </c>
      <c r="N171" t="str">
        <f>IFERROR(_xlfn.XLOOKUP($C171,貼_産出額整理表!$B$21:$B$199,貼_産出額整理表!K$21:K$199,0),"-")</f>
        <v>更別村</v>
      </c>
      <c r="O171" t="str">
        <f>IFERROR(_xlfn.XLOOKUP($C171,貼_産出額整理表!$B$21:$B$199,貼_産出額整理表!L$21:L$199,0),"-")</f>
        <v>網走市</v>
      </c>
      <c r="P171" t="str">
        <f>IFERROR(_xlfn.XLOOKUP($C171,貼_産出額整理表!$B$21:$B$199,貼_産出額整理表!O$21:O$199,0),"-")</f>
        <v>紋別市</v>
      </c>
      <c r="Q171" t="str">
        <f>IFERROR(_xlfn.XLOOKUP($C171,貼_産出額整理表!$B$21:$B$199,貼_産出額整理表!Q$21:Q$199,0),"-")</f>
        <v>帯広市</v>
      </c>
      <c r="R171" t="str">
        <f>IFERROR(_xlfn.XLOOKUP($C171,貼_産出額整理表!$B$21:$B$199,貼_産出額整理表!R$21:R$199,0),"-")</f>
        <v>幌延町</v>
      </c>
      <c r="S171" t="str">
        <f>IFERROR(_xlfn.XLOOKUP($C171,貼_産出額整理表!$B$21:$B$199,貼_産出額整理表!P$21:P$199,0),"-")</f>
        <v>美幌町</v>
      </c>
    </row>
    <row r="172" spans="3:19">
      <c r="C172">
        <v>33</v>
      </c>
      <c r="D172" t="str">
        <f>IFERROR(_xlfn.XLOOKUP($C172,貼_産出額整理表!$B$21:$B$199,貼_産出額整理表!C$21:C$199,0),"-")</f>
        <v>中札内村</v>
      </c>
      <c r="E172" t="str">
        <f>IFERROR(_xlfn.XLOOKUP($C172,貼_産出額整理表!$B$21:$B$199,貼_産出額整理表!D$21:D$199,0),"-")</f>
        <v>新篠津村</v>
      </c>
      <c r="F172" t="str">
        <f>IFERROR(_xlfn.XLOOKUP($C172,貼_産出額整理表!$B$21:$B$199,貼_産出額整理表!E$21:E$199,0),"-")</f>
        <v>石狩市</v>
      </c>
      <c r="G172" t="str">
        <f>IFERROR(_xlfn.XLOOKUP($C172,貼_産出額整理表!$B$21:$B$199,貼_産出額整理表!F$21:F$199,0),"-")</f>
        <v>千歳市</v>
      </c>
      <c r="H172" t="str">
        <f>IFERROR(_xlfn.XLOOKUP($C172,貼_産出額整理表!$B$21:$B$199,貼_産出額整理表!G$21:G$199,0),"-")</f>
        <v>富良野市</v>
      </c>
      <c r="I172" t="str">
        <f>IFERROR(_xlfn.XLOOKUP($C172,貼_産出額整理表!$B$21:$B$199,貼_産出額整理表!H$21:H$199,0),"-")</f>
        <v>倶知安町</v>
      </c>
      <c r="J172" t="str">
        <f>IFERROR(_xlfn.XLOOKUP($C172,貼_産出額整理表!$B$21:$B$199,貼_産出額整理表!I$21:I$199,0),"-")</f>
        <v>新得町</v>
      </c>
      <c r="K172" t="str">
        <f>IFERROR(_xlfn.XLOOKUP($C172,貼_産出額整理表!$B$21:$B$199,貼_産出額整理表!M$21:M$199,0),"-")</f>
        <v>上富良野町</v>
      </c>
      <c r="L172" t="str">
        <f>IFERROR(_xlfn.XLOOKUP($C172,貼_産出額整理表!$B$21:$B$199,貼_産出額整理表!N$21:N$199,0),"-")</f>
        <v>-</v>
      </c>
      <c r="M172" t="str">
        <f>IFERROR(_xlfn.XLOOKUP($C172,貼_産出額整理表!$B$21:$B$199,貼_産出額整理表!J$21:J$199,0),"-")</f>
        <v>余市町</v>
      </c>
      <c r="N172" t="str">
        <f>IFERROR(_xlfn.XLOOKUP($C172,貼_産出額整理表!$B$21:$B$199,貼_産出額整理表!K$21:K$199,0),"-")</f>
        <v>函館市</v>
      </c>
      <c r="O172" t="str">
        <f>IFERROR(_xlfn.XLOOKUP($C172,貼_産出額整理表!$B$21:$B$199,貼_産出額整理表!L$21:L$199,0),"-")</f>
        <v>士別市</v>
      </c>
      <c r="P172" t="str">
        <f>IFERROR(_xlfn.XLOOKUP($C172,貼_産出額整理表!$B$21:$B$199,貼_産出額整理表!O$21:O$199,0),"-")</f>
        <v>帯広市</v>
      </c>
      <c r="Q172" t="str">
        <f>IFERROR(_xlfn.XLOOKUP($C172,貼_産出額整理表!$B$21:$B$199,貼_産出額整理表!Q$21:Q$199,0),"-")</f>
        <v>幌延町</v>
      </c>
      <c r="R172" t="str">
        <f>IFERROR(_xlfn.XLOOKUP($C172,貼_産出額整理表!$B$21:$B$199,貼_産出額整理表!R$21:R$199,0),"-")</f>
        <v>陸別町</v>
      </c>
      <c r="S172" t="str">
        <f>IFERROR(_xlfn.XLOOKUP($C172,貼_産出額整理表!$B$21:$B$199,貼_産出額整理表!P$21:P$199,0),"-")</f>
        <v>豊頃町</v>
      </c>
    </row>
    <row r="173" spans="3:19">
      <c r="C173">
        <v>34</v>
      </c>
      <c r="D173" t="str">
        <f>IFERROR(_xlfn.XLOOKUP($C173,貼_産出額整理表!$B$21:$B$199,貼_産出額整理表!C$21:C$199,0),"-")</f>
        <v>斜里町</v>
      </c>
      <c r="E173" t="str">
        <f>IFERROR(_xlfn.XLOOKUP($C173,貼_産出額整理表!$B$21:$B$199,貼_産出額整理表!D$21:D$199,0),"-")</f>
        <v>中札内村</v>
      </c>
      <c r="F173" t="str">
        <f>IFERROR(_xlfn.XLOOKUP($C173,貼_産出額整理表!$B$21:$B$199,貼_産出額整理表!E$21:E$199,0),"-")</f>
        <v>奈井江町</v>
      </c>
      <c r="G173" t="str">
        <f>IFERROR(_xlfn.XLOOKUP($C173,貼_産出額整理表!$B$21:$B$199,貼_産出額整理表!F$21:F$199,0),"-")</f>
        <v>豊頃町</v>
      </c>
      <c r="H173" t="str">
        <f>IFERROR(_xlfn.XLOOKUP($C173,貼_産出額整理表!$B$21:$B$199,貼_産出額整理表!G$21:G$199,0),"-")</f>
        <v>鷹栖町</v>
      </c>
      <c r="I173" t="str">
        <f>IFERROR(_xlfn.XLOOKUP($C173,貼_産出額整理表!$B$21:$B$199,貼_産出額整理表!H$21:H$199,0),"-")</f>
        <v>栗山町</v>
      </c>
      <c r="J173" t="str">
        <f>IFERROR(_xlfn.XLOOKUP($C173,貼_産出額整理表!$B$21:$B$199,貼_産出額整理表!I$21:I$199,0),"-")</f>
        <v>富良野市</v>
      </c>
      <c r="K173" t="str">
        <f>IFERROR(_xlfn.XLOOKUP($C173,貼_産出額整理表!$B$21:$B$199,貼_産出額整理表!M$21:M$199,0),"-")</f>
        <v>足寄町</v>
      </c>
      <c r="L173" t="str">
        <f>IFERROR(_xlfn.XLOOKUP($C173,貼_産出額整理表!$B$21:$B$199,貼_産出額整理表!N$21:N$199,0),"-")</f>
        <v>-</v>
      </c>
      <c r="M173" t="str">
        <f>IFERROR(_xlfn.XLOOKUP($C173,貼_産出額整理表!$B$21:$B$199,貼_産出額整理表!J$21:J$199,0),"-")</f>
        <v>小清水町</v>
      </c>
      <c r="N173" t="str">
        <f>IFERROR(_xlfn.XLOOKUP($C173,貼_産出額整理表!$B$21:$B$199,貼_産出額整理表!K$21:K$199,0),"-")</f>
        <v>帯広市</v>
      </c>
      <c r="O173" t="str">
        <f>IFERROR(_xlfn.XLOOKUP($C173,貼_産出額整理表!$B$21:$B$199,貼_産出額整理表!L$21:L$199,0),"-")</f>
        <v>江差町</v>
      </c>
      <c r="P173" t="str">
        <f>IFERROR(_xlfn.XLOOKUP($C173,貼_産出額整理表!$B$21:$B$199,貼_産出額整理表!O$21:O$199,0),"-")</f>
        <v>森町</v>
      </c>
      <c r="Q173" t="str">
        <f>IFERROR(_xlfn.XLOOKUP($C173,貼_産出額整理表!$B$21:$B$199,貼_産出額整理表!Q$21:Q$199,0),"-")</f>
        <v>陸別町</v>
      </c>
      <c r="R173" t="str">
        <f>IFERROR(_xlfn.XLOOKUP($C173,貼_産出額整理表!$B$21:$B$199,貼_産出額整理表!R$21:R$199,0),"-")</f>
        <v>猿払村</v>
      </c>
      <c r="S173" t="str">
        <f>IFERROR(_xlfn.XLOOKUP($C173,貼_産出額整理表!$B$21:$B$199,貼_産出額整理表!P$21:P$199,0),"-")</f>
        <v>日高町</v>
      </c>
    </row>
    <row r="174" spans="3:19">
      <c r="C174">
        <v>35</v>
      </c>
      <c r="D174" t="str">
        <f>IFERROR(_xlfn.XLOOKUP($C174,貼_産出額整理表!$B$21:$B$199,貼_産出額整理表!C$21:C$199,0),"-")</f>
        <v>佐呂間町</v>
      </c>
      <c r="E174" t="str">
        <f>IFERROR(_xlfn.XLOOKUP($C174,貼_産出額整理表!$B$21:$B$199,貼_産出額整理表!D$21:D$199,0),"-")</f>
        <v>仁木町</v>
      </c>
      <c r="F174" t="str">
        <f>IFERROR(_xlfn.XLOOKUP($C174,貼_産出額整理表!$B$21:$B$199,貼_産出額整理表!E$21:E$199,0),"-")</f>
        <v>今金町</v>
      </c>
      <c r="G174" t="str">
        <f>IFERROR(_xlfn.XLOOKUP($C174,貼_産出額整理表!$B$21:$B$199,貼_産出額整理表!F$21:F$199,0),"-")</f>
        <v>剣淵町</v>
      </c>
      <c r="H174" t="str">
        <f>IFERROR(_xlfn.XLOOKUP($C174,貼_産出額整理表!$B$21:$B$199,貼_産出額整理表!G$21:G$199,0),"-")</f>
        <v>東川町</v>
      </c>
      <c r="I174" t="str">
        <f>IFERROR(_xlfn.XLOOKUP($C174,貼_産出額整理表!$B$21:$B$199,貼_産出額整理表!H$21:H$199,0),"-")</f>
        <v>美幌町</v>
      </c>
      <c r="J174" t="str">
        <f>IFERROR(_xlfn.XLOOKUP($C174,貼_産出額整理表!$B$21:$B$199,貼_産出額整理表!I$21:I$199,0),"-")</f>
        <v>剣淵町</v>
      </c>
      <c r="K174" t="str">
        <f>IFERROR(_xlfn.XLOOKUP($C174,貼_産出額整理表!$B$21:$B$199,貼_産出額整理表!M$21:M$199,0),"-")</f>
        <v>剣淵町</v>
      </c>
      <c r="L174" t="str">
        <f>IFERROR(_xlfn.XLOOKUP($C174,貼_産出額整理表!$B$21:$B$199,貼_産出額整理表!N$21:N$199,0),"-")</f>
        <v>-</v>
      </c>
      <c r="M174" t="str">
        <f>IFERROR(_xlfn.XLOOKUP($C174,貼_産出額整理表!$B$21:$B$199,貼_産出額整理表!J$21:J$199,0),"-")</f>
        <v>中札内村</v>
      </c>
      <c r="N174" t="str">
        <f>IFERROR(_xlfn.XLOOKUP($C174,貼_産出額整理表!$B$21:$B$199,貼_産出額整理表!K$21:K$199,0),"-")</f>
        <v>ニセコ町</v>
      </c>
      <c r="O174" t="str">
        <f>IFERROR(_xlfn.XLOOKUP($C174,貼_産出額整理表!$B$21:$B$199,貼_産出額整理表!L$21:L$199,0),"-")</f>
        <v>紋別市</v>
      </c>
      <c r="P174" t="str">
        <f>IFERROR(_xlfn.XLOOKUP($C174,貼_産出額整理表!$B$21:$B$199,貼_産出額整理表!O$21:O$199,0),"-")</f>
        <v>弟子屈町</v>
      </c>
      <c r="Q174" t="str">
        <f>IFERROR(_xlfn.XLOOKUP($C174,貼_産出額整理表!$B$21:$B$199,貼_産出額整理表!Q$21:Q$199,0),"-")</f>
        <v>猿払村</v>
      </c>
      <c r="R174" t="str">
        <f>IFERROR(_xlfn.XLOOKUP($C174,貼_産出額整理表!$B$21:$B$199,貼_産出額整理表!R$21:R$199,0),"-")</f>
        <v>本別町</v>
      </c>
      <c r="S174" t="str">
        <f>IFERROR(_xlfn.XLOOKUP($C174,貼_産出額整理表!$B$21:$B$199,貼_産出額整理表!P$21:P$199,0),"-")</f>
        <v>八雲町</v>
      </c>
    </row>
    <row r="175" spans="3:19">
      <c r="C175">
        <v>36</v>
      </c>
      <c r="D175" t="str">
        <f>IFERROR(_xlfn.XLOOKUP($C175,貼_産出額整理表!$B$21:$B$199,貼_産出額整理表!C$21:C$199,0),"-")</f>
        <v>稚内市</v>
      </c>
      <c r="E175" t="str">
        <f>IFERROR(_xlfn.XLOOKUP($C175,貼_産出額整理表!$B$21:$B$199,貼_産出額整理表!D$21:D$199,0),"-")</f>
        <v>新十津川町</v>
      </c>
      <c r="F175" t="str">
        <f>IFERROR(_xlfn.XLOOKUP($C175,貼_産出額整理表!$B$21:$B$199,貼_産出額整理表!E$21:E$199,0),"-")</f>
        <v>北斗市</v>
      </c>
      <c r="G175" t="str">
        <f>IFERROR(_xlfn.XLOOKUP($C175,貼_産出額整理表!$B$21:$B$199,貼_産出額整理表!F$21:F$199,0),"-")</f>
        <v>中札内村</v>
      </c>
      <c r="H175" t="str">
        <f>IFERROR(_xlfn.XLOOKUP($C175,貼_産出額整理表!$B$21:$B$199,貼_産出額整理表!G$21:G$199,0),"-")</f>
        <v>下川町</v>
      </c>
      <c r="I175" t="str">
        <f>IFERROR(_xlfn.XLOOKUP($C175,貼_産出額整理表!$B$21:$B$199,貼_産出額整理表!H$21:H$199,0),"-")</f>
        <v>小清水町</v>
      </c>
      <c r="J175" t="str">
        <f>IFERROR(_xlfn.XLOOKUP($C175,貼_産出額整理表!$B$21:$B$199,貼_産出額整理表!I$21:I$199,0),"-")</f>
        <v>洞爺湖町</v>
      </c>
      <c r="K175" t="str">
        <f>IFERROR(_xlfn.XLOOKUP($C175,貼_産出額整理表!$B$21:$B$199,貼_産出額整理表!M$21:M$199,0),"-")</f>
        <v>安平町</v>
      </c>
      <c r="L175" t="str">
        <f>IFERROR(_xlfn.XLOOKUP($C175,貼_産出額整理表!$B$21:$B$199,貼_産出額整理表!N$21:N$199,0),"-")</f>
        <v>-</v>
      </c>
      <c r="M175" t="str">
        <f>IFERROR(_xlfn.XLOOKUP($C175,貼_産出額整理表!$B$21:$B$199,貼_産出額整理表!J$21:J$199,0),"-")</f>
        <v>恵庭市</v>
      </c>
      <c r="N175" t="str">
        <f>IFERROR(_xlfn.XLOOKUP($C175,貼_産出額整理表!$B$21:$B$199,貼_産出額整理表!K$21:K$199,0),"-")</f>
        <v>赤井川村</v>
      </c>
      <c r="O175" t="str">
        <f>IFERROR(_xlfn.XLOOKUP($C175,貼_産出額整理表!$B$21:$B$199,貼_産出額整理表!L$21:L$199,0),"-")</f>
        <v>登別市</v>
      </c>
      <c r="P175" t="str">
        <f>IFERROR(_xlfn.XLOOKUP($C175,貼_産出額整理表!$B$21:$B$199,貼_産出額整理表!O$21:O$199,0),"-")</f>
        <v>中札内村</v>
      </c>
      <c r="Q175" t="str">
        <f>IFERROR(_xlfn.XLOOKUP($C175,貼_産出額整理表!$B$21:$B$199,貼_産出額整理表!Q$21:Q$199,0),"-")</f>
        <v>浜頓別町</v>
      </c>
      <c r="R175" t="str">
        <f>IFERROR(_xlfn.XLOOKUP($C175,貼_産出額整理表!$B$21:$B$199,貼_産出額整理表!R$21:R$199,0),"-")</f>
        <v>北見市</v>
      </c>
      <c r="S175" t="str">
        <f>IFERROR(_xlfn.XLOOKUP($C175,貼_産出額整理表!$B$21:$B$199,貼_産出額整理表!P$21:P$199,0),"-")</f>
        <v>むかわ町</v>
      </c>
    </row>
    <row r="176" spans="3:19">
      <c r="C176">
        <v>37</v>
      </c>
      <c r="D176" t="str">
        <f>IFERROR(_xlfn.XLOOKUP($C176,貼_産出額整理表!$B$21:$B$199,貼_産出額整理表!C$21:C$199,0),"-")</f>
        <v>士別市</v>
      </c>
      <c r="E176" t="str">
        <f>IFERROR(_xlfn.XLOOKUP($C176,貼_産出額整理表!$B$21:$B$199,貼_産出額整理表!D$21:D$199,0),"-")</f>
        <v>由仁町</v>
      </c>
      <c r="F176" t="str">
        <f>IFERROR(_xlfn.XLOOKUP($C176,貼_産出額整理表!$B$21:$B$199,貼_産出額整理表!E$21:E$199,0),"-")</f>
        <v>月形町</v>
      </c>
      <c r="G176" t="str">
        <f>IFERROR(_xlfn.XLOOKUP($C176,貼_産出額整理表!$B$21:$B$199,貼_産出額整理表!F$21:F$199,0),"-")</f>
        <v>訓子府町</v>
      </c>
      <c r="H176" t="str">
        <f>IFERROR(_xlfn.XLOOKUP($C176,貼_産出額整理表!$B$21:$B$199,貼_産出額整理表!G$21:G$199,0),"-")</f>
        <v>斜里町</v>
      </c>
      <c r="I176" t="str">
        <f>IFERROR(_xlfn.XLOOKUP($C176,貼_産出額整理表!$B$21:$B$199,貼_産出額整理表!H$21:H$199,0),"-")</f>
        <v>津別町</v>
      </c>
      <c r="J176" t="str">
        <f>IFERROR(_xlfn.XLOOKUP($C176,貼_産出額整理表!$B$21:$B$199,貼_産出額整理表!I$21:I$199,0),"-")</f>
        <v>旭川市</v>
      </c>
      <c r="K176" t="str">
        <f>IFERROR(_xlfn.XLOOKUP($C176,貼_産出額整理表!$B$21:$B$199,貼_産出額整理表!M$21:M$199,0),"-")</f>
        <v>弟子屈町</v>
      </c>
      <c r="L176" t="str">
        <f>IFERROR(_xlfn.XLOOKUP($C176,貼_産出額整理表!$B$21:$B$199,貼_産出額整理表!N$21:N$199,0),"-")</f>
        <v>-</v>
      </c>
      <c r="M176" t="str">
        <f>IFERROR(_xlfn.XLOOKUP($C176,貼_産出額整理表!$B$21:$B$199,貼_産出額整理表!J$21:J$199,0),"-")</f>
        <v>留寿都村</v>
      </c>
      <c r="N176" t="str">
        <f>IFERROR(_xlfn.XLOOKUP($C176,貼_産出額整理表!$B$21:$B$199,貼_産出額整理表!K$21:K$199,0),"-")</f>
        <v>由仁町</v>
      </c>
      <c r="O176" t="str">
        <f>IFERROR(_xlfn.XLOOKUP($C176,貼_産出額整理表!$B$21:$B$199,貼_産出額整理表!L$21:L$199,0),"-")</f>
        <v>松前町</v>
      </c>
      <c r="P176" t="str">
        <f>IFERROR(_xlfn.XLOOKUP($C176,貼_産出額整理表!$B$21:$B$199,貼_産出額整理表!O$21:O$199,0),"-")</f>
        <v>広尾町</v>
      </c>
      <c r="Q176" t="str">
        <f>IFERROR(_xlfn.XLOOKUP($C176,貼_産出額整理表!$B$21:$B$199,貼_産出額整理表!Q$21:Q$199,0),"-")</f>
        <v>雄武町</v>
      </c>
      <c r="R176" t="str">
        <f>IFERROR(_xlfn.XLOOKUP($C176,貼_産出額整理表!$B$21:$B$199,貼_産出額整理表!R$21:R$199,0),"-")</f>
        <v>雄武町</v>
      </c>
      <c r="S176" t="str">
        <f>IFERROR(_xlfn.XLOOKUP($C176,貼_産出額整理表!$B$21:$B$199,貼_産出額整理表!P$21:P$199,0),"-")</f>
        <v>新冠町</v>
      </c>
    </row>
    <row r="177" spans="3:19">
      <c r="C177">
        <v>38</v>
      </c>
      <c r="D177" t="str">
        <f>IFERROR(_xlfn.XLOOKUP($C177,貼_産出額整理表!$B$21:$B$199,貼_産出額整理表!C$21:C$199,0),"-")</f>
        <v>名寄市</v>
      </c>
      <c r="E177" t="str">
        <f>IFERROR(_xlfn.XLOOKUP($C177,貼_産出額整理表!$B$21:$B$199,貼_産出額整理表!D$21:D$199,0),"-")</f>
        <v>東川町</v>
      </c>
      <c r="F177" t="str">
        <f>IFERROR(_xlfn.XLOOKUP($C177,貼_産出額整理表!$B$21:$B$199,貼_産出額整理表!E$21:E$199,0),"-")</f>
        <v>美瑛町</v>
      </c>
      <c r="G177" t="str">
        <f>IFERROR(_xlfn.XLOOKUP($C177,貼_産出額整理表!$B$21:$B$199,貼_産出額整理表!F$21:F$199,0),"-")</f>
        <v>安平町</v>
      </c>
      <c r="H177" t="str">
        <f>IFERROR(_xlfn.XLOOKUP($C177,貼_産出額整理表!$B$21:$B$199,貼_産出額整理表!G$21:G$199,0),"-")</f>
        <v>留萌市</v>
      </c>
      <c r="I177" t="str">
        <f>IFERROR(_xlfn.XLOOKUP($C177,貼_産出額整理表!$B$21:$B$199,貼_産出額整理表!H$21:H$199,0),"-")</f>
        <v>新得町</v>
      </c>
      <c r="J177" t="str">
        <f>IFERROR(_xlfn.XLOOKUP($C177,貼_産出額整理表!$B$21:$B$199,貼_産出額整理表!I$21:I$199,0),"-")</f>
        <v>名寄市</v>
      </c>
      <c r="K177" t="str">
        <f>IFERROR(_xlfn.XLOOKUP($C177,貼_産出額整理表!$B$21:$B$199,貼_産出額整理表!M$21:M$199,0),"-")</f>
        <v>恵庭市</v>
      </c>
      <c r="L177" t="str">
        <f>IFERROR(_xlfn.XLOOKUP($C177,貼_産出額整理表!$B$21:$B$199,貼_産出額整理表!N$21:N$199,0),"-")</f>
        <v>-</v>
      </c>
      <c r="M177" t="str">
        <f>IFERROR(_xlfn.XLOOKUP($C177,貼_産出額整理表!$B$21:$B$199,貼_産出額整理表!J$21:J$199,0),"-")</f>
        <v>士別市</v>
      </c>
      <c r="N177" t="str">
        <f>IFERROR(_xlfn.XLOOKUP($C177,貼_産出額整理表!$B$21:$B$199,貼_産出額整理表!K$21:K$199,0),"-")</f>
        <v>小平町</v>
      </c>
      <c r="O177" t="str">
        <f>IFERROR(_xlfn.XLOOKUP($C177,貼_産出額整理表!$B$21:$B$199,貼_産出額整理表!L$21:L$199,0),"-")</f>
        <v>福島町</v>
      </c>
      <c r="P177" t="str">
        <f>IFERROR(_xlfn.XLOOKUP($C177,貼_産出額整理表!$B$21:$B$199,貼_産出額整理表!O$21:O$199,0),"-")</f>
        <v>伊達市</v>
      </c>
      <c r="Q177" t="str">
        <f>IFERROR(_xlfn.XLOOKUP($C177,貼_産出額整理表!$B$21:$B$199,貼_産出額整理表!Q$21:Q$199,0),"-")</f>
        <v>北見市</v>
      </c>
      <c r="R177" t="str">
        <f>IFERROR(_xlfn.XLOOKUP($C177,貼_産出額整理表!$B$21:$B$199,貼_産出額整理表!R$21:R$199,0),"-")</f>
        <v>浜頓別町</v>
      </c>
      <c r="S177" t="str">
        <f>IFERROR(_xlfn.XLOOKUP($C177,貼_産出額整理表!$B$21:$B$199,貼_産出額整理表!P$21:P$199,0),"-")</f>
        <v>美深町</v>
      </c>
    </row>
    <row r="178" spans="3:19">
      <c r="C178">
        <v>39</v>
      </c>
      <c r="D178" t="str">
        <f>IFERROR(_xlfn.XLOOKUP($C178,貼_産出額整理表!$B$21:$B$199,貼_産出額整理表!C$21:C$199,0),"-")</f>
        <v>長沼町</v>
      </c>
      <c r="E178" t="str">
        <f>IFERROR(_xlfn.XLOOKUP($C178,貼_産出額整理表!$B$21:$B$199,貼_産出額整理表!D$21:D$199,0),"-")</f>
        <v>清水町</v>
      </c>
      <c r="F178" t="str">
        <f>IFERROR(_xlfn.XLOOKUP($C178,貼_産出額整理表!$B$21:$B$199,貼_産出額整理表!E$21:E$199,0),"-")</f>
        <v>羽幌町</v>
      </c>
      <c r="G178" t="str">
        <f>IFERROR(_xlfn.XLOOKUP($C178,貼_産出額整理表!$B$21:$B$199,貼_産出額整理表!F$21:F$199,0),"-")</f>
        <v>佐呂間町</v>
      </c>
      <c r="H178" t="str">
        <f>IFERROR(_xlfn.XLOOKUP($C178,貼_産出額整理表!$B$21:$B$199,貼_産出額整理表!G$21:G$199,0),"-")</f>
        <v>美唄市</v>
      </c>
      <c r="I178" t="str">
        <f>IFERROR(_xlfn.XLOOKUP($C178,貼_産出額整理表!$B$21:$B$199,貼_産出額整理表!H$21:H$199,0),"-")</f>
        <v>鹿追町</v>
      </c>
      <c r="J178" t="str">
        <f>IFERROR(_xlfn.XLOOKUP($C178,貼_産出額整理表!$B$21:$B$199,貼_産出額整理表!I$21:I$199,0),"-")</f>
        <v>士別市</v>
      </c>
      <c r="K178" t="str">
        <f>IFERROR(_xlfn.XLOOKUP($C178,貼_産出額整理表!$B$21:$B$199,貼_産出額整理表!M$21:M$199,0),"-")</f>
        <v>洞爺湖町</v>
      </c>
      <c r="L178" t="str">
        <f>IFERROR(_xlfn.XLOOKUP($C178,貼_産出額整理表!$B$21:$B$199,貼_産出額整理表!N$21:N$199,0),"-")</f>
        <v>-</v>
      </c>
      <c r="M178" t="str">
        <f>IFERROR(_xlfn.XLOOKUP($C178,貼_産出額整理表!$B$21:$B$199,貼_産出額整理表!J$21:J$199,0),"-")</f>
        <v>東川町</v>
      </c>
      <c r="N178" t="str">
        <f>IFERROR(_xlfn.XLOOKUP($C178,貼_産出額整理表!$B$21:$B$199,貼_産出額整理表!K$21:K$199,0),"-")</f>
        <v>置戸町</v>
      </c>
      <c r="O178" t="str">
        <f>IFERROR(_xlfn.XLOOKUP($C178,貼_産出額整理表!$B$21:$B$199,貼_産出額整理表!L$21:L$199,0),"-")</f>
        <v>知内町</v>
      </c>
      <c r="P178" t="str">
        <f>IFERROR(_xlfn.XLOOKUP($C178,貼_産出額整理表!$B$21:$B$199,貼_産出額整理表!O$21:O$199,0),"-")</f>
        <v>枝幸町</v>
      </c>
      <c r="Q178" t="str">
        <f>IFERROR(_xlfn.XLOOKUP($C178,貼_産出額整理表!$B$21:$B$199,貼_産出額整理表!Q$21:Q$199,0),"-")</f>
        <v>浦幌町</v>
      </c>
      <c r="R178" t="str">
        <f>IFERROR(_xlfn.XLOOKUP($C178,貼_産出額整理表!$B$21:$B$199,貼_産出額整理表!R$21:R$199,0),"-")</f>
        <v>浦幌町</v>
      </c>
      <c r="S178" t="str">
        <f>IFERROR(_xlfn.XLOOKUP($C178,貼_産出額整理表!$B$21:$B$199,貼_産出額整理表!P$21:P$199,0),"-")</f>
        <v>釧路市</v>
      </c>
    </row>
    <row r="179" spans="3:19">
      <c r="C179">
        <v>40</v>
      </c>
      <c r="D179" t="str">
        <f>IFERROR(_xlfn.XLOOKUP($C179,貼_産出額整理表!$B$21:$B$199,貼_産出額整理表!C$21:C$199,0),"-")</f>
        <v>伊達市</v>
      </c>
      <c r="E179" t="str">
        <f>IFERROR(_xlfn.XLOOKUP($C179,貼_産出額整理表!$B$21:$B$199,貼_産出額整理表!D$21:D$199,0),"-")</f>
        <v>当麻町</v>
      </c>
      <c r="F179" t="str">
        <f>IFERROR(_xlfn.XLOOKUP($C179,貼_産出額整理表!$B$21:$B$199,貼_産出額整理表!E$21:E$199,0),"-")</f>
        <v>愛別町</v>
      </c>
      <c r="G179" t="str">
        <f>IFERROR(_xlfn.XLOOKUP($C179,貼_産出額整理表!$B$21:$B$199,貼_産出額整理表!F$21:F$199,0),"-")</f>
        <v>足寄町</v>
      </c>
      <c r="H179" t="str">
        <f>IFERROR(_xlfn.XLOOKUP($C179,貼_産出額整理表!$B$21:$B$199,貼_産出額整理表!G$21:G$199,0),"-")</f>
        <v>石狩市</v>
      </c>
      <c r="I179" t="str">
        <f>IFERROR(_xlfn.XLOOKUP($C179,貼_産出額整理表!$B$21:$B$199,貼_産出額整理表!H$21:H$199,0),"-")</f>
        <v>網走市</v>
      </c>
      <c r="J179" t="str">
        <f>IFERROR(_xlfn.XLOOKUP($C179,貼_産出額整理表!$B$21:$B$199,貼_産出額整理表!I$21:I$199,0),"-")</f>
        <v>せたな町</v>
      </c>
      <c r="K179" t="str">
        <f>IFERROR(_xlfn.XLOOKUP($C179,貼_産出額整理表!$B$21:$B$199,貼_産出額整理表!M$21:M$199,0),"-")</f>
        <v>旭川市</v>
      </c>
      <c r="L179" t="str">
        <f>IFERROR(_xlfn.XLOOKUP($C179,貼_産出額整理表!$B$21:$B$199,貼_産出額整理表!N$21:N$199,0),"-")</f>
        <v>-</v>
      </c>
      <c r="M179" t="str">
        <f>IFERROR(_xlfn.XLOOKUP($C179,貼_産出額整理表!$B$21:$B$199,貼_産出額整理表!J$21:J$199,0),"-")</f>
        <v>南富良野町</v>
      </c>
      <c r="N179" t="str">
        <f>IFERROR(_xlfn.XLOOKUP($C179,貼_産出額整理表!$B$21:$B$199,貼_産出額整理表!K$21:K$199,0),"-")</f>
        <v>厚真町</v>
      </c>
      <c r="O179" t="str">
        <f>IFERROR(_xlfn.XLOOKUP($C179,貼_産出額整理表!$B$21:$B$199,貼_産出額整理表!L$21:L$199,0),"-")</f>
        <v>長万部町</v>
      </c>
      <c r="P179" t="str">
        <f>IFERROR(_xlfn.XLOOKUP($C179,貼_産出額整理表!$B$21:$B$199,貼_産出額整理表!O$21:O$199,0),"-")</f>
        <v>根室市</v>
      </c>
      <c r="Q179" t="str">
        <f>IFERROR(_xlfn.XLOOKUP($C179,貼_産出額整理表!$B$21:$B$199,貼_産出額整理表!Q$21:Q$199,0),"-")</f>
        <v>中札内村</v>
      </c>
      <c r="R179" t="str">
        <f>IFERROR(_xlfn.XLOOKUP($C179,貼_産出額整理表!$B$21:$B$199,貼_産出額整理表!R$21:R$199,0),"-")</f>
        <v>中札内村</v>
      </c>
      <c r="S179" t="str">
        <f>IFERROR(_xlfn.XLOOKUP($C179,貼_産出額整理表!$B$21:$B$199,貼_産出額整理表!P$21:P$199,0),"-")</f>
        <v>大空町</v>
      </c>
    </row>
    <row r="180" spans="3:19">
      <c r="C180">
        <v>41</v>
      </c>
      <c r="D180" t="str">
        <f>IFERROR(_xlfn.XLOOKUP($C180,貼_産出額整理表!$B$21:$B$199,貼_産出額整理表!C$21:C$199,0),"-")</f>
        <v>新得町</v>
      </c>
      <c r="E180" t="str">
        <f>IFERROR(_xlfn.XLOOKUP($C180,貼_産出額整理表!$B$21:$B$199,貼_産出額整理表!D$21:D$199,0),"-")</f>
        <v>南幌町</v>
      </c>
      <c r="F180" t="str">
        <f>IFERROR(_xlfn.XLOOKUP($C180,貼_産出額整理表!$B$21:$B$199,貼_産出額整理表!E$21:E$199,0),"-")</f>
        <v>小平町</v>
      </c>
      <c r="G180" t="str">
        <f>IFERROR(_xlfn.XLOOKUP($C180,貼_産出額整理表!$B$21:$B$199,貼_産出額整理表!F$21:F$199,0),"-")</f>
        <v>深川市</v>
      </c>
      <c r="H180" t="str">
        <f>IFERROR(_xlfn.XLOOKUP($C180,貼_産出額整理表!$B$21:$B$199,貼_産出額整理表!G$21:G$199,0),"-")</f>
        <v>積丹町</v>
      </c>
      <c r="I180" t="str">
        <f>IFERROR(_xlfn.XLOOKUP($C180,貼_産出額整理表!$B$21:$B$199,貼_産出額整理表!H$21:H$199,0),"-")</f>
        <v>滝川市</v>
      </c>
      <c r="J180" t="str">
        <f>IFERROR(_xlfn.XLOOKUP($C180,貼_産出額整理表!$B$21:$B$199,貼_産出額整理表!I$21:I$199,0),"-")</f>
        <v>石狩市</v>
      </c>
      <c r="K180" t="str">
        <f>IFERROR(_xlfn.XLOOKUP($C180,貼_産出額整理表!$B$21:$B$199,貼_産出額整理表!M$21:M$199,0),"-")</f>
        <v>留寿都村</v>
      </c>
      <c r="L180" t="str">
        <f>IFERROR(_xlfn.XLOOKUP($C180,貼_産出額整理表!$B$21:$B$199,貼_産出額整理表!N$21:N$199,0),"-")</f>
        <v>-</v>
      </c>
      <c r="M180" t="str">
        <f>IFERROR(_xlfn.XLOOKUP($C180,貼_産出額整理表!$B$21:$B$199,貼_産出額整理表!J$21:J$199,0),"-")</f>
        <v>石狩市</v>
      </c>
      <c r="N180" t="str">
        <f>IFERROR(_xlfn.XLOOKUP($C180,貼_産出額整理表!$B$21:$B$199,貼_産出額整理表!K$21:K$199,0),"-")</f>
        <v>釧路市</v>
      </c>
      <c r="O180" t="str">
        <f>IFERROR(_xlfn.XLOOKUP($C180,貼_産出額整理表!$B$21:$B$199,貼_産出額整理表!L$21:L$199,0),"-")</f>
        <v>上ノ国町</v>
      </c>
      <c r="P180" t="str">
        <f>IFERROR(_xlfn.XLOOKUP($C180,貼_産出額整理表!$B$21:$B$199,貼_産出額整理表!O$21:O$199,0),"-")</f>
        <v>芽室町</v>
      </c>
      <c r="Q180" t="str">
        <f>IFERROR(_xlfn.XLOOKUP($C180,貼_産出額整理表!$B$21:$B$199,貼_産出額整理表!Q$21:Q$199,0),"-")</f>
        <v>遠軽町</v>
      </c>
      <c r="R180" t="str">
        <f>IFERROR(_xlfn.XLOOKUP($C180,貼_産出額整理表!$B$21:$B$199,貼_産出額整理表!R$21:R$199,0),"-")</f>
        <v>遠軽町</v>
      </c>
      <c r="S180" t="str">
        <f>IFERROR(_xlfn.XLOOKUP($C180,貼_産出額整理表!$B$21:$B$199,貼_産出額整理表!P$21:P$199,0),"-")</f>
        <v>登別市</v>
      </c>
    </row>
    <row r="181" spans="3:19">
      <c r="C181">
        <v>42</v>
      </c>
      <c r="D181" t="str">
        <f>IFERROR(_xlfn.XLOOKUP($C181,貼_産出額整理表!$B$21:$B$199,貼_産出額整理表!C$21:C$199,0),"-")</f>
        <v>釧路市</v>
      </c>
      <c r="E181" t="str">
        <f>IFERROR(_xlfn.XLOOKUP($C181,貼_産出額整理表!$B$21:$B$199,貼_産出額整理表!D$21:D$199,0),"-")</f>
        <v>千歳市</v>
      </c>
      <c r="F181" t="str">
        <f>IFERROR(_xlfn.XLOOKUP($C181,貼_産出額整理表!$B$21:$B$199,貼_産出額整理表!E$21:E$199,0),"-")</f>
        <v>和寒町</v>
      </c>
      <c r="G181" t="str">
        <f>IFERROR(_xlfn.XLOOKUP($C181,貼_産出額整理表!$B$21:$B$199,貼_産出額整理表!F$21:F$199,0),"-")</f>
        <v>中富良野町</v>
      </c>
      <c r="H181" t="str">
        <f>IFERROR(_xlfn.XLOOKUP($C181,貼_産出額整理表!$B$21:$B$199,貼_産出額整理表!G$21:G$199,0),"-")</f>
        <v>東神楽町</v>
      </c>
      <c r="I181" t="str">
        <f>IFERROR(_xlfn.XLOOKUP($C181,貼_産出額整理表!$B$21:$B$199,貼_産出額整理表!H$21:H$199,0),"-")</f>
        <v>京極町</v>
      </c>
      <c r="J181" t="str">
        <f>IFERROR(_xlfn.XLOOKUP($C181,貼_産出額整理表!$B$21:$B$199,貼_産出額整理表!I$21:I$199,0),"-")</f>
        <v>中富良野町</v>
      </c>
      <c r="K181" t="str">
        <f>IFERROR(_xlfn.XLOOKUP($C181,貼_産出額整理表!$B$21:$B$199,貼_産出額整理表!M$21:M$199,0),"-")</f>
        <v>岩見沢市</v>
      </c>
      <c r="L181" t="str">
        <f>IFERROR(_xlfn.XLOOKUP($C181,貼_産出額整理表!$B$21:$B$199,貼_産出額整理表!N$21:N$199,0),"-")</f>
        <v>-</v>
      </c>
      <c r="M181" t="str">
        <f>IFERROR(_xlfn.XLOOKUP($C181,貼_産出額整理表!$B$21:$B$199,貼_産出額整理表!J$21:J$199,0),"-")</f>
        <v>旭川市</v>
      </c>
      <c r="N181" t="str">
        <f>IFERROR(_xlfn.XLOOKUP($C181,貼_産出額整理表!$B$21:$B$199,貼_産出額整理表!K$21:K$199,0),"-")</f>
        <v>江別市</v>
      </c>
      <c r="O181" t="str">
        <f>IFERROR(_xlfn.XLOOKUP($C181,貼_産出額整理表!$B$21:$B$199,貼_産出額整理表!L$21:L$199,0),"-")</f>
        <v>島牧村</v>
      </c>
      <c r="P181" t="str">
        <f>IFERROR(_xlfn.XLOOKUP($C181,貼_産出額整理表!$B$21:$B$199,貼_産出額整理表!O$21:O$199,0),"-")</f>
        <v>本別町</v>
      </c>
      <c r="Q181" t="str">
        <f>IFERROR(_xlfn.XLOOKUP($C181,貼_産出額整理表!$B$21:$B$199,貼_産出額整理表!Q$21:Q$199,0),"-")</f>
        <v>訓子府町</v>
      </c>
      <c r="R181" t="str">
        <f>IFERROR(_xlfn.XLOOKUP($C181,貼_産出額整理表!$B$21:$B$199,貼_産出額整理表!R$21:R$199,0),"-")</f>
        <v>訓子府町</v>
      </c>
      <c r="S181" t="str">
        <f>IFERROR(_xlfn.XLOOKUP($C181,貼_産出額整理表!$B$21:$B$199,貼_産出額整理表!P$21:P$199,0),"-")</f>
        <v>豊浦町</v>
      </c>
    </row>
    <row r="182" spans="3:19">
      <c r="C182">
        <v>43</v>
      </c>
      <c r="D182" t="str">
        <f>IFERROR(_xlfn.XLOOKUP($C182,貼_産出額整理表!$B$21:$B$199,貼_産出額整理表!C$21:C$199,0),"-")</f>
        <v>安平町</v>
      </c>
      <c r="E182" t="str">
        <f>IFERROR(_xlfn.XLOOKUP($C182,貼_産出額整理表!$B$21:$B$199,貼_産出額整理表!D$21:D$199,0),"-")</f>
        <v>湧別町</v>
      </c>
      <c r="F182" t="str">
        <f>IFERROR(_xlfn.XLOOKUP($C182,貼_産出額整理表!$B$21:$B$199,貼_産出額整理表!E$21:E$199,0),"-")</f>
        <v>江別市</v>
      </c>
      <c r="G182" t="str">
        <f>IFERROR(_xlfn.XLOOKUP($C182,貼_産出額整理表!$B$21:$B$199,貼_産出額整理表!F$21:F$199,0),"-")</f>
        <v>旭川市</v>
      </c>
      <c r="H182" t="str">
        <f>IFERROR(_xlfn.XLOOKUP($C182,貼_産出額整理表!$B$21:$B$199,貼_産出額整理表!G$21:G$199,0),"-")</f>
        <v>当麻町</v>
      </c>
      <c r="I182" t="str">
        <f>IFERROR(_xlfn.XLOOKUP($C182,貼_産出額整理表!$B$21:$B$199,貼_産出額整理表!H$21:H$199,0),"-")</f>
        <v>北竜町</v>
      </c>
      <c r="J182" t="str">
        <f>IFERROR(_xlfn.XLOOKUP($C182,貼_産出額整理表!$B$21:$B$199,貼_産出額整理表!I$21:I$199,0),"-")</f>
        <v>黒松内町</v>
      </c>
      <c r="K182" t="str">
        <f>IFERROR(_xlfn.XLOOKUP($C182,貼_産出額整理表!$B$21:$B$199,貼_産出額整理表!M$21:M$199,0),"-")</f>
        <v>伊達市</v>
      </c>
      <c r="L182" t="str">
        <f>IFERROR(_xlfn.XLOOKUP($C182,貼_産出額整理表!$B$21:$B$199,貼_産出額整理表!N$21:N$199,0),"-")</f>
        <v>-</v>
      </c>
      <c r="M182" t="str">
        <f>IFERROR(_xlfn.XLOOKUP($C182,貼_産出額整理表!$B$21:$B$199,貼_産出額整理表!J$21:J$199,0),"-")</f>
        <v>洞爺湖町</v>
      </c>
      <c r="N182" t="str">
        <f>IFERROR(_xlfn.XLOOKUP($C182,貼_産出額整理表!$B$21:$B$199,貼_産出額整理表!K$21:K$199,0),"-")</f>
        <v>名寄市</v>
      </c>
      <c r="O182" t="str">
        <f>IFERROR(_xlfn.XLOOKUP($C182,貼_産出額整理表!$B$21:$B$199,貼_産出額整理表!L$21:L$199,0),"-")</f>
        <v>蘭越町</v>
      </c>
      <c r="P182" t="str">
        <f>IFERROR(_xlfn.XLOOKUP($C182,貼_産出額整理表!$B$21:$B$199,貼_産出額整理表!O$21:O$199,0),"-")</f>
        <v>浦幌町</v>
      </c>
      <c r="Q182" t="str">
        <f>IFERROR(_xlfn.XLOOKUP($C182,貼_産出額整理表!$B$21:$B$199,貼_産出額整理表!Q$21:Q$199,0),"-")</f>
        <v>芽室町</v>
      </c>
      <c r="R182" t="str">
        <f>IFERROR(_xlfn.XLOOKUP($C182,貼_産出額整理表!$B$21:$B$199,貼_産出額整理表!R$21:R$199,0),"-")</f>
        <v>芽室町</v>
      </c>
      <c r="S182" t="str">
        <f>IFERROR(_xlfn.XLOOKUP($C182,貼_産出額整理表!$B$21:$B$199,貼_産出額整理表!P$21:P$199,0),"-")</f>
        <v>洞爺湖町</v>
      </c>
    </row>
    <row r="183" spans="3:19">
      <c r="C183">
        <v>44</v>
      </c>
      <c r="D183" t="str">
        <f>IFERROR(_xlfn.XLOOKUP($C183,貼_産出額整理表!$B$21:$B$199,貼_産出額整理表!C$21:C$199,0),"-")</f>
        <v>森町</v>
      </c>
      <c r="E183" t="str">
        <f>IFERROR(_xlfn.XLOOKUP($C183,貼_産出額整理表!$B$21:$B$199,貼_産出額整理表!D$21:D$199,0),"-")</f>
        <v>伊達市</v>
      </c>
      <c r="F183" t="str">
        <f>IFERROR(_xlfn.XLOOKUP($C183,貼_産出額整理表!$B$21:$B$199,貼_産出額整理表!E$21:E$199,0),"-")</f>
        <v>上富良野町</v>
      </c>
      <c r="G183" t="str">
        <f>IFERROR(_xlfn.XLOOKUP($C183,貼_産出額整理表!$B$21:$B$199,貼_産出額整理表!F$21:F$199,0),"-")</f>
        <v>石狩市</v>
      </c>
      <c r="H183" t="str">
        <f>IFERROR(_xlfn.XLOOKUP($C183,貼_産出額整理表!$B$21:$B$199,貼_産出額整理表!G$21:G$199,0),"-")</f>
        <v>南富良野町</v>
      </c>
      <c r="I183" t="str">
        <f>IFERROR(_xlfn.XLOOKUP($C183,貼_産出額整理表!$B$21:$B$199,貼_産出額整理表!H$21:H$199,0),"-")</f>
        <v>苫前町</v>
      </c>
      <c r="J183" t="str">
        <f>IFERROR(_xlfn.XLOOKUP($C183,貼_産出額整理表!$B$21:$B$199,貼_産出額整理表!I$21:I$199,0),"-")</f>
        <v>長沼町</v>
      </c>
      <c r="K183" t="str">
        <f>IFERROR(_xlfn.XLOOKUP($C183,貼_産出額整理表!$B$21:$B$199,貼_産出額整理表!M$21:M$199,0),"-")</f>
        <v>真狩村</v>
      </c>
      <c r="L183" t="str">
        <f>IFERROR(_xlfn.XLOOKUP($C183,貼_産出額整理表!$B$21:$B$199,貼_産出額整理表!N$21:N$199,0),"-")</f>
        <v>-</v>
      </c>
      <c r="M183" t="str">
        <f>IFERROR(_xlfn.XLOOKUP($C183,貼_産出額整理表!$B$21:$B$199,貼_産出額整理表!J$21:J$199,0),"-")</f>
        <v>由仁町</v>
      </c>
      <c r="N183" t="str">
        <f>IFERROR(_xlfn.XLOOKUP($C183,貼_産出額整理表!$B$21:$B$199,貼_産出額整理表!K$21:K$199,0),"-")</f>
        <v>北斗市</v>
      </c>
      <c r="O183" t="str">
        <f>IFERROR(_xlfn.XLOOKUP($C183,貼_産出額整理表!$B$21:$B$199,貼_産出額整理表!L$21:L$199,0),"-")</f>
        <v>倶知安町</v>
      </c>
      <c r="P183" t="str">
        <f>IFERROR(_xlfn.XLOOKUP($C183,貼_産出額整理表!$B$21:$B$199,貼_産出額整理表!O$21:O$199,0),"-")</f>
        <v>興部町</v>
      </c>
      <c r="Q183" t="str">
        <f>IFERROR(_xlfn.XLOOKUP($C183,貼_産出額整理表!$B$21:$B$199,貼_産出額整理表!Q$21:Q$199,0),"-")</f>
        <v>小清水町</v>
      </c>
      <c r="R183" t="str">
        <f>IFERROR(_xlfn.XLOOKUP($C183,貼_産出額整理表!$B$21:$B$199,貼_産出額整理表!R$21:R$199,0),"-")</f>
        <v>小清水町</v>
      </c>
      <c r="S183" t="str">
        <f>IFERROR(_xlfn.XLOOKUP($C183,貼_産出額整理表!$B$21:$B$199,貼_産出額整理表!P$21:P$199,0),"-")</f>
        <v>豊富町</v>
      </c>
    </row>
    <row r="184" spans="3:19">
      <c r="C184">
        <v>45</v>
      </c>
      <c r="D184" t="str">
        <f>IFERROR(_xlfn.XLOOKUP($C184,貼_産出額整理表!$B$21:$B$199,貼_産出額整理表!C$21:C$199,0),"-")</f>
        <v>深川市</v>
      </c>
      <c r="E184" t="str">
        <f>IFERROR(_xlfn.XLOOKUP($C184,貼_産出額整理表!$B$21:$B$199,貼_産出額整理表!D$21:D$199,0),"-")</f>
        <v>池田町</v>
      </c>
      <c r="F184" t="str">
        <f>IFERROR(_xlfn.XLOOKUP($C184,貼_産出額整理表!$B$21:$B$199,貼_産出額整理表!E$21:E$199,0),"-")</f>
        <v>苫前町</v>
      </c>
      <c r="G184" t="str">
        <f>IFERROR(_xlfn.XLOOKUP($C184,貼_産出額整理表!$B$21:$B$199,貼_産出額整理表!F$21:F$199,0),"-")</f>
        <v>恵庭市</v>
      </c>
      <c r="H184" t="str">
        <f>IFERROR(_xlfn.XLOOKUP($C184,貼_産出額整理表!$B$21:$B$199,貼_産出額整理表!G$21:G$199,0),"-")</f>
        <v>羽幌町</v>
      </c>
      <c r="I184" t="str">
        <f>IFERROR(_xlfn.XLOOKUP($C184,貼_産出額整理表!$B$21:$B$199,貼_産出額整理表!H$21:H$199,0),"-")</f>
        <v>厚沢部町</v>
      </c>
      <c r="J184" t="str">
        <f>IFERROR(_xlfn.XLOOKUP($C184,貼_産出額整理表!$B$21:$B$199,貼_産出額整理表!I$21:I$199,0),"-")</f>
        <v>江別市</v>
      </c>
      <c r="K184" t="str">
        <f>IFERROR(_xlfn.XLOOKUP($C184,貼_産出額整理表!$B$21:$B$199,貼_産出額整理表!M$21:M$199,0),"-")</f>
        <v>厚真町</v>
      </c>
      <c r="L184" t="str">
        <f>IFERROR(_xlfn.XLOOKUP($C184,貼_産出額整理表!$B$21:$B$199,貼_産出額整理表!N$21:N$199,0),"-")</f>
        <v>-</v>
      </c>
      <c r="M184" t="str">
        <f>IFERROR(_xlfn.XLOOKUP($C184,貼_産出額整理表!$B$21:$B$199,貼_産出額整理表!J$21:J$199,0),"-")</f>
        <v>士幌町</v>
      </c>
      <c r="N184" t="str">
        <f>IFERROR(_xlfn.XLOOKUP($C184,貼_産出額整理表!$B$21:$B$199,貼_産出額整理表!K$21:K$199,0),"-")</f>
        <v>当別町</v>
      </c>
      <c r="O184" t="str">
        <f>IFERROR(_xlfn.XLOOKUP($C184,貼_産出額整理表!$B$21:$B$199,貼_産出額整理表!L$21:L$199,0),"-")</f>
        <v>愛別町</v>
      </c>
      <c r="P184" t="str">
        <f>IFERROR(_xlfn.XLOOKUP($C184,貼_産出額整理表!$B$21:$B$199,貼_産出額整理表!O$21:O$199,0),"-")</f>
        <v>天塩町</v>
      </c>
      <c r="Q184" t="str">
        <f>IFERROR(_xlfn.XLOOKUP($C184,貼_産出額整理表!$B$21:$B$199,貼_産出額整理表!Q$21:Q$199,0),"-")</f>
        <v>美瑛町</v>
      </c>
      <c r="R184" t="str">
        <f>IFERROR(_xlfn.XLOOKUP($C184,貼_産出額整理表!$B$21:$B$199,貼_産出額整理表!R$21:R$199,0),"-")</f>
        <v>美瑛町</v>
      </c>
      <c r="S184" t="str">
        <f>IFERROR(_xlfn.XLOOKUP($C184,貼_産出額整理表!$B$21:$B$199,貼_産出額整理表!P$21:P$199,0),"-")</f>
        <v>鹿部町</v>
      </c>
    </row>
    <row r="185" spans="3:19">
      <c r="C185">
        <v>46</v>
      </c>
      <c r="D185" t="str">
        <f>IFERROR(_xlfn.XLOOKUP($C185,貼_産出額整理表!$B$21:$B$199,貼_産出額整理表!C$21:C$199,0),"-")</f>
        <v>更別村</v>
      </c>
      <c r="E185" t="str">
        <f>IFERROR(_xlfn.XLOOKUP($C185,貼_産出額整理表!$B$21:$B$199,貼_産出額整理表!D$21:D$199,0),"-")</f>
        <v>鹿追町</v>
      </c>
      <c r="F185" t="str">
        <f>IFERROR(_xlfn.XLOOKUP($C185,貼_産出額整理表!$B$21:$B$199,貼_産出額整理表!E$21:E$199,0),"-")</f>
        <v>剣淵町</v>
      </c>
      <c r="G185" t="str">
        <f>IFERROR(_xlfn.XLOOKUP($C185,貼_産出額整理表!$B$21:$B$199,貼_産出額整理表!F$21:F$199,0),"-")</f>
        <v>遠軽町</v>
      </c>
      <c r="H185" t="str">
        <f>IFERROR(_xlfn.XLOOKUP($C185,貼_産出額整理表!$B$21:$B$199,貼_産出額整理表!G$21:G$199,0),"-")</f>
        <v>清水町</v>
      </c>
      <c r="I185" t="str">
        <f>IFERROR(_xlfn.XLOOKUP($C185,貼_産出額整理表!$B$21:$B$199,貼_産出額整理表!H$21:H$199,0),"-")</f>
        <v>池田町</v>
      </c>
      <c r="J185" t="str">
        <f>IFERROR(_xlfn.XLOOKUP($C185,貼_産出額整理表!$B$21:$B$199,貼_産出額整理表!I$21:I$199,0),"-")</f>
        <v>遠軽町</v>
      </c>
      <c r="K185" t="str">
        <f>IFERROR(_xlfn.XLOOKUP($C185,貼_産出額整理表!$B$21:$B$199,貼_産出額整理表!M$21:M$199,0),"-")</f>
        <v>由仁町</v>
      </c>
      <c r="L185" t="str">
        <f>IFERROR(_xlfn.XLOOKUP($C185,貼_産出額整理表!$B$21:$B$199,貼_産出額整理表!N$21:N$199,0),"-")</f>
        <v>-</v>
      </c>
      <c r="M185" t="str">
        <f>IFERROR(_xlfn.XLOOKUP($C185,貼_産出額整理表!$B$21:$B$199,貼_産出額整理表!J$21:J$199,0),"-")</f>
        <v>厚沢部町</v>
      </c>
      <c r="N185" t="str">
        <f>IFERROR(_xlfn.XLOOKUP($C185,貼_産出額整理表!$B$21:$B$199,貼_産出額整理表!K$21:K$199,0),"-")</f>
        <v>上ノ国町</v>
      </c>
      <c r="O185" t="str">
        <f>IFERROR(_xlfn.XLOOKUP($C185,貼_産出額整理表!$B$21:$B$199,貼_産出額整理表!L$21:L$199,0),"-")</f>
        <v>上川町</v>
      </c>
      <c r="P185" t="str">
        <f>IFERROR(_xlfn.XLOOKUP($C185,貼_産出額整理表!$B$21:$B$199,貼_産出額整理表!O$21:O$199,0),"-")</f>
        <v>上富良野町</v>
      </c>
      <c r="Q185" t="str">
        <f>IFERROR(_xlfn.XLOOKUP($C185,貼_産出額整理表!$B$21:$B$199,貼_産出額整理表!Q$21:Q$199,0),"-")</f>
        <v>富良野市</v>
      </c>
      <c r="R185" t="str">
        <f>IFERROR(_xlfn.XLOOKUP($C185,貼_産出額整理表!$B$21:$B$199,貼_産出額整理表!R$21:R$199,0),"-")</f>
        <v>富良野市</v>
      </c>
      <c r="S185" t="str">
        <f>IFERROR(_xlfn.XLOOKUP($C185,貼_産出額整理表!$B$21:$B$199,貼_産出額整理表!P$21:P$199,0),"-")</f>
        <v>平取町</v>
      </c>
    </row>
    <row r="186" spans="3:19">
      <c r="C186">
        <v>47</v>
      </c>
      <c r="D186" t="str">
        <f>IFERROR(_xlfn.XLOOKUP($C186,貼_産出額整理表!$B$21:$B$199,貼_産出額整理表!C$21:C$199,0),"-")</f>
        <v>白老町</v>
      </c>
      <c r="E186" t="str">
        <f>IFERROR(_xlfn.XLOOKUP($C186,貼_産出額整理表!$B$21:$B$199,貼_産出額整理表!D$21:D$199,0),"-")</f>
        <v>沼田町</v>
      </c>
      <c r="F186" t="str">
        <f>IFERROR(_xlfn.XLOOKUP($C186,貼_産出額整理表!$B$21:$B$199,貼_産出額整理表!E$21:E$199,0),"-")</f>
        <v>北見市</v>
      </c>
      <c r="G186" t="str">
        <f>IFERROR(_xlfn.XLOOKUP($C186,貼_産出額整理表!$B$21:$B$199,貼_産出額整理表!F$21:F$199,0),"-")</f>
        <v>湧別町</v>
      </c>
      <c r="H186" t="str">
        <f>IFERROR(_xlfn.XLOOKUP($C186,貼_産出額整理表!$B$21:$B$199,貼_産出額整理表!G$21:G$199,0),"-")</f>
        <v>北見市</v>
      </c>
      <c r="I186" t="str">
        <f>IFERROR(_xlfn.XLOOKUP($C186,貼_産出額整理表!$B$21:$B$199,貼_産出額整理表!H$21:H$199,0),"-")</f>
        <v>せたな町</v>
      </c>
      <c r="J186" t="str">
        <f>IFERROR(_xlfn.XLOOKUP($C186,貼_産出額整理表!$B$21:$B$199,貼_産出額整理表!I$21:I$199,0),"-")</f>
        <v>厚真町</v>
      </c>
      <c r="K186" t="str">
        <f>IFERROR(_xlfn.XLOOKUP($C186,貼_産出額整理表!$B$21:$B$199,貼_産出額整理表!M$21:M$199,0),"-")</f>
        <v>京極町</v>
      </c>
      <c r="L186" t="str">
        <f>IFERROR(_xlfn.XLOOKUP($C186,貼_産出額整理表!$B$21:$B$199,貼_産出額整理表!N$21:N$199,0),"-")</f>
        <v>-</v>
      </c>
      <c r="M186" t="str">
        <f>IFERROR(_xlfn.XLOOKUP($C186,貼_産出額整理表!$B$21:$B$199,貼_産出額整理表!J$21:J$199,0),"-")</f>
        <v>上富良野町</v>
      </c>
      <c r="N186" t="str">
        <f>IFERROR(_xlfn.XLOOKUP($C186,貼_産出額整理表!$B$21:$B$199,貼_産出額整理表!K$21:K$199,0),"-")</f>
        <v>黒松内町</v>
      </c>
      <c r="O186" t="str">
        <f>IFERROR(_xlfn.XLOOKUP($C186,貼_産出額整理表!$B$21:$B$199,貼_産出額整理表!L$21:L$199,0),"-")</f>
        <v>東川町</v>
      </c>
      <c r="P186" t="str">
        <f>IFERROR(_xlfn.XLOOKUP($C186,貼_産出額整理表!$B$21:$B$199,貼_産出額整理表!O$21:O$199,0),"-")</f>
        <v>津別町</v>
      </c>
      <c r="Q186" t="str">
        <f>IFERROR(_xlfn.XLOOKUP($C186,貼_産出額整理表!$B$21:$B$199,貼_産出額整理表!Q$21:Q$199,0),"-")</f>
        <v>大空町</v>
      </c>
      <c r="R186" t="str">
        <f>IFERROR(_xlfn.XLOOKUP($C186,貼_産出額整理表!$B$21:$B$199,貼_産出額整理表!R$21:R$199,0),"-")</f>
        <v>大空町</v>
      </c>
      <c r="S186" t="str">
        <f>IFERROR(_xlfn.XLOOKUP($C186,貼_産出額整理表!$B$21:$B$199,貼_産出額整理表!P$21:P$199,0),"-")</f>
        <v>愛別町</v>
      </c>
    </row>
    <row r="187" spans="3:19">
      <c r="C187">
        <v>48</v>
      </c>
      <c r="D187" t="str">
        <f>IFERROR(_xlfn.XLOOKUP($C187,貼_産出額整理表!$B$21:$B$199,貼_産出額整理表!C$21:C$199,0),"-")</f>
        <v>浦幌町</v>
      </c>
      <c r="E187" t="str">
        <f>IFERROR(_xlfn.XLOOKUP($C187,貼_産出額整理表!$B$21:$B$199,貼_産出額整理表!D$21:D$199,0),"-")</f>
        <v>上富良野町</v>
      </c>
      <c r="F187" t="str">
        <f>IFERROR(_xlfn.XLOOKUP($C187,貼_産出額整理表!$B$21:$B$199,貼_産出額整理表!E$21:E$199,0),"-")</f>
        <v>富良野市</v>
      </c>
      <c r="G187" t="str">
        <f>IFERROR(_xlfn.XLOOKUP($C187,貼_産出額整理表!$B$21:$B$199,貼_産出額整理表!F$21:F$199,0),"-")</f>
        <v>妹背牛町</v>
      </c>
      <c r="H187" t="str">
        <f>IFERROR(_xlfn.XLOOKUP($C187,貼_産出額整理表!$B$21:$B$199,貼_産出額整理表!G$21:G$199,0),"-")</f>
        <v>赤平市</v>
      </c>
      <c r="I187" t="str">
        <f>IFERROR(_xlfn.XLOOKUP($C187,貼_産出額整理表!$B$21:$B$199,貼_産出額整理表!H$21:H$199,0),"-")</f>
        <v>清里町</v>
      </c>
      <c r="J187" t="str">
        <f>IFERROR(_xlfn.XLOOKUP($C187,貼_産出額整理表!$B$21:$B$199,貼_産出額整理表!I$21:I$199,0),"-")</f>
        <v>蘭越町</v>
      </c>
      <c r="K187" t="str">
        <f>IFERROR(_xlfn.XLOOKUP($C187,貼_産出額整理表!$B$21:$B$199,貼_産出額整理表!M$21:M$199,0),"-")</f>
        <v>遠軽町</v>
      </c>
      <c r="L187" t="str">
        <f>IFERROR(_xlfn.XLOOKUP($C187,貼_産出額整理表!$B$21:$B$199,貼_産出額整理表!N$21:N$199,0),"-")</f>
        <v>-</v>
      </c>
      <c r="M187" t="str">
        <f>IFERROR(_xlfn.XLOOKUP($C187,貼_産出額整理表!$B$21:$B$199,貼_産出額整理表!J$21:J$199,0),"-")</f>
        <v>池田町</v>
      </c>
      <c r="N187" t="str">
        <f>IFERROR(_xlfn.XLOOKUP($C187,貼_産出額整理表!$B$21:$B$199,貼_産出額整理表!K$21:K$199,0),"-")</f>
        <v>南富良野町</v>
      </c>
      <c r="O187" t="str">
        <f>IFERROR(_xlfn.XLOOKUP($C187,貼_産出額整理表!$B$21:$B$199,貼_産出額整理表!L$21:L$199,0),"-")</f>
        <v>占冠村</v>
      </c>
      <c r="P187" t="str">
        <f>IFERROR(_xlfn.XLOOKUP($C187,貼_産出額整理表!$B$21:$B$199,貼_産出額整理表!O$21:O$199,0),"-")</f>
        <v>美瑛町</v>
      </c>
      <c r="Q187" t="str">
        <f>IFERROR(_xlfn.XLOOKUP($C187,貼_産出額整理表!$B$21:$B$199,貼_産出額整理表!Q$21:Q$199,0),"-")</f>
        <v>江別市</v>
      </c>
      <c r="R187" t="str">
        <f>IFERROR(_xlfn.XLOOKUP($C187,貼_産出額整理表!$B$21:$B$199,貼_産出額整理表!R$21:R$199,0),"-")</f>
        <v>江別市</v>
      </c>
      <c r="S187" t="str">
        <f>IFERROR(_xlfn.XLOOKUP($C187,貼_産出額整理表!$B$21:$B$199,貼_産出額整理表!P$21:P$199,0),"-")</f>
        <v>網走市</v>
      </c>
    </row>
    <row r="188" spans="3:19">
      <c r="C188">
        <v>49</v>
      </c>
      <c r="D188" t="str">
        <f>IFERROR(_xlfn.XLOOKUP($C188,貼_産出額整理表!$B$21:$B$199,貼_産出額整理表!C$21:C$199,0),"-")</f>
        <v>本別町</v>
      </c>
      <c r="E188" t="str">
        <f>IFERROR(_xlfn.XLOOKUP($C188,貼_産出額整理表!$B$21:$B$199,貼_産出額整理表!D$21:D$199,0),"-")</f>
        <v>和寒町</v>
      </c>
      <c r="F188" t="str">
        <f>IFERROR(_xlfn.XLOOKUP($C188,貼_産出額整理表!$B$21:$B$199,貼_産出額整理表!E$21:E$199,0),"-")</f>
        <v>遠別町</v>
      </c>
      <c r="G188" t="str">
        <f>IFERROR(_xlfn.XLOOKUP($C188,貼_産出額整理表!$B$21:$B$199,貼_産出額整理表!F$21:F$199,0),"-")</f>
        <v>上士幌町</v>
      </c>
      <c r="H188" t="str">
        <f>IFERROR(_xlfn.XLOOKUP($C188,貼_産出額整理表!$B$21:$B$199,貼_産出額整理表!G$21:G$199,0),"-")</f>
        <v>知内町</v>
      </c>
      <c r="I188" t="str">
        <f>IFERROR(_xlfn.XLOOKUP($C188,貼_産出額整理表!$B$21:$B$199,貼_産出額整理表!H$21:H$199,0),"-")</f>
        <v>浦幌町</v>
      </c>
      <c r="J188" t="str">
        <f>IFERROR(_xlfn.XLOOKUP($C188,貼_産出額整理表!$B$21:$B$199,貼_産出額整理表!I$21:I$199,0),"-")</f>
        <v>当別町</v>
      </c>
      <c r="K188" t="str">
        <f>IFERROR(_xlfn.XLOOKUP($C188,貼_産出額整理表!$B$21:$B$199,貼_産出額整理表!M$21:M$199,0),"-")</f>
        <v>中富良野町</v>
      </c>
      <c r="L188" t="str">
        <f>IFERROR(_xlfn.XLOOKUP($C188,貼_産出額整理表!$B$21:$B$199,貼_産出額整理表!N$21:N$199,0),"-")</f>
        <v>-</v>
      </c>
      <c r="M188" t="str">
        <f>IFERROR(_xlfn.XLOOKUP($C188,貼_産出額整理表!$B$21:$B$199,貼_産出額整理表!J$21:J$199,0),"-")</f>
        <v>函館市</v>
      </c>
      <c r="N188" t="str">
        <f>IFERROR(_xlfn.XLOOKUP($C188,貼_産出額整理表!$B$21:$B$199,貼_産出額整理表!K$21:K$199,0),"-")</f>
        <v>初山別村</v>
      </c>
      <c r="O188" t="str">
        <f>IFERROR(_xlfn.XLOOKUP($C188,貼_産出額整理表!$B$21:$B$199,貼_産出額整理表!L$21:L$199,0),"-")</f>
        <v>幌加内町</v>
      </c>
      <c r="P188" t="str">
        <f>IFERROR(_xlfn.XLOOKUP($C188,貼_産出額整理表!$B$21:$B$199,貼_産出額整理表!O$21:O$199,0),"-")</f>
        <v>北見市</v>
      </c>
      <c r="Q188" t="str">
        <f>IFERROR(_xlfn.XLOOKUP($C188,貼_産出額整理表!$B$21:$B$199,貼_産出額整理表!Q$21:Q$199,0),"-")</f>
        <v>更別村</v>
      </c>
      <c r="R188" t="str">
        <f>IFERROR(_xlfn.XLOOKUP($C188,貼_産出額整理表!$B$21:$B$199,貼_産出額整理表!R$21:R$199,0),"-")</f>
        <v>更別村</v>
      </c>
      <c r="S188" t="str">
        <f>IFERROR(_xlfn.XLOOKUP($C188,貼_産出額整理表!$B$21:$B$199,貼_産出額整理表!P$21:P$199,0),"-")</f>
        <v>広尾町</v>
      </c>
    </row>
    <row r="189" spans="3:19">
      <c r="C189">
        <v>50</v>
      </c>
      <c r="D189" t="str">
        <f>IFERROR(_xlfn.XLOOKUP($C189,貼_産出額整理表!$B$21:$B$199,貼_産出額整理表!C$21:C$199,0),"-")</f>
        <v>鶴居村</v>
      </c>
      <c r="E189" t="str">
        <f>IFERROR(_xlfn.XLOOKUP($C189,貼_産出額整理表!$B$21:$B$199,貼_産出額整理表!D$21:D$199,0),"-")</f>
        <v>七飯町</v>
      </c>
      <c r="F189" t="str">
        <f>IFERROR(_xlfn.XLOOKUP($C189,貼_産出額整理表!$B$21:$B$199,貼_産出額整理表!E$21:E$199,0),"-")</f>
        <v>恵庭市</v>
      </c>
      <c r="G189" t="str">
        <f>IFERROR(_xlfn.XLOOKUP($C189,貼_産出額整理表!$B$21:$B$199,貼_産出額整理表!F$21:F$199,0),"-")</f>
        <v>名寄市</v>
      </c>
      <c r="H189" t="str">
        <f>IFERROR(_xlfn.XLOOKUP($C189,貼_産出額整理表!$B$21:$B$199,貼_産出額整理表!G$21:G$199,0),"-")</f>
        <v>今金町</v>
      </c>
      <c r="I189" t="str">
        <f>IFERROR(_xlfn.XLOOKUP($C189,貼_産出額整理表!$B$21:$B$199,貼_産出額整理表!H$21:H$199,0),"-")</f>
        <v>むかわ町</v>
      </c>
      <c r="J189" t="str">
        <f>IFERROR(_xlfn.XLOOKUP($C189,貼_産出額整理表!$B$21:$B$199,貼_産出額整理表!I$21:I$199,0),"-")</f>
        <v>湧別町</v>
      </c>
      <c r="K189" t="str">
        <f>IFERROR(_xlfn.XLOOKUP($C189,貼_産出額整理表!$B$21:$B$199,貼_産出額整理表!M$21:M$199,0),"-")</f>
        <v>新得町</v>
      </c>
      <c r="L189" t="str">
        <f>IFERROR(_xlfn.XLOOKUP($C189,貼_産出額整理表!$B$21:$B$199,貼_産出額整理表!N$21:N$199,0),"-")</f>
        <v>-</v>
      </c>
      <c r="M189" t="str">
        <f>IFERROR(_xlfn.XLOOKUP($C189,貼_産出額整理表!$B$21:$B$199,貼_産出額整理表!J$21:J$199,0),"-")</f>
        <v>更別村</v>
      </c>
      <c r="N189" t="str">
        <f>IFERROR(_xlfn.XLOOKUP($C189,貼_産出額整理表!$B$21:$B$199,貼_産出額整理表!K$21:K$199,0),"-")</f>
        <v>訓子府町</v>
      </c>
      <c r="O189" t="str">
        <f>IFERROR(_xlfn.XLOOKUP($C189,貼_産出額整理表!$B$21:$B$199,貼_産出額整理表!L$21:L$199,0),"-")</f>
        <v>遠別町</v>
      </c>
      <c r="P189" t="str">
        <f>IFERROR(_xlfn.XLOOKUP($C189,貼_産出額整理表!$B$21:$B$199,貼_産出額整理表!O$21:O$199,0),"-")</f>
        <v>白糠町</v>
      </c>
      <c r="Q189" t="str">
        <f>IFERROR(_xlfn.XLOOKUP($C189,貼_産出額整理表!$B$21:$B$199,貼_産出額整理表!Q$21:Q$199,0),"-")</f>
        <v>士別市</v>
      </c>
      <c r="R189" t="str">
        <f>IFERROR(_xlfn.XLOOKUP($C189,貼_産出額整理表!$B$21:$B$199,貼_産出額整理表!R$21:R$199,0),"-")</f>
        <v>士別市</v>
      </c>
      <c r="S189" t="str">
        <f>IFERROR(_xlfn.XLOOKUP($C189,貼_産出額整理表!$B$21:$B$199,貼_産出額整理表!P$21:P$199,0),"-")</f>
        <v>北見市</v>
      </c>
    </row>
    <row r="190" spans="3:19">
      <c r="C190">
        <v>51</v>
      </c>
      <c r="D190" t="str">
        <f>IFERROR(_xlfn.XLOOKUP($C190,貼_産出額整理表!$B$21:$B$199,貼_産出額整理表!C$21:C$199,0),"-")</f>
        <v>八雲町</v>
      </c>
      <c r="E190" t="str">
        <f>IFERROR(_xlfn.XLOOKUP($C190,貼_産出額整理表!$B$21:$B$199,貼_産出額整理表!D$21:D$199,0),"-")</f>
        <v>浦幌町</v>
      </c>
      <c r="F190" t="str">
        <f>IFERROR(_xlfn.XLOOKUP($C190,貼_産出額整理表!$B$21:$B$199,貼_産出額整理表!E$21:E$199,0),"-")</f>
        <v>砂川市</v>
      </c>
      <c r="G190" t="str">
        <f>IFERROR(_xlfn.XLOOKUP($C190,貼_産出額整理表!$B$21:$B$199,貼_産出額整理表!F$21:F$199,0),"-")</f>
        <v>滝川市</v>
      </c>
      <c r="H190" t="str">
        <f>IFERROR(_xlfn.XLOOKUP($C190,貼_産出額整理表!$B$21:$B$199,貼_産出額整理表!G$21:G$199,0),"-")</f>
        <v>京極町</v>
      </c>
      <c r="I190" t="str">
        <f>IFERROR(_xlfn.XLOOKUP($C190,貼_産出額整理表!$B$21:$B$199,貼_産出額整理表!H$21:H$199,0),"-")</f>
        <v>共和町</v>
      </c>
      <c r="J190" t="str">
        <f>IFERROR(_xlfn.XLOOKUP($C190,貼_産出額整理表!$B$21:$B$199,貼_産出額整理表!I$21:I$199,0),"-")</f>
        <v>深川市</v>
      </c>
      <c r="K190" t="str">
        <f>IFERROR(_xlfn.XLOOKUP($C190,貼_産出額整理表!$B$21:$B$199,貼_産出額整理表!M$21:M$199,0),"-")</f>
        <v>今金町</v>
      </c>
      <c r="L190" t="str">
        <f>IFERROR(_xlfn.XLOOKUP($C190,貼_産出額整理表!$B$21:$B$199,貼_産出額整理表!N$21:N$199,0),"-")</f>
        <v>-</v>
      </c>
      <c r="M190" t="str">
        <f>IFERROR(_xlfn.XLOOKUP($C190,貼_産出額整理表!$B$21:$B$199,貼_産出額整理表!J$21:J$199,0),"-")</f>
        <v>安平町</v>
      </c>
      <c r="N190" t="str">
        <f>IFERROR(_xlfn.XLOOKUP($C190,貼_産出額整理表!$B$21:$B$199,貼_産出額整理表!K$21:K$199,0),"-")</f>
        <v>むかわ町</v>
      </c>
      <c r="O190" t="str">
        <f>IFERROR(_xlfn.XLOOKUP($C190,貼_産出額整理表!$B$21:$B$199,貼_産出額整理表!L$21:L$199,0),"-")</f>
        <v>佐呂間町</v>
      </c>
      <c r="P190" t="str">
        <f>IFERROR(_xlfn.XLOOKUP($C190,貼_産出額整理表!$B$21:$B$199,貼_産出額整理表!O$21:O$199,0),"-")</f>
        <v>厚真町</v>
      </c>
      <c r="Q190" t="str">
        <f>IFERROR(_xlfn.XLOOKUP($C190,貼_産出額整理表!$B$21:$B$199,貼_産出額整理表!Q$21:Q$199,0),"-")</f>
        <v>日高町</v>
      </c>
      <c r="R190" t="str">
        <f>IFERROR(_xlfn.XLOOKUP($C190,貼_産出額整理表!$B$21:$B$199,貼_産出額整理表!R$21:R$199,0),"-")</f>
        <v>日高町</v>
      </c>
      <c r="S190" t="str">
        <f>IFERROR(_xlfn.XLOOKUP($C190,貼_産出額整理表!$B$21:$B$199,貼_産出額整理表!P$21:P$199,0),"-")</f>
        <v>中標津町</v>
      </c>
    </row>
    <row r="191" spans="3:19">
      <c r="C191">
        <v>52</v>
      </c>
      <c r="D191" t="str">
        <f>IFERROR(_xlfn.XLOOKUP($C191,貼_産出額整理表!$B$21:$B$199,貼_産出額整理表!C$21:C$199,0),"-")</f>
        <v>上富良野町</v>
      </c>
      <c r="E191" t="str">
        <f>IFERROR(_xlfn.XLOOKUP($C191,貼_産出額整理表!$B$21:$B$199,貼_産出額整理表!D$21:D$199,0),"-")</f>
        <v>平取町</v>
      </c>
      <c r="F191" t="str">
        <f>IFERROR(_xlfn.XLOOKUP($C191,貼_産出額整理表!$B$21:$B$199,貼_産出額整理表!E$21:E$199,0),"-")</f>
        <v>厚沢部町</v>
      </c>
      <c r="G191" t="str">
        <f>IFERROR(_xlfn.XLOOKUP($C191,貼_産出額整理表!$B$21:$B$199,貼_産出額整理表!F$21:F$199,0),"-")</f>
        <v>大樹町</v>
      </c>
      <c r="H191" t="str">
        <f>IFERROR(_xlfn.XLOOKUP($C191,貼_産出額整理表!$B$21:$B$199,貼_産出額整理表!G$21:G$199,0),"-")</f>
        <v>仁木町</v>
      </c>
      <c r="I191" t="str">
        <f>IFERROR(_xlfn.XLOOKUP($C191,貼_産出額整理表!$B$21:$B$199,貼_産出額整理表!H$21:H$199,0),"-")</f>
        <v>上士幌町</v>
      </c>
      <c r="J191" t="str">
        <f>IFERROR(_xlfn.XLOOKUP($C191,貼_産出額整理表!$B$21:$B$199,貼_産出額整理表!I$21:I$199,0),"-")</f>
        <v>伊達市</v>
      </c>
      <c r="K191" t="str">
        <f>IFERROR(_xlfn.XLOOKUP($C191,貼_産出額整理表!$B$21:$B$199,貼_産出額整理表!M$21:M$199,0),"-")</f>
        <v>広尾町</v>
      </c>
      <c r="L191" t="str">
        <f>IFERROR(_xlfn.XLOOKUP($C191,貼_産出額整理表!$B$21:$B$199,貼_産出額整理表!N$21:N$199,0),"-")</f>
        <v>-</v>
      </c>
      <c r="M191" t="str">
        <f>IFERROR(_xlfn.XLOOKUP($C191,貼_産出額整理表!$B$21:$B$199,貼_産出額整理表!J$21:J$199,0),"-")</f>
        <v>新篠津村</v>
      </c>
      <c r="N191" t="str">
        <f>IFERROR(_xlfn.XLOOKUP($C191,貼_産出額整理表!$B$21:$B$199,貼_産出額整理表!K$21:K$199,0),"-")</f>
        <v>清水町</v>
      </c>
      <c r="O191" t="str">
        <f>IFERROR(_xlfn.XLOOKUP($C191,貼_産出額整理表!$B$21:$B$199,貼_産出額整理表!L$21:L$199,0),"-")</f>
        <v>湧別町</v>
      </c>
      <c r="P191" t="str">
        <f>IFERROR(_xlfn.XLOOKUP($C191,貼_産出額整理表!$B$21:$B$199,貼_産出額整理表!O$21:O$199,0),"-")</f>
        <v>陸別町</v>
      </c>
      <c r="Q191" t="str">
        <f>IFERROR(_xlfn.XLOOKUP($C191,貼_産出額整理表!$B$21:$B$199,貼_産出額整理表!Q$21:Q$199,0),"-")</f>
        <v>白糠町</v>
      </c>
      <c r="R191" t="str">
        <f>IFERROR(_xlfn.XLOOKUP($C191,貼_産出額整理表!$B$21:$B$199,貼_産出額整理表!R$21:R$199,0),"-")</f>
        <v>白糠町</v>
      </c>
      <c r="S191" t="str">
        <f>IFERROR(_xlfn.XLOOKUP($C191,貼_産出額整理表!$B$21:$B$199,貼_産出額整理表!P$21:P$199,0),"-")</f>
        <v>厚沢部町</v>
      </c>
    </row>
    <row r="192" spans="3:19">
      <c r="C192">
        <v>53</v>
      </c>
      <c r="D192" t="str">
        <f>IFERROR(_xlfn.XLOOKUP($C192,貼_産出額整理表!$B$21:$B$199,貼_産出額整理表!C$21:C$199,0),"-")</f>
        <v>足寄町</v>
      </c>
      <c r="E192" t="str">
        <f>IFERROR(_xlfn.XLOOKUP($C192,貼_産出額整理表!$B$21:$B$199,貼_産出額整理表!D$21:D$199,0),"-")</f>
        <v>石狩市</v>
      </c>
      <c r="F192" t="str">
        <f>IFERROR(_xlfn.XLOOKUP($C192,貼_産出額整理表!$B$21:$B$199,貼_産出額整理表!E$21:E$199,0),"-")</f>
        <v>平取町</v>
      </c>
      <c r="G192" t="str">
        <f>IFERROR(_xlfn.XLOOKUP($C192,貼_産出額整理表!$B$21:$B$199,貼_産出額整理表!F$21:F$199,0),"-")</f>
        <v>置戸町</v>
      </c>
      <c r="H192" t="str">
        <f>IFERROR(_xlfn.XLOOKUP($C192,貼_産出額整理表!$B$21:$B$199,貼_産出額整理表!G$21:G$199,0),"-")</f>
        <v>長沼町</v>
      </c>
      <c r="I192" t="str">
        <f>IFERROR(_xlfn.XLOOKUP($C192,貼_産出額整理表!$B$21:$B$199,貼_産出額整理表!H$21:H$199,0),"-")</f>
        <v>更別村</v>
      </c>
      <c r="J192" t="str">
        <f>IFERROR(_xlfn.XLOOKUP($C192,貼_産出額整理表!$B$21:$B$199,貼_産出額整理表!I$21:I$199,0),"-")</f>
        <v>上川町</v>
      </c>
      <c r="K192" t="str">
        <f>IFERROR(_xlfn.XLOOKUP($C192,貼_産出額整理表!$B$21:$B$199,貼_産出額整理表!M$21:M$199,0),"-")</f>
        <v>遠別町</v>
      </c>
      <c r="L192" t="str">
        <f>IFERROR(_xlfn.XLOOKUP($C192,貼_産出額整理表!$B$21:$B$199,貼_産出額整理表!N$21:N$199,0),"-")</f>
        <v>-</v>
      </c>
      <c r="M192" t="str">
        <f>IFERROR(_xlfn.XLOOKUP($C192,貼_産出額整理表!$B$21:$B$199,貼_産出額整理表!J$21:J$199,0),"-")</f>
        <v>ニセコ町</v>
      </c>
      <c r="N192" t="str">
        <f>IFERROR(_xlfn.XLOOKUP($C192,貼_産出額整理表!$B$21:$B$199,貼_産出額整理表!K$21:K$199,0),"-")</f>
        <v>芽室町</v>
      </c>
      <c r="O192" t="str">
        <f>IFERROR(_xlfn.XLOOKUP($C192,貼_産出額整理表!$B$21:$B$199,貼_産出額整理表!L$21:L$199,0),"-")</f>
        <v>滝上町</v>
      </c>
      <c r="P192" t="str">
        <f>IFERROR(_xlfn.XLOOKUP($C192,貼_産出額整理表!$B$21:$B$199,貼_産出額整理表!O$21:O$199,0),"-")</f>
        <v>幌延町</v>
      </c>
      <c r="Q192" t="str">
        <f>IFERROR(_xlfn.XLOOKUP($C192,貼_産出額整理表!$B$21:$B$199,貼_産出額整理表!Q$21:Q$199,0),"-")</f>
        <v>置戸町</v>
      </c>
      <c r="R192" t="str">
        <f>IFERROR(_xlfn.XLOOKUP($C192,貼_産出額整理表!$B$21:$B$199,貼_産出額整理表!R$21:R$199,0),"-")</f>
        <v>置戸町</v>
      </c>
      <c r="S192" t="str">
        <f>IFERROR(_xlfn.XLOOKUP($C192,貼_産出額整理表!$B$21:$B$199,貼_産出額整理表!P$21:P$199,0),"-")</f>
        <v>今金町</v>
      </c>
    </row>
    <row r="193" spans="3:19">
      <c r="C193">
        <v>54</v>
      </c>
      <c r="D193" t="str">
        <f>IFERROR(_xlfn.XLOOKUP($C193,貼_産出額整理表!$B$21:$B$199,貼_産出額整理表!C$21:C$199,0),"-")</f>
        <v>豊富町</v>
      </c>
      <c r="E193" t="str">
        <f>IFERROR(_xlfn.XLOOKUP($C193,貼_産出額整理表!$B$21:$B$199,貼_産出額整理表!D$21:D$199,0),"-")</f>
        <v>本別町</v>
      </c>
      <c r="F193" t="str">
        <f>IFERROR(_xlfn.XLOOKUP($C193,貼_産出額整理表!$B$21:$B$199,貼_産出額整理表!E$21:E$199,0),"-")</f>
        <v>赤平市</v>
      </c>
      <c r="G193" t="str">
        <f>IFERROR(_xlfn.XLOOKUP($C193,貼_産出額整理表!$B$21:$B$199,貼_産出額整理表!F$21:F$199,0),"-")</f>
        <v>倶知安町</v>
      </c>
      <c r="H193" t="str">
        <f>IFERROR(_xlfn.XLOOKUP($C193,貼_産出額整理表!$B$21:$B$199,貼_産出額整理表!G$21:G$199,0),"-")</f>
        <v>栗山町</v>
      </c>
      <c r="I193" t="str">
        <f>IFERROR(_xlfn.XLOOKUP($C193,貼_産出額整理表!$B$21:$B$199,貼_産出額整理表!H$21:H$199,0),"-")</f>
        <v>ニセコ町</v>
      </c>
      <c r="J193" t="str">
        <f>IFERROR(_xlfn.XLOOKUP($C193,貼_産出額整理表!$B$21:$B$199,貼_産出額整理表!I$21:I$199,0),"-")</f>
        <v>美深町</v>
      </c>
      <c r="K193" t="str">
        <f>IFERROR(_xlfn.XLOOKUP($C193,貼_産出額整理表!$B$21:$B$199,貼_産出額整理表!M$21:M$199,0),"-")</f>
        <v>江別市</v>
      </c>
      <c r="L193" t="str">
        <f>IFERROR(_xlfn.XLOOKUP($C193,貼_産出額整理表!$B$21:$B$199,貼_産出額整理表!N$21:N$199,0),"-")</f>
        <v>-</v>
      </c>
      <c r="M193" t="str">
        <f>IFERROR(_xlfn.XLOOKUP($C193,貼_産出額整理表!$B$21:$B$199,貼_産出額整理表!J$21:J$199,0),"-")</f>
        <v>当麻町</v>
      </c>
      <c r="N193" t="str">
        <f>IFERROR(_xlfn.XLOOKUP($C193,貼_産出額整理表!$B$21:$B$199,貼_産出額整理表!K$21:K$199,0),"-")</f>
        <v>苫小牧市</v>
      </c>
      <c r="O193" t="str">
        <f>IFERROR(_xlfn.XLOOKUP($C193,貼_産出額整理表!$B$21:$B$199,貼_産出額整理表!L$21:L$199,0),"-")</f>
        <v>日高町</v>
      </c>
      <c r="P193" t="str">
        <f>IFERROR(_xlfn.XLOOKUP($C193,貼_産出額整理表!$B$21:$B$199,貼_産出額整理表!O$21:O$199,0),"-")</f>
        <v>七飯町</v>
      </c>
      <c r="Q193" t="str">
        <f>IFERROR(_xlfn.XLOOKUP($C193,貼_産出額整理表!$B$21:$B$199,貼_産出額整理表!Q$21:Q$199,0),"-")</f>
        <v>滝上町</v>
      </c>
      <c r="R193" t="str">
        <f>IFERROR(_xlfn.XLOOKUP($C193,貼_産出額整理表!$B$21:$B$199,貼_産出額整理表!R$21:R$199,0),"-")</f>
        <v>滝上町</v>
      </c>
      <c r="S193" t="str">
        <f>IFERROR(_xlfn.XLOOKUP($C193,貼_産出額整理表!$B$21:$B$199,貼_産出額整理表!P$21:P$199,0),"-")</f>
        <v>更別村</v>
      </c>
    </row>
    <row r="194" spans="3:19">
      <c r="C194">
        <v>55</v>
      </c>
      <c r="D194" t="str">
        <f>IFERROR(_xlfn.XLOOKUP($C194,貼_産出額整理表!$B$21:$B$199,貼_産出額整理表!C$21:C$199,0),"-")</f>
        <v>七飯町</v>
      </c>
      <c r="E194" t="str">
        <f>IFERROR(_xlfn.XLOOKUP($C194,貼_産出額整理表!$B$21:$B$199,貼_産出額整理表!D$21:D$199,0),"-")</f>
        <v>恵庭市</v>
      </c>
      <c r="F194" t="str">
        <f>IFERROR(_xlfn.XLOOKUP($C194,貼_産出額整理表!$B$21:$B$199,貼_産出額整理表!E$21:E$199,0),"-")</f>
        <v>七飯町</v>
      </c>
      <c r="G194" t="str">
        <f>IFERROR(_xlfn.XLOOKUP($C194,貼_産出額整理表!$B$21:$B$199,貼_産出額整理表!F$21:F$199,0),"-")</f>
        <v>滝上町</v>
      </c>
      <c r="H194" t="str">
        <f>IFERROR(_xlfn.XLOOKUP($C194,貼_産出額整理表!$B$21:$B$199,貼_産出額整理表!G$21:G$199,0),"-")</f>
        <v>浦臼町</v>
      </c>
      <c r="I194" t="str">
        <f>IFERROR(_xlfn.XLOOKUP($C194,貼_産出額整理表!$B$21:$B$199,貼_産出額整理表!H$21:H$199,0),"-")</f>
        <v>三笠市</v>
      </c>
      <c r="J194" t="str">
        <f>IFERROR(_xlfn.XLOOKUP($C194,貼_産出額整理表!$B$21:$B$199,貼_産出額整理表!I$21:I$199,0),"-")</f>
        <v>豊浦町</v>
      </c>
      <c r="K194" t="str">
        <f>IFERROR(_xlfn.XLOOKUP($C194,貼_産出額整理表!$B$21:$B$199,貼_産出額整理表!M$21:M$199,0),"-")</f>
        <v>南幌町</v>
      </c>
      <c r="L194" t="str">
        <f>IFERROR(_xlfn.XLOOKUP($C194,貼_産出額整理表!$B$21:$B$199,貼_産出額整理表!N$21:N$199,0),"-")</f>
        <v>-</v>
      </c>
      <c r="M194" t="str">
        <f>IFERROR(_xlfn.XLOOKUP($C194,貼_産出額整理表!$B$21:$B$199,貼_産出額整理表!J$21:J$199,0),"-")</f>
        <v>三笠市</v>
      </c>
      <c r="N194" t="str">
        <f>IFERROR(_xlfn.XLOOKUP($C194,貼_産出額整理表!$B$21:$B$199,貼_産出額整理表!K$21:K$199,0),"-")</f>
        <v>士別市</v>
      </c>
      <c r="O194" t="str">
        <f>IFERROR(_xlfn.XLOOKUP($C194,貼_産出額整理表!$B$21:$B$199,貼_産出額整理表!L$21:L$199,0),"-")</f>
        <v>上士幌町</v>
      </c>
      <c r="P194" t="str">
        <f>IFERROR(_xlfn.XLOOKUP($C194,貼_産出額整理表!$B$21:$B$199,貼_産出額整理表!O$21:O$199,0),"-")</f>
        <v>士別市</v>
      </c>
      <c r="Q194" t="str">
        <f>IFERROR(_xlfn.XLOOKUP($C194,貼_産出額整理表!$B$21:$B$199,貼_産出額整理表!Q$21:Q$199,0),"-")</f>
        <v>千歳市</v>
      </c>
      <c r="R194" t="str">
        <f>IFERROR(_xlfn.XLOOKUP($C194,貼_産出額整理表!$B$21:$B$199,貼_産出額整理表!R$21:R$199,0),"-")</f>
        <v>千歳市</v>
      </c>
      <c r="S194" t="str">
        <f>IFERROR(_xlfn.XLOOKUP($C194,貼_産出額整理表!$B$21:$B$199,貼_産出額整理表!P$21:P$199,0),"-")</f>
        <v>遠軽町</v>
      </c>
    </row>
    <row r="195" spans="3:19">
      <c r="C195">
        <v>56</v>
      </c>
      <c r="D195" t="str">
        <f>IFERROR(_xlfn.XLOOKUP($C195,貼_産出額整理表!$B$21:$B$199,貼_産出額整理表!C$21:C$199,0),"-")</f>
        <v>弟子屈町</v>
      </c>
      <c r="E195" t="str">
        <f>IFERROR(_xlfn.XLOOKUP($C195,貼_産出額整理表!$B$21:$B$199,貼_産出額整理表!D$21:D$199,0),"-")</f>
        <v>真狩村</v>
      </c>
      <c r="F195" t="str">
        <f>IFERROR(_xlfn.XLOOKUP($C195,貼_産出額整理表!$B$21:$B$199,貼_産出額整理表!E$21:E$199,0),"-")</f>
        <v>留萌市</v>
      </c>
      <c r="G195" t="str">
        <f>IFERROR(_xlfn.XLOOKUP($C195,貼_産出額整理表!$B$21:$B$199,貼_産出額整理表!F$21:F$199,0),"-")</f>
        <v>新得町</v>
      </c>
      <c r="H195" t="str">
        <f>IFERROR(_xlfn.XLOOKUP($C195,貼_産出額整理表!$B$21:$B$199,貼_産出額整理表!G$21:G$199,0),"-")</f>
        <v>妹背牛町</v>
      </c>
      <c r="I195" t="str">
        <f>IFERROR(_xlfn.XLOOKUP($C195,貼_産出額整理表!$B$21:$B$199,貼_産出額整理表!H$21:H$199,0),"-")</f>
        <v>富良野市</v>
      </c>
      <c r="J195" t="str">
        <f>IFERROR(_xlfn.XLOOKUP($C195,貼_産出額整理表!$B$21:$B$199,貼_産出額整理表!I$21:I$199,0),"-")</f>
        <v>壮瞥町</v>
      </c>
      <c r="K195" t="str">
        <f>IFERROR(_xlfn.XLOOKUP($C195,貼_産出額整理表!$B$21:$B$199,貼_産出額整理表!M$21:M$199,0),"-")</f>
        <v>名寄市</v>
      </c>
      <c r="L195" t="str">
        <f>IFERROR(_xlfn.XLOOKUP($C195,貼_産出額整理表!$B$21:$B$199,貼_産出額整理表!N$21:N$199,0),"-")</f>
        <v>-</v>
      </c>
      <c r="M195" t="str">
        <f>IFERROR(_xlfn.XLOOKUP($C195,貼_産出額整理表!$B$21:$B$199,貼_産出額整理表!J$21:J$199,0),"-")</f>
        <v>美深町</v>
      </c>
      <c r="N195" t="str">
        <f>IFERROR(_xlfn.XLOOKUP($C195,貼_産出額整理表!$B$21:$B$199,貼_産出額整理表!K$21:K$199,0),"-")</f>
        <v>恵庭市</v>
      </c>
      <c r="O195" t="str">
        <f>IFERROR(_xlfn.XLOOKUP($C195,貼_産出額整理表!$B$21:$B$199,貼_産出額整理表!L$21:L$199,0),"-")</f>
        <v>新得町</v>
      </c>
      <c r="P195" t="str">
        <f>IFERROR(_xlfn.XLOOKUP($C195,貼_産出額整理表!$B$21:$B$199,貼_産出額整理表!O$21:O$199,0),"-")</f>
        <v>豊浦町</v>
      </c>
      <c r="Q195" t="str">
        <f>IFERROR(_xlfn.XLOOKUP($C195,貼_産出額整理表!$B$21:$B$199,貼_産出額整理表!Q$21:Q$199,0),"-")</f>
        <v>津別町</v>
      </c>
      <c r="R195" t="str">
        <f>IFERROR(_xlfn.XLOOKUP($C195,貼_産出額整理表!$B$21:$B$199,貼_産出額整理表!R$21:R$199,0),"-")</f>
        <v>津別町</v>
      </c>
      <c r="S195" t="str">
        <f>IFERROR(_xlfn.XLOOKUP($C195,貼_産出額整理表!$B$21:$B$199,貼_産出額整理表!P$21:P$199,0),"-")</f>
        <v>浜中町</v>
      </c>
    </row>
    <row r="196" spans="3:19">
      <c r="C196">
        <v>57</v>
      </c>
      <c r="D196" t="str">
        <f>IFERROR(_xlfn.XLOOKUP($C196,貼_産出額整理表!$B$21:$B$199,貼_産出額整理表!C$21:C$199,0),"-")</f>
        <v>厚岸町</v>
      </c>
      <c r="E196" t="str">
        <f>IFERROR(_xlfn.XLOOKUP($C196,貼_産出額整理表!$B$21:$B$199,貼_産出額整理表!D$21:D$199,0),"-")</f>
        <v>滝川市</v>
      </c>
      <c r="F196" t="str">
        <f>IFERROR(_xlfn.XLOOKUP($C196,貼_産出額整理表!$B$21:$B$199,貼_産出額整理表!E$21:E$199,0),"-")</f>
        <v>仁木町</v>
      </c>
      <c r="G196" t="str">
        <f>IFERROR(_xlfn.XLOOKUP($C196,貼_産出額整理表!$B$21:$B$199,貼_産出額整理表!F$21:F$199,0),"-")</f>
        <v>東神楽町</v>
      </c>
      <c r="H196" t="str">
        <f>IFERROR(_xlfn.XLOOKUP($C196,貼_産出額整理表!$B$21:$B$199,貼_産出額整理表!G$21:G$199,0),"-")</f>
        <v>比布町</v>
      </c>
      <c r="I196" t="str">
        <f>IFERROR(_xlfn.XLOOKUP($C196,貼_産出額整理表!$B$21:$B$199,貼_産出額整理表!H$21:H$199,0),"-")</f>
        <v>沼田町</v>
      </c>
      <c r="J196" t="str">
        <f>IFERROR(_xlfn.XLOOKUP($C196,貼_産出額整理表!$B$21:$B$199,貼_産出額整理表!I$21:I$199,0),"-")</f>
        <v>日高町</v>
      </c>
      <c r="K196" t="str">
        <f>IFERROR(_xlfn.XLOOKUP($C196,貼_産出額整理表!$B$21:$B$199,貼_産出額整理表!M$21:M$199,0),"-")</f>
        <v>南富良野町</v>
      </c>
      <c r="L196" t="str">
        <f>IFERROR(_xlfn.XLOOKUP($C196,貼_産出額整理表!$B$21:$B$199,貼_産出額整理表!N$21:N$199,0),"-")</f>
        <v>-</v>
      </c>
      <c r="M196" t="str">
        <f>IFERROR(_xlfn.XLOOKUP($C196,貼_産出額整理表!$B$21:$B$199,貼_産出額整理表!J$21:J$199,0),"-")</f>
        <v>砂川市</v>
      </c>
      <c r="N196" t="str">
        <f>IFERROR(_xlfn.XLOOKUP($C196,貼_産出額整理表!$B$21:$B$199,貼_産出額整理表!K$21:K$199,0),"-")</f>
        <v>北広島市</v>
      </c>
      <c r="O196" t="str">
        <f>IFERROR(_xlfn.XLOOKUP($C196,貼_産出額整理表!$B$21:$B$199,貼_産出額整理表!L$21:L$199,0),"-")</f>
        <v>清水町</v>
      </c>
      <c r="P196" t="str">
        <f>IFERROR(_xlfn.XLOOKUP($C196,貼_産出額整理表!$B$21:$B$199,貼_産出額整理表!O$21:O$199,0),"-")</f>
        <v>猿払村</v>
      </c>
      <c r="Q196" t="str">
        <f>IFERROR(_xlfn.XLOOKUP($C196,貼_産出額整理表!$B$21:$B$199,貼_産出額整理表!Q$21:Q$199,0),"-")</f>
        <v>中頓別町</v>
      </c>
      <c r="R196" t="str">
        <f>IFERROR(_xlfn.XLOOKUP($C196,貼_産出額整理表!$B$21:$B$199,貼_産出額整理表!R$21:R$199,0),"-")</f>
        <v>中頓別町</v>
      </c>
      <c r="S196" t="str">
        <f>IFERROR(_xlfn.XLOOKUP($C196,貼_産出額整理表!$B$21:$B$199,貼_産出額整理表!P$21:P$199,0),"-")</f>
        <v>長沼町</v>
      </c>
    </row>
    <row r="197" spans="3:19">
      <c r="C197">
        <v>58</v>
      </c>
      <c r="D197" t="str">
        <f>IFERROR(_xlfn.XLOOKUP($C197,貼_産出額整理表!$B$21:$B$199,貼_産出額整理表!C$21:C$199,0),"-")</f>
        <v>江別市</v>
      </c>
      <c r="E197" t="str">
        <f>IFERROR(_xlfn.XLOOKUP($C197,貼_産出額整理表!$B$21:$B$199,貼_産出額整理表!D$21:D$199,0),"-")</f>
        <v>鷹栖町</v>
      </c>
      <c r="F197" t="str">
        <f>IFERROR(_xlfn.XLOOKUP($C197,貼_産出額整理表!$B$21:$B$199,貼_産出額整理表!E$21:E$199,0),"-")</f>
        <v>知内町</v>
      </c>
      <c r="G197" t="str">
        <f>IFERROR(_xlfn.XLOOKUP($C197,貼_産出額整理表!$B$21:$B$199,貼_産出額整理表!F$21:F$199,0),"-")</f>
        <v>和寒町</v>
      </c>
      <c r="H197" t="str">
        <f>IFERROR(_xlfn.XLOOKUP($C197,貼_産出額整理表!$B$21:$B$199,貼_産出額整理表!G$21:G$199,0),"-")</f>
        <v>愛別町</v>
      </c>
      <c r="I197" t="str">
        <f>IFERROR(_xlfn.XLOOKUP($C197,貼_産出額整理表!$B$21:$B$199,貼_産出額整理表!H$21:H$199,0),"-")</f>
        <v>当麻町</v>
      </c>
      <c r="J197" t="str">
        <f>IFERROR(_xlfn.XLOOKUP($C197,貼_産出額整理表!$B$21:$B$199,貼_産出額整理表!I$21:I$199,0),"-")</f>
        <v>乙部町</v>
      </c>
      <c r="K197" t="str">
        <f>IFERROR(_xlfn.XLOOKUP($C197,貼_産出額整理表!$B$21:$B$199,貼_産出額整理表!M$21:M$199,0),"-")</f>
        <v>森町</v>
      </c>
      <c r="L197" t="str">
        <f>IFERROR(_xlfn.XLOOKUP($C197,貼_産出額整理表!$B$21:$B$199,貼_産出額整理表!N$21:N$199,0),"-")</f>
        <v>-</v>
      </c>
      <c r="M197" t="str">
        <f>IFERROR(_xlfn.XLOOKUP($C197,貼_産出額整理表!$B$21:$B$199,貼_産出額整理表!J$21:J$199,0),"-")</f>
        <v>南幌町</v>
      </c>
      <c r="N197" t="str">
        <f>IFERROR(_xlfn.XLOOKUP($C197,貼_産出額整理表!$B$21:$B$199,貼_産出額整理表!K$21:K$199,0),"-")</f>
        <v>木古内町</v>
      </c>
      <c r="O197" t="str">
        <f>IFERROR(_xlfn.XLOOKUP($C197,貼_産出額整理表!$B$21:$B$199,貼_産出額整理表!L$21:L$199,0),"-")</f>
        <v>芽室町</v>
      </c>
      <c r="P197" t="str">
        <f>IFERROR(_xlfn.XLOOKUP($C197,貼_産出額整理表!$B$21:$B$199,貼_産出額整理表!O$21:O$199,0),"-")</f>
        <v>遠軽町</v>
      </c>
      <c r="Q197" t="str">
        <f>IFERROR(_xlfn.XLOOKUP($C197,貼_産出額整理表!$B$21:$B$199,貼_産出額整理表!Q$21:Q$199,0),"-")</f>
        <v>西興部村</v>
      </c>
      <c r="R197" t="str">
        <f>IFERROR(_xlfn.XLOOKUP($C197,貼_産出額整理表!$B$21:$B$199,貼_産出額整理表!R$21:R$199,0),"-")</f>
        <v>西興部村</v>
      </c>
      <c r="S197" t="str">
        <f>IFERROR(_xlfn.XLOOKUP($C197,貼_産出額整理表!$B$21:$B$199,貼_産出額整理表!P$21:P$199,0),"-")</f>
        <v>浦河町</v>
      </c>
    </row>
    <row r="198" spans="3:19">
      <c r="C198">
        <v>59</v>
      </c>
      <c r="D198" t="str">
        <f>IFERROR(_xlfn.XLOOKUP($C198,貼_産出額整理表!$B$21:$B$199,貼_産出額整理表!C$21:C$199,0),"-")</f>
        <v>紋別市</v>
      </c>
      <c r="E198" t="str">
        <f>IFERROR(_xlfn.XLOOKUP($C198,貼_産出額整理表!$B$21:$B$199,貼_産出額整理表!D$21:D$199,0),"-")</f>
        <v>豊頃町</v>
      </c>
      <c r="F198" t="str">
        <f>IFERROR(_xlfn.XLOOKUP($C198,貼_産出額整理表!$B$21:$B$199,貼_産出額整理表!E$21:E$199,0),"-")</f>
        <v>幌加内町</v>
      </c>
      <c r="G198" t="str">
        <f>IFERROR(_xlfn.XLOOKUP($C198,貼_産出額整理表!$B$21:$B$199,貼_産出額整理表!F$21:F$199,0),"-")</f>
        <v>厚真町</v>
      </c>
      <c r="H198" t="str">
        <f>IFERROR(_xlfn.XLOOKUP($C198,貼_産出額整理表!$B$21:$B$199,貼_産出額整理表!G$21:G$199,0),"-")</f>
        <v>増毛町</v>
      </c>
      <c r="I198" t="str">
        <f>IFERROR(_xlfn.XLOOKUP($C198,貼_産出額整理表!$B$21:$B$199,貼_産出額整理表!H$21:H$199,0),"-")</f>
        <v>羽幌町</v>
      </c>
      <c r="J198" t="str">
        <f>IFERROR(_xlfn.XLOOKUP($C198,貼_産出額整理表!$B$21:$B$199,貼_産出額整理表!I$21:I$199,0),"-")</f>
        <v>標津町</v>
      </c>
      <c r="K198" t="str">
        <f>IFERROR(_xlfn.XLOOKUP($C198,貼_産出額整理表!$B$21:$B$199,貼_産出額整理表!M$21:M$199,0),"-")</f>
        <v>厚沢部町</v>
      </c>
      <c r="L198" t="str">
        <f>IFERROR(_xlfn.XLOOKUP($C198,貼_産出額整理表!$B$21:$B$199,貼_産出額整理表!N$21:N$199,0),"-")</f>
        <v>-</v>
      </c>
      <c r="M198" t="str">
        <f>IFERROR(_xlfn.XLOOKUP($C198,貼_産出額整理表!$B$21:$B$199,貼_産出額整理表!J$21:J$199,0),"-")</f>
        <v>鹿追町</v>
      </c>
      <c r="N198" t="str">
        <f>IFERROR(_xlfn.XLOOKUP($C198,貼_産出額整理表!$B$21:$B$199,貼_産出額整理表!K$21:K$199,0),"-")</f>
        <v>森町</v>
      </c>
      <c r="O198" t="str">
        <f>IFERROR(_xlfn.XLOOKUP($C198,貼_産出額整理表!$B$21:$B$199,貼_産出額整理表!L$21:L$199,0),"-")</f>
        <v>-</v>
      </c>
      <c r="P198" t="str">
        <f>IFERROR(_xlfn.XLOOKUP($C198,貼_産出額整理表!$B$21:$B$199,貼_産出額整理表!O$21:O$199,0),"-")</f>
        <v>雄武町</v>
      </c>
      <c r="Q198" t="str">
        <f>IFERROR(_xlfn.XLOOKUP($C198,貼_産出額整理表!$B$21:$B$199,貼_産出額整理表!Q$21:Q$199,0),"-")</f>
        <v>名寄市</v>
      </c>
      <c r="R198" t="str">
        <f>IFERROR(_xlfn.XLOOKUP($C198,貼_産出額整理表!$B$21:$B$199,貼_産出額整理表!R$21:R$199,0),"-")</f>
        <v>名寄市</v>
      </c>
      <c r="S198" t="str">
        <f>IFERROR(_xlfn.XLOOKUP($C198,貼_産出額整理表!$B$21:$B$199,貼_産出額整理表!P$21:P$199,0),"-")</f>
        <v>弟子屈町</v>
      </c>
    </row>
    <row r="199" spans="3:19">
      <c r="C199">
        <v>60</v>
      </c>
      <c r="D199" t="str">
        <f>IFERROR(_xlfn.XLOOKUP($C199,貼_産出額整理表!$B$21:$B$199,貼_産出額整理表!C$21:C$199,0),"-")</f>
        <v>厚真町</v>
      </c>
      <c r="E199" t="str">
        <f>IFERROR(_xlfn.XLOOKUP($C199,貼_産出額整理表!$B$21:$B$199,貼_産出額整理表!D$21:D$199,0),"-")</f>
        <v>月形町</v>
      </c>
      <c r="F199" t="str">
        <f>IFERROR(_xlfn.XLOOKUP($C199,貼_産出額整理表!$B$21:$B$199,貼_産出額整理表!E$21:E$199,0),"-")</f>
        <v>八雲町</v>
      </c>
      <c r="G199" t="str">
        <f>IFERROR(_xlfn.XLOOKUP($C199,貼_産出額整理表!$B$21:$B$199,貼_産出額整理表!F$21:F$199,0),"-")</f>
        <v>京極町</v>
      </c>
      <c r="H199" t="str">
        <f>IFERROR(_xlfn.XLOOKUP($C199,貼_産出額整理表!$B$21:$B$199,貼_産出額整理表!G$21:G$199,0),"-")</f>
        <v>小平町</v>
      </c>
      <c r="I199" t="str">
        <f>IFERROR(_xlfn.XLOOKUP($C199,貼_産出額整理表!$B$21:$B$199,貼_産出額整理表!H$21:H$199,0),"-")</f>
        <v>斜里町</v>
      </c>
      <c r="J199" t="str">
        <f>IFERROR(_xlfn.XLOOKUP($C199,貼_産出額整理表!$B$21:$B$199,貼_産出額整理表!I$21:I$199,0),"-")</f>
        <v>七飯町</v>
      </c>
      <c r="K199" t="str">
        <f>IFERROR(_xlfn.XLOOKUP($C199,貼_産出額整理表!$B$21:$B$199,貼_産出額整理表!M$21:M$199,0),"-")</f>
        <v>喜茂別町</v>
      </c>
      <c r="L199" t="str">
        <f>IFERROR(_xlfn.XLOOKUP($C199,貼_産出額整理表!$B$21:$B$199,貼_産出額整理表!N$21:N$199,0),"-")</f>
        <v>-</v>
      </c>
      <c r="M199" t="str">
        <f>IFERROR(_xlfn.XLOOKUP($C199,貼_産出額整理表!$B$21:$B$199,貼_産出額整理表!J$21:J$199,0),"-")</f>
        <v>浦幌町</v>
      </c>
      <c r="N199" t="str">
        <f>IFERROR(_xlfn.XLOOKUP($C199,貼_産出額整理表!$B$21:$B$199,貼_産出額整理表!K$21:K$199,0),"-")</f>
        <v>江差町</v>
      </c>
      <c r="O199" t="str">
        <f>IFERROR(_xlfn.XLOOKUP($C199,貼_産出額整理表!$B$21:$B$199,貼_産出額整理表!L$21:L$199,0),"-")</f>
        <v>-</v>
      </c>
      <c r="P199" t="str">
        <f>IFERROR(_xlfn.XLOOKUP($C199,貼_産出額整理表!$B$21:$B$199,貼_産出額整理表!O$21:O$199,0),"-")</f>
        <v>浜頓別町</v>
      </c>
      <c r="Q199" t="str">
        <f>IFERROR(_xlfn.XLOOKUP($C199,貼_産出額整理表!$B$21:$B$199,貼_産出額整理表!Q$21:Q$199,0),"-")</f>
        <v>池田町</v>
      </c>
      <c r="R199" t="str">
        <f>IFERROR(_xlfn.XLOOKUP($C199,貼_産出額整理表!$B$21:$B$199,貼_産出額整理表!R$21:R$199,0),"-")</f>
        <v>池田町</v>
      </c>
      <c r="S199" t="str">
        <f>IFERROR(_xlfn.XLOOKUP($C199,貼_産出額整理表!$B$21:$B$199,貼_産出額整理表!P$21:P$199,0),"-")</f>
        <v>浦臼町</v>
      </c>
    </row>
    <row r="200" spans="3:19">
      <c r="C200">
        <v>61</v>
      </c>
      <c r="D200" t="str">
        <f>IFERROR(_xlfn.XLOOKUP($C200,貼_産出額整理表!$B$21:$B$199,貼_産出額整理表!C$21:C$199,0),"-")</f>
        <v>清里町</v>
      </c>
      <c r="E200" t="str">
        <f>IFERROR(_xlfn.XLOOKUP($C200,貼_産出額整理表!$B$21:$B$199,貼_産出額整理表!D$21:D$199,0),"-")</f>
        <v>夕張市</v>
      </c>
      <c r="F200" t="str">
        <f>IFERROR(_xlfn.XLOOKUP($C200,貼_産出額整理表!$B$21:$B$199,貼_産出額整理表!E$21:E$199,0),"-")</f>
        <v>初山別村</v>
      </c>
      <c r="G200" t="str">
        <f>IFERROR(_xlfn.XLOOKUP($C200,貼_産出額整理表!$B$21:$B$199,貼_産出額整理表!F$21:F$199,0),"-")</f>
        <v>遠別町</v>
      </c>
      <c r="H200" t="str">
        <f>IFERROR(_xlfn.XLOOKUP($C200,貼_産出額整理表!$B$21:$B$199,貼_産出額整理表!G$21:G$199,0),"-")</f>
        <v>美幌町</v>
      </c>
      <c r="I200" t="str">
        <f>IFERROR(_xlfn.XLOOKUP($C200,貼_産出額整理表!$B$21:$B$199,貼_産出額整理表!H$21:H$199,0),"-")</f>
        <v>北斗市</v>
      </c>
      <c r="J200" t="str">
        <f>IFERROR(_xlfn.XLOOKUP($C200,貼_産出額整理表!$B$21:$B$199,貼_産出額整理表!I$21:I$199,0),"-")</f>
        <v>上ノ国町</v>
      </c>
      <c r="K200" t="str">
        <f>IFERROR(_xlfn.XLOOKUP($C200,貼_産出額整理表!$B$21:$B$199,貼_産出額整理表!M$21:M$199,0),"-")</f>
        <v>滝上町</v>
      </c>
      <c r="L200" t="str">
        <f>IFERROR(_xlfn.XLOOKUP($C200,貼_産出額整理表!$B$21:$B$199,貼_産出額整理表!N$21:N$199,0),"-")</f>
        <v>-</v>
      </c>
      <c r="M200" t="str">
        <f>IFERROR(_xlfn.XLOOKUP($C200,貼_産出額整理表!$B$21:$B$199,貼_産出額整理表!J$21:J$199,0),"-")</f>
        <v>釧路町</v>
      </c>
      <c r="N200" t="str">
        <f>IFERROR(_xlfn.XLOOKUP($C200,貼_産出額整理表!$B$21:$B$199,貼_産出額整理表!K$21:K$199,0),"-")</f>
        <v>乙部町</v>
      </c>
      <c r="O200" t="str">
        <f>IFERROR(_xlfn.XLOOKUP($C200,貼_産出額整理表!$B$21:$B$199,貼_産出額整理表!L$21:L$199,0),"-")</f>
        <v>-</v>
      </c>
      <c r="P200" t="str">
        <f>IFERROR(_xlfn.XLOOKUP($C200,貼_産出額整理表!$B$21:$B$199,貼_産出額整理表!O$21:O$199,0),"-")</f>
        <v>大空町</v>
      </c>
      <c r="Q200" t="str">
        <f>IFERROR(_xlfn.XLOOKUP($C200,貼_産出額整理表!$B$21:$B$199,貼_産出額整理表!Q$21:Q$199,0),"-")</f>
        <v>網走市</v>
      </c>
      <c r="R200" t="str">
        <f>IFERROR(_xlfn.XLOOKUP($C200,貼_産出額整理表!$B$21:$B$199,貼_産出額整理表!R$21:R$199,0),"-")</f>
        <v>せたな町</v>
      </c>
      <c r="S200" t="str">
        <f>IFERROR(_xlfn.XLOOKUP($C200,貼_産出額整理表!$B$21:$B$199,貼_産出額整理表!P$21:P$199,0),"-")</f>
        <v>旭川市</v>
      </c>
    </row>
    <row r="201" spans="3:19">
      <c r="C201">
        <v>62</v>
      </c>
      <c r="D201" t="str">
        <f>IFERROR(_xlfn.XLOOKUP($C201,貼_産出額整理表!$B$21:$B$199,貼_産出額整理表!C$21:C$199,0),"-")</f>
        <v>中富良野町</v>
      </c>
      <c r="E201" t="str">
        <f>IFERROR(_xlfn.XLOOKUP($C201,貼_産出額整理表!$B$21:$B$199,貼_産出額整理表!D$21:D$199,0),"-")</f>
        <v>剣淵町</v>
      </c>
      <c r="F201" t="str">
        <f>IFERROR(_xlfn.XLOOKUP($C201,貼_産出額整理表!$B$21:$B$199,貼_産出額整理表!E$21:E$199,0),"-")</f>
        <v>日高町</v>
      </c>
      <c r="G201" t="str">
        <f>IFERROR(_xlfn.XLOOKUP($C201,貼_産出額整理表!$B$21:$B$199,貼_産出額整理表!F$21:F$199,0),"-")</f>
        <v>月形町</v>
      </c>
      <c r="H201" t="str">
        <f>IFERROR(_xlfn.XLOOKUP($C201,貼_産出額整理表!$B$21:$B$199,貼_産出額整理表!G$21:G$199,0),"-")</f>
        <v>清里町</v>
      </c>
      <c r="I201" t="str">
        <f>IFERROR(_xlfn.XLOOKUP($C201,貼_産出額整理表!$B$21:$B$199,貼_産出額整理表!H$21:H$199,0),"-")</f>
        <v>蘭越町</v>
      </c>
      <c r="J201" t="str">
        <f>IFERROR(_xlfn.XLOOKUP($C201,貼_産出額整理表!$B$21:$B$199,貼_産出額整理表!I$21:I$199,0),"-")</f>
        <v>積丹町</v>
      </c>
      <c r="K201" t="str">
        <f>IFERROR(_xlfn.XLOOKUP($C201,貼_産出額整理表!$B$21:$B$199,貼_産出額整理表!M$21:M$199,0),"-")</f>
        <v>紋別市</v>
      </c>
      <c r="L201" t="str">
        <f>IFERROR(_xlfn.XLOOKUP($C201,貼_産出額整理表!$B$21:$B$199,貼_産出額整理表!N$21:N$199,0),"-")</f>
        <v>-</v>
      </c>
      <c r="M201" t="str">
        <f>IFERROR(_xlfn.XLOOKUP($C201,貼_産出額整理表!$B$21:$B$199,貼_産出額整理表!J$21:J$199,0),"-")</f>
        <v>網走市</v>
      </c>
      <c r="N201" t="str">
        <f>IFERROR(_xlfn.XLOOKUP($C201,貼_産出額整理表!$B$21:$B$199,貼_産出額整理表!K$21:K$199,0),"-")</f>
        <v>今金町</v>
      </c>
      <c r="O201" t="str">
        <f>IFERROR(_xlfn.XLOOKUP($C201,貼_産出額整理表!$B$21:$B$199,貼_産出額整理表!L$21:L$199,0),"-")</f>
        <v>-</v>
      </c>
      <c r="P201" t="str">
        <f>IFERROR(_xlfn.XLOOKUP($C201,貼_産出額整理表!$B$21:$B$199,貼_産出額整理表!O$21:O$199,0),"-")</f>
        <v>訓子府町</v>
      </c>
      <c r="Q201" t="str">
        <f>IFERROR(_xlfn.XLOOKUP($C201,貼_産出額整理表!$B$21:$B$199,貼_産出額整理表!Q$21:Q$199,0),"-")</f>
        <v>せたな町</v>
      </c>
      <c r="R201" t="str">
        <f>IFERROR(_xlfn.XLOOKUP($C201,貼_産出額整理表!$B$21:$B$199,貼_産出額整理表!R$21:R$199,0),"-")</f>
        <v>網走市</v>
      </c>
      <c r="S201" t="str">
        <f>IFERROR(_xlfn.XLOOKUP($C201,貼_産出額整理表!$B$21:$B$199,貼_産出額整理表!P$21:P$199,0),"-")</f>
        <v>厚真町</v>
      </c>
    </row>
    <row r="202" spans="3:19">
      <c r="C202">
        <v>63</v>
      </c>
      <c r="D202" t="str">
        <f>IFERROR(_xlfn.XLOOKUP($C202,貼_産出額整理表!$B$21:$B$199,貼_産出額整理表!C$21:C$199,0),"-")</f>
        <v>むかわ町</v>
      </c>
      <c r="E202" t="str">
        <f>IFERROR(_xlfn.XLOOKUP($C202,貼_産出額整理表!$B$21:$B$199,貼_産出額整理表!D$21:D$199,0),"-")</f>
        <v>倶知安町</v>
      </c>
      <c r="F202" t="str">
        <f>IFERROR(_xlfn.XLOOKUP($C202,貼_産出額整理表!$B$21:$B$199,貼_産出額整理表!E$21:E$199,0),"-")</f>
        <v>ニセコ町</v>
      </c>
      <c r="G202" t="str">
        <f>IFERROR(_xlfn.XLOOKUP($C202,貼_産出額整理表!$B$21:$B$199,貼_産出額整理表!F$21:F$199,0),"-")</f>
        <v>今金町</v>
      </c>
      <c r="H202" t="str">
        <f>IFERROR(_xlfn.XLOOKUP($C202,貼_産出額整理表!$B$21:$B$199,貼_産出額整理表!G$21:G$199,0),"-")</f>
        <v>むかわ町</v>
      </c>
      <c r="I202" t="str">
        <f>IFERROR(_xlfn.XLOOKUP($C202,貼_産出額整理表!$B$21:$B$199,貼_産出額整理表!H$21:H$199,0),"-")</f>
        <v>新十津川町</v>
      </c>
      <c r="J202" t="str">
        <f>IFERROR(_xlfn.XLOOKUP($C202,貼_産出額整理表!$B$21:$B$199,貼_産出額整理表!I$21:I$199,0),"-")</f>
        <v>浦臼町</v>
      </c>
      <c r="K202" t="str">
        <f>IFERROR(_xlfn.XLOOKUP($C202,貼_産出額整理表!$B$21:$B$199,貼_産出額整理表!M$21:M$199,0),"-")</f>
        <v>当別町</v>
      </c>
      <c r="L202" t="str">
        <f>IFERROR(_xlfn.XLOOKUP($C202,貼_産出額整理表!$B$21:$B$199,貼_産出額整理表!N$21:N$199,0),"-")</f>
        <v>-</v>
      </c>
      <c r="M202" t="str">
        <f>IFERROR(_xlfn.XLOOKUP($C202,貼_産出額整理表!$B$21:$B$199,貼_産出額整理表!J$21:J$199,0),"-")</f>
        <v>日高町</v>
      </c>
      <c r="N202" t="str">
        <f>IFERROR(_xlfn.XLOOKUP($C202,貼_産出額整理表!$B$21:$B$199,貼_産出額整理表!K$21:K$199,0),"-")</f>
        <v>せたな町</v>
      </c>
      <c r="O202" t="str">
        <f>IFERROR(_xlfn.XLOOKUP($C202,貼_産出額整理表!$B$21:$B$199,貼_産出額整理表!L$21:L$199,0),"-")</f>
        <v>-</v>
      </c>
      <c r="P202" t="str">
        <f>IFERROR(_xlfn.XLOOKUP($C202,貼_産出額整理表!$B$21:$B$199,貼_産出額整理表!O$21:O$199,0),"-")</f>
        <v>旭川市</v>
      </c>
      <c r="Q202" t="str">
        <f>IFERROR(_xlfn.XLOOKUP($C202,貼_産出額整理表!$B$21:$B$199,貼_産出額整理表!Q$21:Q$199,0),"-")</f>
        <v>美深町</v>
      </c>
      <c r="R202" t="str">
        <f>IFERROR(_xlfn.XLOOKUP($C202,貼_産出額整理表!$B$21:$B$199,貼_産出額整理表!R$21:R$199,0),"-")</f>
        <v>美深町</v>
      </c>
      <c r="S202" t="str">
        <f>IFERROR(_xlfn.XLOOKUP($C202,貼_産出額整理表!$B$21:$B$199,貼_産出額整理表!P$21:P$199,0),"-")</f>
        <v>黒松内町</v>
      </c>
    </row>
    <row r="203" spans="3:19">
      <c r="C203">
        <v>64</v>
      </c>
      <c r="D203" t="str">
        <f>IFERROR(_xlfn.XLOOKUP($C203,貼_産出額整理表!$B$21:$B$199,貼_産出額整理表!C$21:C$199,0),"-")</f>
        <v>広尾町</v>
      </c>
      <c r="E203" t="str">
        <f>IFERROR(_xlfn.XLOOKUP($C203,貼_産出額整理表!$B$21:$B$199,貼_産出額整理表!D$21:D$199,0),"-")</f>
        <v>厚真町</v>
      </c>
      <c r="F203" t="str">
        <f>IFERROR(_xlfn.XLOOKUP($C203,貼_産出額整理表!$B$21:$B$199,貼_産出額整理表!E$21:E$199,0),"-")</f>
        <v>上川町</v>
      </c>
      <c r="G203" t="str">
        <f>IFERROR(_xlfn.XLOOKUP($C203,貼_産出額整理表!$B$21:$B$199,貼_産出額整理表!F$21:F$199,0),"-")</f>
        <v>南富良野町</v>
      </c>
      <c r="H203" t="str">
        <f>IFERROR(_xlfn.XLOOKUP($C203,貼_産出額整理表!$B$21:$B$199,貼_産出額整理表!G$21:G$199,0),"-")</f>
        <v>音更町</v>
      </c>
      <c r="I203" t="str">
        <f>IFERROR(_xlfn.XLOOKUP($C203,貼_産出額整理表!$B$21:$B$199,貼_産出額整理表!H$21:H$199,0),"-")</f>
        <v>妹背牛町</v>
      </c>
      <c r="J203" t="str">
        <f>IFERROR(_xlfn.XLOOKUP($C203,貼_産出額整理表!$B$21:$B$199,貼_産出額整理表!I$21:I$199,0),"-")</f>
        <v>沼田町</v>
      </c>
      <c r="K203" t="str">
        <f>IFERROR(_xlfn.XLOOKUP($C203,貼_産出額整理表!$B$21:$B$199,貼_産出額整理表!M$21:M$199,0),"-")</f>
        <v>東神楽町</v>
      </c>
      <c r="L203" t="str">
        <f>IFERROR(_xlfn.XLOOKUP($C203,貼_産出額整理表!$B$21:$B$199,貼_産出額整理表!N$21:N$199,0),"-")</f>
        <v>-</v>
      </c>
      <c r="M203" t="str">
        <f>IFERROR(_xlfn.XLOOKUP($C203,貼_産出額整理表!$B$21:$B$199,貼_産出額整理表!J$21:J$199,0),"-")</f>
        <v>当別町</v>
      </c>
      <c r="N203" t="str">
        <f>IFERROR(_xlfn.XLOOKUP($C203,貼_産出額整理表!$B$21:$B$199,貼_産出額整理表!K$21:K$199,0),"-")</f>
        <v>島牧村</v>
      </c>
      <c r="O203" t="str">
        <f>IFERROR(_xlfn.XLOOKUP($C203,貼_産出額整理表!$B$21:$B$199,貼_産出額整理表!L$21:L$199,0),"-")</f>
        <v>-</v>
      </c>
      <c r="P203" t="str">
        <f>IFERROR(_xlfn.XLOOKUP($C203,貼_産出額整理表!$B$21:$B$199,貼_産出額整理表!O$21:O$199,0),"-")</f>
        <v>北広島市</v>
      </c>
      <c r="Q203" t="str">
        <f>IFERROR(_xlfn.XLOOKUP($C203,貼_産出額整理表!$B$21:$B$199,貼_産出額整理表!Q$21:Q$199,0),"-")</f>
        <v>新冠町</v>
      </c>
      <c r="R203" t="str">
        <f>IFERROR(_xlfn.XLOOKUP($C203,貼_産出額整理表!$B$21:$B$199,貼_産出額整理表!R$21:R$199,0),"-")</f>
        <v>新冠町</v>
      </c>
      <c r="S203" t="str">
        <f>IFERROR(_xlfn.XLOOKUP($C203,貼_産出額整理表!$B$21:$B$199,貼_産出額整理表!P$21:P$199,0),"-")</f>
        <v>陸別町</v>
      </c>
    </row>
    <row r="204" spans="3:19">
      <c r="C204">
        <v>65</v>
      </c>
      <c r="D204" t="str">
        <f>IFERROR(_xlfn.XLOOKUP($C204,貼_産出額整理表!$B$21:$B$199,貼_産出額整理表!C$21:C$199,0),"-")</f>
        <v>池田町</v>
      </c>
      <c r="E204" t="str">
        <f>IFERROR(_xlfn.XLOOKUP($C204,貼_産出額整理表!$B$21:$B$199,貼_産出額整理表!D$21:D$199,0),"-")</f>
        <v>妹背牛町</v>
      </c>
      <c r="F204" t="str">
        <f>IFERROR(_xlfn.XLOOKUP($C204,貼_産出額整理表!$B$21:$B$199,貼_産出額整理表!E$21:E$199,0),"-")</f>
        <v>木古内町</v>
      </c>
      <c r="G204" t="str">
        <f>IFERROR(_xlfn.XLOOKUP($C204,貼_産出額整理表!$B$21:$B$199,貼_産出額整理表!F$21:F$199,0),"-")</f>
        <v>共和町</v>
      </c>
      <c r="H204" t="str">
        <f>IFERROR(_xlfn.XLOOKUP($C204,貼_産出額整理表!$B$21:$B$199,貼_産出額整理表!G$21:G$199,0),"-")</f>
        <v>鹿追町</v>
      </c>
      <c r="I204" t="str">
        <f>IFERROR(_xlfn.XLOOKUP($C204,貼_産出額整理表!$B$21:$B$199,貼_産出額整理表!H$21:H$199,0),"-")</f>
        <v>幌加内町</v>
      </c>
      <c r="J204" t="str">
        <f>IFERROR(_xlfn.XLOOKUP($C204,貼_産出額整理表!$B$21:$B$199,貼_産出額整理表!I$21:I$199,0),"-")</f>
        <v>和寒町</v>
      </c>
      <c r="K204" t="str">
        <f>IFERROR(_xlfn.XLOOKUP($C204,貼_産出額整理表!$B$21:$B$199,貼_産出額整理表!M$21:M$199,0),"-")</f>
        <v>美深町</v>
      </c>
      <c r="L204" t="str">
        <f>IFERROR(_xlfn.XLOOKUP($C204,貼_産出額整理表!$B$21:$B$199,貼_産出額整理表!N$21:N$199,0),"-")</f>
        <v>-</v>
      </c>
      <c r="M204" t="str">
        <f>IFERROR(_xlfn.XLOOKUP($C204,貼_産出額整理表!$B$21:$B$199,貼_産出額整理表!J$21:J$199,0),"-")</f>
        <v>置戸町</v>
      </c>
      <c r="N204" t="str">
        <f>IFERROR(_xlfn.XLOOKUP($C204,貼_産出額整理表!$B$21:$B$199,貼_産出額整理表!K$21:K$199,0),"-")</f>
        <v>寿都町</v>
      </c>
      <c r="O204" t="str">
        <f>IFERROR(_xlfn.XLOOKUP($C204,貼_産出額整理表!$B$21:$B$199,貼_産出額整理表!L$21:L$199,0),"-")</f>
        <v>-</v>
      </c>
      <c r="P204" t="str">
        <f>IFERROR(_xlfn.XLOOKUP($C204,貼_産出額整理表!$B$21:$B$199,貼_産出額整理表!O$21:O$199,0),"-")</f>
        <v>小清水町</v>
      </c>
      <c r="Q204" t="str">
        <f>IFERROR(_xlfn.XLOOKUP($C204,貼_産出額整理表!$B$21:$B$199,貼_産出額整理表!Q$21:Q$199,0),"-")</f>
        <v>下川町</v>
      </c>
      <c r="R204" t="str">
        <f>IFERROR(_xlfn.XLOOKUP($C204,貼_産出額整理表!$B$21:$B$199,貼_産出額整理表!R$21:R$199,0),"-")</f>
        <v>下川町</v>
      </c>
      <c r="S204" t="str">
        <f>IFERROR(_xlfn.XLOOKUP($C204,貼_産出額整理表!$B$21:$B$199,貼_産出額整理表!P$21:P$199,0),"-")</f>
        <v>伊達市</v>
      </c>
    </row>
    <row r="205" spans="3:19">
      <c r="C205">
        <v>66</v>
      </c>
      <c r="D205" t="str">
        <f>IFERROR(_xlfn.XLOOKUP($C205,貼_産出額整理表!$B$21:$B$199,貼_産出額整理表!C$21:C$199,0),"-")</f>
        <v>栗山町</v>
      </c>
      <c r="E205" t="str">
        <f>IFERROR(_xlfn.XLOOKUP($C205,貼_産出額整理表!$B$21:$B$199,貼_産出額整理表!D$21:D$199,0),"-")</f>
        <v>秩父別町</v>
      </c>
      <c r="F205" t="str">
        <f>IFERROR(_xlfn.XLOOKUP($C205,貼_産出額整理表!$B$21:$B$199,貼_産出額整理表!E$21:E$199,0),"-")</f>
        <v>安平町</v>
      </c>
      <c r="G205" t="str">
        <f>IFERROR(_xlfn.XLOOKUP($C205,貼_産出額整理表!$B$21:$B$199,貼_産出額整理表!F$21:F$199,0),"-")</f>
        <v>沼田町</v>
      </c>
      <c r="H205" t="str">
        <f>IFERROR(_xlfn.XLOOKUP($C205,貼_産出額整理表!$B$21:$B$199,貼_産出額整理表!G$21:G$199,0),"-")</f>
        <v>芽室町</v>
      </c>
      <c r="I205" t="str">
        <f>IFERROR(_xlfn.XLOOKUP($C205,貼_産出額整理表!$B$21:$B$199,貼_産出額整理表!H$21:H$199,0),"-")</f>
        <v>佐呂間町</v>
      </c>
      <c r="J205" t="str">
        <f>IFERROR(_xlfn.XLOOKUP($C205,貼_産出額整理表!$B$21:$B$199,貼_産出額整理表!I$21:I$199,0),"-")</f>
        <v>遠別町</v>
      </c>
      <c r="K205" t="str">
        <f>IFERROR(_xlfn.XLOOKUP($C205,貼_産出額整理表!$B$21:$B$199,貼_産出額整理表!M$21:M$199,0),"-")</f>
        <v>むかわ町</v>
      </c>
      <c r="L205" t="str">
        <f>IFERROR(_xlfn.XLOOKUP($C205,貼_産出額整理表!$B$21:$B$199,貼_産出額整理表!N$21:N$199,0),"-")</f>
        <v>-</v>
      </c>
      <c r="M205" t="str">
        <f>IFERROR(_xlfn.XLOOKUP($C205,貼_産出額整理表!$B$21:$B$199,貼_産出額整理表!J$21:J$199,0),"-")</f>
        <v>壮瞥町</v>
      </c>
      <c r="N205" t="str">
        <f>IFERROR(_xlfn.XLOOKUP($C205,貼_産出額整理表!$B$21:$B$199,貼_産出額整理表!K$21:K$199,0),"-")</f>
        <v>蘭越町</v>
      </c>
      <c r="O205" t="str">
        <f>IFERROR(_xlfn.XLOOKUP($C205,貼_産出額整理表!$B$21:$B$199,貼_産出額整理表!L$21:L$199,0),"-")</f>
        <v>-</v>
      </c>
      <c r="P205" t="str">
        <f>IFERROR(_xlfn.XLOOKUP($C205,貼_産出額整理表!$B$21:$B$199,貼_産出額整理表!O$21:O$199,0),"-")</f>
        <v>札幌市</v>
      </c>
      <c r="Q205" t="str">
        <f>IFERROR(_xlfn.XLOOKUP($C205,貼_産出額整理表!$B$21:$B$199,貼_産出額整理表!Q$21:Q$199,0),"-")</f>
        <v>伊達市</v>
      </c>
      <c r="R205" t="str">
        <f>IFERROR(_xlfn.XLOOKUP($C205,貼_産出額整理表!$B$21:$B$199,貼_産出額整理表!R$21:R$199,0),"-")</f>
        <v>伊達市</v>
      </c>
      <c r="S205" t="str">
        <f>IFERROR(_xlfn.XLOOKUP($C205,貼_産出額整理表!$B$21:$B$199,貼_産出額整理表!P$21:P$199,0),"-")</f>
        <v>遠別町</v>
      </c>
    </row>
    <row r="206" spans="3:19">
      <c r="C206">
        <v>67</v>
      </c>
      <c r="D206" t="str">
        <f>IFERROR(_xlfn.XLOOKUP($C206,貼_産出額整理表!$B$21:$B$199,貼_産出額整理表!C$21:C$199,0),"-")</f>
        <v>枝幸町</v>
      </c>
      <c r="E206" t="str">
        <f>IFERROR(_xlfn.XLOOKUP($C206,貼_産出額整理表!$B$21:$B$199,貼_産出額整理表!D$21:D$199,0),"-")</f>
        <v>雨竜町</v>
      </c>
      <c r="F206" t="str">
        <f>IFERROR(_xlfn.XLOOKUP($C206,貼_産出額整理表!$B$21:$B$199,貼_産出額整理表!E$21:E$199,0),"-")</f>
        <v>美深町</v>
      </c>
      <c r="G206" t="str">
        <f>IFERROR(_xlfn.XLOOKUP($C206,貼_産出額整理表!$B$21:$B$199,貼_産出額整理表!F$21:F$199,0),"-")</f>
        <v>羽幌町</v>
      </c>
      <c r="H206" t="str">
        <f>IFERROR(_xlfn.XLOOKUP($C206,貼_産出額整理表!$B$21:$B$199,貼_産出額整理表!G$21:G$199,0),"-")</f>
        <v>幕別町</v>
      </c>
      <c r="I206" t="str">
        <f>IFERROR(_xlfn.XLOOKUP($C206,貼_産出額整理表!$B$21:$B$199,貼_産出額整理表!H$21:H$199,0),"-")</f>
        <v>中札内村</v>
      </c>
      <c r="J206" t="str">
        <f>IFERROR(_xlfn.XLOOKUP($C206,貼_産出額整理表!$B$21:$B$199,貼_産出額整理表!I$21:I$199,0),"-")</f>
        <v>夕張市</v>
      </c>
      <c r="K206" t="str">
        <f>IFERROR(_xlfn.XLOOKUP($C206,貼_産出額整理表!$B$21:$B$199,貼_産出額整理表!M$21:M$199,0),"-")</f>
        <v>長沼町</v>
      </c>
      <c r="L206" t="str">
        <f>IFERROR(_xlfn.XLOOKUP($C206,貼_産出額整理表!$B$21:$B$199,貼_産出額整理表!N$21:N$199,0),"-")</f>
        <v>-</v>
      </c>
      <c r="M206" t="str">
        <f>IFERROR(_xlfn.XLOOKUP($C206,貼_産出額整理表!$B$21:$B$199,貼_産出額整理表!J$21:J$199,0),"-")</f>
        <v>喜茂別町</v>
      </c>
      <c r="N206" t="str">
        <f>IFERROR(_xlfn.XLOOKUP($C206,貼_産出額整理表!$B$21:$B$199,貼_産出額整理表!K$21:K$199,0),"-")</f>
        <v>真狩村</v>
      </c>
      <c r="O206" t="str">
        <f>IFERROR(_xlfn.XLOOKUP($C206,貼_産出額整理表!$B$21:$B$199,貼_産出額整理表!L$21:L$199,0),"-")</f>
        <v>-</v>
      </c>
      <c r="P206" t="str">
        <f>IFERROR(_xlfn.XLOOKUP($C206,貼_産出額整理表!$B$21:$B$199,貼_産出額整理表!O$21:O$199,0),"-")</f>
        <v>池田町</v>
      </c>
      <c r="Q206" t="str">
        <f>IFERROR(_xlfn.XLOOKUP($C206,貼_産出額整理表!$B$21:$B$199,貼_産出額整理表!Q$21:Q$199,0),"-")</f>
        <v>七飯町</v>
      </c>
      <c r="R206" t="str">
        <f>IFERROR(_xlfn.XLOOKUP($C206,貼_産出額整理表!$B$21:$B$199,貼_産出額整理表!R$21:R$199,0),"-")</f>
        <v>七飯町</v>
      </c>
      <c r="S206" t="str">
        <f>IFERROR(_xlfn.XLOOKUP($C206,貼_産出額整理表!$B$21:$B$199,貼_産出額整理表!P$21:P$199,0),"-")</f>
        <v>北斗市</v>
      </c>
    </row>
    <row r="207" spans="3:19">
      <c r="C207">
        <v>68</v>
      </c>
      <c r="D207" t="str">
        <f>IFERROR(_xlfn.XLOOKUP($C207,貼_産出額整理表!$B$21:$B$199,貼_産出額整理表!C$21:C$199,0),"-")</f>
        <v>北斗市</v>
      </c>
      <c r="E207" t="str">
        <f>IFERROR(_xlfn.XLOOKUP($C207,貼_産出額整理表!$B$21:$B$199,貼_産出額整理表!D$21:D$199,0),"-")</f>
        <v>森町</v>
      </c>
      <c r="F207" t="str">
        <f>IFERROR(_xlfn.XLOOKUP($C207,貼_産出額整理表!$B$21:$B$199,貼_産出額整理表!E$21:E$199,0),"-")</f>
        <v>増毛町</v>
      </c>
      <c r="G207" t="str">
        <f>IFERROR(_xlfn.XLOOKUP($C207,貼_産出額整理表!$B$21:$B$199,貼_産出額整理表!F$21:F$199,0),"-")</f>
        <v>初山別村</v>
      </c>
      <c r="H207" t="str">
        <f>IFERROR(_xlfn.XLOOKUP($C207,貼_産出額整理表!$B$21:$B$199,貼_産出額整理表!G$21:G$199,0),"-")</f>
        <v>札幌市</v>
      </c>
      <c r="I207" t="str">
        <f>IFERROR(_xlfn.XLOOKUP($C207,貼_産出額整理表!$B$21:$B$199,貼_産出額整理表!H$21:H$199,0),"-")</f>
        <v>真狩村</v>
      </c>
      <c r="J207" t="str">
        <f>IFERROR(_xlfn.XLOOKUP($C207,貼_産出額整理表!$B$21:$B$199,貼_産出額整理表!I$21:I$199,0),"-")</f>
        <v>留萌市</v>
      </c>
      <c r="K207" t="str">
        <f>IFERROR(_xlfn.XLOOKUP($C207,貼_産出額整理表!$B$21:$B$199,貼_産出額整理表!M$21:M$199,0),"-")</f>
        <v>和寒町</v>
      </c>
      <c r="L207" t="str">
        <f>IFERROR(_xlfn.XLOOKUP($C207,貼_産出額整理表!$B$21:$B$199,貼_産出額整理表!N$21:N$199,0),"-")</f>
        <v>-</v>
      </c>
      <c r="M207" t="str">
        <f>IFERROR(_xlfn.XLOOKUP($C207,貼_産出額整理表!$B$21:$B$199,貼_産出額整理表!J$21:J$199,0),"-")</f>
        <v>北広島市</v>
      </c>
      <c r="N207" t="str">
        <f>IFERROR(_xlfn.XLOOKUP($C207,貼_産出額整理表!$B$21:$B$199,貼_産出額整理表!K$21:K$199,0),"-")</f>
        <v>共和町</v>
      </c>
      <c r="O207" t="str">
        <f>IFERROR(_xlfn.XLOOKUP($C207,貼_産出額整理表!$B$21:$B$199,貼_産出額整理表!L$21:L$199,0),"-")</f>
        <v>-</v>
      </c>
      <c r="P207" t="str">
        <f>IFERROR(_xlfn.XLOOKUP($C207,貼_産出額整理表!$B$21:$B$199,貼_産出額整理表!O$21:O$199,0),"-")</f>
        <v>長万部町</v>
      </c>
      <c r="Q207" t="str">
        <f>IFERROR(_xlfn.XLOOKUP($C207,貼_産出額整理表!$B$21:$B$199,貼_産出額整理表!Q$21:Q$199,0),"-")</f>
        <v>遠別町</v>
      </c>
      <c r="R207" t="str">
        <f>IFERROR(_xlfn.XLOOKUP($C207,貼_産出額整理表!$B$21:$B$199,貼_産出額整理表!R$21:R$199,0),"-")</f>
        <v>遠別町</v>
      </c>
      <c r="S207" t="str">
        <f>IFERROR(_xlfn.XLOOKUP($C207,貼_産出額整理表!$B$21:$B$199,貼_産出額整理表!P$21:P$199,0),"-")</f>
        <v>せたな町</v>
      </c>
    </row>
    <row r="208" spans="3:19">
      <c r="C208">
        <v>69</v>
      </c>
      <c r="D208" t="str">
        <f>IFERROR(_xlfn.XLOOKUP($C208,貼_産出額整理表!$B$21:$B$199,貼_産出額整理表!C$21:C$199,0),"-")</f>
        <v>根室市</v>
      </c>
      <c r="E208" t="str">
        <f>IFERROR(_xlfn.XLOOKUP($C208,貼_産出額整理表!$B$21:$B$199,貼_産出額整理表!D$21:D$199,0),"-")</f>
        <v>比布町</v>
      </c>
      <c r="F208" t="str">
        <f>IFERROR(_xlfn.XLOOKUP($C208,貼_産出額整理表!$B$21:$B$199,貼_産出額整理表!E$21:E$199,0),"-")</f>
        <v>三笠市</v>
      </c>
      <c r="G208" t="str">
        <f>IFERROR(_xlfn.XLOOKUP($C208,貼_産出額整理表!$B$21:$B$199,貼_産出額整理表!F$21:F$199,0),"-")</f>
        <v>むかわ町</v>
      </c>
      <c r="H208" t="str">
        <f>IFERROR(_xlfn.XLOOKUP($C208,貼_産出額整理表!$B$21:$B$199,貼_産出額整理表!G$21:G$199,0),"-")</f>
        <v>小樽市</v>
      </c>
      <c r="I208" t="str">
        <f>IFERROR(_xlfn.XLOOKUP($C208,貼_産出額整理表!$B$21:$B$199,貼_産出額整理表!H$21:H$199,0),"-")</f>
        <v>奈井江町</v>
      </c>
      <c r="J208" t="str">
        <f>IFERROR(_xlfn.XLOOKUP($C208,貼_産出額整理表!$B$21:$B$199,貼_産出額整理表!I$21:I$199,0),"-")</f>
        <v>美唄市</v>
      </c>
      <c r="K208" t="str">
        <f>IFERROR(_xlfn.XLOOKUP($C208,貼_産出額整理表!$B$21:$B$199,貼_産出額整理表!M$21:M$199,0),"-")</f>
        <v>美唄市</v>
      </c>
      <c r="L208" t="str">
        <f>IFERROR(_xlfn.XLOOKUP($C208,貼_産出額整理表!$B$21:$B$199,貼_産出額整理表!N$21:N$199,0),"-")</f>
        <v>-</v>
      </c>
      <c r="M208" t="str">
        <f>IFERROR(_xlfn.XLOOKUP($C208,貼_産出額整理表!$B$21:$B$199,貼_産出額整理表!J$21:J$199,0),"-")</f>
        <v>比布町</v>
      </c>
      <c r="N208" t="str">
        <f>IFERROR(_xlfn.XLOOKUP($C208,貼_産出額整理表!$B$21:$B$199,貼_産出額整理表!K$21:K$199,0),"-")</f>
        <v>岩内町</v>
      </c>
      <c r="O208" t="str">
        <f>IFERROR(_xlfn.XLOOKUP($C208,貼_産出額整理表!$B$21:$B$199,貼_産出額整理表!L$21:L$199,0),"-")</f>
        <v>-</v>
      </c>
      <c r="P208" t="str">
        <f>IFERROR(_xlfn.XLOOKUP($C208,貼_産出額整理表!$B$21:$B$199,貼_産出額整理表!O$21:O$199,0),"-")</f>
        <v>更別村</v>
      </c>
      <c r="Q208" t="str">
        <f>IFERROR(_xlfn.XLOOKUP($C208,貼_産出額整理表!$B$21:$B$199,貼_産出額整理表!Q$21:Q$199,0),"-")</f>
        <v>長万部町</v>
      </c>
      <c r="R208" t="str">
        <f>IFERROR(_xlfn.XLOOKUP($C208,貼_産出額整理表!$B$21:$B$199,貼_産出額整理表!R$21:R$199,0),"-")</f>
        <v>長万部町</v>
      </c>
      <c r="S208" t="str">
        <f>IFERROR(_xlfn.XLOOKUP($C208,貼_産出額整理表!$B$21:$B$199,貼_産出額整理表!P$21:P$199,0),"-")</f>
        <v>小清水町</v>
      </c>
    </row>
    <row r="209" spans="3:19">
      <c r="C209">
        <v>70</v>
      </c>
      <c r="D209" t="str">
        <f>IFERROR(_xlfn.XLOOKUP($C209,貼_産出額整理表!$B$21:$B$199,貼_産出額整理表!C$21:C$199,0),"-")</f>
        <v>興部町</v>
      </c>
      <c r="E209" t="str">
        <f>IFERROR(_xlfn.XLOOKUP($C209,貼_産出額整理表!$B$21:$B$199,貼_産出額整理表!D$21:D$199,0),"-")</f>
        <v>厚沢部町</v>
      </c>
      <c r="F209" t="str">
        <f>IFERROR(_xlfn.XLOOKUP($C209,貼_産出額整理表!$B$21:$B$199,貼_産出額整理表!E$21:E$199,0),"-")</f>
        <v>倶知安町</v>
      </c>
      <c r="G209" t="str">
        <f>IFERROR(_xlfn.XLOOKUP($C209,貼_産出額整理表!$B$21:$B$199,貼_産出額整理表!F$21:F$199,0),"-")</f>
        <v>厚沢部町</v>
      </c>
      <c r="H209" t="str">
        <f>IFERROR(_xlfn.XLOOKUP($C209,貼_産出額整理表!$B$21:$B$199,貼_産出額整理表!G$21:G$199,0),"-")</f>
        <v>夕張市</v>
      </c>
      <c r="I209" t="str">
        <f>IFERROR(_xlfn.XLOOKUP($C209,貼_産出額整理表!$B$21:$B$199,貼_産出額整理表!H$21:H$199,0),"-")</f>
        <v>比布町</v>
      </c>
      <c r="J209" t="str">
        <f>IFERROR(_xlfn.XLOOKUP($C209,貼_産出額整理表!$B$21:$B$199,貼_産出額整理表!I$21:I$199,0),"-")</f>
        <v>砂川市</v>
      </c>
      <c r="K209" t="str">
        <f>IFERROR(_xlfn.XLOOKUP($C209,貼_産出額整理表!$B$21:$B$199,貼_産出額整理表!M$21:M$199,0),"-")</f>
        <v>沼田町</v>
      </c>
      <c r="L209" t="str">
        <f>IFERROR(_xlfn.XLOOKUP($C209,貼_産出額整理表!$B$21:$B$199,貼_産出額整理表!N$21:N$199,0),"-")</f>
        <v>-</v>
      </c>
      <c r="M209" t="str">
        <f>IFERROR(_xlfn.XLOOKUP($C209,貼_産出額整理表!$B$21:$B$199,貼_産出額整理表!J$21:J$199,0),"-")</f>
        <v>清里町</v>
      </c>
      <c r="N209" t="str">
        <f>IFERROR(_xlfn.XLOOKUP($C209,貼_産出額整理表!$B$21:$B$199,貼_産出額整理表!K$21:K$199,0),"-")</f>
        <v>積丹町</v>
      </c>
      <c r="O209" t="str">
        <f>IFERROR(_xlfn.XLOOKUP($C209,貼_産出額整理表!$B$21:$B$199,貼_産出額整理表!L$21:L$199,0),"-")</f>
        <v>-</v>
      </c>
      <c r="P209" t="str">
        <f>IFERROR(_xlfn.XLOOKUP($C209,貼_産出額整理表!$B$21:$B$199,貼_産出額整理表!O$21:O$199,0),"-")</f>
        <v>江別市</v>
      </c>
      <c r="Q209" t="str">
        <f>IFERROR(_xlfn.XLOOKUP($C209,貼_産出額整理表!$B$21:$B$199,貼_産出額整理表!Q$21:Q$199,0),"-")</f>
        <v>苫前町</v>
      </c>
      <c r="R209" t="str">
        <f>IFERROR(_xlfn.XLOOKUP($C209,貼_産出額整理表!$B$21:$B$199,貼_産出額整理表!R$21:R$199,0),"-")</f>
        <v>清里町</v>
      </c>
      <c r="S209" t="str">
        <f>IFERROR(_xlfn.XLOOKUP($C209,貼_産出額整理表!$B$21:$B$199,貼_産出額整理表!P$21:P$199,0),"-")</f>
        <v>置戸町</v>
      </c>
    </row>
    <row r="210" spans="3:19">
      <c r="C210">
        <v>71</v>
      </c>
      <c r="D210" t="str">
        <f>IFERROR(_xlfn.XLOOKUP($C210,貼_産出額整理表!$B$21:$B$199,貼_産出額整理表!C$21:C$199,0),"-")</f>
        <v>天塩町</v>
      </c>
      <c r="E210" t="str">
        <f>IFERROR(_xlfn.XLOOKUP($C210,貼_産出額整理表!$B$21:$B$199,貼_産出額整理表!D$21:D$199,0),"-")</f>
        <v>留寿都村</v>
      </c>
      <c r="F210" t="str">
        <f>IFERROR(_xlfn.XLOOKUP($C210,貼_産出額整理表!$B$21:$B$199,貼_産出額整理表!E$21:E$199,0),"-")</f>
        <v>江差町</v>
      </c>
      <c r="G210" t="str">
        <f>IFERROR(_xlfn.XLOOKUP($C210,貼_産出額整理表!$B$21:$B$199,貼_産出額整理表!F$21:F$199,0),"-")</f>
        <v>秩父別町</v>
      </c>
      <c r="H210" t="str">
        <f>IFERROR(_xlfn.XLOOKUP($C210,貼_産出額整理表!$B$21:$B$199,貼_産出額整理表!G$21:G$199,0),"-")</f>
        <v>網走市</v>
      </c>
      <c r="I210" t="str">
        <f>IFERROR(_xlfn.XLOOKUP($C210,貼_産出額整理表!$B$21:$B$199,貼_産出額整理表!H$21:H$199,0),"-")</f>
        <v>東川町</v>
      </c>
      <c r="J210" t="str">
        <f>IFERROR(_xlfn.XLOOKUP($C210,貼_産出額整理表!$B$21:$B$199,貼_産出額整理表!I$21:I$199,0),"-")</f>
        <v>松前町</v>
      </c>
      <c r="K210" t="str">
        <f>IFERROR(_xlfn.XLOOKUP($C210,貼_産出額整理表!$B$21:$B$199,貼_産出額整理表!M$21:M$199,0),"-")</f>
        <v>深川市</v>
      </c>
      <c r="L210" t="str">
        <f>IFERROR(_xlfn.XLOOKUP($C210,貼_産出額整理表!$B$21:$B$199,貼_産出額整理表!N$21:N$199,0),"-")</f>
        <v>-</v>
      </c>
      <c r="M210" t="str">
        <f>IFERROR(_xlfn.XLOOKUP($C210,貼_産出額整理表!$B$21:$B$199,貼_産出額整理表!J$21:J$199,0),"-")</f>
        <v>清水町</v>
      </c>
      <c r="N210" t="str">
        <f>IFERROR(_xlfn.XLOOKUP($C210,貼_産出額整理表!$B$21:$B$199,貼_産出額整理表!K$21:K$199,0),"-")</f>
        <v>南幌町</v>
      </c>
      <c r="O210" t="str">
        <f>IFERROR(_xlfn.XLOOKUP($C210,貼_産出額整理表!$B$21:$B$199,貼_産出額整理表!L$21:L$199,0),"-")</f>
        <v>-</v>
      </c>
      <c r="P210" t="str">
        <f>IFERROR(_xlfn.XLOOKUP($C210,貼_産出額整理表!$B$21:$B$199,貼_産出額整理表!O$21:O$199,0),"-")</f>
        <v>洞爺湖町</v>
      </c>
      <c r="Q210" t="str">
        <f>IFERROR(_xlfn.XLOOKUP($C210,貼_産出額整理表!$B$21:$B$199,貼_産出額整理表!Q$21:Q$199,0),"-")</f>
        <v>清里町</v>
      </c>
      <c r="R210" t="str">
        <f>IFERROR(_xlfn.XLOOKUP($C210,貼_産出額整理表!$B$21:$B$199,貼_産出額整理表!R$21:R$199,0),"-")</f>
        <v>苫前町</v>
      </c>
      <c r="S210" t="str">
        <f>IFERROR(_xlfn.XLOOKUP($C210,貼_産出額整理表!$B$21:$B$199,貼_産出額整理表!P$21:P$199,0),"-")</f>
        <v>滝上町</v>
      </c>
    </row>
    <row r="211" spans="3:19">
      <c r="C211">
        <v>72</v>
      </c>
      <c r="D211" t="str">
        <f>IFERROR(_xlfn.XLOOKUP($C211,貼_産出額整理表!$B$21:$B$199,貼_産出額整理表!C$21:C$199,0),"-")</f>
        <v>札幌市</v>
      </c>
      <c r="E211" t="str">
        <f>IFERROR(_xlfn.XLOOKUP($C211,貼_産出額整理表!$B$21:$B$199,貼_産出額整理表!D$21:D$199,0),"-")</f>
        <v>北竜町</v>
      </c>
      <c r="F211" t="str">
        <f>IFERROR(_xlfn.XLOOKUP($C211,貼_産出額整理表!$B$21:$B$199,貼_産出額整理表!E$21:E$199,0),"-")</f>
        <v>森町</v>
      </c>
      <c r="G211" t="str">
        <f>IFERROR(_xlfn.XLOOKUP($C211,貼_産出額整理表!$B$21:$B$199,貼_産出額整理表!F$21:F$199,0),"-")</f>
        <v>美深町</v>
      </c>
      <c r="H211" t="str">
        <f>IFERROR(_xlfn.XLOOKUP($C211,貼_産出額整理表!$B$21:$B$199,貼_産出額整理表!G$21:G$199,0),"-")</f>
        <v>稚内市</v>
      </c>
      <c r="I211" t="str">
        <f>IFERROR(_xlfn.XLOOKUP($C211,貼_産出額整理表!$B$21:$B$199,貼_産出額整理表!H$21:H$199,0),"-")</f>
        <v>森町</v>
      </c>
      <c r="J211" t="str">
        <f>IFERROR(_xlfn.XLOOKUP($C211,貼_産出額整理表!$B$21:$B$199,貼_産出額整理表!I$21:I$199,0),"-")</f>
        <v>福島町</v>
      </c>
      <c r="K211" t="str">
        <f>IFERROR(_xlfn.XLOOKUP($C211,貼_産出額整理表!$B$21:$B$199,貼_産出額整理表!M$21:M$199,0),"-")</f>
        <v>月形町</v>
      </c>
      <c r="L211" t="str">
        <f>IFERROR(_xlfn.XLOOKUP($C211,貼_産出額整理表!$B$21:$B$199,貼_産出額整理表!N$21:N$199,0),"-")</f>
        <v>-</v>
      </c>
      <c r="M211" t="str">
        <f>IFERROR(_xlfn.XLOOKUP($C211,貼_産出額整理表!$B$21:$B$199,貼_産出額整理表!J$21:J$199,0),"-")</f>
        <v>蘭越町</v>
      </c>
      <c r="N211" t="str">
        <f>IFERROR(_xlfn.XLOOKUP($C211,貼_産出額整理表!$B$21:$B$199,貼_産出額整理表!K$21:K$199,0),"-")</f>
        <v>月形町</v>
      </c>
      <c r="O211" t="str">
        <f>IFERROR(_xlfn.XLOOKUP($C211,貼_産出額整理表!$B$21:$B$199,貼_産出額整理表!L$21:L$199,0),"-")</f>
        <v>-</v>
      </c>
      <c r="P211" t="str">
        <f>IFERROR(_xlfn.XLOOKUP($C211,貼_産出額整理表!$B$21:$B$199,貼_産出額整理表!O$21:O$199,0),"-")</f>
        <v>富良野市</v>
      </c>
      <c r="Q211" t="str">
        <f>IFERROR(_xlfn.XLOOKUP($C211,貼_産出額整理表!$B$21:$B$199,貼_産出額整理表!Q$21:Q$199,0),"-")</f>
        <v>安平町</v>
      </c>
      <c r="R211" t="str">
        <f>IFERROR(_xlfn.XLOOKUP($C211,貼_産出額整理表!$B$21:$B$199,貼_産出額整理表!R$21:R$199,0),"-")</f>
        <v>安平町</v>
      </c>
      <c r="S211" t="str">
        <f>IFERROR(_xlfn.XLOOKUP($C211,貼_産出額整理表!$B$21:$B$199,貼_産出額整理表!P$21:P$199,0),"-")</f>
        <v>厚岸町</v>
      </c>
    </row>
    <row r="212" spans="3:19">
      <c r="C212">
        <v>73</v>
      </c>
      <c r="D212" t="str">
        <f>IFERROR(_xlfn.XLOOKUP($C212,貼_産出額整理表!$B$21:$B$199,貼_産出額整理表!C$21:C$199,0),"-")</f>
        <v>共和町</v>
      </c>
      <c r="E212" t="str">
        <f>IFERROR(_xlfn.XLOOKUP($C212,貼_産出額整理表!$B$21:$B$199,貼_産出額整理表!D$21:D$199,0),"-")</f>
        <v>札幌市</v>
      </c>
      <c r="F212" t="str">
        <f>IFERROR(_xlfn.XLOOKUP($C212,貼_産出額整理表!$B$21:$B$199,貼_産出額整理表!E$21:E$199,0),"-")</f>
        <v>上ノ国町</v>
      </c>
      <c r="G212" t="str">
        <f>IFERROR(_xlfn.XLOOKUP($C212,貼_産出額整理表!$B$21:$B$199,貼_産出額整理表!F$21:F$199,0),"-")</f>
        <v>苫前町</v>
      </c>
      <c r="H212" t="str">
        <f>IFERROR(_xlfn.XLOOKUP($C212,貼_産出額整理表!$B$21:$B$199,貼_産出額整理表!G$21:G$199,0),"-")</f>
        <v>江別市</v>
      </c>
      <c r="I212" t="str">
        <f>IFERROR(_xlfn.XLOOKUP($C212,貼_産出額整理表!$B$21:$B$199,貼_産出額整理表!H$21:H$199,0),"-")</f>
        <v>黒松内町</v>
      </c>
      <c r="J212" t="str">
        <f>IFERROR(_xlfn.XLOOKUP($C212,貼_産出額整理表!$B$21:$B$199,貼_産出額整理表!I$21:I$199,0),"-")</f>
        <v>知内町</v>
      </c>
      <c r="K212" t="str">
        <f>IFERROR(_xlfn.XLOOKUP($C212,貼_産出額整理表!$B$21:$B$199,貼_産出額整理表!M$21:M$199,0),"-")</f>
        <v>豊浦町</v>
      </c>
      <c r="L212" t="str">
        <f>IFERROR(_xlfn.XLOOKUP($C212,貼_産出額整理表!$B$21:$B$199,貼_産出額整理表!N$21:N$199,0),"-")</f>
        <v>-</v>
      </c>
      <c r="M212" t="str">
        <f>IFERROR(_xlfn.XLOOKUP($C212,貼_産出額整理表!$B$21:$B$199,貼_産出額整理表!J$21:J$199,0),"-")</f>
        <v>京極町</v>
      </c>
      <c r="N212" t="str">
        <f>IFERROR(_xlfn.XLOOKUP($C212,貼_産出額整理表!$B$21:$B$199,貼_産出額整理表!K$21:K$199,0),"-")</f>
        <v>雨竜町</v>
      </c>
      <c r="O212" t="str">
        <f>IFERROR(_xlfn.XLOOKUP($C212,貼_産出額整理表!$B$21:$B$199,貼_産出額整理表!L$21:L$199,0),"-")</f>
        <v>-</v>
      </c>
      <c r="P212" t="str">
        <f>IFERROR(_xlfn.XLOOKUP($C212,貼_産出額整理表!$B$21:$B$199,貼_産出額整理表!O$21:O$199,0),"-")</f>
        <v>黒松内町</v>
      </c>
      <c r="Q212" t="str">
        <f>IFERROR(_xlfn.XLOOKUP($C212,貼_産出額整理表!$B$21:$B$199,貼_産出額整理表!Q$21:Q$199,0),"-")</f>
        <v>今金町</v>
      </c>
      <c r="R212" t="str">
        <f>IFERROR(_xlfn.XLOOKUP($C212,貼_産出額整理表!$B$21:$B$199,貼_産出額整理表!R$21:R$199,0),"-")</f>
        <v>今金町</v>
      </c>
      <c r="S212" t="str">
        <f>IFERROR(_xlfn.XLOOKUP($C212,貼_産出額整理表!$B$21:$B$199,貼_産出額整理表!P$21:P$199,0),"-")</f>
        <v>鶴居村</v>
      </c>
    </row>
    <row r="213" spans="3:19">
      <c r="C213">
        <v>74</v>
      </c>
      <c r="D213" t="str">
        <f>IFERROR(_xlfn.XLOOKUP($C213,貼_産出額整理表!$B$21:$B$199,貼_産出額整理表!C$21:C$199,0),"-")</f>
        <v>平取町</v>
      </c>
      <c r="E213" t="str">
        <f>IFERROR(_xlfn.XLOOKUP($C213,貼_産出額整理表!$B$21:$B$199,貼_産出額整理表!D$21:D$199,0),"-")</f>
        <v>蘭越町</v>
      </c>
      <c r="F213" t="str">
        <f>IFERROR(_xlfn.XLOOKUP($C213,貼_産出額整理表!$B$21:$B$199,貼_産出額整理表!E$21:E$199,0),"-")</f>
        <v>新ひだか町</v>
      </c>
      <c r="G213" t="str">
        <f>IFERROR(_xlfn.XLOOKUP($C213,貼_産出額整理表!$B$21:$B$199,貼_産出額整理表!F$21:F$199,0),"-")</f>
        <v>浦臼町</v>
      </c>
      <c r="H213" t="str">
        <f>IFERROR(_xlfn.XLOOKUP($C213,貼_産出額整理表!$B$21:$B$199,貼_産出額整理表!G$21:G$199,0),"-")</f>
        <v>三笠市</v>
      </c>
      <c r="I213" t="str">
        <f>IFERROR(_xlfn.XLOOKUP($C213,貼_産出額整理表!$B$21:$B$199,貼_産出額整理表!H$21:H$199,0),"-")</f>
        <v>中富良野町</v>
      </c>
      <c r="J213" t="str">
        <f>IFERROR(_xlfn.XLOOKUP($C213,貼_産出額整理表!$B$21:$B$199,貼_産出額整理表!I$21:I$199,0),"-")</f>
        <v>木古内町</v>
      </c>
      <c r="K213" t="str">
        <f>IFERROR(_xlfn.XLOOKUP($C213,貼_産出額整理表!$B$21:$B$199,貼_産出額整理表!M$21:M$199,0),"-")</f>
        <v>壮瞥町</v>
      </c>
      <c r="L213" t="str">
        <f>IFERROR(_xlfn.XLOOKUP($C213,貼_産出額整理表!$B$21:$B$199,貼_産出額整理表!N$21:N$199,0),"-")</f>
        <v>-</v>
      </c>
      <c r="M213" t="str">
        <f>IFERROR(_xlfn.XLOOKUP($C213,貼_産出額整理表!$B$21:$B$199,貼_産出額整理表!J$21:J$199,0),"-")</f>
        <v>苫前町</v>
      </c>
      <c r="N213" t="str">
        <f>IFERROR(_xlfn.XLOOKUP($C213,貼_産出額整理表!$B$21:$B$199,貼_産出額整理表!K$21:K$199,0),"-")</f>
        <v>沼田町</v>
      </c>
      <c r="O213" t="str">
        <f>IFERROR(_xlfn.XLOOKUP($C213,貼_産出額整理表!$B$21:$B$199,貼_産出額整理表!L$21:L$199,0),"-")</f>
        <v>-</v>
      </c>
      <c r="P213" t="str">
        <f>IFERROR(_xlfn.XLOOKUP($C213,貼_産出額整理表!$B$21:$B$199,貼_産出額整理表!O$21:O$199,0),"-")</f>
        <v>登別市</v>
      </c>
      <c r="Q213" t="str">
        <f>IFERROR(_xlfn.XLOOKUP($C213,貼_産出額整理表!$B$21:$B$199,貼_産出額整理表!Q$21:Q$199,0),"-")</f>
        <v>美幌町</v>
      </c>
      <c r="R213" t="str">
        <f>IFERROR(_xlfn.XLOOKUP($C213,貼_産出額整理表!$B$21:$B$199,貼_産出額整理表!R$21:R$199,0),"-")</f>
        <v>美幌町</v>
      </c>
      <c r="S213" t="str">
        <f>IFERROR(_xlfn.XLOOKUP($C213,貼_産出額整理表!$B$21:$B$199,貼_産出額整理表!P$21:P$199,0),"-")</f>
        <v>千歳市</v>
      </c>
    </row>
    <row r="214" spans="3:19">
      <c r="C214">
        <v>75</v>
      </c>
      <c r="D214" t="str">
        <f>IFERROR(_xlfn.XLOOKUP($C214,貼_産出額整理表!$B$21:$B$199,貼_産出額整理表!C$21:C$199,0),"-")</f>
        <v>美唄市</v>
      </c>
      <c r="E214" t="str">
        <f>IFERROR(_xlfn.XLOOKUP($C214,貼_産出額整理表!$B$21:$B$199,貼_産出額整理表!D$21:D$199,0),"-")</f>
        <v>今金町</v>
      </c>
      <c r="F214" t="str">
        <f>IFERROR(_xlfn.XLOOKUP($C214,貼_産出額整理表!$B$21:$B$199,貼_産出額整理表!E$21:E$199,0),"-")</f>
        <v>伊達市</v>
      </c>
      <c r="G214" t="str">
        <f>IFERROR(_xlfn.XLOOKUP($C214,貼_産出額整理表!$B$21:$B$199,貼_産出額整理表!F$21:F$199,0),"-")</f>
        <v>小平町</v>
      </c>
      <c r="H214" t="str">
        <f>IFERROR(_xlfn.XLOOKUP($C214,貼_産出額整理表!$B$21:$B$199,貼_産出額整理表!G$21:G$199,0),"-")</f>
        <v>千歳市</v>
      </c>
      <c r="I214" t="str">
        <f>IFERROR(_xlfn.XLOOKUP($C214,貼_産出額整理表!$B$21:$B$199,貼_産出額整理表!H$21:H$199,0),"-")</f>
        <v>南富良野町</v>
      </c>
      <c r="J214" t="str">
        <f>IFERROR(_xlfn.XLOOKUP($C214,貼_産出額整理表!$B$21:$B$199,貼_産出額整理表!I$21:I$199,0),"-")</f>
        <v>長万部町</v>
      </c>
      <c r="K214" t="str">
        <f>IFERROR(_xlfn.XLOOKUP($C214,貼_産出額整理表!$B$21:$B$199,貼_産出額整理表!M$21:M$199,0),"-")</f>
        <v>滝川市</v>
      </c>
      <c r="L214" t="str">
        <f>IFERROR(_xlfn.XLOOKUP($C214,貼_産出額整理表!$B$21:$B$199,貼_産出額整理表!N$21:N$199,0),"-")</f>
        <v>-</v>
      </c>
      <c r="M214" t="str">
        <f>IFERROR(_xlfn.XLOOKUP($C214,貼_産出額整理表!$B$21:$B$199,貼_産出額整理表!J$21:J$199,0),"-")</f>
        <v>厚真町</v>
      </c>
      <c r="N214" t="str">
        <f>IFERROR(_xlfn.XLOOKUP($C214,貼_産出額整理表!$B$21:$B$199,貼_産出額整理表!K$21:K$199,0),"-")</f>
        <v>鷹栖町</v>
      </c>
      <c r="O214" t="str">
        <f>IFERROR(_xlfn.XLOOKUP($C214,貼_産出額整理表!$B$21:$B$199,貼_産出額整理表!L$21:L$199,0),"-")</f>
        <v>-</v>
      </c>
      <c r="P214" t="str">
        <f>IFERROR(_xlfn.XLOOKUP($C214,貼_産出額整理表!$B$21:$B$199,貼_産出額整理表!O$21:O$199,0),"-")</f>
        <v>置戸町</v>
      </c>
      <c r="Q214" t="str">
        <f>IFERROR(_xlfn.XLOOKUP($C214,貼_産出額整理表!$B$21:$B$199,貼_産出額整理表!Q$21:Q$199,0),"-")</f>
        <v>札幌市</v>
      </c>
      <c r="R214" t="str">
        <f>IFERROR(_xlfn.XLOOKUP($C214,貼_産出額整理表!$B$21:$B$199,貼_産出額整理表!R$21:R$199,0),"-")</f>
        <v>札幌市</v>
      </c>
      <c r="S214" t="str">
        <f>IFERROR(_xlfn.XLOOKUP($C214,貼_産出額整理表!$B$21:$B$199,貼_産出額整理表!P$21:P$199,0),"-")</f>
        <v>標津町</v>
      </c>
    </row>
    <row r="215" spans="3:19">
      <c r="C215">
        <v>76</v>
      </c>
      <c r="D215" t="str">
        <f>IFERROR(_xlfn.XLOOKUP($C215,貼_産出額整理表!$B$21:$B$199,貼_産出額整理表!C$21:C$199,0),"-")</f>
        <v>余市町</v>
      </c>
      <c r="E215" t="str">
        <f>IFERROR(_xlfn.XLOOKUP($C215,貼_産出額整理表!$B$21:$B$199,貼_産出額整理表!D$21:D$199,0),"-")</f>
        <v>安平町</v>
      </c>
      <c r="F215" t="str">
        <f>IFERROR(_xlfn.XLOOKUP($C215,貼_産出額整理表!$B$21:$B$199,貼_産出額整理表!E$21:E$199,0),"-")</f>
        <v>大空町</v>
      </c>
      <c r="G215" t="str">
        <f>IFERROR(_xlfn.XLOOKUP($C215,貼_産出額整理表!$B$21:$B$199,貼_産出額整理表!F$21:F$199,0),"-")</f>
        <v>三笠市</v>
      </c>
      <c r="H215" t="str">
        <f>IFERROR(_xlfn.XLOOKUP($C215,貼_産出額整理表!$B$21:$B$199,貼_産出額整理表!G$21:G$199,0),"-")</f>
        <v>恵庭市</v>
      </c>
      <c r="I215" t="str">
        <f>IFERROR(_xlfn.XLOOKUP($C215,貼_産出額整理表!$B$21:$B$199,貼_産出額整理表!H$21:H$199,0),"-")</f>
        <v>小平町</v>
      </c>
      <c r="J215" t="str">
        <f>IFERROR(_xlfn.XLOOKUP($C215,貼_産出額整理表!$B$21:$B$199,貼_産出額整理表!I$21:I$199,0),"-")</f>
        <v>奥尻町</v>
      </c>
      <c r="K215" t="str">
        <f>IFERROR(_xlfn.XLOOKUP($C215,貼_産出額整理表!$B$21:$B$199,貼_産出額整理表!M$21:M$199,0),"-")</f>
        <v>石狩市</v>
      </c>
      <c r="L215" t="str">
        <f>IFERROR(_xlfn.XLOOKUP($C215,貼_産出額整理表!$B$21:$B$199,貼_産出額整理表!N$21:N$199,0),"-")</f>
        <v>-</v>
      </c>
      <c r="M215" t="str">
        <f>IFERROR(_xlfn.XLOOKUP($C215,貼_産出額整理表!$B$21:$B$199,貼_産出額整理表!J$21:J$199,0),"-")</f>
        <v>滝川市</v>
      </c>
      <c r="N215" t="str">
        <f>IFERROR(_xlfn.XLOOKUP($C215,貼_産出額整理表!$B$21:$B$199,貼_産出額整理表!K$21:K$199,0),"-")</f>
        <v>東神楽町</v>
      </c>
      <c r="O215" t="str">
        <f>IFERROR(_xlfn.XLOOKUP($C215,貼_産出額整理表!$B$21:$B$199,貼_産出額整理表!L$21:L$199,0),"-")</f>
        <v>-</v>
      </c>
      <c r="P215" t="str">
        <f>IFERROR(_xlfn.XLOOKUP($C215,貼_産出額整理表!$B$21:$B$199,貼_産出額整理表!O$21:O$199,0),"-")</f>
        <v>滝上町</v>
      </c>
      <c r="Q215" t="str">
        <f>IFERROR(_xlfn.XLOOKUP($C215,貼_産出額整理表!$B$21:$B$199,貼_産出額整理表!Q$21:Q$199,0),"-")</f>
        <v>上川町</v>
      </c>
      <c r="R215" t="str">
        <f>IFERROR(_xlfn.XLOOKUP($C215,貼_産出額整理表!$B$21:$B$199,貼_産出額整理表!R$21:R$199,0),"-")</f>
        <v>中川町</v>
      </c>
      <c r="S215" t="str">
        <f>IFERROR(_xlfn.XLOOKUP($C215,貼_産出額整理表!$B$21:$B$199,貼_産出額整理表!P$21:P$199,0),"-")</f>
        <v>雄武町</v>
      </c>
    </row>
    <row r="216" spans="3:19">
      <c r="C216">
        <v>77</v>
      </c>
      <c r="D216" t="str">
        <f>IFERROR(_xlfn.XLOOKUP($C216,貼_産出額整理表!$B$21:$B$199,貼_産出額整理表!C$21:C$199,0),"-")</f>
        <v>由仁町</v>
      </c>
      <c r="E216" t="str">
        <f>IFERROR(_xlfn.XLOOKUP($C216,貼_産出額整理表!$B$21:$B$199,貼_産出額整理表!D$21:D$199,0),"-")</f>
        <v>浦臼町</v>
      </c>
      <c r="F216" t="str">
        <f>IFERROR(_xlfn.XLOOKUP($C216,貼_産出額整理表!$B$21:$B$199,貼_産出額整理表!E$21:E$199,0),"-")</f>
        <v>北広島市</v>
      </c>
      <c r="G216" t="str">
        <f>IFERROR(_xlfn.XLOOKUP($C216,貼_産出額整理表!$B$21:$B$199,貼_産出額整理表!F$21:F$199,0),"-")</f>
        <v>真狩村</v>
      </c>
      <c r="H216" t="str">
        <f>IFERROR(_xlfn.XLOOKUP($C216,貼_産出額整理表!$B$21:$B$199,貼_産出額整理表!G$21:G$199,0),"-")</f>
        <v>伊達市</v>
      </c>
      <c r="I216" t="str">
        <f>IFERROR(_xlfn.XLOOKUP($C216,貼_産出額整理表!$B$21:$B$199,貼_産出額整理表!H$21:H$199,0),"-")</f>
        <v>初山別村</v>
      </c>
      <c r="J216" t="str">
        <f>IFERROR(_xlfn.XLOOKUP($C216,貼_産出額整理表!$B$21:$B$199,貼_産出額整理表!I$21:I$199,0),"-")</f>
        <v>島牧村</v>
      </c>
      <c r="K216" t="str">
        <f>IFERROR(_xlfn.XLOOKUP($C216,貼_産出額整理表!$B$21:$B$199,貼_産出額整理表!M$21:M$199,0),"-")</f>
        <v>寿都町</v>
      </c>
      <c r="L216" t="str">
        <f>IFERROR(_xlfn.XLOOKUP($C216,貼_産出額整理表!$B$21:$B$199,貼_産出額整理表!N$21:N$199,0),"-")</f>
        <v>-</v>
      </c>
      <c r="M216" t="str">
        <f>IFERROR(_xlfn.XLOOKUP($C216,貼_産出額整理表!$B$21:$B$199,貼_産出額整理表!J$21:J$199,0),"-")</f>
        <v>中標津町</v>
      </c>
      <c r="N216" t="str">
        <f>IFERROR(_xlfn.XLOOKUP($C216,貼_産出額整理表!$B$21:$B$199,貼_産出額整理表!K$21:K$199,0),"-")</f>
        <v>当麻町</v>
      </c>
      <c r="O216" t="str">
        <f>IFERROR(_xlfn.XLOOKUP($C216,貼_産出額整理表!$B$21:$B$199,貼_産出額整理表!L$21:L$199,0),"-")</f>
        <v>-</v>
      </c>
      <c r="P216" t="str">
        <f>IFERROR(_xlfn.XLOOKUP($C216,貼_産出額整理表!$B$21:$B$199,貼_産出額整理表!O$21:O$199,0),"-")</f>
        <v>名寄市</v>
      </c>
      <c r="Q216" t="str">
        <f>IFERROR(_xlfn.XLOOKUP($C216,貼_産出額整理表!$B$21:$B$199,貼_産出額整理表!Q$21:Q$199,0),"-")</f>
        <v>中川町</v>
      </c>
      <c r="R216" t="str">
        <f>IFERROR(_xlfn.XLOOKUP($C216,貼_産出額整理表!$B$21:$B$199,貼_産出額整理表!R$21:R$199,0),"-")</f>
        <v>上川町</v>
      </c>
      <c r="S216" t="str">
        <f>IFERROR(_xlfn.XLOOKUP($C216,貼_産出額整理表!$B$21:$B$199,貼_産出額整理表!P$21:P$199,0),"-")</f>
        <v>江別市</v>
      </c>
    </row>
    <row r="217" spans="3:19">
      <c r="C217">
        <v>78</v>
      </c>
      <c r="D217" t="str">
        <f>IFERROR(_xlfn.XLOOKUP($C217,貼_産出額整理表!$B$21:$B$199,貼_産出額整理表!C$21:C$199,0),"-")</f>
        <v>当別町</v>
      </c>
      <c r="E217" t="str">
        <f>IFERROR(_xlfn.XLOOKUP($C217,貼_産出額整理表!$B$21:$B$199,貼_産出額整理表!D$21:D$199,0),"-")</f>
        <v>芦別市</v>
      </c>
      <c r="F217" t="str">
        <f>IFERROR(_xlfn.XLOOKUP($C217,貼_産出額整理表!$B$21:$B$199,貼_産出額整理表!E$21:E$199,0),"-")</f>
        <v>新冠町</v>
      </c>
      <c r="G217" t="str">
        <f>IFERROR(_xlfn.XLOOKUP($C217,貼_産出額整理表!$B$21:$B$199,貼_産出額整理表!F$21:F$199,0),"-")</f>
        <v>奈井江町</v>
      </c>
      <c r="H217" t="str">
        <f>IFERROR(_xlfn.XLOOKUP($C217,貼_産出額整理表!$B$21:$B$199,貼_産出額整理表!G$21:G$199,0),"-")</f>
        <v>北斗市</v>
      </c>
      <c r="I217" t="str">
        <f>IFERROR(_xlfn.XLOOKUP($C217,貼_産出額整理表!$B$21:$B$199,貼_産出額整理表!H$21:H$199,0),"-")</f>
        <v>足寄町</v>
      </c>
      <c r="J217" t="str">
        <f>IFERROR(_xlfn.XLOOKUP($C217,貼_産出額整理表!$B$21:$B$199,貼_産出額整理表!I$21:I$199,0),"-")</f>
        <v>岩内町</v>
      </c>
      <c r="K217" t="str">
        <f>IFERROR(_xlfn.XLOOKUP($C217,貼_産出額整理表!$B$21:$B$199,貼_産出額整理表!M$21:M$199,0),"-")</f>
        <v>ニセコ町</v>
      </c>
      <c r="L217" t="str">
        <f>IFERROR(_xlfn.XLOOKUP($C217,貼_産出額整理表!$B$21:$B$199,貼_産出額整理表!N$21:N$199,0),"-")</f>
        <v>-</v>
      </c>
      <c r="M217" t="str">
        <f>IFERROR(_xlfn.XLOOKUP($C217,貼_産出額整理表!$B$21:$B$199,貼_産出額整理表!J$21:J$199,0),"-")</f>
        <v>新ひだか町</v>
      </c>
      <c r="N217" t="str">
        <f>IFERROR(_xlfn.XLOOKUP($C217,貼_産出額整理表!$B$21:$B$199,貼_産出額整理表!K$21:K$199,0),"-")</f>
        <v>東川町</v>
      </c>
      <c r="O217" t="str">
        <f>IFERROR(_xlfn.XLOOKUP($C217,貼_産出額整理表!$B$21:$B$199,貼_産出額整理表!L$21:L$199,0),"-")</f>
        <v>-</v>
      </c>
      <c r="P217" t="str">
        <f>IFERROR(_xlfn.XLOOKUP($C217,貼_産出額整理表!$B$21:$B$199,貼_産出額整理表!O$21:O$199,0),"-")</f>
        <v>美深町</v>
      </c>
      <c r="Q217" t="str">
        <f>IFERROR(_xlfn.XLOOKUP($C217,貼_産出額整理表!$B$21:$B$199,貼_産出額整理表!Q$21:Q$199,0),"-")</f>
        <v>恵庭市</v>
      </c>
      <c r="R217" t="str">
        <f>IFERROR(_xlfn.XLOOKUP($C217,貼_産出額整理表!$B$21:$B$199,貼_産出額整理表!R$21:R$199,0),"-")</f>
        <v>上富良野町</v>
      </c>
      <c r="S217" t="str">
        <f>IFERROR(_xlfn.XLOOKUP($C217,貼_産出額整理表!$B$21:$B$199,貼_産出額整理表!P$21:P$199,0),"-")</f>
        <v>月形町</v>
      </c>
    </row>
    <row r="218" spans="3:19">
      <c r="C218">
        <v>79</v>
      </c>
      <c r="D218" t="str">
        <f>IFERROR(_xlfn.XLOOKUP($C218,貼_産出額整理表!$B$21:$B$199,貼_産出額整理表!C$21:C$199,0),"-")</f>
        <v>洞爺湖町</v>
      </c>
      <c r="E218" t="str">
        <f>IFERROR(_xlfn.XLOOKUP($C218,貼_産出額整理表!$B$21:$B$199,貼_産出額整理表!D$21:D$199,0),"-")</f>
        <v>南富良野町</v>
      </c>
      <c r="F218" t="str">
        <f>IFERROR(_xlfn.XLOOKUP($C218,貼_産出額整理表!$B$21:$B$199,貼_産出額整理表!E$21:E$199,0),"-")</f>
        <v>赤井川村</v>
      </c>
      <c r="G218" t="str">
        <f>IFERROR(_xlfn.XLOOKUP($C218,貼_産出額整理表!$B$21:$B$199,貼_産出額整理表!F$21:F$199,0),"-")</f>
        <v>北竜町</v>
      </c>
      <c r="H218" t="str">
        <f>IFERROR(_xlfn.XLOOKUP($C218,貼_産出額整理表!$B$21:$B$199,貼_産出額整理表!G$21:G$199,0),"-")</f>
        <v>当別町</v>
      </c>
      <c r="I218" t="str">
        <f>IFERROR(_xlfn.XLOOKUP($C218,貼_産出額整理表!$B$21:$B$199,貼_産出額整理表!H$21:H$199,0),"-")</f>
        <v>北広島市</v>
      </c>
      <c r="J218" t="str">
        <f>IFERROR(_xlfn.XLOOKUP($C218,貼_産出額整理表!$B$21:$B$199,貼_産出額整理表!I$21:I$199,0),"-")</f>
        <v>仁木町</v>
      </c>
      <c r="K218" t="str">
        <f>IFERROR(_xlfn.XLOOKUP($C218,貼_産出額整理表!$B$21:$B$199,貼_産出額整理表!M$21:M$199,0),"-")</f>
        <v>共和町</v>
      </c>
      <c r="L218" t="str">
        <f>IFERROR(_xlfn.XLOOKUP($C218,貼_産出額整理表!$B$21:$B$199,貼_産出額整理表!N$21:N$199,0),"-")</f>
        <v>-</v>
      </c>
      <c r="M218" t="str">
        <f>IFERROR(_xlfn.XLOOKUP($C218,貼_産出額整理表!$B$21:$B$199,貼_産出額整理表!J$21:J$199,0),"-")</f>
        <v>標茶町</v>
      </c>
      <c r="N218" t="str">
        <f>IFERROR(_xlfn.XLOOKUP($C218,貼_産出額整理表!$B$21:$B$199,貼_産出額整理表!K$21:K$199,0),"-")</f>
        <v>和寒町</v>
      </c>
      <c r="O218" t="str">
        <f>IFERROR(_xlfn.XLOOKUP($C218,貼_産出額整理表!$B$21:$B$199,貼_産出額整理表!L$21:L$199,0),"-")</f>
        <v>-</v>
      </c>
      <c r="P218" t="str">
        <f>IFERROR(_xlfn.XLOOKUP($C218,貼_産出額整理表!$B$21:$B$199,貼_産出額整理表!O$21:O$199,0),"-")</f>
        <v>苫小牧市</v>
      </c>
      <c r="Q218" t="str">
        <f>IFERROR(_xlfn.XLOOKUP($C218,貼_産出額整理表!$B$21:$B$199,貼_産出額整理表!Q$21:Q$199,0),"-")</f>
        <v>由仁町</v>
      </c>
      <c r="R218" t="str">
        <f>IFERROR(_xlfn.XLOOKUP($C218,貼_産出額整理表!$B$21:$B$199,貼_産出額整理表!R$21:R$199,0),"-")</f>
        <v>由仁町</v>
      </c>
      <c r="S218" t="str">
        <f>IFERROR(_xlfn.XLOOKUP($C218,貼_産出額整理表!$B$21:$B$199,貼_産出額整理表!P$21:P$199,0),"-")</f>
        <v>上川町</v>
      </c>
    </row>
    <row r="219" spans="3:19">
      <c r="C219">
        <v>80</v>
      </c>
      <c r="D219" t="str">
        <f>IFERROR(_xlfn.XLOOKUP($C219,貼_産出額整理表!$B$21:$B$199,貼_産出額整理表!C$21:C$199,0),"-")</f>
        <v>遠軽町</v>
      </c>
      <c r="E219" t="str">
        <f>IFERROR(_xlfn.XLOOKUP($C219,貼_産出額整理表!$B$21:$B$199,貼_産出額整理表!D$21:D$199,0),"-")</f>
        <v>東神楽町</v>
      </c>
      <c r="F219" t="str">
        <f>IFERROR(_xlfn.XLOOKUP($C219,貼_産出額整理表!$B$21:$B$199,貼_産出額整理表!E$21:E$199,0),"-")</f>
        <v>南富良野町</v>
      </c>
      <c r="G219" t="str">
        <f>IFERROR(_xlfn.XLOOKUP($C219,貼_産出額整理表!$B$21:$B$199,貼_産出額整理表!F$21:F$199,0),"-")</f>
        <v>陸別町</v>
      </c>
      <c r="H219" t="str">
        <f>IFERROR(_xlfn.XLOOKUP($C219,貼_産出額整理表!$B$21:$B$199,貼_産出額整理表!G$21:G$199,0),"-")</f>
        <v>新篠津村</v>
      </c>
      <c r="I219" t="str">
        <f>IFERROR(_xlfn.XLOOKUP($C219,貼_産出額整理表!$B$21:$B$199,貼_産出額整理表!H$21:H$199,0),"-")</f>
        <v>知内町</v>
      </c>
      <c r="J219" t="str">
        <f>IFERROR(_xlfn.XLOOKUP($C219,貼_産出額整理表!$B$21:$B$199,貼_産出額整理表!I$21:I$199,0),"-")</f>
        <v>余市町</v>
      </c>
      <c r="K219" t="str">
        <f>IFERROR(_xlfn.XLOOKUP($C219,貼_産出額整理表!$B$21:$B$199,貼_産出額整理表!M$21:M$199,0),"-")</f>
        <v>栗山町</v>
      </c>
      <c r="L219" t="str">
        <f>IFERROR(_xlfn.XLOOKUP($C219,貼_産出額整理表!$B$21:$B$199,貼_産出額整理表!N$21:N$199,0),"-")</f>
        <v>-</v>
      </c>
      <c r="M219" t="str">
        <f>IFERROR(_xlfn.XLOOKUP($C219,貼_産出額整理表!$B$21:$B$199,貼_産出額整理表!J$21:J$199,0),"-")</f>
        <v>今金町</v>
      </c>
      <c r="N219" t="str">
        <f>IFERROR(_xlfn.XLOOKUP($C219,貼_産出額整理表!$B$21:$B$199,貼_産出額整理表!K$21:K$199,0),"-")</f>
        <v>下川町</v>
      </c>
      <c r="O219" t="str">
        <f>IFERROR(_xlfn.XLOOKUP($C219,貼_産出額整理表!$B$21:$B$199,貼_産出額整理表!L$21:L$199,0),"-")</f>
        <v>-</v>
      </c>
      <c r="P219" t="str">
        <f>IFERROR(_xlfn.XLOOKUP($C219,貼_産出額整理表!$B$21:$B$199,貼_産出額整理表!O$21:O$199,0),"-")</f>
        <v>長沼町</v>
      </c>
      <c r="Q219" t="str">
        <f>IFERROR(_xlfn.XLOOKUP($C219,貼_産出額整理表!$B$21:$B$199,貼_産出額整理表!Q$21:Q$199,0),"-")</f>
        <v>上富良野町</v>
      </c>
      <c r="R219" t="str">
        <f>IFERROR(_xlfn.XLOOKUP($C219,貼_産出額整理表!$B$21:$B$199,貼_産出額整理表!R$21:R$199,0),"-")</f>
        <v>斜里町</v>
      </c>
      <c r="S219" t="str">
        <f>IFERROR(_xlfn.XLOOKUP($C219,貼_産出額整理表!$B$21:$B$199,貼_産出額整理表!P$21:P$199,0),"-")</f>
        <v>下川町</v>
      </c>
    </row>
    <row r="220" spans="3:19">
      <c r="C220">
        <v>81</v>
      </c>
      <c r="D220" t="str">
        <f>IFERROR(_xlfn.XLOOKUP($C220,貼_産出額整理表!$B$21:$B$199,貼_産出額整理表!C$21:C$199,0),"-")</f>
        <v>恵庭市</v>
      </c>
      <c r="E220" t="str">
        <f>IFERROR(_xlfn.XLOOKUP($C220,貼_産出額整理表!$B$21:$B$199,貼_産出額整理表!D$21:D$199,0),"-")</f>
        <v>京極町</v>
      </c>
      <c r="F220" t="str">
        <f>IFERROR(_xlfn.XLOOKUP($C220,貼_産出額整理表!$B$21:$B$199,貼_産出額整理表!E$21:E$199,0),"-")</f>
        <v>壮瞥町</v>
      </c>
      <c r="G220" t="str">
        <f>IFERROR(_xlfn.XLOOKUP($C220,貼_産出額整理表!$B$21:$B$199,貼_産出額整理表!F$21:F$199,0),"-")</f>
        <v>伊達市</v>
      </c>
      <c r="H220" t="str">
        <f>IFERROR(_xlfn.XLOOKUP($C220,貼_産出額整理表!$B$21:$B$199,貼_産出額整理表!G$21:G$199,0),"-")</f>
        <v>福島町</v>
      </c>
      <c r="I220" t="str">
        <f>IFERROR(_xlfn.XLOOKUP($C220,貼_産出額整理表!$B$21:$B$199,貼_産出額整理表!H$21:H$199,0),"-")</f>
        <v>上ノ国町</v>
      </c>
      <c r="J220" t="str">
        <f>IFERROR(_xlfn.XLOOKUP($C220,貼_産出額整理表!$B$21:$B$199,貼_産出額整理表!I$21:I$199,0),"-")</f>
        <v>南幌町</v>
      </c>
      <c r="K220" t="str">
        <f>IFERROR(_xlfn.XLOOKUP($C220,貼_産出額整理表!$B$21:$B$199,貼_産出額整理表!M$21:M$199,0),"-")</f>
        <v>初山別村</v>
      </c>
      <c r="L220" t="str">
        <f>IFERROR(_xlfn.XLOOKUP($C220,貼_産出額整理表!$B$21:$B$199,貼_産出額整理表!N$21:N$199,0),"-")</f>
        <v>-</v>
      </c>
      <c r="M220" t="str">
        <f>IFERROR(_xlfn.XLOOKUP($C220,貼_産出額整理表!$B$21:$B$199,貼_産出額整理表!J$21:J$199,0),"-")</f>
        <v>赤井川村</v>
      </c>
      <c r="N220" t="str">
        <f>IFERROR(_xlfn.XLOOKUP($C220,貼_産出額整理表!$B$21:$B$199,貼_産出額整理表!K$21:K$199,0),"-")</f>
        <v>美深町</v>
      </c>
      <c r="O220" t="str">
        <f>IFERROR(_xlfn.XLOOKUP($C220,貼_産出額整理表!$B$21:$B$199,貼_産出額整理表!L$21:L$199,0),"-")</f>
        <v>-</v>
      </c>
      <c r="P220" t="str">
        <f>IFERROR(_xlfn.XLOOKUP($C220,貼_産出額整理表!$B$21:$B$199,貼_産出額整理表!O$21:O$199,0),"-")</f>
        <v>様似町</v>
      </c>
      <c r="Q220" t="str">
        <f>IFERROR(_xlfn.XLOOKUP($C220,貼_産出額整理表!$B$21:$B$199,貼_産出額整理表!Q$21:Q$199,0),"-")</f>
        <v>斜里町</v>
      </c>
      <c r="R220" t="str">
        <f>IFERROR(_xlfn.XLOOKUP($C220,貼_産出額整理表!$B$21:$B$199,貼_産出額整理表!R$21:R$199,0),"-")</f>
        <v>新ひだか町</v>
      </c>
      <c r="S220" t="str">
        <f>IFERROR(_xlfn.XLOOKUP($C220,貼_産出額整理表!$B$21:$B$199,貼_産出額整理表!P$21:P$199,0),"-")</f>
        <v>斜里町</v>
      </c>
    </row>
    <row r="221" spans="3:19">
      <c r="C221">
        <v>82</v>
      </c>
      <c r="D221" t="str">
        <f>IFERROR(_xlfn.XLOOKUP($C221,貼_産出額整理表!$B$21:$B$199,貼_産出額整理表!C$21:C$199,0),"-")</f>
        <v>豊浦町</v>
      </c>
      <c r="E221" t="str">
        <f>IFERROR(_xlfn.XLOOKUP($C221,貼_産出額整理表!$B$21:$B$199,貼_産出額整理表!D$21:D$199,0),"-")</f>
        <v>上士幌町</v>
      </c>
      <c r="F221" t="str">
        <f>IFERROR(_xlfn.XLOOKUP($C221,貼_産出額整理表!$B$21:$B$199,貼_産出額整理表!E$21:E$199,0),"-")</f>
        <v>千歳市</v>
      </c>
      <c r="G221" t="str">
        <f>IFERROR(_xlfn.XLOOKUP($C221,貼_産出額整理表!$B$21:$B$199,貼_産出額整理表!F$21:F$199,0),"-")</f>
        <v>下川町</v>
      </c>
      <c r="H221" t="str">
        <f>IFERROR(_xlfn.XLOOKUP($C221,貼_産出額整理表!$B$21:$B$199,貼_産出額整理表!G$21:G$199,0),"-")</f>
        <v>八雲町</v>
      </c>
      <c r="I221" t="str">
        <f>IFERROR(_xlfn.XLOOKUP($C221,貼_産出額整理表!$B$21:$B$199,貼_産出額整理表!H$21:H$199,0),"-")</f>
        <v>留寿都村</v>
      </c>
      <c r="J221" t="str">
        <f>IFERROR(_xlfn.XLOOKUP($C221,貼_産出額整理表!$B$21:$B$199,貼_産出額整理表!I$21:I$199,0),"-")</f>
        <v>奈井江町</v>
      </c>
      <c r="K221" t="str">
        <f>IFERROR(_xlfn.XLOOKUP($C221,貼_産出額整理表!$B$21:$B$199,貼_産出額整理表!M$21:M$199,0),"-")</f>
        <v>函館市</v>
      </c>
      <c r="L221" t="str">
        <f>IFERROR(_xlfn.XLOOKUP($C221,貼_産出額整理表!$B$21:$B$199,貼_産出額整理表!N$21:N$199,0),"-")</f>
        <v>-</v>
      </c>
      <c r="M221" t="str">
        <f>IFERROR(_xlfn.XLOOKUP($C221,貼_産出額整理表!$B$21:$B$199,貼_産出額整理表!J$21:J$199,0),"-")</f>
        <v>倶知安町</v>
      </c>
      <c r="N221" t="str">
        <f>IFERROR(_xlfn.XLOOKUP($C221,貼_産出額整理表!$B$21:$B$199,貼_産出額整理表!K$21:K$199,0),"-")</f>
        <v>苫前町</v>
      </c>
      <c r="O221" t="str">
        <f>IFERROR(_xlfn.XLOOKUP($C221,貼_産出額整理表!$B$21:$B$199,貼_産出額整理表!L$21:L$199,0),"-")</f>
        <v>-</v>
      </c>
      <c r="P221" t="str">
        <f>IFERROR(_xlfn.XLOOKUP($C221,貼_産出額整理表!$B$21:$B$199,貼_産出額整理表!O$21:O$199,0),"-")</f>
        <v>平取町</v>
      </c>
      <c r="Q221" t="str">
        <f>IFERROR(_xlfn.XLOOKUP($C221,貼_産出額整理表!$B$21:$B$199,貼_産出額整理表!Q$21:Q$199,0),"-")</f>
        <v>新ひだか町</v>
      </c>
      <c r="R221" t="str">
        <f>IFERROR(_xlfn.XLOOKUP($C221,貼_産出額整理表!$B$21:$B$199,貼_産出額整理表!R$21:R$199,0),"-")</f>
        <v>豊浦町</v>
      </c>
      <c r="S221" t="str">
        <f>IFERROR(_xlfn.XLOOKUP($C221,貼_産出額整理表!$B$21:$B$199,貼_産出額整理表!P$21:P$199,0),"-")</f>
        <v>壮瞥町</v>
      </c>
    </row>
    <row r="222" spans="3:19">
      <c r="C222">
        <v>83</v>
      </c>
      <c r="D222" t="str">
        <f>IFERROR(_xlfn.XLOOKUP($C222,貼_産出額整理表!$B$21:$B$199,貼_産出額整理表!C$21:C$199,0),"-")</f>
        <v>幌延町</v>
      </c>
      <c r="E222" t="str">
        <f>IFERROR(_xlfn.XLOOKUP($C222,貼_産出額整理表!$B$21:$B$199,貼_産出額整理表!D$21:D$199,0),"-")</f>
        <v>洞爺湖町</v>
      </c>
      <c r="F222" t="str">
        <f>IFERROR(_xlfn.XLOOKUP($C222,貼_産出額整理表!$B$21:$B$199,貼_産出額整理表!E$21:E$199,0),"-")</f>
        <v>岩内町</v>
      </c>
      <c r="G222" t="str">
        <f>IFERROR(_xlfn.XLOOKUP($C222,貼_産出額整理表!$B$21:$B$199,貼_産出額整理表!F$21:F$199,0),"-")</f>
        <v>幌加内町</v>
      </c>
      <c r="H222" t="str">
        <f>IFERROR(_xlfn.XLOOKUP($C222,貼_産出額整理表!$B$21:$B$199,貼_産出額整理表!G$21:G$199,0),"-")</f>
        <v>江差町</v>
      </c>
      <c r="I222" t="str">
        <f>IFERROR(_xlfn.XLOOKUP($C222,貼_産出額整理表!$B$21:$B$199,貼_産出額整理表!H$21:H$199,0),"-")</f>
        <v>喜茂別町</v>
      </c>
      <c r="J222" t="str">
        <f>IFERROR(_xlfn.XLOOKUP($C222,貼_産出額整理表!$B$21:$B$199,貼_産出額整理表!I$21:I$199,0),"-")</f>
        <v>月形町</v>
      </c>
      <c r="K222" t="str">
        <f>IFERROR(_xlfn.XLOOKUP($C222,貼_産出額整理表!$B$21:$B$199,貼_産出額整理表!M$21:M$199,0),"-")</f>
        <v>赤平市</v>
      </c>
      <c r="L222" t="str">
        <f>IFERROR(_xlfn.XLOOKUP($C222,貼_産出額整理表!$B$21:$B$199,貼_産出額整理表!N$21:N$199,0),"-")</f>
        <v>-</v>
      </c>
      <c r="M222" t="str">
        <f>IFERROR(_xlfn.XLOOKUP($C222,貼_産出額整理表!$B$21:$B$199,貼_産出額整理表!J$21:J$199,0),"-")</f>
        <v>深川市</v>
      </c>
      <c r="N222" t="str">
        <f>IFERROR(_xlfn.XLOOKUP($C222,貼_産出額整理表!$B$21:$B$199,貼_産出額整理表!K$21:K$199,0),"-")</f>
        <v>羽幌町</v>
      </c>
      <c r="O222" t="str">
        <f>IFERROR(_xlfn.XLOOKUP($C222,貼_産出額整理表!$B$21:$B$199,貼_産出額整理表!L$21:L$199,0),"-")</f>
        <v>-</v>
      </c>
      <c r="P222" t="str">
        <f>IFERROR(_xlfn.XLOOKUP($C222,貼_産出額整理表!$B$21:$B$199,貼_産出額整理表!O$21:O$199,0),"-")</f>
        <v>せたな町</v>
      </c>
      <c r="Q222" t="str">
        <f>IFERROR(_xlfn.XLOOKUP($C222,貼_産出額整理表!$B$21:$B$199,貼_産出額整理表!Q$21:Q$199,0),"-")</f>
        <v>豊浦町</v>
      </c>
      <c r="R222" t="str">
        <f>IFERROR(_xlfn.XLOOKUP($C222,貼_産出額整理表!$B$21:$B$199,貼_産出額整理表!R$21:R$199,0),"-")</f>
        <v>恵庭市</v>
      </c>
      <c r="S222" t="str">
        <f>IFERROR(_xlfn.XLOOKUP($C222,貼_産出額整理表!$B$21:$B$199,貼_産出額整理表!P$21:P$199,0),"-")</f>
        <v>清里町</v>
      </c>
    </row>
    <row r="223" spans="3:19">
      <c r="C223">
        <v>84</v>
      </c>
      <c r="D223" t="str">
        <f>IFERROR(_xlfn.XLOOKUP($C223,貼_産出額整理表!$B$21:$B$199,貼_産出額整理表!C$21:C$199,0),"-")</f>
        <v>白糠町</v>
      </c>
      <c r="E223" t="str">
        <f>IFERROR(_xlfn.XLOOKUP($C223,貼_産出額整理表!$B$21:$B$199,貼_産出額整理表!D$21:D$199,0),"-")</f>
        <v>せたな町</v>
      </c>
      <c r="F223" t="str">
        <f>IFERROR(_xlfn.XLOOKUP($C223,貼_産出額整理表!$B$21:$B$199,貼_産出額整理表!E$21:E$199,0),"-")</f>
        <v>乙部町</v>
      </c>
      <c r="G223" t="str">
        <f>IFERROR(_xlfn.XLOOKUP($C223,貼_産出額整理表!$B$21:$B$199,貼_産出額整理表!F$21:F$199,0),"-")</f>
        <v>北斗市</v>
      </c>
      <c r="H223" t="str">
        <f>IFERROR(_xlfn.XLOOKUP($C223,貼_産出額整理表!$B$21:$B$199,貼_産出額整理表!G$21:G$199,0),"-")</f>
        <v>上ノ国町</v>
      </c>
      <c r="I223" t="str">
        <f>IFERROR(_xlfn.XLOOKUP($C223,貼_産出額整理表!$B$21:$B$199,貼_産出額整理表!H$21:H$199,0),"-")</f>
        <v>鷹栖町</v>
      </c>
      <c r="J223" t="str">
        <f>IFERROR(_xlfn.XLOOKUP($C223,貼_産出額整理表!$B$21:$B$199,貼_産出額整理表!I$21:I$199,0),"-")</f>
        <v>妹背牛町</v>
      </c>
      <c r="K223" t="str">
        <f>IFERROR(_xlfn.XLOOKUP($C223,貼_産出額整理表!$B$21:$B$199,貼_産出額整理表!M$21:M$199,0),"-")</f>
        <v>北広島市</v>
      </c>
      <c r="L223" t="str">
        <f>IFERROR(_xlfn.XLOOKUP($C223,貼_産出額整理表!$B$21:$B$199,貼_産出額整理表!N$21:N$199,0),"-")</f>
        <v>-</v>
      </c>
      <c r="M223" t="str">
        <f>IFERROR(_xlfn.XLOOKUP($C223,貼_産出額整理表!$B$21:$B$199,貼_産出額整理表!J$21:J$199,0),"-")</f>
        <v>剣淵町</v>
      </c>
      <c r="N223" t="str">
        <f>IFERROR(_xlfn.XLOOKUP($C223,貼_産出額整理表!$B$21:$B$199,貼_産出額整理表!K$21:K$199,0),"-")</f>
        <v>津別町</v>
      </c>
      <c r="O223" t="str">
        <f>IFERROR(_xlfn.XLOOKUP($C223,貼_産出額整理表!$B$21:$B$199,貼_産出額整理表!L$21:L$199,0),"-")</f>
        <v>-</v>
      </c>
      <c r="P223" t="str">
        <f>IFERROR(_xlfn.XLOOKUP($C223,貼_産出額整理表!$B$21:$B$199,貼_産出額整理表!O$21:O$199,0),"-")</f>
        <v>美幌町</v>
      </c>
      <c r="Q223" t="str">
        <f>IFERROR(_xlfn.XLOOKUP($C223,貼_産出額整理表!$B$21:$B$199,貼_産出額整理表!Q$21:Q$199,0),"-")</f>
        <v>東神楽町</v>
      </c>
      <c r="R223" t="str">
        <f>IFERROR(_xlfn.XLOOKUP($C223,貼_産出額整理表!$B$21:$B$199,貼_産出額整理表!R$21:R$199,0),"-")</f>
        <v>北広島市</v>
      </c>
      <c r="S223" t="str">
        <f>IFERROR(_xlfn.XLOOKUP($C223,貼_産出額整理表!$B$21:$B$199,貼_産出額整理表!P$21:P$199,0),"-")</f>
        <v>栗山町</v>
      </c>
    </row>
    <row r="224" spans="3:19">
      <c r="C224">
        <v>85</v>
      </c>
      <c r="D224" t="str">
        <f>IFERROR(_xlfn.XLOOKUP($C224,貼_産出額整理表!$B$21:$B$199,貼_産出額整理表!C$21:C$199,0),"-")</f>
        <v>陸別町</v>
      </c>
      <c r="E224" t="str">
        <f>IFERROR(_xlfn.XLOOKUP($C224,貼_産出額整理表!$B$21:$B$199,貼_産出額整理表!D$21:D$199,0),"-")</f>
        <v>置戸町</v>
      </c>
      <c r="F224" t="str">
        <f>IFERROR(_xlfn.XLOOKUP($C224,貼_産出額整理表!$B$21:$B$199,貼_産出額整理表!E$21:E$199,0),"-")</f>
        <v>下川町</v>
      </c>
      <c r="G224" t="str">
        <f>IFERROR(_xlfn.XLOOKUP($C224,貼_産出額整理表!$B$21:$B$199,貼_産出額整理表!F$21:F$199,0),"-")</f>
        <v>森町</v>
      </c>
      <c r="H224" t="str">
        <f>IFERROR(_xlfn.XLOOKUP($C224,貼_産出額整理表!$B$21:$B$199,貼_産出額整理表!G$21:G$199,0),"-")</f>
        <v>厚沢部町</v>
      </c>
      <c r="I224" t="str">
        <f>IFERROR(_xlfn.XLOOKUP($C224,貼_産出額整理表!$B$21:$B$199,貼_産出額整理表!H$21:H$199,0),"-")</f>
        <v>訓子府町</v>
      </c>
      <c r="J224" t="str">
        <f>IFERROR(_xlfn.XLOOKUP($C224,貼_産出額整理表!$B$21:$B$199,貼_産出額整理表!I$21:I$199,0),"-")</f>
        <v>秩父別町</v>
      </c>
      <c r="K224" t="str">
        <f>IFERROR(_xlfn.XLOOKUP($C224,貼_産出額整理表!$B$21:$B$199,貼_産出額整理表!M$21:M$199,0),"-")</f>
        <v>北斗市</v>
      </c>
      <c r="L224" t="str">
        <f>IFERROR(_xlfn.XLOOKUP($C224,貼_産出額整理表!$B$21:$B$199,貼_産出額整理表!N$21:N$199,0),"-")</f>
        <v>-</v>
      </c>
      <c r="M224" t="str">
        <f>IFERROR(_xlfn.XLOOKUP($C224,貼_産出額整理表!$B$21:$B$199,貼_産出額整理表!J$21:J$199,0),"-")</f>
        <v>豊浦町</v>
      </c>
      <c r="N224" t="str">
        <f>IFERROR(_xlfn.XLOOKUP($C224,貼_産出額整理表!$B$21:$B$199,貼_産出額整理表!K$21:K$199,0),"-")</f>
        <v>斜里町</v>
      </c>
      <c r="O224" t="str">
        <f>IFERROR(_xlfn.XLOOKUP($C224,貼_産出額整理表!$B$21:$B$199,貼_産出額整理表!L$21:L$199,0),"-")</f>
        <v>-</v>
      </c>
      <c r="P224" t="str">
        <f>IFERROR(_xlfn.XLOOKUP($C224,貼_産出額整理表!$B$21:$B$199,貼_産出額整理表!O$21:O$199,0),"-")</f>
        <v>斜里町</v>
      </c>
      <c r="Q224" t="str">
        <f>IFERROR(_xlfn.XLOOKUP($C224,貼_産出額整理表!$B$21:$B$199,貼_産出額整理表!Q$21:Q$199,0),"-")</f>
        <v>北広島市</v>
      </c>
      <c r="R224" t="str">
        <f>IFERROR(_xlfn.XLOOKUP($C224,貼_産出額整理表!$B$21:$B$199,貼_産出額整理表!R$21:R$199,0),"-")</f>
        <v>東神楽町</v>
      </c>
      <c r="S224" t="str">
        <f>IFERROR(_xlfn.XLOOKUP($C224,貼_産出額整理表!$B$21:$B$199,貼_産出額整理表!P$21:P$199,0),"-")</f>
        <v>小平町</v>
      </c>
    </row>
    <row r="225" spans="3:19">
      <c r="C225">
        <v>86</v>
      </c>
      <c r="D225" t="str">
        <f>IFERROR(_xlfn.XLOOKUP($C225,貼_産出額整理表!$B$21:$B$199,貼_産出額整理表!C$21:C$199,0),"-")</f>
        <v>北広島市</v>
      </c>
      <c r="E225" t="str">
        <f>IFERROR(_xlfn.XLOOKUP($C225,貼_産出額整理表!$B$21:$B$199,貼_産出額整理表!D$21:D$199,0),"-")</f>
        <v>奈井江町</v>
      </c>
      <c r="F225" t="str">
        <f>IFERROR(_xlfn.XLOOKUP($C225,貼_産出額整理表!$B$21:$B$199,貼_産出額整理表!E$21:E$199,0),"-")</f>
        <v>訓子府町</v>
      </c>
      <c r="G225" t="str">
        <f>IFERROR(_xlfn.XLOOKUP($C225,貼_産出額整理表!$B$21:$B$199,貼_産出額整理表!F$21:F$199,0),"-")</f>
        <v>せたな町</v>
      </c>
      <c r="H225" t="str">
        <f>IFERROR(_xlfn.XLOOKUP($C225,貼_産出額整理表!$B$21:$B$199,貼_産出額整理表!G$21:G$199,0),"-")</f>
        <v>ニセコ町</v>
      </c>
      <c r="I225" t="str">
        <f>IFERROR(_xlfn.XLOOKUP($C225,貼_産出額整理表!$B$21:$B$199,貼_産出額整理表!H$21:H$199,0),"-")</f>
        <v>置戸町</v>
      </c>
      <c r="J225" t="str">
        <f>IFERROR(_xlfn.XLOOKUP($C225,貼_産出額整理表!$B$21:$B$199,貼_産出額整理表!I$21:I$199,0),"-")</f>
        <v>雨竜町</v>
      </c>
      <c r="K225" t="str">
        <f>IFERROR(_xlfn.XLOOKUP($C225,貼_産出額整理表!$B$21:$B$199,貼_産出額整理表!M$21:M$199,0),"-")</f>
        <v>黒松内町</v>
      </c>
      <c r="L225" t="str">
        <f>IFERROR(_xlfn.XLOOKUP($C225,貼_産出額整理表!$B$21:$B$199,貼_産出額整理表!N$21:N$199,0),"-")</f>
        <v>-</v>
      </c>
      <c r="M225" t="str">
        <f>IFERROR(_xlfn.XLOOKUP($C225,貼_産出額整理表!$B$21:$B$199,貼_産出額整理表!J$21:J$199,0),"-")</f>
        <v>奈井江町</v>
      </c>
      <c r="N225" t="str">
        <f>IFERROR(_xlfn.XLOOKUP($C225,貼_産出額整理表!$B$21:$B$199,貼_産出額整理表!K$21:K$199,0),"-")</f>
        <v>清里町</v>
      </c>
      <c r="O225" t="str">
        <f>IFERROR(_xlfn.XLOOKUP($C225,貼_産出額整理表!$B$21:$B$199,貼_産出額整理表!L$21:L$199,0),"-")</f>
        <v>-</v>
      </c>
      <c r="P225" t="str">
        <f>IFERROR(_xlfn.XLOOKUP($C225,貼_産出額整理表!$B$21:$B$199,貼_産出額整理表!O$21:O$199,0),"-")</f>
        <v>中頓別町</v>
      </c>
      <c r="Q225" t="str">
        <f>IFERROR(_xlfn.XLOOKUP($C225,貼_産出額整理表!$B$21:$B$199,貼_産出額整理表!Q$21:Q$199,0),"-")</f>
        <v>黒松内町</v>
      </c>
      <c r="R225" t="str">
        <f>IFERROR(_xlfn.XLOOKUP($C225,貼_産出額整理表!$B$21:$B$199,貼_産出額整理表!R$21:R$199,0),"-")</f>
        <v>黒松内町</v>
      </c>
      <c r="S225" t="str">
        <f>IFERROR(_xlfn.XLOOKUP($C225,貼_産出額整理表!$B$21:$B$199,貼_産出額整理表!P$21:P$199,0),"-")</f>
        <v>訓子府町</v>
      </c>
    </row>
    <row r="226" spans="3:19">
      <c r="C226">
        <v>87</v>
      </c>
      <c r="D226" t="str">
        <f>IFERROR(_xlfn.XLOOKUP($C226,貼_産出額整理表!$B$21:$B$199,貼_産出額整理表!C$21:C$199,0),"-")</f>
        <v>新篠津村</v>
      </c>
      <c r="E226" t="str">
        <f>IFERROR(_xlfn.XLOOKUP($C226,貼_産出額整理表!$B$21:$B$199,貼_産出額整理表!D$21:D$199,0),"-")</f>
        <v>苫前町</v>
      </c>
      <c r="F226" t="str">
        <f>IFERROR(_xlfn.XLOOKUP($C226,貼_産出額整理表!$B$21:$B$199,貼_産出額整理表!E$21:E$199,0),"-")</f>
        <v>函館市</v>
      </c>
      <c r="G226" t="str">
        <f>IFERROR(_xlfn.XLOOKUP($C226,貼_産出額整理表!$B$21:$B$199,貼_産出額整理表!F$21:F$199,0),"-")</f>
        <v>黒松内町</v>
      </c>
      <c r="H226" t="str">
        <f>IFERROR(_xlfn.XLOOKUP($C226,貼_産出額整理表!$B$21:$B$199,貼_産出額整理表!G$21:G$199,0),"-")</f>
        <v>喜茂別町</v>
      </c>
      <c r="I226" t="str">
        <f>IFERROR(_xlfn.XLOOKUP($C226,貼_産出額整理表!$B$21:$B$199,貼_産出額整理表!H$21:H$199,0),"-")</f>
        <v>石狩市</v>
      </c>
      <c r="J226" t="str">
        <f>IFERROR(_xlfn.XLOOKUP($C226,貼_産出額整理表!$B$21:$B$199,貼_産出額整理表!I$21:I$199,0),"-")</f>
        <v>北竜町</v>
      </c>
      <c r="K226" t="str">
        <f>IFERROR(_xlfn.XLOOKUP($C226,貼_産出額整理表!$B$21:$B$199,貼_産出額整理表!M$21:M$199,0),"-")</f>
        <v>北竜町</v>
      </c>
      <c r="L226" t="str">
        <f>IFERROR(_xlfn.XLOOKUP($C226,貼_産出額整理表!$B$21:$B$199,貼_産出額整理表!N$21:N$199,0),"-")</f>
        <v>-</v>
      </c>
      <c r="M226" t="str">
        <f>IFERROR(_xlfn.XLOOKUP($C226,貼_産出額整理表!$B$21:$B$199,貼_産出額整理表!J$21:J$199,0),"-")</f>
        <v>苫小牧市</v>
      </c>
      <c r="N226" t="str">
        <f>IFERROR(_xlfn.XLOOKUP($C226,貼_産出額整理表!$B$21:$B$199,貼_産出額整理表!K$21:K$199,0),"-")</f>
        <v>遠軽町</v>
      </c>
      <c r="O226" t="str">
        <f>IFERROR(_xlfn.XLOOKUP($C226,貼_産出額整理表!$B$21:$B$199,貼_産出額整理表!L$21:L$199,0),"-")</f>
        <v>-</v>
      </c>
      <c r="P226" t="str">
        <f>IFERROR(_xlfn.XLOOKUP($C226,貼_産出額整理表!$B$21:$B$199,貼_産出額整理表!O$21:O$199,0),"-")</f>
        <v>西興部村</v>
      </c>
      <c r="Q226" t="str">
        <f>IFERROR(_xlfn.XLOOKUP($C226,貼_産出額整理表!$B$21:$B$199,貼_産出額整理表!Q$21:Q$199,0),"-")</f>
        <v>真狩村</v>
      </c>
      <c r="R226" t="str">
        <f>IFERROR(_xlfn.XLOOKUP($C226,貼_産出額整理表!$B$21:$B$199,貼_産出額整理表!R$21:R$199,0),"-")</f>
        <v>真狩村</v>
      </c>
      <c r="S226" t="str">
        <f>IFERROR(_xlfn.XLOOKUP($C226,貼_産出額整理表!$B$21:$B$199,貼_産出額整理表!P$21:P$199,0),"-")</f>
        <v>えりも町</v>
      </c>
    </row>
    <row r="227" spans="3:19">
      <c r="C227">
        <v>88</v>
      </c>
      <c r="D227" t="str">
        <f>IFERROR(_xlfn.XLOOKUP($C227,貼_産出額整理表!$B$21:$B$199,貼_産出額整理表!C$21:C$199,0),"-")</f>
        <v>仁木町</v>
      </c>
      <c r="E227" t="str">
        <f>IFERROR(_xlfn.XLOOKUP($C227,貼_産出額整理表!$B$21:$B$199,貼_産出額整理表!D$21:D$199,0),"-")</f>
        <v>ニセコ町</v>
      </c>
      <c r="F227" t="str">
        <f>IFERROR(_xlfn.XLOOKUP($C227,貼_産出額整理表!$B$21:$B$199,貼_産出額整理表!E$21:E$199,0),"-")</f>
        <v>洞爺湖町</v>
      </c>
      <c r="G227" t="str">
        <f>IFERROR(_xlfn.XLOOKUP($C227,貼_産出額整理表!$B$21:$B$199,貼_産出額整理表!F$21:F$199,0),"-")</f>
        <v>ニセコ町</v>
      </c>
      <c r="H227" t="str">
        <f>IFERROR(_xlfn.XLOOKUP($C227,貼_産出額整理表!$B$21:$B$199,貼_産出額整理表!G$21:G$199,0),"-")</f>
        <v>赤井川村</v>
      </c>
      <c r="I227" t="str">
        <f>IFERROR(_xlfn.XLOOKUP($C227,貼_産出額整理表!$B$21:$B$199,貼_産出額整理表!H$21:H$199,0),"-")</f>
        <v>八雲町</v>
      </c>
      <c r="J227" t="str">
        <f>IFERROR(_xlfn.XLOOKUP($C227,貼_産出額整理表!$B$21:$B$199,貼_産出額整理表!I$21:I$199,0),"-")</f>
        <v>鷹栖町</v>
      </c>
      <c r="K227" t="str">
        <f>IFERROR(_xlfn.XLOOKUP($C227,貼_産出額整理表!$B$21:$B$199,貼_産出額整理表!M$21:M$199,0),"-")</f>
        <v>-</v>
      </c>
      <c r="L227" t="str">
        <f>IFERROR(_xlfn.XLOOKUP($C227,貼_産出額整理表!$B$21:$B$199,貼_産出額整理表!N$21:N$199,0),"-")</f>
        <v>-</v>
      </c>
      <c r="M227" t="str">
        <f>IFERROR(_xlfn.XLOOKUP($C227,貼_産出額整理表!$B$21:$B$199,貼_産出額整理表!J$21:J$199,0),"-")</f>
        <v>美唄市</v>
      </c>
      <c r="N227" t="str">
        <f>IFERROR(_xlfn.XLOOKUP($C227,貼_産出額整理表!$B$21:$B$199,貼_産出額整理表!K$21:K$199,0),"-")</f>
        <v>湧別町</v>
      </c>
      <c r="O227" t="str">
        <f>IFERROR(_xlfn.XLOOKUP($C227,貼_産出額整理表!$B$21:$B$199,貼_産出額整理表!L$21:L$199,0),"-")</f>
        <v>-</v>
      </c>
      <c r="P227" t="str">
        <f>IFERROR(_xlfn.XLOOKUP($C227,貼_産出額整理表!$B$21:$B$199,貼_産出額整理表!O$21:O$199,0),"-")</f>
        <v>恵庭市</v>
      </c>
      <c r="Q227" t="str">
        <f>IFERROR(_xlfn.XLOOKUP($C227,貼_産出額整理表!$B$21:$B$199,貼_産出額整理表!Q$21:Q$199,0),"-")</f>
        <v>平取町</v>
      </c>
      <c r="R227" t="str">
        <f>IFERROR(_xlfn.XLOOKUP($C227,貼_産出額整理表!$B$21:$B$199,貼_産出額整理表!R$21:R$199,0),"-")</f>
        <v>平取町</v>
      </c>
      <c r="S227" t="str">
        <f>IFERROR(_xlfn.XLOOKUP($C227,貼_産出額整理表!$B$21:$B$199,貼_産出額整理表!P$21:P$199,0),"-")</f>
        <v>根室市</v>
      </c>
    </row>
    <row r="228" spans="3:19">
      <c r="C228">
        <v>89</v>
      </c>
      <c r="D228" t="str">
        <f>IFERROR(_xlfn.XLOOKUP($C228,貼_産出額整理表!$B$21:$B$199,貼_産出額整理表!C$21:C$199,0),"-")</f>
        <v>真狩村</v>
      </c>
      <c r="E228" t="str">
        <f>IFERROR(_xlfn.XLOOKUP($C228,貼_産出額整理表!$B$21:$B$199,貼_産出額整理表!D$21:D$199,0),"-")</f>
        <v>函館市</v>
      </c>
      <c r="F228" t="str">
        <f>IFERROR(_xlfn.XLOOKUP($C228,貼_産出額整理表!$B$21:$B$199,貼_産出額整理表!E$21:E$199,0),"-")</f>
        <v>黒松内町</v>
      </c>
      <c r="G228" t="str">
        <f>IFERROR(_xlfn.XLOOKUP($C228,貼_産出額整理表!$B$21:$B$199,貼_産出額整理表!F$21:F$199,0),"-")</f>
        <v>留寿都村</v>
      </c>
      <c r="H228" t="str">
        <f>IFERROR(_xlfn.XLOOKUP($C228,貼_産出額整理表!$B$21:$B$199,貼_産出額整理表!G$21:G$199,0),"-")</f>
        <v>奈井江町</v>
      </c>
      <c r="I228" t="str">
        <f>IFERROR(_xlfn.XLOOKUP($C228,貼_産出額整理表!$B$21:$B$199,貼_産出額整理表!H$21:H$199,0),"-")</f>
        <v>浦臼町</v>
      </c>
      <c r="J228" t="str">
        <f>IFERROR(_xlfn.XLOOKUP($C228,貼_産出額整理表!$B$21:$B$199,貼_産出額整理表!I$21:I$199,0),"-")</f>
        <v>東神楽町</v>
      </c>
      <c r="K228" t="str">
        <f>IFERROR(_xlfn.XLOOKUP($C228,貼_産出額整理表!$B$21:$B$199,貼_産出額整理表!M$21:M$199,0),"-")</f>
        <v>-</v>
      </c>
      <c r="L228" t="str">
        <f>IFERROR(_xlfn.XLOOKUP($C228,貼_産出額整理表!$B$21:$B$199,貼_産出額整理表!N$21:N$199,0),"-")</f>
        <v>-</v>
      </c>
      <c r="M228" t="str">
        <f>IFERROR(_xlfn.XLOOKUP($C228,貼_産出額整理表!$B$21:$B$199,貼_産出額整理表!J$21:J$199,0),"-")</f>
        <v>鷹栖町</v>
      </c>
      <c r="N228" t="str">
        <f>IFERROR(_xlfn.XLOOKUP($C228,貼_産出額整理表!$B$21:$B$199,貼_産出額整理表!K$21:K$199,0),"-")</f>
        <v>西興部村</v>
      </c>
      <c r="O228" t="str">
        <f>IFERROR(_xlfn.XLOOKUP($C228,貼_産出額整理表!$B$21:$B$199,貼_産出額整理表!L$21:L$199,0),"-")</f>
        <v>-</v>
      </c>
      <c r="P228" t="str">
        <f>IFERROR(_xlfn.XLOOKUP($C228,貼_産出額整理表!$B$21:$B$199,貼_産出額整理表!O$21:O$199,0),"-")</f>
        <v>下川町</v>
      </c>
      <c r="Q228" t="str">
        <f>IFERROR(_xlfn.XLOOKUP($C228,貼_産出額整理表!$B$21:$B$199,貼_産出額整理表!Q$21:Q$199,0),"-")</f>
        <v>岩見沢市</v>
      </c>
      <c r="R228" t="str">
        <f>IFERROR(_xlfn.XLOOKUP($C228,貼_産出額整理表!$B$21:$B$199,貼_産出額整理表!R$21:R$199,0),"-")</f>
        <v>岩見沢市</v>
      </c>
      <c r="S228" t="str">
        <f>IFERROR(_xlfn.XLOOKUP($C228,貼_産出額整理表!$B$21:$B$199,貼_産出額整理表!P$21:P$199,0),"-")</f>
        <v>興部町</v>
      </c>
    </row>
    <row r="229" spans="3:19">
      <c r="C229">
        <v>90</v>
      </c>
      <c r="D229" t="str">
        <f>IFERROR(_xlfn.XLOOKUP($C229,貼_産出額整理表!$B$21:$B$199,貼_産出額整理表!C$21:C$199,0),"-")</f>
        <v>新十津川町</v>
      </c>
      <c r="E229" t="str">
        <f>IFERROR(_xlfn.XLOOKUP($C229,貼_産出額整理表!$B$21:$B$199,貼_産出額整理表!D$21:D$199,0),"-")</f>
        <v>砂川市</v>
      </c>
      <c r="F229" t="str">
        <f>IFERROR(_xlfn.XLOOKUP($C229,貼_産出額整理表!$B$21:$B$199,貼_産出額整理表!E$21:E$199,0),"-")</f>
        <v>奥尻町</v>
      </c>
      <c r="G229" t="str">
        <f>IFERROR(_xlfn.XLOOKUP($C229,貼_産出額整理表!$B$21:$B$199,貼_産出額整理表!F$21:F$199,0),"-")</f>
        <v>新十津川町</v>
      </c>
      <c r="H229" t="str">
        <f>IFERROR(_xlfn.XLOOKUP($C229,貼_産出額整理表!$B$21:$B$199,貼_産出額整理表!G$21:G$199,0),"-")</f>
        <v>由仁町</v>
      </c>
      <c r="I229" t="str">
        <f>IFERROR(_xlfn.XLOOKUP($C229,貼_産出額整理表!$B$21:$B$199,貼_産出額整理表!H$21:H$199,0),"-")</f>
        <v>秩父別町</v>
      </c>
      <c r="J229" t="str">
        <f>IFERROR(_xlfn.XLOOKUP($C229,貼_産出額整理表!$B$21:$B$199,貼_産出額整理表!I$21:I$199,0),"-")</f>
        <v>当麻町</v>
      </c>
      <c r="K229" t="str">
        <f>IFERROR(_xlfn.XLOOKUP($C229,貼_産出額整理表!$B$21:$B$199,貼_産出額整理表!M$21:M$199,0),"-")</f>
        <v>-</v>
      </c>
      <c r="L229" t="str">
        <f>IFERROR(_xlfn.XLOOKUP($C229,貼_産出額整理表!$B$21:$B$199,貼_産出額整理表!N$21:N$199,0),"-")</f>
        <v>-</v>
      </c>
      <c r="M229" t="str">
        <f>IFERROR(_xlfn.XLOOKUP($C229,貼_産出額整理表!$B$21:$B$199,貼_産出額整理表!J$21:J$199,0),"-")</f>
        <v>東神楽町</v>
      </c>
      <c r="N229" t="str">
        <f>IFERROR(_xlfn.XLOOKUP($C229,貼_産出額整理表!$B$21:$B$199,貼_産出額整理表!K$21:K$199,0),"-")</f>
        <v>大空町</v>
      </c>
      <c r="O229" t="str">
        <f>IFERROR(_xlfn.XLOOKUP($C229,貼_産出額整理表!$B$21:$B$199,貼_産出額整理表!L$21:L$199,0),"-")</f>
        <v>-</v>
      </c>
      <c r="P229" t="str">
        <f>IFERROR(_xlfn.XLOOKUP($C229,貼_産出額整理表!$B$21:$B$199,貼_産出額整理表!O$21:O$199,0),"-")</f>
        <v>深川市</v>
      </c>
      <c r="Q229" t="str">
        <f>IFERROR(_xlfn.XLOOKUP($C229,貼_産出額整理表!$B$21:$B$199,貼_産出額整理表!Q$21:Q$199,0),"-")</f>
        <v>初山別村</v>
      </c>
      <c r="R229" t="str">
        <f>IFERROR(_xlfn.XLOOKUP($C229,貼_産出額整理表!$B$21:$B$199,貼_産出額整理表!R$21:R$199,0),"-")</f>
        <v>羅臼町</v>
      </c>
      <c r="S229" t="str">
        <f>IFERROR(_xlfn.XLOOKUP($C229,貼_産出額整理表!$B$21:$B$199,貼_産出額整理表!P$21:P$199,0),"-")</f>
        <v>当別町</v>
      </c>
    </row>
    <row r="230" spans="3:19">
      <c r="C230">
        <v>91</v>
      </c>
      <c r="D230" t="str">
        <f>IFERROR(_xlfn.XLOOKUP($C230,貼_産出額整理表!$B$21:$B$199,貼_産出額整理表!C$21:C$199,0),"-")</f>
        <v>猿払村</v>
      </c>
      <c r="E230" t="str">
        <f>IFERROR(_xlfn.XLOOKUP($C230,貼_産出額整理表!$B$21:$B$199,貼_産出額整理表!D$21:D$199,0),"-")</f>
        <v>足寄町</v>
      </c>
      <c r="F230" t="str">
        <f>IFERROR(_xlfn.XLOOKUP($C230,貼_産出額整理表!$B$21:$B$199,貼_産出額整理表!E$21:E$199,0),"-")</f>
        <v>余市町</v>
      </c>
      <c r="G230" t="str">
        <f>IFERROR(_xlfn.XLOOKUP($C230,貼_産出額整理表!$B$21:$B$199,貼_産出額整理表!F$21:F$199,0),"-")</f>
        <v>雨竜町</v>
      </c>
      <c r="H230" t="str">
        <f>IFERROR(_xlfn.XLOOKUP($C230,貼_産出額整理表!$B$21:$B$199,貼_産出額整理表!G$21:G$199,0),"-")</f>
        <v>月形町</v>
      </c>
      <c r="I230" t="str">
        <f>IFERROR(_xlfn.XLOOKUP($C230,貼_産出額整理表!$B$21:$B$199,貼_産出額整理表!H$21:H$199,0),"-")</f>
        <v>雨竜町</v>
      </c>
      <c r="J230" t="str">
        <f>IFERROR(_xlfn.XLOOKUP($C230,貼_産出額整理表!$B$21:$B$199,貼_産出額整理表!I$21:I$199,0),"-")</f>
        <v>愛別町</v>
      </c>
      <c r="K230" t="str">
        <f>IFERROR(_xlfn.XLOOKUP($C230,貼_産出額整理表!$B$21:$B$199,貼_産出額整理表!M$21:M$199,0),"-")</f>
        <v>-</v>
      </c>
      <c r="L230" t="str">
        <f>IFERROR(_xlfn.XLOOKUP($C230,貼_産出額整理表!$B$21:$B$199,貼_産出額整理表!N$21:N$199,0),"-")</f>
        <v>-</v>
      </c>
      <c r="M230" t="str">
        <f>IFERROR(_xlfn.XLOOKUP($C230,貼_産出額整理表!$B$21:$B$199,貼_産出額整理表!J$21:J$199,0),"-")</f>
        <v>下川町</v>
      </c>
      <c r="N230" t="str">
        <f>IFERROR(_xlfn.XLOOKUP($C230,貼_産出額整理表!$B$21:$B$199,貼_産出額整理表!K$21:K$199,0),"-")</f>
        <v>豊浦町</v>
      </c>
      <c r="O230" t="str">
        <f>IFERROR(_xlfn.XLOOKUP($C230,貼_産出額整理表!$B$21:$B$199,貼_産出額整理表!L$21:L$199,0),"-")</f>
        <v>-</v>
      </c>
      <c r="P230" t="str">
        <f>IFERROR(_xlfn.XLOOKUP($C230,貼_産出額整理表!$B$21:$B$199,貼_産出額整理表!O$21:O$199,0),"-")</f>
        <v>遠別町</v>
      </c>
      <c r="Q230" t="str">
        <f>IFERROR(_xlfn.XLOOKUP($C230,貼_産出額整理表!$B$21:$B$199,貼_産出額整理表!Q$21:Q$199,0),"-")</f>
        <v>羅臼町</v>
      </c>
      <c r="R230" t="str">
        <f>IFERROR(_xlfn.XLOOKUP($C230,貼_産出額整理表!$B$21:$B$199,貼_産出額整理表!R$21:R$199,0),"-")</f>
        <v>初山別村</v>
      </c>
      <c r="S230" t="str">
        <f>IFERROR(_xlfn.XLOOKUP($C230,貼_産出額整理表!$B$21:$B$199,貼_産出額整理表!P$21:P$199,0),"-")</f>
        <v>長万部町</v>
      </c>
    </row>
    <row r="231" spans="3:19">
      <c r="C231">
        <v>92</v>
      </c>
      <c r="D231" t="str">
        <f>IFERROR(_xlfn.XLOOKUP($C231,貼_産出額整理表!$B$21:$B$199,貼_産出額整理表!C$21:C$199,0),"-")</f>
        <v>置戸町</v>
      </c>
      <c r="E231" t="str">
        <f>IFERROR(_xlfn.XLOOKUP($C231,貼_産出額整理表!$B$21:$B$199,貼_産出額整理表!D$21:D$199,0),"-")</f>
        <v>大樹町</v>
      </c>
      <c r="F231" t="str">
        <f>IFERROR(_xlfn.XLOOKUP($C231,貼_産出額整理表!$B$21:$B$199,貼_産出額整理表!E$21:E$199,0),"-")</f>
        <v>浦河町</v>
      </c>
      <c r="G231" t="str">
        <f>IFERROR(_xlfn.XLOOKUP($C231,貼_産出額整理表!$B$21:$B$199,貼_産出額整理表!F$21:F$199,0),"-")</f>
        <v>比布町</v>
      </c>
      <c r="H231" t="str">
        <f>IFERROR(_xlfn.XLOOKUP($C231,貼_産出額整理表!$B$21:$B$199,貼_産出額整理表!G$21:G$199,0),"-")</f>
        <v>上富良野町</v>
      </c>
      <c r="I231" t="str">
        <f>IFERROR(_xlfn.XLOOKUP($C231,貼_産出額整理表!$B$21:$B$199,貼_産出額整理表!H$21:H$199,0),"-")</f>
        <v>愛別町</v>
      </c>
      <c r="J231" t="str">
        <f>IFERROR(_xlfn.XLOOKUP($C231,貼_産出額整理表!$B$21:$B$199,貼_産出額整理表!I$21:I$199,0),"-")</f>
        <v>下川町</v>
      </c>
      <c r="K231" t="str">
        <f>IFERROR(_xlfn.XLOOKUP($C231,貼_産出額整理表!$B$21:$B$199,貼_産出額整理表!M$21:M$199,0),"-")</f>
        <v>-</v>
      </c>
      <c r="L231" t="str">
        <f>IFERROR(_xlfn.XLOOKUP($C231,貼_産出額整理表!$B$21:$B$199,貼_産出額整理表!N$21:N$199,0),"-")</f>
        <v>-</v>
      </c>
      <c r="M231" t="str">
        <f>IFERROR(_xlfn.XLOOKUP($C231,貼_産出額整理表!$B$21:$B$199,貼_産出額整理表!J$21:J$199,0),"-")</f>
        <v>佐呂間町</v>
      </c>
      <c r="N231" t="str">
        <f>IFERROR(_xlfn.XLOOKUP($C231,貼_産出額整理表!$B$21:$B$199,貼_産出額整理表!K$21:K$199,0),"-")</f>
        <v>安平町</v>
      </c>
      <c r="O231" t="str">
        <f>IFERROR(_xlfn.XLOOKUP($C231,貼_産出額整理表!$B$21:$B$199,貼_産出額整理表!L$21:L$199,0),"-")</f>
        <v>-</v>
      </c>
      <c r="P231" t="str">
        <f>IFERROR(_xlfn.XLOOKUP($C231,貼_産出額整理表!$B$21:$B$199,貼_産出額整理表!O$21:O$199,0),"-")</f>
        <v>今金町</v>
      </c>
      <c r="Q231" t="str">
        <f>IFERROR(_xlfn.XLOOKUP($C231,貼_産出額整理表!$B$21:$B$199,貼_産出額整理表!Q$21:Q$199,0),"-")</f>
        <v>倶知安町</v>
      </c>
      <c r="R231" t="str">
        <f>IFERROR(_xlfn.XLOOKUP($C231,貼_産出額整理表!$B$21:$B$199,貼_産出額整理表!R$21:R$199,0),"-")</f>
        <v>長沼町</v>
      </c>
      <c r="S231" t="str">
        <f>IFERROR(_xlfn.XLOOKUP($C231,貼_産出額整理表!$B$21:$B$199,貼_産出額整理表!P$21:P$199,0),"-")</f>
        <v>幌延町</v>
      </c>
    </row>
    <row r="232" spans="3:19">
      <c r="C232">
        <v>93</v>
      </c>
      <c r="D232" t="str">
        <f>IFERROR(_xlfn.XLOOKUP($C232,貼_産出額整理表!$B$21:$B$199,貼_産出額整理表!C$21:C$199,0),"-")</f>
        <v>雄武町</v>
      </c>
      <c r="E232" t="str">
        <f>IFERROR(_xlfn.XLOOKUP($C232,貼_産出額整理表!$B$21:$B$199,貼_産出額整理表!D$21:D$199,0),"-")</f>
        <v>壮瞥町</v>
      </c>
      <c r="F232" t="str">
        <f>IFERROR(_xlfn.XLOOKUP($C232,貼_産出額整理表!$B$21:$B$199,貼_産出額整理表!E$21:E$199,0),"-")</f>
        <v>札幌市</v>
      </c>
      <c r="G232" t="str">
        <f>IFERROR(_xlfn.XLOOKUP($C232,貼_産出額整理表!$B$21:$B$199,貼_産出額整理表!F$21:F$199,0),"-")</f>
        <v>洞爺湖町</v>
      </c>
      <c r="H232" t="str">
        <f>IFERROR(_xlfn.XLOOKUP($C232,貼_産出額整理表!$B$21:$B$199,貼_産出額整理表!G$21:G$199,0),"-")</f>
        <v>中富良野町</v>
      </c>
      <c r="I232" t="str">
        <f>IFERROR(_xlfn.XLOOKUP($C232,貼_産出額整理表!$B$21:$B$199,貼_産出額整理表!H$21:H$199,0),"-")</f>
        <v>上川町</v>
      </c>
      <c r="J232" t="str">
        <f>IFERROR(_xlfn.XLOOKUP($C232,貼_産出額整理表!$B$21:$B$199,貼_産出額整理表!I$21:I$199,0),"-")</f>
        <v>羽幌町</v>
      </c>
      <c r="K232" t="str">
        <f>IFERROR(_xlfn.XLOOKUP($C232,貼_産出額整理表!$B$21:$B$199,貼_産出額整理表!M$21:M$199,0),"-")</f>
        <v>-</v>
      </c>
      <c r="L232" t="str">
        <f>IFERROR(_xlfn.XLOOKUP($C232,貼_産出額整理表!$B$21:$B$199,貼_産出額整理表!N$21:N$199,0),"-")</f>
        <v>-</v>
      </c>
      <c r="M232" t="str">
        <f>IFERROR(_xlfn.XLOOKUP($C232,貼_産出額整理表!$B$21:$B$199,貼_産出額整理表!J$21:J$199,0),"-")</f>
        <v>月形町</v>
      </c>
      <c r="N232" t="str">
        <f>IFERROR(_xlfn.XLOOKUP($C232,貼_産出額整理表!$B$21:$B$199,貼_産出額整理表!K$21:K$199,0),"-")</f>
        <v>日高町</v>
      </c>
      <c r="O232" t="str">
        <f>IFERROR(_xlfn.XLOOKUP($C232,貼_産出額整理表!$B$21:$B$199,貼_産出額整理表!L$21:L$199,0),"-")</f>
        <v>-</v>
      </c>
      <c r="P232" t="str">
        <f>IFERROR(_xlfn.XLOOKUP($C232,貼_産出額整理表!$B$21:$B$199,貼_産出額整理表!O$21:O$199,0),"-")</f>
        <v>むかわ町</v>
      </c>
      <c r="Q232" t="str">
        <f>IFERROR(_xlfn.XLOOKUP($C232,貼_産出額整理表!$B$21:$B$199,貼_産出額整理表!Q$21:Q$199,0),"-")</f>
        <v>長沼町</v>
      </c>
      <c r="R232" t="str">
        <f>IFERROR(_xlfn.XLOOKUP($C232,貼_産出額整理表!$B$21:$B$199,貼_産出額整理表!R$21:R$199,0),"-")</f>
        <v>倶知安町</v>
      </c>
      <c r="S232" t="str">
        <f>IFERROR(_xlfn.XLOOKUP($C232,貼_産出額整理表!$B$21:$B$199,貼_産出額整理表!P$21:P$199,0),"-")</f>
        <v>幌加内町</v>
      </c>
    </row>
    <row r="233" spans="3:19">
      <c r="C233">
        <v>94</v>
      </c>
      <c r="D233" t="str">
        <f>IFERROR(_xlfn.XLOOKUP($C233,貼_産出額整理表!$B$21:$B$199,貼_産出額整理表!C$21:C$199,0),"-")</f>
        <v>せたな町</v>
      </c>
      <c r="E233" t="str">
        <f>IFERROR(_xlfn.XLOOKUP($C233,貼_産出額整理表!$B$21:$B$199,貼_産出額整理表!D$21:D$199,0),"-")</f>
        <v>美深町</v>
      </c>
      <c r="F233" t="str">
        <f>IFERROR(_xlfn.XLOOKUP($C233,貼_産出額整理表!$B$21:$B$199,貼_産出額整理表!E$21:E$199,0),"-")</f>
        <v>福島町</v>
      </c>
      <c r="G233" t="str">
        <f>IFERROR(_xlfn.XLOOKUP($C233,貼_産出額整理表!$B$21:$B$199,貼_産出額整理表!F$21:F$199,0),"-")</f>
        <v>札幌市</v>
      </c>
      <c r="H233" t="str">
        <f>IFERROR(_xlfn.XLOOKUP($C233,貼_産出額整理表!$B$21:$B$199,貼_産出額整理表!G$21:G$199,0),"-")</f>
        <v>占冠村</v>
      </c>
      <c r="I233" t="str">
        <f>IFERROR(_xlfn.XLOOKUP($C233,貼_産出額整理表!$B$21:$B$199,貼_産出額整理表!H$21:H$199,0),"-")</f>
        <v>平取町</v>
      </c>
      <c r="J233" t="str">
        <f>IFERROR(_xlfn.XLOOKUP($C233,貼_産出額整理表!$B$21:$B$199,貼_産出額整理表!I$21:I$199,0),"-")</f>
        <v>天塩町</v>
      </c>
      <c r="K233" t="str">
        <f>IFERROR(_xlfn.XLOOKUP($C233,貼_産出額整理表!$B$21:$B$199,貼_産出額整理表!M$21:M$199,0),"-")</f>
        <v>-</v>
      </c>
      <c r="L233" t="str">
        <f>IFERROR(_xlfn.XLOOKUP($C233,貼_産出額整理表!$B$21:$B$199,貼_産出額整理表!N$21:N$199,0),"-")</f>
        <v>-</v>
      </c>
      <c r="M233" t="str">
        <f>IFERROR(_xlfn.XLOOKUP($C233,貼_産出額整理表!$B$21:$B$199,貼_産出額整理表!J$21:J$199,0),"-")</f>
        <v>芦別市</v>
      </c>
      <c r="N233" t="str">
        <f>IFERROR(_xlfn.XLOOKUP($C233,貼_産出額整理表!$B$21:$B$199,貼_産出額整理表!K$21:K$199,0),"-")</f>
        <v>平取町</v>
      </c>
      <c r="O233" t="str">
        <f>IFERROR(_xlfn.XLOOKUP($C233,貼_産出額整理表!$B$21:$B$199,貼_産出額整理表!L$21:L$199,0),"-")</f>
        <v>-</v>
      </c>
      <c r="P233" t="str">
        <f>IFERROR(_xlfn.XLOOKUP($C233,貼_産出額整理表!$B$21:$B$199,貼_産出額整理表!O$21:O$199,0),"-")</f>
        <v>清里町</v>
      </c>
      <c r="Q233" t="str">
        <f>IFERROR(_xlfn.XLOOKUP($C233,貼_産出額整理表!$B$21:$B$199,貼_産出額整理表!Q$21:Q$199,0),"-")</f>
        <v>ニセコ町</v>
      </c>
      <c r="R233" t="str">
        <f>IFERROR(_xlfn.XLOOKUP($C233,貼_産出額整理表!$B$21:$B$199,貼_産出額整理表!R$21:R$199,0),"-")</f>
        <v>ニセコ町</v>
      </c>
      <c r="S233" t="str">
        <f>IFERROR(_xlfn.XLOOKUP($C233,貼_産出額整理表!$B$21:$B$199,貼_産出額整理表!P$21:P$199,0),"-")</f>
        <v>枝幸町</v>
      </c>
    </row>
    <row r="234" spans="3:19">
      <c r="C234">
        <v>95</v>
      </c>
      <c r="D234" t="str">
        <f>IFERROR(_xlfn.XLOOKUP($C234,貼_産出額整理表!$B$21:$B$199,貼_産出額整理表!C$21:C$199,0),"-")</f>
        <v>東川町</v>
      </c>
      <c r="E234" t="str">
        <f>IFERROR(_xlfn.XLOOKUP($C234,貼_産出額整理表!$B$21:$B$199,貼_産出額整理表!D$21:D$199,0),"-")</f>
        <v>三笠市</v>
      </c>
      <c r="F234" t="str">
        <f>IFERROR(_xlfn.XLOOKUP($C234,貼_産出額整理表!$B$21:$B$199,貼_産出額整理表!E$21:E$199,0),"-")</f>
        <v>美幌町</v>
      </c>
      <c r="G234" t="str">
        <f>IFERROR(_xlfn.XLOOKUP($C234,貼_産出額整理表!$B$21:$B$199,貼_産出額整理表!F$21:F$199,0),"-")</f>
        <v>北広島市</v>
      </c>
      <c r="H234" t="str">
        <f>IFERROR(_xlfn.XLOOKUP($C234,貼_産出額整理表!$B$21:$B$199,貼_産出額整理表!G$21:G$199,0),"-")</f>
        <v>苫前町</v>
      </c>
      <c r="I234" t="str">
        <f>IFERROR(_xlfn.XLOOKUP($C234,貼_産出額整理表!$B$21:$B$199,貼_産出額整理表!H$21:H$199,0),"-")</f>
        <v>大樹町</v>
      </c>
      <c r="J234" t="str">
        <f>IFERROR(_xlfn.XLOOKUP($C234,貼_産出額整理表!$B$21:$B$199,貼_産出額整理表!I$21:I$199,0),"-")</f>
        <v>中頓別町</v>
      </c>
      <c r="K234" t="str">
        <f>IFERROR(_xlfn.XLOOKUP($C234,貼_産出額整理表!$B$21:$B$199,貼_産出額整理表!M$21:M$199,0),"-")</f>
        <v>-</v>
      </c>
      <c r="L234" t="str">
        <f>IFERROR(_xlfn.XLOOKUP($C234,貼_産出額整理表!$B$21:$B$199,貼_産出額整理表!N$21:N$199,0),"-")</f>
        <v>-</v>
      </c>
      <c r="M234" t="str">
        <f>IFERROR(_xlfn.XLOOKUP($C234,貼_産出額整理表!$B$21:$B$199,貼_産出額整理表!J$21:J$199,0),"-")</f>
        <v>新十津川町</v>
      </c>
      <c r="N234" t="str">
        <f>IFERROR(_xlfn.XLOOKUP($C234,貼_産出額整理表!$B$21:$B$199,貼_産出額整理表!K$21:K$199,0),"-")</f>
        <v>新冠町</v>
      </c>
      <c r="O234" t="str">
        <f>IFERROR(_xlfn.XLOOKUP($C234,貼_産出額整理表!$B$21:$B$199,貼_産出額整理表!L$21:L$199,0),"-")</f>
        <v>-</v>
      </c>
      <c r="P234" t="str">
        <f>IFERROR(_xlfn.XLOOKUP($C234,貼_産出額整理表!$B$21:$B$199,貼_産出額整理表!O$21:O$199,0),"-")</f>
        <v>真狩村</v>
      </c>
      <c r="Q234" t="str">
        <f>IFERROR(_xlfn.XLOOKUP($C234,貼_産出額整理表!$B$21:$B$199,貼_産出額整理表!Q$21:Q$199,0),"-")</f>
        <v>旭川市</v>
      </c>
      <c r="R234" t="str">
        <f>IFERROR(_xlfn.XLOOKUP($C234,貼_産出額整理表!$B$21:$B$199,貼_産出額整理表!R$21:R$199,0),"-")</f>
        <v>旭川市</v>
      </c>
      <c r="S234" t="str">
        <f>IFERROR(_xlfn.XLOOKUP($C234,貼_産出額整理表!$B$21:$B$199,貼_産出額整理表!P$21:P$199,0),"-")</f>
        <v>北広島市</v>
      </c>
    </row>
    <row r="235" spans="3:19">
      <c r="C235">
        <v>96</v>
      </c>
      <c r="D235" t="str">
        <f>IFERROR(_xlfn.XLOOKUP($C235,貼_産出額整理表!$B$21:$B$199,貼_産出額整理表!C$21:C$199,0),"-")</f>
        <v>石狩市</v>
      </c>
      <c r="E235" t="str">
        <f>IFERROR(_xlfn.XLOOKUP($C235,貼_産出額整理表!$B$21:$B$199,貼_産出額整理表!D$21:D$199,0),"-")</f>
        <v>小平町</v>
      </c>
      <c r="F235" t="str">
        <f>IFERROR(_xlfn.XLOOKUP($C235,貼_産出額整理表!$B$21:$B$199,貼_産出額整理表!E$21:E$199,0),"-")</f>
        <v>豊浦町</v>
      </c>
      <c r="G235" t="str">
        <f>IFERROR(_xlfn.XLOOKUP($C235,貼_産出額整理表!$B$21:$B$199,貼_産出額整理表!F$21:F$199,0),"-")</f>
        <v>蘭越町</v>
      </c>
      <c r="H235" t="str">
        <f>IFERROR(_xlfn.XLOOKUP($C235,貼_産出額整理表!$B$21:$B$199,貼_産出額整理表!G$21:G$199,0),"-")</f>
        <v>初山別村</v>
      </c>
      <c r="I235" t="str">
        <f>IFERROR(_xlfn.XLOOKUP($C235,貼_産出額整理表!$B$21:$B$199,貼_産出額整理表!H$21:H$199,0),"-")</f>
        <v>江差町</v>
      </c>
      <c r="J235" t="str">
        <f>IFERROR(_xlfn.XLOOKUP($C235,貼_産出額整理表!$B$21:$B$199,貼_産出額整理表!I$21:I$199,0),"-")</f>
        <v>滝上町</v>
      </c>
      <c r="K235" t="str">
        <f>IFERROR(_xlfn.XLOOKUP($C235,貼_産出額整理表!$B$21:$B$199,貼_産出額整理表!M$21:M$199,0),"-")</f>
        <v>-</v>
      </c>
      <c r="L235" t="str">
        <f>IFERROR(_xlfn.XLOOKUP($C235,貼_産出額整理表!$B$21:$B$199,貼_産出額整理表!N$21:N$199,0),"-")</f>
        <v>-</v>
      </c>
      <c r="M235" t="str">
        <f>IFERROR(_xlfn.XLOOKUP($C235,貼_産出額整理表!$B$21:$B$199,貼_産出額整理表!J$21:J$199,0),"-")</f>
        <v>上川町</v>
      </c>
      <c r="N235" t="str">
        <f>IFERROR(_xlfn.XLOOKUP($C235,貼_産出額整理表!$B$21:$B$199,貼_産出額整理表!K$21:K$199,0),"-")</f>
        <v>音更町</v>
      </c>
      <c r="O235" t="str">
        <f>IFERROR(_xlfn.XLOOKUP($C235,貼_産出額整理表!$B$21:$B$199,貼_産出額整理表!L$21:L$199,0),"-")</f>
        <v>-</v>
      </c>
      <c r="P235" t="str">
        <f>IFERROR(_xlfn.XLOOKUP($C235,貼_産出額整理表!$B$21:$B$199,貼_産出額整理表!O$21:O$199,0),"-")</f>
        <v>上川町</v>
      </c>
      <c r="Q235" t="str">
        <f>IFERROR(_xlfn.XLOOKUP($C235,貼_産出額整理表!$B$21:$B$199,貼_産出額整理表!Q$21:Q$199,0),"-")</f>
        <v>苫小牧市</v>
      </c>
      <c r="R235" t="str">
        <f>IFERROR(_xlfn.XLOOKUP($C235,貼_産出額整理表!$B$21:$B$199,貼_産出額整理表!R$21:R$199,0),"-")</f>
        <v>登別市</v>
      </c>
      <c r="S235" t="str">
        <f>IFERROR(_xlfn.XLOOKUP($C235,貼_産出額整理表!$B$21:$B$199,貼_産出額整理表!P$21:P$199,0),"-")</f>
        <v>中富良野町</v>
      </c>
    </row>
    <row r="236" spans="3:19">
      <c r="C236">
        <v>97</v>
      </c>
      <c r="D236" t="str">
        <f>IFERROR(_xlfn.XLOOKUP($C236,貼_産出額整理表!$B$21:$B$199,貼_産出額整理表!C$21:C$199,0),"-")</f>
        <v>当麻町</v>
      </c>
      <c r="E236" t="str">
        <f>IFERROR(_xlfn.XLOOKUP($C236,貼_産出額整理表!$B$21:$B$199,貼_産出額整理表!D$21:D$199,0),"-")</f>
        <v>喜茂別町</v>
      </c>
      <c r="F236" t="str">
        <f>IFERROR(_xlfn.XLOOKUP($C236,貼_産出額整理表!$B$21:$B$199,貼_産出額整理表!E$21:E$199,0),"-")</f>
        <v>様似町</v>
      </c>
      <c r="G236" t="str">
        <f>IFERROR(_xlfn.XLOOKUP($C236,貼_産出額整理表!$B$21:$B$199,貼_産出額整理表!F$21:F$199,0),"-")</f>
        <v>壮瞥町</v>
      </c>
      <c r="H236" t="str">
        <f>IFERROR(_xlfn.XLOOKUP($C236,貼_産出額整理表!$B$21:$B$199,貼_産出額整理表!G$21:G$199,0),"-")</f>
        <v>遠別町</v>
      </c>
      <c r="I236" t="str">
        <f>IFERROR(_xlfn.XLOOKUP($C236,貼_産出額整理表!$B$21:$B$199,貼_産出額整理表!H$21:H$199,0),"-")</f>
        <v>乙部町</v>
      </c>
      <c r="J236" t="str">
        <f>IFERROR(_xlfn.XLOOKUP($C236,貼_産出額整理表!$B$21:$B$199,貼_産出額整理表!I$21:I$199,0),"-")</f>
        <v>浦河町</v>
      </c>
      <c r="K236" t="str">
        <f>IFERROR(_xlfn.XLOOKUP($C236,貼_産出額整理表!$B$21:$B$199,貼_産出額整理表!M$21:M$199,0),"-")</f>
        <v>-</v>
      </c>
      <c r="L236" t="str">
        <f>IFERROR(_xlfn.XLOOKUP($C236,貼_産出額整理表!$B$21:$B$199,貼_産出額整理表!N$21:N$199,0),"-")</f>
        <v>-</v>
      </c>
      <c r="M236" t="str">
        <f>IFERROR(_xlfn.XLOOKUP($C236,貼_産出額整理表!$B$21:$B$199,貼_産出額整理表!J$21:J$199,0),"-")</f>
        <v>新冠町</v>
      </c>
      <c r="N236" t="str">
        <f>IFERROR(_xlfn.XLOOKUP($C236,貼_産出額整理表!$B$21:$B$199,貼_産出額整理表!K$21:K$199,0),"-")</f>
        <v>士幌町</v>
      </c>
      <c r="O236" t="str">
        <f>IFERROR(_xlfn.XLOOKUP($C236,貼_産出額整理表!$B$21:$B$199,貼_産出額整理表!L$21:L$199,0),"-")</f>
        <v>-</v>
      </c>
      <c r="P236" t="str">
        <f>IFERROR(_xlfn.XLOOKUP($C236,貼_産出額整理表!$B$21:$B$199,貼_産出額整理表!O$21:O$199,0),"-")</f>
        <v>愛別町</v>
      </c>
      <c r="Q236" t="str">
        <f>IFERROR(_xlfn.XLOOKUP($C236,貼_産出額整理表!$B$21:$B$199,貼_産出額整理表!Q$21:Q$199,0),"-")</f>
        <v>登別市</v>
      </c>
      <c r="R236" t="str">
        <f>IFERROR(_xlfn.XLOOKUP($C236,貼_産出額整理表!$B$21:$B$199,貼_産出額整理表!R$21:R$199,0),"-")</f>
        <v>苫小牧市</v>
      </c>
      <c r="S236" t="str">
        <f>IFERROR(_xlfn.XLOOKUP($C236,貼_産出額整理表!$B$21:$B$199,貼_産出額整理表!P$21:P$199,0),"-")</f>
        <v>占冠村</v>
      </c>
    </row>
    <row r="237" spans="3:19">
      <c r="C237">
        <v>98</v>
      </c>
      <c r="D237" t="str">
        <f>IFERROR(_xlfn.XLOOKUP($C237,貼_産出額整理表!$B$21:$B$199,貼_産出額整理表!C$21:C$199,0),"-")</f>
        <v>浜頓別町</v>
      </c>
      <c r="E237" t="str">
        <f>IFERROR(_xlfn.XLOOKUP($C237,貼_産出額整理表!$B$21:$B$199,貼_産出額整理表!D$21:D$199,0),"-")</f>
        <v>羽幌町</v>
      </c>
      <c r="F237" t="str">
        <f>IFERROR(_xlfn.XLOOKUP($C237,貼_産出額整理表!$B$21:$B$199,貼_産出額整理表!E$21:E$199,0),"-")</f>
        <v>小樽市</v>
      </c>
      <c r="G237" t="str">
        <f>IFERROR(_xlfn.XLOOKUP($C237,貼_産出額整理表!$B$21:$B$199,貼_産出額整理表!F$21:F$199,0),"-")</f>
        <v>留萌市</v>
      </c>
      <c r="H237" t="str">
        <f>IFERROR(_xlfn.XLOOKUP($C237,貼_産出額整理表!$B$21:$B$199,貼_産出額整理表!G$21:G$199,0),"-")</f>
        <v>猿払村</v>
      </c>
      <c r="I237" t="str">
        <f>IFERROR(_xlfn.XLOOKUP($C237,貼_産出額整理表!$B$21:$B$199,貼_産出額整理表!H$21:H$199,0),"-")</f>
        <v>遠別町</v>
      </c>
      <c r="J237" t="str">
        <f>IFERROR(_xlfn.XLOOKUP($C237,貼_産出額整理表!$B$21:$B$199,貼_産出額整理表!I$21:I$199,0),"-")</f>
        <v>新ひだか町</v>
      </c>
      <c r="K237" t="str">
        <f>IFERROR(_xlfn.XLOOKUP($C237,貼_産出額整理表!$B$21:$B$199,貼_産出額整理表!M$21:M$199,0),"-")</f>
        <v>-</v>
      </c>
      <c r="L237" t="str">
        <f>IFERROR(_xlfn.XLOOKUP($C237,貼_産出額整理表!$B$21:$B$199,貼_産出額整理表!N$21:N$199,0),"-")</f>
        <v>-</v>
      </c>
      <c r="M237" t="str">
        <f>IFERROR(_xlfn.XLOOKUP($C237,貼_産出額整理表!$B$21:$B$199,貼_産出額整理表!J$21:J$199,0),"-")</f>
        <v>新得町</v>
      </c>
      <c r="N237" t="str">
        <f>IFERROR(_xlfn.XLOOKUP($C237,貼_産出額整理表!$B$21:$B$199,貼_産出額整理表!K$21:K$199,0),"-")</f>
        <v>鹿追町</v>
      </c>
      <c r="O237" t="str">
        <f>IFERROR(_xlfn.XLOOKUP($C237,貼_産出額整理表!$B$21:$B$199,貼_産出額整理表!L$21:L$199,0),"-")</f>
        <v>-</v>
      </c>
      <c r="P237" t="str">
        <f>IFERROR(_xlfn.XLOOKUP($C237,貼_産出額整理表!$B$21:$B$199,貼_産出額整理表!O$21:O$199,0),"-")</f>
        <v>栗山町</v>
      </c>
      <c r="Q237" t="str">
        <f>IFERROR(_xlfn.XLOOKUP($C237,貼_産出額整理表!$B$21:$B$199,貼_産出額整理表!Q$21:Q$199,0),"-")</f>
        <v>厚真町</v>
      </c>
      <c r="R237" t="str">
        <f>IFERROR(_xlfn.XLOOKUP($C237,貼_産出額整理表!$B$21:$B$199,貼_産出額整理表!R$21:R$199,0),"-")</f>
        <v>厚真町</v>
      </c>
      <c r="S237" t="str">
        <f>IFERROR(_xlfn.XLOOKUP($C237,貼_産出額整理表!$B$21:$B$199,貼_産出額整理表!P$21:P$199,0),"-")</f>
        <v>留萌市</v>
      </c>
    </row>
    <row r="238" spans="3:19">
      <c r="C238">
        <v>99</v>
      </c>
      <c r="D238" t="str">
        <f>IFERROR(_xlfn.XLOOKUP($C238,貼_産出額整理表!$B$21:$B$199,貼_産出額整理表!C$21:C$199,0),"-")</f>
        <v>南幌町</v>
      </c>
      <c r="E238" t="str">
        <f>IFERROR(_xlfn.XLOOKUP($C238,貼_産出額整理表!$B$21:$B$199,貼_産出額整理表!D$21:D$199,0),"-")</f>
        <v>日高町</v>
      </c>
      <c r="F238" t="str">
        <f>IFERROR(_xlfn.XLOOKUP($C238,貼_産出額整理表!$B$21:$B$199,貼_産出額整理表!E$21:E$199,0),"-")</f>
        <v>室蘭市</v>
      </c>
      <c r="G238" t="str">
        <f>IFERROR(_xlfn.XLOOKUP($C238,貼_産出額整理表!$B$21:$B$199,貼_産出額整理表!F$21:F$199,0),"-")</f>
        <v>苫小牧市</v>
      </c>
      <c r="H238" t="str">
        <f>IFERROR(_xlfn.XLOOKUP($C238,貼_産出額整理表!$B$21:$B$199,貼_産出額整理表!G$21:G$199,0),"-")</f>
        <v>幌延町</v>
      </c>
      <c r="I238" t="str">
        <f>IFERROR(_xlfn.XLOOKUP($C238,貼_産出額整理表!$B$21:$B$199,貼_産出額整理表!H$21:H$199,0),"-")</f>
        <v>湧別町</v>
      </c>
      <c r="J238" t="str">
        <f>IFERROR(_xlfn.XLOOKUP($C238,貼_産出額整理表!$B$21:$B$199,貼_産出額整理表!I$21:I$199,0),"-")</f>
        <v>-</v>
      </c>
      <c r="K238" t="str">
        <f>IFERROR(_xlfn.XLOOKUP($C238,貼_産出額整理表!$B$21:$B$199,貼_産出額整理表!M$21:M$199,0),"-")</f>
        <v>-</v>
      </c>
      <c r="L238" t="str">
        <f>IFERROR(_xlfn.XLOOKUP($C238,貼_産出額整理表!$B$21:$B$199,貼_産出額整理表!N$21:N$199,0),"-")</f>
        <v>-</v>
      </c>
      <c r="M238" t="str">
        <f>IFERROR(_xlfn.XLOOKUP($C238,貼_産出額整理表!$B$21:$B$199,貼_産出額整理表!J$21:J$199,0),"-")</f>
        <v>釧路市</v>
      </c>
      <c r="N238" t="str">
        <f>IFERROR(_xlfn.XLOOKUP($C238,貼_産出額整理表!$B$21:$B$199,貼_産出額整理表!K$21:K$199,0),"-")</f>
        <v>新得町</v>
      </c>
      <c r="O238" t="str">
        <f>IFERROR(_xlfn.XLOOKUP($C238,貼_産出額整理表!$B$21:$B$199,貼_産出額整理表!L$21:L$199,0),"-")</f>
        <v>-</v>
      </c>
      <c r="P238" t="str">
        <f>IFERROR(_xlfn.XLOOKUP($C238,貼_産出額整理表!$B$21:$B$199,貼_産出額整理表!O$21:O$199,0),"-")</f>
        <v>苫前町</v>
      </c>
      <c r="Q238" t="str">
        <f>IFERROR(_xlfn.XLOOKUP($C238,貼_産出額整理表!$B$21:$B$199,貼_産出額整理表!Q$21:Q$199,0),"-")</f>
        <v>釧路町</v>
      </c>
      <c r="R238" t="str">
        <f>IFERROR(_xlfn.XLOOKUP($C238,貼_産出額整理表!$B$21:$B$199,貼_産出額整理表!R$21:R$199,0),"-")</f>
        <v>釧路町</v>
      </c>
      <c r="S238" t="str">
        <f>IFERROR(_xlfn.XLOOKUP($C238,貼_産出額整理表!$B$21:$B$199,貼_産出額整理表!P$21:P$199,0),"-")</f>
        <v>芦別市</v>
      </c>
    </row>
    <row r="239" spans="3:19">
      <c r="C239">
        <v>100</v>
      </c>
      <c r="D239" t="str">
        <f>IFERROR(_xlfn.XLOOKUP($C239,貼_産出額整理表!$B$21:$B$199,貼_産出額整理表!C$21:C$199,0),"-")</f>
        <v>和寒町</v>
      </c>
      <c r="E239" t="str">
        <f>IFERROR(_xlfn.XLOOKUP($C239,貼_産出額整理表!$B$21:$B$199,貼_産出額整理表!D$21:D$199,0),"-")</f>
        <v>中標津町</v>
      </c>
      <c r="F239" t="str">
        <f>IFERROR(_xlfn.XLOOKUP($C239,貼_産出額整理表!$B$21:$B$199,貼_産出額整理表!E$21:E$199,0),"-")</f>
        <v>夕張市</v>
      </c>
      <c r="G239" t="str">
        <f>IFERROR(_xlfn.XLOOKUP($C239,貼_産出額整理表!$B$21:$B$199,貼_産出額整理表!F$21:F$199,0),"-")</f>
        <v>芦別市</v>
      </c>
      <c r="H239" t="str">
        <f>IFERROR(_xlfn.XLOOKUP($C239,貼_産出額整理表!$B$21:$B$199,貼_産出額整理表!G$21:G$199,0),"-")</f>
        <v>津別町</v>
      </c>
      <c r="I239" t="str">
        <f>IFERROR(_xlfn.XLOOKUP($C239,貼_産出額整理表!$B$21:$B$199,貼_産出額整理表!H$21:H$199,0),"-")</f>
        <v>弟子屈町</v>
      </c>
      <c r="J239" t="str">
        <f>IFERROR(_xlfn.XLOOKUP($C239,貼_産出額整理表!$B$21:$B$199,貼_産出額整理表!I$21:I$199,0),"-")</f>
        <v>-</v>
      </c>
      <c r="K239" t="str">
        <f>IFERROR(_xlfn.XLOOKUP($C239,貼_産出額整理表!$B$21:$B$199,貼_産出額整理表!M$21:M$199,0),"-")</f>
        <v>-</v>
      </c>
      <c r="L239" t="str">
        <f>IFERROR(_xlfn.XLOOKUP($C239,貼_産出額整理表!$B$21:$B$199,貼_産出額整理表!N$21:N$199,0),"-")</f>
        <v>-</v>
      </c>
      <c r="M239" t="str">
        <f>IFERROR(_xlfn.XLOOKUP($C239,貼_産出額整理表!$B$21:$B$199,貼_産出額整理表!J$21:J$199,0),"-")</f>
        <v>大樹町</v>
      </c>
      <c r="N239" t="str">
        <f>IFERROR(_xlfn.XLOOKUP($C239,貼_産出額整理表!$B$21:$B$199,貼_産出額整理表!K$21:K$199,0),"-")</f>
        <v>大樹町</v>
      </c>
      <c r="O239" t="str">
        <f>IFERROR(_xlfn.XLOOKUP($C239,貼_産出額整理表!$B$21:$B$199,貼_産出額整理表!L$21:L$199,0),"-")</f>
        <v>-</v>
      </c>
      <c r="P239" t="str">
        <f>IFERROR(_xlfn.XLOOKUP($C239,貼_産出額整理表!$B$21:$B$199,貼_産出額整理表!O$21:O$199,0),"-")</f>
        <v>砂川市</v>
      </c>
      <c r="Q239" t="str">
        <f>IFERROR(_xlfn.XLOOKUP($C239,貼_産出額整理表!$B$21:$B$199,貼_産出額整理表!Q$21:Q$199,0),"-")</f>
        <v>剣淵町</v>
      </c>
      <c r="R239" t="str">
        <f>IFERROR(_xlfn.XLOOKUP($C239,貼_産出額整理表!$B$21:$B$199,貼_産出額整理表!R$21:R$199,0),"-")</f>
        <v>剣淵町</v>
      </c>
      <c r="S239" t="str">
        <f>IFERROR(_xlfn.XLOOKUP($C239,貼_産出額整理表!$B$21:$B$199,貼_産出額整理表!P$21:P$199,0),"-")</f>
        <v>名寄市</v>
      </c>
    </row>
    <row r="240" spans="3:19">
      <c r="C240">
        <v>101</v>
      </c>
      <c r="D240" t="str">
        <f>IFERROR(_xlfn.XLOOKUP($C240,貼_産出額整理表!$B$21:$B$199,貼_産出額整理表!C$21:C$199,0),"-")</f>
        <v>美深町</v>
      </c>
      <c r="E240" t="str">
        <f>IFERROR(_xlfn.XLOOKUP($C240,貼_産出額整理表!$B$21:$B$199,貼_産出額整理表!D$21:D$199,0),"-")</f>
        <v>佐呂間町</v>
      </c>
      <c r="F240" t="str">
        <f>IFERROR(_xlfn.XLOOKUP($C240,貼_産出額整理表!$B$21:$B$199,貼_産出額整理表!E$21:E$199,0),"-")</f>
        <v>島牧村</v>
      </c>
      <c r="G240" t="str">
        <f>IFERROR(_xlfn.XLOOKUP($C240,貼_産出額整理表!$B$21:$B$199,貼_産出額整理表!F$21:F$199,0),"-")</f>
        <v>赤平市</v>
      </c>
      <c r="H240" t="str">
        <f>IFERROR(_xlfn.XLOOKUP($C240,貼_産出額整理表!$B$21:$B$199,貼_産出額整理表!G$21:G$199,0),"-")</f>
        <v>小清水町</v>
      </c>
      <c r="I240" t="str">
        <f>IFERROR(_xlfn.XLOOKUP($C240,貼_産出額整理表!$B$21:$B$199,貼_産出額整理表!H$21:H$199,0),"-")</f>
        <v>札幌市</v>
      </c>
      <c r="J240" t="str">
        <f>IFERROR(_xlfn.XLOOKUP($C240,貼_産出額整理表!$B$21:$B$199,貼_産出額整理表!I$21:I$199,0),"-")</f>
        <v>-</v>
      </c>
      <c r="K240" t="str">
        <f>IFERROR(_xlfn.XLOOKUP($C240,貼_産出額整理表!$B$21:$B$199,貼_産出額整理表!M$21:M$199,0),"-")</f>
        <v>-</v>
      </c>
      <c r="L240" t="str">
        <f>IFERROR(_xlfn.XLOOKUP($C240,貼_産出額整理表!$B$21:$B$199,貼_産出額整理表!N$21:N$199,0),"-")</f>
        <v>-</v>
      </c>
      <c r="M240" t="str">
        <f>IFERROR(_xlfn.XLOOKUP($C240,貼_産出額整理表!$B$21:$B$199,貼_産出額整理表!J$21:J$199,0),"-")</f>
        <v>豊頃町</v>
      </c>
      <c r="N240" t="str">
        <f>IFERROR(_xlfn.XLOOKUP($C240,貼_産出額整理表!$B$21:$B$199,貼_産出額整理表!K$21:K$199,0),"-")</f>
        <v>幕別町</v>
      </c>
      <c r="O240" t="str">
        <f>IFERROR(_xlfn.XLOOKUP($C240,貼_産出額整理表!$B$21:$B$199,貼_産出額整理表!L$21:L$199,0),"-")</f>
        <v>-</v>
      </c>
      <c r="P240" t="str">
        <f>IFERROR(_xlfn.XLOOKUP($C240,貼_産出額整理表!$B$21:$B$199,貼_産出額整理表!O$21:O$199,0),"-")</f>
        <v>三笠市</v>
      </c>
      <c r="Q240" t="str">
        <f>IFERROR(_xlfn.XLOOKUP($C240,貼_産出額整理表!$B$21:$B$199,貼_産出額整理表!Q$21:Q$199,0),"-")</f>
        <v>北斗市</v>
      </c>
      <c r="R240" t="str">
        <f>IFERROR(_xlfn.XLOOKUP($C240,貼_産出額整理表!$B$21:$B$199,貼_産出額整理表!R$21:R$199,0),"-")</f>
        <v>石狩市</v>
      </c>
      <c r="S240" t="str">
        <f>IFERROR(_xlfn.XLOOKUP($C240,貼_産出額整理表!$B$21:$B$199,貼_産出額整理表!P$21:P$199,0),"-")</f>
        <v>石狩市</v>
      </c>
    </row>
    <row r="241" spans="3:19">
      <c r="C241">
        <v>102</v>
      </c>
      <c r="D241" t="str">
        <f>IFERROR(_xlfn.XLOOKUP($C241,貼_産出額整理表!$B$21:$B$199,貼_産出額整理表!C$21:C$199,0),"-")</f>
        <v>今金町</v>
      </c>
      <c r="E241" t="str">
        <f>IFERROR(_xlfn.XLOOKUP($C241,貼_産出額整理表!$B$21:$B$199,貼_産出額整理表!D$21:D$199,0),"-")</f>
        <v>愛別町</v>
      </c>
      <c r="F241" t="str">
        <f>IFERROR(_xlfn.XLOOKUP($C241,貼_産出額整理表!$B$21:$B$199,貼_産出額整理表!E$21:E$199,0),"-")</f>
        <v>真狩村</v>
      </c>
      <c r="G241" t="str">
        <f>IFERROR(_xlfn.XLOOKUP($C241,貼_産出額整理表!$B$21:$B$199,貼_産出額整理表!F$21:F$199,0),"-")</f>
        <v>江差町</v>
      </c>
      <c r="H241" t="str">
        <f>IFERROR(_xlfn.XLOOKUP($C241,貼_産出額整理表!$B$21:$B$199,貼_産出額整理表!G$21:G$199,0),"-")</f>
        <v>遠軽町</v>
      </c>
      <c r="I241" t="str">
        <f>IFERROR(_xlfn.XLOOKUP($C241,貼_産出額整理表!$B$21:$B$199,貼_産出額整理表!H$21:H$199,0),"-")</f>
        <v>函館市</v>
      </c>
      <c r="J241" t="str">
        <f>IFERROR(_xlfn.XLOOKUP($C241,貼_産出額整理表!$B$21:$B$199,貼_産出額整理表!I$21:I$199,0),"-")</f>
        <v>-</v>
      </c>
      <c r="K241" t="str">
        <f>IFERROR(_xlfn.XLOOKUP($C241,貼_産出額整理表!$B$21:$B$199,貼_産出額整理表!M$21:M$199,0),"-")</f>
        <v>-</v>
      </c>
      <c r="L241" t="str">
        <f>IFERROR(_xlfn.XLOOKUP($C241,貼_産出額整理表!$B$21:$B$199,貼_産出額整理表!N$21:N$199,0),"-")</f>
        <v>-</v>
      </c>
      <c r="M241" t="str">
        <f>IFERROR(_xlfn.XLOOKUP($C241,貼_産出額整理表!$B$21:$B$199,貼_産出額整理表!J$21:J$199,0),"-")</f>
        <v>足寄町</v>
      </c>
      <c r="N241" t="str">
        <f>IFERROR(_xlfn.XLOOKUP($C241,貼_産出額整理表!$B$21:$B$199,貼_産出額整理表!K$21:K$199,0),"-")</f>
        <v>本別町</v>
      </c>
      <c r="O241" t="str">
        <f>IFERROR(_xlfn.XLOOKUP($C241,貼_産出額整理表!$B$21:$B$199,貼_産出額整理表!L$21:L$199,0),"-")</f>
        <v>-</v>
      </c>
      <c r="P241" t="str">
        <f>IFERROR(_xlfn.XLOOKUP($C241,貼_産出額整理表!$B$21:$B$199,貼_産出額整理表!O$21:O$199,0),"-")</f>
        <v>由仁町</v>
      </c>
      <c r="Q241" t="str">
        <f>IFERROR(_xlfn.XLOOKUP($C241,貼_産出額整理表!$B$21:$B$199,貼_産出額整理表!Q$21:Q$199,0),"-")</f>
        <v>石狩市</v>
      </c>
      <c r="R241" t="str">
        <f>IFERROR(_xlfn.XLOOKUP($C241,貼_産出額整理表!$B$21:$B$199,貼_産出額整理表!R$21:R$199,0),"-")</f>
        <v>和寒町</v>
      </c>
      <c r="S241" t="str">
        <f>IFERROR(_xlfn.XLOOKUP($C241,貼_産出額整理表!$B$21:$B$199,貼_産出額整理表!P$21:P$199,0),"-")</f>
        <v>松前町</v>
      </c>
    </row>
    <row r="242" spans="3:19">
      <c r="C242">
        <v>103</v>
      </c>
      <c r="D242" t="str">
        <f>IFERROR(_xlfn.XLOOKUP($C242,貼_産出額整理表!$B$21:$B$199,貼_産出額整理表!C$21:C$199,0),"-")</f>
        <v>沼田町</v>
      </c>
      <c r="E242" t="str">
        <f>IFERROR(_xlfn.XLOOKUP($C242,貼_産出額整理表!$B$21:$B$199,貼_産出額整理表!D$21:D$199,0),"-")</f>
        <v>新ひだか町</v>
      </c>
      <c r="F242" t="str">
        <f>IFERROR(_xlfn.XLOOKUP($C242,貼_産出額整理表!$B$21:$B$199,貼_産出額整理表!E$21:E$199,0),"-")</f>
        <v>古平町</v>
      </c>
      <c r="G242" t="str">
        <f>IFERROR(_xlfn.XLOOKUP($C242,貼_産出額整理表!$B$21:$B$199,貼_産出額整理表!F$21:F$199,0),"-")</f>
        <v>上ノ国町</v>
      </c>
      <c r="H242" t="str">
        <f>IFERROR(_xlfn.XLOOKUP($C242,貼_産出額整理表!$B$21:$B$199,貼_産出額整理表!G$21:G$199,0),"-")</f>
        <v>大空町</v>
      </c>
      <c r="I242" t="str">
        <f>IFERROR(_xlfn.XLOOKUP($C242,貼_産出額整理表!$B$21:$B$199,貼_産出額整理表!H$21:H$199,0),"-")</f>
        <v>夕張市</v>
      </c>
      <c r="J242" t="str">
        <f>IFERROR(_xlfn.XLOOKUP($C242,貼_産出額整理表!$B$21:$B$199,貼_産出額整理表!I$21:I$199,0),"-")</f>
        <v>-</v>
      </c>
      <c r="K242" t="str">
        <f>IFERROR(_xlfn.XLOOKUP($C242,貼_産出額整理表!$B$21:$B$199,貼_産出額整理表!M$21:M$199,0),"-")</f>
        <v>-</v>
      </c>
      <c r="L242" t="str">
        <f>IFERROR(_xlfn.XLOOKUP($C242,貼_産出額整理表!$B$21:$B$199,貼_産出額整理表!N$21:N$199,0),"-")</f>
        <v>-</v>
      </c>
      <c r="M242" t="str">
        <f>IFERROR(_xlfn.XLOOKUP($C242,貼_産出額整理表!$B$21:$B$199,貼_産出額整理表!J$21:J$199,0),"-")</f>
        <v>遠軽町</v>
      </c>
      <c r="N242" t="str">
        <f>IFERROR(_xlfn.XLOOKUP($C242,貼_産出額整理表!$B$21:$B$199,貼_産出額整理表!K$21:K$199,0),"-")</f>
        <v>弟子屈町</v>
      </c>
      <c r="O242" t="str">
        <f>IFERROR(_xlfn.XLOOKUP($C242,貼_産出額整理表!$B$21:$B$199,貼_産出額整理表!L$21:L$199,0),"-")</f>
        <v>-</v>
      </c>
      <c r="P242" t="str">
        <f>IFERROR(_xlfn.XLOOKUP($C242,貼_産出額整理表!$B$21:$B$199,貼_産出額整理表!O$21:O$199,0),"-")</f>
        <v>留寿都村</v>
      </c>
      <c r="Q242" t="str">
        <f>IFERROR(_xlfn.XLOOKUP($C242,貼_産出額整理表!$B$21:$B$199,貼_産出額整理表!Q$21:Q$199,0),"-")</f>
        <v>和寒町</v>
      </c>
      <c r="R242" t="str">
        <f>IFERROR(_xlfn.XLOOKUP($C242,貼_産出額整理表!$B$21:$B$199,貼_産出額整理表!R$21:R$199,0),"-")</f>
        <v>深川市</v>
      </c>
      <c r="S242" t="str">
        <f>IFERROR(_xlfn.XLOOKUP($C242,貼_産出額整理表!$B$21:$B$199,貼_産出額整理表!P$21:P$199,0),"-")</f>
        <v>由仁町</v>
      </c>
    </row>
    <row r="243" spans="3:19">
      <c r="C243">
        <v>104</v>
      </c>
      <c r="D243" t="str">
        <f>IFERROR(_xlfn.XLOOKUP($C243,貼_産出額整理表!$B$21:$B$199,貼_産出額整理表!C$21:C$199,0),"-")</f>
        <v>留寿都村</v>
      </c>
      <c r="E243" t="str">
        <f>IFERROR(_xlfn.XLOOKUP($C243,貼_産出額整理表!$B$21:$B$199,貼_産出額整理表!D$21:D$199,0),"-")</f>
        <v>新得町</v>
      </c>
      <c r="F243" t="str">
        <f>IFERROR(_xlfn.XLOOKUP($C243,貼_産出額整理表!$B$21:$B$199,貼_産出額整理表!E$21:E$199,0),"-")</f>
        <v>津別町</v>
      </c>
      <c r="G243" t="str">
        <f>IFERROR(_xlfn.XLOOKUP($C243,貼_産出額整理表!$B$21:$B$199,貼_産出額整理表!F$21:F$199,0),"-")</f>
        <v>喜茂別町</v>
      </c>
      <c r="H243" t="str">
        <f>IFERROR(_xlfn.XLOOKUP($C243,貼_産出額整理表!$B$21:$B$199,貼_産出額整理表!G$21:G$199,0),"-")</f>
        <v>豊浦町</v>
      </c>
      <c r="I243" t="str">
        <f>IFERROR(_xlfn.XLOOKUP($C243,貼_産出額整理表!$B$21:$B$199,貼_産出額整理表!H$21:H$199,0),"-")</f>
        <v>芦別市</v>
      </c>
      <c r="J243" t="str">
        <f>IFERROR(_xlfn.XLOOKUP($C243,貼_産出額整理表!$B$21:$B$199,貼_産出額整理表!I$21:I$199,0),"-")</f>
        <v>-</v>
      </c>
      <c r="K243" t="str">
        <f>IFERROR(_xlfn.XLOOKUP($C243,貼_産出額整理表!$B$21:$B$199,貼_産出額整理表!M$21:M$199,0),"-")</f>
        <v>-</v>
      </c>
      <c r="L243" t="str">
        <f>IFERROR(_xlfn.XLOOKUP($C243,貼_産出額整理表!$B$21:$B$199,貼_産出額整理表!N$21:N$199,0),"-")</f>
        <v>-</v>
      </c>
      <c r="M243" t="str">
        <f>IFERROR(_xlfn.XLOOKUP($C243,貼_産出額整理表!$B$21:$B$199,貼_産出額整理表!J$21:J$199,0),"-")</f>
        <v>上士幌町</v>
      </c>
      <c r="N243" t="str">
        <f>IFERROR(_xlfn.XLOOKUP($C243,貼_産出額整理表!$B$21:$B$199,貼_産出額整理表!K$21:K$199,0),"-")</f>
        <v>-</v>
      </c>
      <c r="O243" t="str">
        <f>IFERROR(_xlfn.XLOOKUP($C243,貼_産出額整理表!$B$21:$B$199,貼_産出額整理表!L$21:L$199,0),"-")</f>
        <v>-</v>
      </c>
      <c r="P243" t="str">
        <f>IFERROR(_xlfn.XLOOKUP($C243,貼_産出額整理表!$B$21:$B$199,貼_産出額整理表!O$21:O$199,0),"-")</f>
        <v>中川町</v>
      </c>
      <c r="Q243" t="str">
        <f>IFERROR(_xlfn.XLOOKUP($C243,貼_産出額整理表!$B$21:$B$199,貼_産出額整理表!Q$21:Q$199,0),"-")</f>
        <v>占冠村</v>
      </c>
      <c r="R243" t="str">
        <f>IFERROR(_xlfn.XLOOKUP($C243,貼_産出額整理表!$B$21:$B$199,貼_産出額整理表!R$21:R$199,0),"-")</f>
        <v>洞爺湖町</v>
      </c>
      <c r="S243" t="str">
        <f>IFERROR(_xlfn.XLOOKUP($C243,貼_産出額整理表!$B$21:$B$199,貼_産出額整理表!P$21:P$199,0),"-")</f>
        <v>新十津川町</v>
      </c>
    </row>
    <row r="244" spans="3:19">
      <c r="C244">
        <v>105</v>
      </c>
      <c r="D244" t="str">
        <f>IFERROR(_xlfn.XLOOKUP($C244,貼_産出額整理表!$B$21:$B$199,貼_産出額整理表!C$21:C$199,0),"-")</f>
        <v>倶知安町</v>
      </c>
      <c r="E244" t="str">
        <f>IFERROR(_xlfn.XLOOKUP($C244,貼_産出額整理表!$B$21:$B$199,貼_産出額整理表!D$21:D$199,0),"-")</f>
        <v>北広島市</v>
      </c>
      <c r="F244" t="str">
        <f>IFERROR(_xlfn.XLOOKUP($C244,貼_産出額整理表!$B$21:$B$199,貼_産出額整理表!E$21:E$199,0),"-")</f>
        <v>網走市</v>
      </c>
      <c r="G244" t="str">
        <f>IFERROR(_xlfn.XLOOKUP($C244,貼_産出額整理表!$B$21:$B$199,貼_産出額整理表!F$21:F$199,0),"-")</f>
        <v>鷹栖町</v>
      </c>
      <c r="H244" t="str">
        <f>IFERROR(_xlfn.XLOOKUP($C244,貼_産出額整理表!$B$21:$B$199,貼_産出額整理表!G$21:G$199,0),"-")</f>
        <v>壮瞥町</v>
      </c>
      <c r="I244" t="str">
        <f>IFERROR(_xlfn.XLOOKUP($C244,貼_産出額整理表!$B$21:$B$199,貼_産出額整理表!H$21:H$199,0),"-")</f>
        <v>赤平市</v>
      </c>
      <c r="J244" t="str">
        <f>IFERROR(_xlfn.XLOOKUP($C244,貼_産出額整理表!$B$21:$B$199,貼_産出額整理表!I$21:I$199,0),"-")</f>
        <v>-</v>
      </c>
      <c r="K244" t="str">
        <f>IFERROR(_xlfn.XLOOKUP($C244,貼_産出額整理表!$B$21:$B$199,貼_産出額整理表!M$21:M$199,0),"-")</f>
        <v>-</v>
      </c>
      <c r="L244" t="str">
        <f>IFERROR(_xlfn.XLOOKUP($C244,貼_産出額整理表!$B$21:$B$199,貼_産出額整理表!N$21:N$199,0),"-")</f>
        <v>-</v>
      </c>
      <c r="M244" t="str">
        <f>IFERROR(_xlfn.XLOOKUP($C244,貼_産出額整理表!$B$21:$B$199,貼_産出額整理表!J$21:J$199,0),"-")</f>
        <v>小樽市</v>
      </c>
      <c r="N244" t="str">
        <f>IFERROR(_xlfn.XLOOKUP($C244,貼_産出額整理表!$B$21:$B$199,貼_産出額整理表!K$21:K$199,0),"-")</f>
        <v>-</v>
      </c>
      <c r="O244" t="str">
        <f>IFERROR(_xlfn.XLOOKUP($C244,貼_産出額整理表!$B$21:$B$199,貼_産出額整理表!L$21:L$199,0),"-")</f>
        <v>-</v>
      </c>
      <c r="P244" t="str">
        <f>IFERROR(_xlfn.XLOOKUP($C244,貼_産出額整理表!$B$21:$B$199,貼_産出額整理表!O$21:O$199,0),"-")</f>
        <v>ニセコ町</v>
      </c>
      <c r="Q244" t="str">
        <f>IFERROR(_xlfn.XLOOKUP($C244,貼_産出額整理表!$B$21:$B$199,貼_産出額整理表!Q$21:Q$199,0),"-")</f>
        <v>深川市</v>
      </c>
      <c r="R244" t="str">
        <f>IFERROR(_xlfn.XLOOKUP($C244,貼_産出額整理表!$B$21:$B$199,貼_産出額整理表!R$21:R$199,0),"-")</f>
        <v>南富良野町</v>
      </c>
      <c r="S244" t="str">
        <f>IFERROR(_xlfn.XLOOKUP($C244,貼_産出額整理表!$B$21:$B$199,貼_産出額整理表!P$21:P$199,0),"-")</f>
        <v>東神楽町</v>
      </c>
    </row>
    <row r="245" spans="3:19">
      <c r="C245">
        <v>106</v>
      </c>
      <c r="D245" t="str">
        <f>IFERROR(_xlfn.XLOOKUP($C245,貼_産出額整理表!$B$21:$B$199,貼_産出額整理表!C$21:C$199,0),"-")</f>
        <v>滝川市</v>
      </c>
      <c r="E245" t="str">
        <f>IFERROR(_xlfn.XLOOKUP($C245,貼_産出額整理表!$B$21:$B$199,貼_産出額整理表!D$21:D$199,0),"-")</f>
        <v>幌加内町</v>
      </c>
      <c r="F245" t="str">
        <f>IFERROR(_xlfn.XLOOKUP($C245,貼_産出額整理表!$B$21:$B$199,貼_産出額整理表!E$21:E$199,0),"-")</f>
        <v>寿都町</v>
      </c>
      <c r="G245" t="str">
        <f>IFERROR(_xlfn.XLOOKUP($C245,貼_産出額整理表!$B$21:$B$199,貼_産出額整理表!F$21:F$199,0),"-")</f>
        <v>豊浦町</v>
      </c>
      <c r="H245" t="str">
        <f>IFERROR(_xlfn.XLOOKUP($C245,貼_産出額整理表!$B$21:$B$199,貼_産出額整理表!G$21:G$199,0),"-")</f>
        <v>厚真町</v>
      </c>
      <c r="I245" t="str">
        <f>IFERROR(_xlfn.XLOOKUP($C245,貼_産出額整理表!$B$21:$B$199,貼_産出額整理表!H$21:H$199,0),"-")</f>
        <v>七飯町</v>
      </c>
      <c r="J245" t="str">
        <f>IFERROR(_xlfn.XLOOKUP($C245,貼_産出額整理表!$B$21:$B$199,貼_産出額整理表!I$21:I$199,0),"-")</f>
        <v>-</v>
      </c>
      <c r="K245" t="str">
        <f>IFERROR(_xlfn.XLOOKUP($C245,貼_産出額整理表!$B$21:$B$199,貼_産出額整理表!M$21:M$199,0),"-")</f>
        <v>-</v>
      </c>
      <c r="L245" t="str">
        <f>IFERROR(_xlfn.XLOOKUP($C245,貼_産出額整理表!$B$21:$B$199,貼_産出額整理表!N$21:N$199,0),"-")</f>
        <v>-</v>
      </c>
      <c r="M245" t="str">
        <f>IFERROR(_xlfn.XLOOKUP($C245,貼_産出額整理表!$B$21:$B$199,貼_産出額整理表!J$21:J$199,0),"-")</f>
        <v>浦臼町</v>
      </c>
      <c r="N245" t="str">
        <f>IFERROR(_xlfn.XLOOKUP($C245,貼_産出額整理表!$B$21:$B$199,貼_産出額整理表!K$21:K$199,0),"-")</f>
        <v>-</v>
      </c>
      <c r="O245" t="str">
        <f>IFERROR(_xlfn.XLOOKUP($C245,貼_産出額整理表!$B$21:$B$199,貼_産出額整理表!L$21:L$199,0),"-")</f>
        <v>-</v>
      </c>
      <c r="P245" t="str">
        <f>IFERROR(_xlfn.XLOOKUP($C245,貼_産出額整理表!$B$21:$B$199,貼_産出額整理表!O$21:O$199,0),"-")</f>
        <v>余市町</v>
      </c>
      <c r="Q245" t="str">
        <f>IFERROR(_xlfn.XLOOKUP($C245,貼_産出額整理表!$B$21:$B$199,貼_産出額整理表!Q$21:Q$199,0),"-")</f>
        <v>洞爺湖町</v>
      </c>
      <c r="R245" t="str">
        <f>IFERROR(_xlfn.XLOOKUP($C245,貼_産出額整理表!$B$21:$B$199,貼_産出額整理表!R$21:R$199,0),"-")</f>
        <v>中富良野町</v>
      </c>
      <c r="S245" t="str">
        <f>IFERROR(_xlfn.XLOOKUP($C245,貼_産出額整理表!$B$21:$B$199,貼_産出額整理表!P$21:P$199,0),"-")</f>
        <v>森町</v>
      </c>
    </row>
    <row r="246" spans="3:19">
      <c r="C246">
        <v>107</v>
      </c>
      <c r="D246" t="str">
        <f>IFERROR(_xlfn.XLOOKUP($C246,貼_産出額整理表!$B$21:$B$199,貼_産出額整理表!C$21:C$199,0),"-")</f>
        <v>鷹栖町</v>
      </c>
      <c r="E246" t="str">
        <f>IFERROR(_xlfn.XLOOKUP($C246,貼_産出額整理表!$B$21:$B$199,貼_産出額整理表!D$21:D$199,0),"-")</f>
        <v>遠別町</v>
      </c>
      <c r="F246" t="str">
        <f>IFERROR(_xlfn.XLOOKUP($C246,貼_産出額整理表!$B$21:$B$199,貼_産出額整理表!E$21:E$199,0),"-")</f>
        <v>留寿都村</v>
      </c>
      <c r="G246" t="str">
        <f>IFERROR(_xlfn.XLOOKUP($C246,貼_産出額整理表!$B$21:$B$199,貼_産出額整理表!F$21:F$199,0),"-")</f>
        <v>平取町</v>
      </c>
      <c r="H246" t="str">
        <f>IFERROR(_xlfn.XLOOKUP($C246,貼_産出額整理表!$B$21:$B$199,貼_産出額整理表!G$21:G$199,0),"-")</f>
        <v>洞爺湖町</v>
      </c>
      <c r="I246" t="str">
        <f>IFERROR(_xlfn.XLOOKUP($C246,貼_産出額整理表!$B$21:$B$199,貼_産出額整理表!H$21:H$199,0),"-")</f>
        <v>寿都町</v>
      </c>
      <c r="J246" t="str">
        <f>IFERROR(_xlfn.XLOOKUP($C246,貼_産出額整理表!$B$21:$B$199,貼_産出額整理表!I$21:I$199,0),"-")</f>
        <v>-</v>
      </c>
      <c r="K246" t="str">
        <f>IFERROR(_xlfn.XLOOKUP($C246,貼_産出額整理表!$B$21:$B$199,貼_産出額整理表!M$21:M$199,0),"-")</f>
        <v>-</v>
      </c>
      <c r="L246" t="str">
        <f>IFERROR(_xlfn.XLOOKUP($C246,貼_産出額整理表!$B$21:$B$199,貼_産出額整理表!N$21:N$199,0),"-")</f>
        <v>-</v>
      </c>
      <c r="M246" t="str">
        <f>IFERROR(_xlfn.XLOOKUP($C246,貼_産出額整理表!$B$21:$B$199,貼_産出額整理表!J$21:J$199,0),"-")</f>
        <v>雨竜町</v>
      </c>
      <c r="N246" t="str">
        <f>IFERROR(_xlfn.XLOOKUP($C246,貼_産出額整理表!$B$21:$B$199,貼_産出額整理表!K$21:K$199,0),"-")</f>
        <v>-</v>
      </c>
      <c r="O246" t="str">
        <f>IFERROR(_xlfn.XLOOKUP($C246,貼_産出額整理表!$B$21:$B$199,貼_産出額整理表!L$21:L$199,0),"-")</f>
        <v>-</v>
      </c>
      <c r="P246" t="str">
        <f>IFERROR(_xlfn.XLOOKUP($C246,貼_産出額整理表!$B$21:$B$199,貼_産出額整理表!O$21:O$199,0),"-")</f>
        <v>石狩市</v>
      </c>
      <c r="Q246" t="str">
        <f>IFERROR(_xlfn.XLOOKUP($C246,貼_産出額整理表!$B$21:$B$199,貼_産出額整理表!Q$21:Q$199,0),"-")</f>
        <v>南富良野町</v>
      </c>
      <c r="R246" t="str">
        <f>IFERROR(_xlfn.XLOOKUP($C246,貼_産出額整理表!$B$21:$B$199,貼_産出額整理表!R$21:R$199,0),"-")</f>
        <v>函館市</v>
      </c>
      <c r="S246" t="str">
        <f>IFERROR(_xlfn.XLOOKUP($C246,貼_産出額整理表!$B$21:$B$199,貼_産出額整理表!P$21:P$199,0),"-")</f>
        <v>富良野市</v>
      </c>
    </row>
    <row r="247" spans="3:19">
      <c r="C247">
        <v>108</v>
      </c>
      <c r="D247" t="str">
        <f>IFERROR(_xlfn.XLOOKUP($C247,貼_産出額整理表!$B$21:$B$199,貼_産出額整理表!C$21:C$199,0),"-")</f>
        <v>長万部町</v>
      </c>
      <c r="E247" t="str">
        <f>IFERROR(_xlfn.XLOOKUP($C247,貼_産出額整理表!$B$21:$B$199,貼_産出額整理表!D$21:D$199,0),"-")</f>
        <v>釧路町</v>
      </c>
      <c r="F247" t="str">
        <f>IFERROR(_xlfn.XLOOKUP($C247,貼_産出額整理表!$B$21:$B$199,貼_産出額整理表!E$21:E$199,0),"-")</f>
        <v>喜茂別町</v>
      </c>
      <c r="G247" t="str">
        <f>IFERROR(_xlfn.XLOOKUP($C247,貼_産出額整理表!$B$21:$B$199,貼_産出額整理表!F$21:F$199,0),"-")</f>
        <v>別海町</v>
      </c>
      <c r="H247" t="str">
        <f>IFERROR(_xlfn.XLOOKUP($C247,貼_産出額整理表!$B$21:$B$199,貼_産出額整理表!G$21:G$199,0),"-")</f>
        <v>平取町</v>
      </c>
      <c r="I247" t="str">
        <f>IFERROR(_xlfn.XLOOKUP($C247,貼_産出額整理表!$B$21:$B$199,貼_産出額整理表!H$21:H$199,0),"-")</f>
        <v>積丹町</v>
      </c>
      <c r="J247" t="str">
        <f>IFERROR(_xlfn.XLOOKUP($C247,貼_産出額整理表!$B$21:$B$199,貼_産出額整理表!I$21:I$199,0),"-")</f>
        <v>-</v>
      </c>
      <c r="K247" t="str">
        <f>IFERROR(_xlfn.XLOOKUP($C247,貼_産出額整理表!$B$21:$B$199,貼_産出額整理表!M$21:M$199,0),"-")</f>
        <v>-</v>
      </c>
      <c r="L247" t="str">
        <f>IFERROR(_xlfn.XLOOKUP($C247,貼_産出額整理表!$B$21:$B$199,貼_産出額整理表!N$21:N$199,0),"-")</f>
        <v>-</v>
      </c>
      <c r="M247" t="str">
        <f>IFERROR(_xlfn.XLOOKUP($C247,貼_産出額整理表!$B$21:$B$199,貼_産出額整理表!J$21:J$199,0),"-")</f>
        <v>知内町</v>
      </c>
      <c r="N247" t="str">
        <f>IFERROR(_xlfn.XLOOKUP($C247,貼_産出額整理表!$B$21:$B$199,貼_産出額整理表!K$21:K$199,0),"-")</f>
        <v>-</v>
      </c>
      <c r="O247" t="str">
        <f>IFERROR(_xlfn.XLOOKUP($C247,貼_産出額整理表!$B$21:$B$199,貼_産出額整理表!L$21:L$199,0),"-")</f>
        <v>-</v>
      </c>
      <c r="P247" t="str">
        <f>IFERROR(_xlfn.XLOOKUP($C247,貼_産出額整理表!$B$21:$B$199,貼_産出額整理表!O$21:O$199,0),"-")</f>
        <v>東神楽町</v>
      </c>
      <c r="Q247" t="str">
        <f>IFERROR(_xlfn.XLOOKUP($C247,貼_産出額整理表!$B$21:$B$199,貼_産出額整理表!Q$21:Q$199,0),"-")</f>
        <v>むかわ町</v>
      </c>
      <c r="R247" t="str">
        <f>IFERROR(_xlfn.XLOOKUP($C247,貼_産出額整理表!$B$21:$B$199,貼_産出額整理表!R$21:R$199,0),"-")</f>
        <v>浦河町</v>
      </c>
      <c r="S247" t="str">
        <f>IFERROR(_xlfn.XLOOKUP($C247,貼_産出額整理表!$B$21:$B$199,貼_産出額整理表!P$21:P$199,0),"-")</f>
        <v>函館市</v>
      </c>
    </row>
    <row r="248" spans="3:19">
      <c r="C248">
        <v>109</v>
      </c>
      <c r="D248" t="str">
        <f>IFERROR(_xlfn.XLOOKUP($C248,貼_産出額整理表!$B$21:$B$199,貼_産出額整理表!C$21:C$199,0),"-")</f>
        <v>月形町</v>
      </c>
      <c r="E248" t="str">
        <f>IFERROR(_xlfn.XLOOKUP($C248,貼_産出額整理表!$B$21:$B$199,貼_産出額整理表!D$21:D$199,0),"-")</f>
        <v>弟子屈町</v>
      </c>
      <c r="F248" t="str">
        <f>IFERROR(_xlfn.XLOOKUP($C248,貼_産出額整理表!$B$21:$B$199,貼_産出額整理表!E$21:E$199,0),"-")</f>
        <v>京極町</v>
      </c>
      <c r="G248" t="str">
        <f>IFERROR(_xlfn.XLOOKUP($C248,貼_産出額整理表!$B$21:$B$199,貼_産出額整理表!F$21:F$199,0),"-")</f>
        <v>知内町</v>
      </c>
      <c r="H248" t="str">
        <f>IFERROR(_xlfn.XLOOKUP($C248,貼_産出額整理表!$B$21:$B$199,貼_産出額整理表!G$21:G$199,0),"-")</f>
        <v>新冠町</v>
      </c>
      <c r="I248" t="str">
        <f>IFERROR(_xlfn.XLOOKUP($C248,貼_産出額整理表!$B$21:$B$199,貼_産出額整理表!H$21:H$199,0),"-")</f>
        <v>仁木町</v>
      </c>
      <c r="J248" t="str">
        <f>IFERROR(_xlfn.XLOOKUP($C248,貼_産出額整理表!$B$21:$B$199,貼_産出額整理表!I$21:I$199,0),"-")</f>
        <v>-</v>
      </c>
      <c r="K248" t="str">
        <f>IFERROR(_xlfn.XLOOKUP($C248,貼_産出額整理表!$B$21:$B$199,貼_産出額整理表!M$21:M$199,0),"-")</f>
        <v>-</v>
      </c>
      <c r="L248" t="str">
        <f>IFERROR(_xlfn.XLOOKUP($C248,貼_産出額整理表!$B$21:$B$199,貼_産出額整理表!N$21:N$199,0),"-")</f>
        <v>-</v>
      </c>
      <c r="M248" t="str">
        <f>IFERROR(_xlfn.XLOOKUP($C248,貼_産出額整理表!$B$21:$B$199,貼_産出額整理表!J$21:J$199,0),"-")</f>
        <v>せたな町</v>
      </c>
      <c r="N248" t="str">
        <f>IFERROR(_xlfn.XLOOKUP($C248,貼_産出額整理表!$B$21:$B$199,貼_産出額整理表!K$21:K$199,0),"-")</f>
        <v>-</v>
      </c>
      <c r="O248" t="str">
        <f>IFERROR(_xlfn.XLOOKUP($C248,貼_産出額整理表!$B$21:$B$199,貼_産出額整理表!L$21:L$199,0),"-")</f>
        <v>-</v>
      </c>
      <c r="P248" t="str">
        <f>IFERROR(_xlfn.XLOOKUP($C248,貼_産出額整理表!$B$21:$B$199,貼_産出額整理表!O$21:O$199,0),"-")</f>
        <v>鹿部町</v>
      </c>
      <c r="Q248" t="str">
        <f>IFERROR(_xlfn.XLOOKUP($C248,貼_産出額整理表!$B$21:$B$199,貼_産出額整理表!Q$21:Q$199,0),"-")</f>
        <v>中富良野町</v>
      </c>
      <c r="R248" t="str">
        <f>IFERROR(_xlfn.XLOOKUP($C248,貼_産出額整理表!$B$21:$B$199,貼_産出額整理表!R$21:R$199,0),"-")</f>
        <v>木古内町</v>
      </c>
      <c r="S248" t="str">
        <f>IFERROR(_xlfn.XLOOKUP($C248,貼_産出額整理表!$B$21:$B$199,貼_産出額整理表!P$21:P$199,0),"-")</f>
        <v>木古内町</v>
      </c>
    </row>
    <row r="249" spans="3:19">
      <c r="C249">
        <v>110</v>
      </c>
      <c r="D249" t="str">
        <f>IFERROR(_xlfn.XLOOKUP($C249,貼_産出額整理表!$B$21:$B$199,貼_産出額整理表!C$21:C$199,0),"-")</f>
        <v>剣淵町</v>
      </c>
      <c r="E249" t="str">
        <f>IFERROR(_xlfn.XLOOKUP($C249,貼_産出額整理表!$B$21:$B$199,貼_産出額整理表!D$21:D$199,0),"-")</f>
        <v>遠軽町</v>
      </c>
      <c r="F249" t="str">
        <f>IFERROR(_xlfn.XLOOKUP($C249,貼_産出額整理表!$B$21:$B$199,貼_産出額整理表!E$21:E$199,0),"-")</f>
        <v>神恵内村</v>
      </c>
      <c r="G249" t="str">
        <f>IFERROR(_xlfn.XLOOKUP($C249,貼_産出額整理表!$B$21:$B$199,貼_産出額整理表!F$21:F$199,0),"-")</f>
        <v>乙部町</v>
      </c>
      <c r="H249" t="str">
        <f>IFERROR(_xlfn.XLOOKUP($C249,貼_産出額整理表!$B$21:$B$199,貼_産出額整理表!G$21:G$199,0),"-")</f>
        <v>士幌町</v>
      </c>
      <c r="I249" t="str">
        <f>IFERROR(_xlfn.XLOOKUP($C249,貼_産出額整理表!$B$21:$B$199,貼_産出額整理表!H$21:H$199,0),"-")</f>
        <v>赤井川村</v>
      </c>
      <c r="J249" t="str">
        <f>IFERROR(_xlfn.XLOOKUP($C249,貼_産出額整理表!$B$21:$B$199,貼_産出額整理表!I$21:I$199,0),"-")</f>
        <v>-</v>
      </c>
      <c r="K249" t="str">
        <f>IFERROR(_xlfn.XLOOKUP($C249,貼_産出額整理表!$B$21:$B$199,貼_産出額整理表!M$21:M$199,0),"-")</f>
        <v>-</v>
      </c>
      <c r="L249" t="str">
        <f>IFERROR(_xlfn.XLOOKUP($C249,貼_産出額整理表!$B$21:$B$199,貼_産出額整理表!N$21:N$199,0),"-")</f>
        <v>-</v>
      </c>
      <c r="M249" t="str">
        <f>IFERROR(_xlfn.XLOOKUP($C249,貼_産出額整理表!$B$21:$B$199,貼_産出額整理表!J$21:J$199,0),"-")</f>
        <v>沼田町</v>
      </c>
      <c r="N249" t="str">
        <f>IFERROR(_xlfn.XLOOKUP($C249,貼_産出額整理表!$B$21:$B$199,貼_産出額整理表!K$21:K$199,0),"-")</f>
        <v>-</v>
      </c>
      <c r="O249" t="str">
        <f>IFERROR(_xlfn.XLOOKUP($C249,貼_産出額整理表!$B$21:$B$199,貼_産出額整理表!L$21:L$199,0),"-")</f>
        <v>-</v>
      </c>
      <c r="P249" t="str">
        <f>IFERROR(_xlfn.XLOOKUP($C249,貼_産出額整理表!$B$21:$B$199,貼_産出額整理表!O$21:O$199,0),"-")</f>
        <v>北斗市</v>
      </c>
      <c r="Q249" t="str">
        <f>IFERROR(_xlfn.XLOOKUP($C249,貼_産出額整理表!$B$21:$B$199,貼_産出額整理表!Q$21:Q$199,0),"-")</f>
        <v>函館市</v>
      </c>
      <c r="R249" t="str">
        <f>IFERROR(_xlfn.XLOOKUP($C249,貼_産出額整理表!$B$21:$B$199,貼_産出額整理表!R$21:R$199,0),"-")</f>
        <v>羽幌町</v>
      </c>
      <c r="S249" t="str">
        <f>IFERROR(_xlfn.XLOOKUP($C249,貼_産出額整理表!$B$21:$B$199,貼_産出額整理表!P$21:P$199,0),"-")</f>
        <v>和寒町</v>
      </c>
    </row>
    <row r="250" spans="3:19">
      <c r="C250">
        <v>111</v>
      </c>
      <c r="D250" t="str">
        <f>IFERROR(_xlfn.XLOOKUP($C250,貼_産出額整理表!$B$21:$B$199,貼_産出額整理表!C$21:C$199,0),"-")</f>
        <v>厚沢部町</v>
      </c>
      <c r="E250" t="str">
        <f>IFERROR(_xlfn.XLOOKUP($C250,貼_産出額整理表!$B$21:$B$199,貼_産出額整理表!D$21:D$199,0),"-")</f>
        <v>上川町</v>
      </c>
      <c r="F250" t="str">
        <f>IFERROR(_xlfn.XLOOKUP($C250,貼_産出額整理表!$B$21:$B$199,貼_産出額整理表!E$21:E$199,0),"-")</f>
        <v>音更町</v>
      </c>
      <c r="G250" t="str">
        <f>IFERROR(_xlfn.XLOOKUP($C250,貼_産出額整理表!$B$21:$B$199,貼_産出額整理表!F$21:F$199,0),"-")</f>
        <v>愛別町</v>
      </c>
      <c r="H250" t="str">
        <f>IFERROR(_xlfn.XLOOKUP($C250,貼_産出額整理表!$B$21:$B$199,貼_産出額整理表!G$21:G$199,0),"-")</f>
        <v>上士幌町</v>
      </c>
      <c r="I250" t="str">
        <f>IFERROR(_xlfn.XLOOKUP($C250,貼_産出額整理表!$B$21:$B$199,貼_産出額整理表!H$21:H$199,0),"-")</f>
        <v>東神楽町</v>
      </c>
      <c r="J250" t="str">
        <f>IFERROR(_xlfn.XLOOKUP($C250,貼_産出額整理表!$B$21:$B$199,貼_産出額整理表!I$21:I$199,0),"-")</f>
        <v>-</v>
      </c>
      <c r="K250" t="str">
        <f>IFERROR(_xlfn.XLOOKUP($C250,貼_産出額整理表!$B$21:$B$199,貼_産出額整理表!M$21:M$199,0),"-")</f>
        <v>-</v>
      </c>
      <c r="L250" t="str">
        <f>IFERROR(_xlfn.XLOOKUP($C250,貼_産出額整理表!$B$21:$B$199,貼_産出額整理表!N$21:N$199,0),"-")</f>
        <v>-</v>
      </c>
      <c r="M250" t="str">
        <f>IFERROR(_xlfn.XLOOKUP($C250,貼_産出額整理表!$B$21:$B$199,貼_産出額整理表!J$21:J$199,0),"-")</f>
        <v>滝上町</v>
      </c>
      <c r="N250" t="str">
        <f>IFERROR(_xlfn.XLOOKUP($C250,貼_産出額整理表!$B$21:$B$199,貼_産出額整理表!K$21:K$199,0),"-")</f>
        <v>-</v>
      </c>
      <c r="O250" t="str">
        <f>IFERROR(_xlfn.XLOOKUP($C250,貼_産出額整理表!$B$21:$B$199,貼_産出額整理表!L$21:L$199,0),"-")</f>
        <v>-</v>
      </c>
      <c r="P250" t="str">
        <f>IFERROR(_xlfn.XLOOKUP($C250,貼_産出額整理表!$B$21:$B$199,貼_産出額整理表!O$21:O$199,0),"-")</f>
        <v>芦別市</v>
      </c>
      <c r="Q250" t="str">
        <f>IFERROR(_xlfn.XLOOKUP($C250,貼_産出額整理表!$B$21:$B$199,貼_産出額整理表!Q$21:Q$199,0),"-")</f>
        <v>羽幌町</v>
      </c>
      <c r="R250" t="str">
        <f>IFERROR(_xlfn.XLOOKUP($C250,貼_産出額整理表!$B$21:$B$199,貼_産出額整理表!R$21:R$199,0),"-")</f>
        <v>芦別市</v>
      </c>
      <c r="S250" t="str">
        <f>IFERROR(_xlfn.XLOOKUP($C250,貼_産出額整理表!$B$21:$B$199,貼_産出額整理表!P$21:P$199,0),"-")</f>
        <v>釧路町</v>
      </c>
    </row>
    <row r="251" spans="3:19">
      <c r="C251">
        <v>112</v>
      </c>
      <c r="D251" t="str">
        <f>IFERROR(_xlfn.XLOOKUP($C251,貼_産出額整理表!$B$21:$B$199,貼_産出額整理表!C$21:C$199,0),"-")</f>
        <v>黒松内町</v>
      </c>
      <c r="E251" t="str">
        <f>IFERROR(_xlfn.XLOOKUP($C251,貼_産出額整理表!$B$21:$B$199,貼_産出額整理表!D$21:D$199,0),"-")</f>
        <v>赤井川村</v>
      </c>
      <c r="F251" t="str">
        <f>IFERROR(_xlfn.XLOOKUP($C251,貼_産出額整理表!$B$21:$B$199,貼_産出額整理表!E$21:E$199,0),"-")</f>
        <v>新得町</v>
      </c>
      <c r="G251" t="str">
        <f>IFERROR(_xlfn.XLOOKUP($C251,貼_産出額整理表!$B$21:$B$199,貼_産出額整理表!F$21:F$199,0),"-")</f>
        <v>新冠町</v>
      </c>
      <c r="H251" t="str">
        <f>IFERROR(_xlfn.XLOOKUP($C251,貼_産出額整理表!$B$21:$B$199,貼_産出額整理表!G$21:G$199,0),"-")</f>
        <v>中札内村</v>
      </c>
      <c r="I251" t="str">
        <f>IFERROR(_xlfn.XLOOKUP($C251,貼_産出額整理表!$B$21:$B$199,貼_産出額整理表!H$21:H$199,0),"-")</f>
        <v>天塩町</v>
      </c>
      <c r="J251" t="str">
        <f>IFERROR(_xlfn.XLOOKUP($C251,貼_産出額整理表!$B$21:$B$199,貼_産出額整理表!I$21:I$199,0),"-")</f>
        <v>-</v>
      </c>
      <c r="K251" t="str">
        <f>IFERROR(_xlfn.XLOOKUP($C251,貼_産出額整理表!$B$21:$B$199,貼_産出額整理表!M$21:M$199,0),"-")</f>
        <v>-</v>
      </c>
      <c r="L251" t="str">
        <f>IFERROR(_xlfn.XLOOKUP($C251,貼_産出額整理表!$B$21:$B$199,貼_産出額整理表!N$21:N$199,0),"-")</f>
        <v>-</v>
      </c>
      <c r="M251" t="str">
        <f>IFERROR(_xlfn.XLOOKUP($C251,貼_産出額整理表!$B$21:$B$199,貼_産出額整理表!J$21:J$199,0),"-")</f>
        <v>積丹町</v>
      </c>
      <c r="N251" t="str">
        <f>IFERROR(_xlfn.XLOOKUP($C251,貼_産出額整理表!$B$21:$B$199,貼_産出額整理表!K$21:K$199,0),"-")</f>
        <v>-</v>
      </c>
      <c r="O251" t="str">
        <f>IFERROR(_xlfn.XLOOKUP($C251,貼_産出額整理表!$B$21:$B$199,貼_産出額整理表!L$21:L$199,0),"-")</f>
        <v>-</v>
      </c>
      <c r="P251" t="str">
        <f>IFERROR(_xlfn.XLOOKUP($C251,貼_産出額整理表!$B$21:$B$199,貼_産出額整理表!O$21:O$199,0),"-")</f>
        <v>室蘭市</v>
      </c>
      <c r="Q251" t="str">
        <f>IFERROR(_xlfn.XLOOKUP($C251,貼_産出額整理表!$B$21:$B$199,貼_産出額整理表!Q$21:Q$199,0),"-")</f>
        <v>浦河町</v>
      </c>
      <c r="R251" t="str">
        <f>IFERROR(_xlfn.XLOOKUP($C251,貼_産出額整理表!$B$21:$B$199,貼_産出額整理表!R$21:R$199,0),"-")</f>
        <v>北斗市</v>
      </c>
      <c r="S251" t="str">
        <f>IFERROR(_xlfn.XLOOKUP($C251,貼_産出額整理表!$B$21:$B$199,貼_産出額整理表!P$21:P$199,0),"-")</f>
        <v>恵庭市</v>
      </c>
    </row>
    <row r="252" spans="3:19">
      <c r="C252">
        <v>113</v>
      </c>
      <c r="D252" t="str">
        <f>IFERROR(_xlfn.XLOOKUP($C252,貼_産出額整理表!$B$21:$B$199,貼_産出額整理表!C$21:C$199,0),"-")</f>
        <v>滝上町</v>
      </c>
      <c r="E252" t="str">
        <f>IFERROR(_xlfn.XLOOKUP($C252,貼_産出額整理表!$B$21:$B$199,貼_産出額整理表!D$21:D$199,0),"-")</f>
        <v>知内町</v>
      </c>
      <c r="F252" t="str">
        <f>IFERROR(_xlfn.XLOOKUP($C252,貼_産出額整理表!$B$21:$B$199,貼_産出額整理表!E$21:E$199,0),"-")</f>
        <v>幕別町</v>
      </c>
      <c r="G252" t="str">
        <f>IFERROR(_xlfn.XLOOKUP($C252,貼_産出額整理表!$B$21:$B$199,貼_産出額整理表!F$21:F$199,0),"-")</f>
        <v>-</v>
      </c>
      <c r="H252" t="str">
        <f>IFERROR(_xlfn.XLOOKUP($C252,貼_産出額整理表!$B$21:$B$199,貼_産出額整理表!G$21:G$199,0),"-")</f>
        <v>池田町</v>
      </c>
      <c r="I252" t="str">
        <f>IFERROR(_xlfn.XLOOKUP($C252,貼_産出額整理表!$B$21:$B$199,貼_産出額整理表!H$21:H$199,0),"-")</f>
        <v>遠軽町</v>
      </c>
      <c r="J252" t="str">
        <f>IFERROR(_xlfn.XLOOKUP($C252,貼_産出額整理表!$B$21:$B$199,貼_産出額整理表!I$21:I$199,0),"-")</f>
        <v>-</v>
      </c>
      <c r="K252" t="str">
        <f>IFERROR(_xlfn.XLOOKUP($C252,貼_産出額整理表!$B$21:$B$199,貼_産出額整理表!M$21:M$199,0),"-")</f>
        <v>-</v>
      </c>
      <c r="L252" t="str">
        <f>IFERROR(_xlfn.XLOOKUP($C252,貼_産出額整理表!$B$21:$B$199,貼_産出額整理表!N$21:N$199,0),"-")</f>
        <v>-</v>
      </c>
      <c r="M252" t="str">
        <f>IFERROR(_xlfn.XLOOKUP($C252,貼_産出額整理表!$B$21:$B$199,貼_産出額整理表!J$21:J$199,0),"-")</f>
        <v>北竜町</v>
      </c>
      <c r="N252" t="str">
        <f>IFERROR(_xlfn.XLOOKUP($C252,貼_産出額整理表!$B$21:$B$199,貼_産出額整理表!K$21:K$199,0),"-")</f>
        <v>-</v>
      </c>
      <c r="O252" t="str">
        <f>IFERROR(_xlfn.XLOOKUP($C252,貼_産出額整理表!$B$21:$B$199,貼_産出額整理表!L$21:L$199,0),"-")</f>
        <v>-</v>
      </c>
      <c r="P252" t="str">
        <f>IFERROR(_xlfn.XLOOKUP($C252,貼_産出額整理表!$B$21:$B$199,貼_産出額整理表!O$21:O$199,0),"-")</f>
        <v>喜茂別町</v>
      </c>
      <c r="Q252" t="str">
        <f>IFERROR(_xlfn.XLOOKUP($C252,貼_産出額整理表!$B$21:$B$199,貼_産出額整理表!Q$21:Q$199,0),"-")</f>
        <v>砂川市</v>
      </c>
      <c r="R252" t="str">
        <f>IFERROR(_xlfn.XLOOKUP($C252,貼_産出額整理表!$B$21:$B$199,貼_産出額整理表!R$21:R$199,0),"-")</f>
        <v>鷹栖町</v>
      </c>
      <c r="S252" t="str">
        <f>IFERROR(_xlfn.XLOOKUP($C252,貼_産出額整理表!$B$21:$B$199,貼_産出額整理表!P$21:P$199,0),"-")</f>
        <v>真狩村</v>
      </c>
    </row>
    <row r="253" spans="3:19">
      <c r="C253">
        <v>114</v>
      </c>
      <c r="D253" t="str">
        <f>IFERROR(_xlfn.XLOOKUP($C253,貼_産出額整理表!$B$21:$B$199,貼_産出額整理表!C$21:C$199,0),"-")</f>
        <v>苫小牧市</v>
      </c>
      <c r="E253" t="str">
        <f>IFERROR(_xlfn.XLOOKUP($C253,貼_産出額整理表!$B$21:$B$199,貼_産出額整理表!D$21:D$199,0),"-")</f>
        <v>八雲町</v>
      </c>
      <c r="F253" t="str">
        <f>IFERROR(_xlfn.XLOOKUP($C253,貼_産出額整理表!$B$21:$B$199,貼_産出額整理表!E$21:E$199,0),"-")</f>
        <v>池田町</v>
      </c>
      <c r="G253" t="str">
        <f>IFERROR(_xlfn.XLOOKUP($C253,貼_産出額整理表!$B$21:$B$199,貼_産出額整理表!F$21:F$199,0),"-")</f>
        <v>-</v>
      </c>
      <c r="H253" t="str">
        <f>IFERROR(_xlfn.XLOOKUP($C253,貼_産出額整理表!$B$21:$B$199,貼_産出額整理表!G$21:G$199,0),"-")</f>
        <v>豊頃町</v>
      </c>
      <c r="I253" t="str">
        <f>IFERROR(_xlfn.XLOOKUP($C253,貼_産出額整理表!$B$21:$B$199,貼_産出額整理表!H$21:H$199,0),"-")</f>
        <v>豊浦町</v>
      </c>
      <c r="J253" t="str">
        <f>IFERROR(_xlfn.XLOOKUP($C253,貼_産出額整理表!$B$21:$B$199,貼_産出額整理表!I$21:I$199,0),"-")</f>
        <v>-</v>
      </c>
      <c r="K253" t="str">
        <f>IFERROR(_xlfn.XLOOKUP($C253,貼_産出額整理表!$B$21:$B$199,貼_産出額整理表!M$21:M$199,0),"-")</f>
        <v>-</v>
      </c>
      <c r="L253" t="str">
        <f>IFERROR(_xlfn.XLOOKUP($C253,貼_産出額整理表!$B$21:$B$199,貼_産出額整理表!N$21:N$199,0),"-")</f>
        <v>-</v>
      </c>
      <c r="M253" t="str">
        <f>IFERROR(_xlfn.XLOOKUP($C253,貼_産出額整理表!$B$21:$B$199,貼_産出額整理表!J$21:J$199,0),"-")</f>
        <v>浦河町</v>
      </c>
      <c r="N253" t="str">
        <f>IFERROR(_xlfn.XLOOKUP($C253,貼_産出額整理表!$B$21:$B$199,貼_産出額整理表!K$21:K$199,0),"-")</f>
        <v>-</v>
      </c>
      <c r="O253" t="str">
        <f>IFERROR(_xlfn.XLOOKUP($C253,貼_産出額整理表!$B$21:$B$199,貼_産出額整理表!L$21:L$199,0),"-")</f>
        <v>-</v>
      </c>
      <c r="P253" t="str">
        <f>IFERROR(_xlfn.XLOOKUP($C253,貼_産出額整理表!$B$21:$B$199,貼_産出額整理表!O$21:O$199,0),"-")</f>
        <v>倶知安町</v>
      </c>
      <c r="Q253" t="str">
        <f>IFERROR(_xlfn.XLOOKUP($C253,貼_産出額整理表!$B$21:$B$199,貼_産出額整理表!Q$21:Q$199,0),"-")</f>
        <v>木古内町</v>
      </c>
      <c r="R253" t="str">
        <f>IFERROR(_xlfn.XLOOKUP($C253,貼_産出額整理表!$B$21:$B$199,貼_産出額整理表!R$21:R$199,0),"-")</f>
        <v>むかわ町</v>
      </c>
      <c r="S253" t="str">
        <f>IFERROR(_xlfn.XLOOKUP($C253,貼_産出額整理表!$B$21:$B$199,貼_産出額整理表!P$21:P$199,0),"-")</f>
        <v>中川町</v>
      </c>
    </row>
    <row r="254" spans="3:19">
      <c r="C254">
        <v>115</v>
      </c>
      <c r="D254" t="str">
        <f>IFERROR(_xlfn.XLOOKUP($C254,貼_産出額整理表!$B$21:$B$199,貼_産出額整理表!C$21:C$199,0),"-")</f>
        <v>芦別市</v>
      </c>
      <c r="E254" t="str">
        <f>IFERROR(_xlfn.XLOOKUP($C254,貼_産出額整理表!$B$21:$B$199,貼_産出額整理表!D$21:D$199,0),"-")</f>
        <v>増毛町</v>
      </c>
      <c r="F254" t="str">
        <f>IFERROR(_xlfn.XLOOKUP($C254,貼_産出額整理表!$B$21:$B$199,貼_産出額整理表!E$21:E$199,0),"-")</f>
        <v>-</v>
      </c>
      <c r="G254" t="str">
        <f>IFERROR(_xlfn.XLOOKUP($C254,貼_産出額整理表!$B$21:$B$199,貼_産出額整理表!F$21:F$199,0),"-")</f>
        <v>-</v>
      </c>
      <c r="H254" t="str">
        <f>IFERROR(_xlfn.XLOOKUP($C254,貼_産出額整理表!$B$21:$B$199,貼_産出額整理表!G$21:G$199,0),"-")</f>
        <v>標茶町</v>
      </c>
      <c r="I254" t="str">
        <f>IFERROR(_xlfn.XLOOKUP($C254,貼_産出額整理表!$B$21:$B$199,貼_産出額整理表!H$21:H$199,0),"-")</f>
        <v>壮瞥町</v>
      </c>
      <c r="J254" t="str">
        <f>IFERROR(_xlfn.XLOOKUP($C254,貼_産出額整理表!$B$21:$B$199,貼_産出額整理表!I$21:I$199,0),"-")</f>
        <v>-</v>
      </c>
      <c r="K254" t="str">
        <f>IFERROR(_xlfn.XLOOKUP($C254,貼_産出額整理表!$B$21:$B$199,貼_産出額整理表!M$21:M$199,0),"-")</f>
        <v>-</v>
      </c>
      <c r="L254" t="str">
        <f>IFERROR(_xlfn.XLOOKUP($C254,貼_産出額整理表!$B$21:$B$199,貼_産出額整理表!N$21:N$199,0),"-")</f>
        <v>-</v>
      </c>
      <c r="M254" t="str">
        <f>IFERROR(_xlfn.XLOOKUP($C254,貼_産出額整理表!$B$21:$B$199,貼_産出額整理表!J$21:J$199,0),"-")</f>
        <v>中川町</v>
      </c>
      <c r="N254" t="str">
        <f>IFERROR(_xlfn.XLOOKUP($C254,貼_産出額整理表!$B$21:$B$199,貼_産出額整理表!K$21:K$199,0),"-")</f>
        <v>-</v>
      </c>
      <c r="O254" t="str">
        <f>IFERROR(_xlfn.XLOOKUP($C254,貼_産出額整理表!$B$21:$B$199,貼_産出額整理表!L$21:L$199,0),"-")</f>
        <v>-</v>
      </c>
      <c r="P254" t="str">
        <f>IFERROR(_xlfn.XLOOKUP($C254,貼_産出額整理表!$B$21:$B$199,貼_産出額整理表!O$21:O$199,0),"-")</f>
        <v>岩見沢市</v>
      </c>
      <c r="Q254" t="str">
        <f>IFERROR(_xlfn.XLOOKUP($C254,貼_産出額整理表!$B$21:$B$199,貼_産出額整理表!Q$21:Q$199,0),"-")</f>
        <v>芦別市</v>
      </c>
      <c r="R254" t="str">
        <f>IFERROR(_xlfn.XLOOKUP($C254,貼_産出額整理表!$B$21:$B$199,貼_産出額整理表!R$21:R$199,0),"-")</f>
        <v>奈井江町</v>
      </c>
      <c r="S254" t="str">
        <f>IFERROR(_xlfn.XLOOKUP($C254,貼_産出額整理表!$B$21:$B$199,貼_産出額整理表!P$21:P$199,0),"-")</f>
        <v>初山別村</v>
      </c>
    </row>
    <row r="255" spans="3:19">
      <c r="C255">
        <v>116</v>
      </c>
      <c r="D255" t="str">
        <f>IFERROR(_xlfn.XLOOKUP($C255,貼_産出額整理表!$B$21:$B$199,貼_産出額整理表!C$21:C$199,0),"-")</f>
        <v>夕張市</v>
      </c>
      <c r="E255" t="str">
        <f>IFERROR(_xlfn.XLOOKUP($C255,貼_産出額整理表!$B$21:$B$199,貼_産出額整理表!D$21:D$199,0),"-")</f>
        <v>豊浦町</v>
      </c>
      <c r="F255" t="str">
        <f>IFERROR(_xlfn.XLOOKUP($C255,貼_産出額整理表!$B$21:$B$199,貼_産出額整理表!E$21:E$199,0),"-")</f>
        <v>-</v>
      </c>
      <c r="G255" t="str">
        <f>IFERROR(_xlfn.XLOOKUP($C255,貼_産出額整理表!$B$21:$B$199,貼_産出額整理表!F$21:F$199,0),"-")</f>
        <v>-</v>
      </c>
      <c r="H255" t="str">
        <f>IFERROR(_xlfn.XLOOKUP($C255,貼_産出額整理表!$B$21:$B$199,貼_産出額整理表!G$21:G$199,0),"-")</f>
        <v>鶴居村</v>
      </c>
      <c r="I255" t="str">
        <f>IFERROR(_xlfn.XLOOKUP($C255,貼_産出額整理表!$B$21:$B$199,貼_産出額整理表!H$21:H$199,0),"-")</f>
        <v>洞爺湖町</v>
      </c>
      <c r="J255" t="str">
        <f>IFERROR(_xlfn.XLOOKUP($C255,貼_産出額整理表!$B$21:$B$199,貼_産出額整理表!I$21:I$199,0),"-")</f>
        <v>-</v>
      </c>
      <c r="K255" t="str">
        <f>IFERROR(_xlfn.XLOOKUP($C255,貼_産出額整理表!$B$21:$B$199,貼_産出額整理表!M$21:M$199,0),"-")</f>
        <v>-</v>
      </c>
      <c r="L255" t="str">
        <f>IFERROR(_xlfn.XLOOKUP($C255,貼_産出額整理表!$B$21:$B$199,貼_産出額整理表!N$21:N$199,0),"-")</f>
        <v>-</v>
      </c>
      <c r="M255" t="str">
        <f>IFERROR(_xlfn.XLOOKUP($C255,貼_産出額整理表!$B$21:$B$199,貼_産出額整理表!J$21:J$199,0),"-")</f>
        <v>八雲町</v>
      </c>
      <c r="N255" t="str">
        <f>IFERROR(_xlfn.XLOOKUP($C255,貼_産出額整理表!$B$21:$B$199,貼_産出額整理表!K$21:K$199,0),"-")</f>
        <v>-</v>
      </c>
      <c r="O255" t="str">
        <f>IFERROR(_xlfn.XLOOKUP($C255,貼_産出額整理表!$B$21:$B$199,貼_産出額整理表!L$21:L$199,0),"-")</f>
        <v>-</v>
      </c>
      <c r="P255" t="str">
        <f>IFERROR(_xlfn.XLOOKUP($C255,貼_産出額整理表!$B$21:$B$199,貼_産出額整理表!O$21:O$199,0),"-")</f>
        <v>厚沢部町</v>
      </c>
      <c r="Q255" t="str">
        <f>IFERROR(_xlfn.XLOOKUP($C255,貼_産出額整理表!$B$21:$B$199,貼_産出額整理表!Q$21:Q$199,0),"-")</f>
        <v>鷹栖町</v>
      </c>
      <c r="R255" t="str">
        <f>IFERROR(_xlfn.XLOOKUP($C255,貼_産出額整理表!$B$21:$B$199,貼_産出額整理表!R$21:R$199,0),"-")</f>
        <v>岩内町</v>
      </c>
      <c r="S255" t="str">
        <f>IFERROR(_xlfn.XLOOKUP($C255,貼_産出額整理表!$B$21:$B$199,貼_産出額整理表!P$21:P$199,0),"-")</f>
        <v>中札内村</v>
      </c>
    </row>
    <row r="256" spans="3:19">
      <c r="C256">
        <v>117</v>
      </c>
      <c r="D256" t="str">
        <f>IFERROR(_xlfn.XLOOKUP($C256,貼_産出額整理表!$B$21:$B$199,貼_産出額整理表!C$21:C$199,0),"-")</f>
        <v>浦臼町</v>
      </c>
      <c r="E256" t="str">
        <f>IFERROR(_xlfn.XLOOKUP($C256,貼_産出額整理表!$B$21:$B$199,貼_産出額整理表!D$21:D$199,0),"-")</f>
        <v>留萌市</v>
      </c>
      <c r="F256" t="str">
        <f>IFERROR(_xlfn.XLOOKUP($C256,貼_産出額整理表!$B$21:$B$199,貼_産出額整理表!E$21:E$199,0),"-")</f>
        <v>-</v>
      </c>
      <c r="G256" t="str">
        <f>IFERROR(_xlfn.XLOOKUP($C256,貼_産出額整理表!$B$21:$B$199,貼_産出額整理表!F$21:F$199,0),"-")</f>
        <v>-</v>
      </c>
      <c r="H256" t="str">
        <f>IFERROR(_xlfn.XLOOKUP($C256,貼_産出額整理表!$B$21:$B$199,貼_産出額整理表!G$21:G$199,0),"-")</f>
        <v>-</v>
      </c>
      <c r="I256" t="str">
        <f>IFERROR(_xlfn.XLOOKUP($C256,貼_産出額整理表!$B$21:$B$199,貼_産出額整理表!H$21:H$199,0),"-")</f>
        <v>日高町</v>
      </c>
      <c r="J256" t="str">
        <f>IFERROR(_xlfn.XLOOKUP($C256,貼_産出額整理表!$B$21:$B$199,貼_産出額整理表!I$21:I$199,0),"-")</f>
        <v>-</v>
      </c>
      <c r="K256" t="str">
        <f>IFERROR(_xlfn.XLOOKUP($C256,貼_産出額整理表!$B$21:$B$199,貼_産出額整理表!M$21:M$199,0),"-")</f>
        <v>-</v>
      </c>
      <c r="L256" t="str">
        <f>IFERROR(_xlfn.XLOOKUP($C256,貼_産出額整理表!$B$21:$B$199,貼_産出額整理表!N$21:N$199,0),"-")</f>
        <v>-</v>
      </c>
      <c r="M256" t="str">
        <f>IFERROR(_xlfn.XLOOKUP($C256,貼_産出額整理表!$B$21:$B$199,貼_産出額整理表!J$21:J$199,0),"-")</f>
        <v>江差町</v>
      </c>
      <c r="N256" t="str">
        <f>IFERROR(_xlfn.XLOOKUP($C256,貼_産出額整理表!$B$21:$B$199,貼_産出額整理表!K$21:K$199,0),"-")</f>
        <v>-</v>
      </c>
      <c r="O256" t="str">
        <f>IFERROR(_xlfn.XLOOKUP($C256,貼_産出額整理表!$B$21:$B$199,貼_産出額整理表!L$21:L$199,0),"-")</f>
        <v>-</v>
      </c>
      <c r="P256" t="str">
        <f>IFERROR(_xlfn.XLOOKUP($C256,貼_産出額整理表!$B$21:$B$199,貼_産出額整理表!O$21:O$199,0),"-")</f>
        <v>初山別村</v>
      </c>
      <c r="Q256" t="str">
        <f>IFERROR(_xlfn.XLOOKUP($C256,貼_産出額整理表!$B$21:$B$199,貼_産出額整理表!Q$21:Q$199,0),"-")</f>
        <v>森町</v>
      </c>
      <c r="R256" t="str">
        <f>IFERROR(_xlfn.XLOOKUP($C256,貼_産出額整理表!$B$21:$B$199,貼_産出額整理表!R$21:R$199,0),"-")</f>
        <v>当別町</v>
      </c>
      <c r="S256" t="str">
        <f>IFERROR(_xlfn.XLOOKUP($C256,貼_産出額整理表!$B$21:$B$199,貼_産出額整理表!P$21:P$199,0),"-")</f>
        <v>滝川市</v>
      </c>
    </row>
    <row r="257" spans="3:19">
      <c r="C257">
        <v>118</v>
      </c>
      <c r="D257" t="str">
        <f>IFERROR(_xlfn.XLOOKUP($C257,貼_産出額整理表!$B$21:$B$199,貼_産出額整理表!C$21:C$199,0),"-")</f>
        <v>東神楽町</v>
      </c>
      <c r="E257" t="str">
        <f>IFERROR(_xlfn.XLOOKUP($C257,貼_産出額整理表!$B$21:$B$199,貼_産出額整理表!D$21:D$199,0),"-")</f>
        <v>苫小牧市</v>
      </c>
      <c r="F257" t="str">
        <f>IFERROR(_xlfn.XLOOKUP($C257,貼_産出額整理表!$B$21:$B$199,貼_産出額整理表!E$21:E$199,0),"-")</f>
        <v>-</v>
      </c>
      <c r="G257" t="str">
        <f>IFERROR(_xlfn.XLOOKUP($C257,貼_産出額整理表!$B$21:$B$199,貼_産出額整理表!F$21:F$199,0),"-")</f>
        <v>-</v>
      </c>
      <c r="H257" t="str">
        <f>IFERROR(_xlfn.XLOOKUP($C257,貼_産出額整理表!$B$21:$B$199,貼_産出額整理表!G$21:G$199,0),"-")</f>
        <v>-</v>
      </c>
      <c r="I257" t="str">
        <f>IFERROR(_xlfn.XLOOKUP($C257,貼_産出額整理表!$B$21:$B$199,貼_産出額整理表!H$21:H$199,0),"-")</f>
        <v>鶴居村</v>
      </c>
      <c r="J257" t="str">
        <f>IFERROR(_xlfn.XLOOKUP($C257,貼_産出額整理表!$B$21:$B$199,貼_産出額整理表!I$21:I$199,0),"-")</f>
        <v>-</v>
      </c>
      <c r="K257" t="str">
        <f>IFERROR(_xlfn.XLOOKUP($C257,貼_産出額整理表!$B$21:$B$199,貼_産出額整理表!M$21:M$199,0),"-")</f>
        <v>-</v>
      </c>
      <c r="L257" t="str">
        <f>IFERROR(_xlfn.XLOOKUP($C257,貼_産出額整理表!$B$21:$B$199,貼_産出額整理表!N$21:N$199,0),"-")</f>
        <v>-</v>
      </c>
      <c r="M257" t="str">
        <f>IFERROR(_xlfn.XLOOKUP($C257,貼_産出額整理表!$B$21:$B$199,貼_産出額整理表!J$21:J$199,0),"-")</f>
        <v>本別町</v>
      </c>
      <c r="N257" t="str">
        <f>IFERROR(_xlfn.XLOOKUP($C257,貼_産出額整理表!$B$21:$B$199,貼_産出額整理表!K$21:K$199,0),"-")</f>
        <v>-</v>
      </c>
      <c r="O257" t="str">
        <f>IFERROR(_xlfn.XLOOKUP($C257,貼_産出額整理表!$B$21:$B$199,貼_産出額整理表!L$21:L$199,0),"-")</f>
        <v>-</v>
      </c>
      <c r="P257" t="str">
        <f>IFERROR(_xlfn.XLOOKUP($C257,貼_産出額整理表!$B$21:$B$199,貼_産出額整理表!O$21:O$199,0),"-")</f>
        <v>浦臼町</v>
      </c>
      <c r="Q257" t="str">
        <f>IFERROR(_xlfn.XLOOKUP($C257,貼_産出額整理表!$B$21:$B$199,貼_産出額整理表!Q$21:Q$199,0),"-")</f>
        <v>室蘭市</v>
      </c>
      <c r="R257" t="str">
        <f>IFERROR(_xlfn.XLOOKUP($C257,貼_産出額整理表!$B$21:$B$199,貼_産出額整理表!R$21:R$199,0),"-")</f>
        <v>月形町</v>
      </c>
      <c r="S257" t="str">
        <f>IFERROR(_xlfn.XLOOKUP($C257,貼_産出額整理表!$B$21:$B$199,貼_産出額整理表!P$21:P$199,0),"-")</f>
        <v>留寿都村</v>
      </c>
    </row>
    <row r="258" spans="3:19">
      <c r="C258">
        <v>119</v>
      </c>
      <c r="D258" t="str">
        <f>IFERROR(_xlfn.XLOOKUP($C258,貼_産出額整理表!$B$21:$B$199,貼_産出額整理表!C$21:C$199,0),"-")</f>
        <v>苫前町</v>
      </c>
      <c r="E258" t="str">
        <f>IFERROR(_xlfn.XLOOKUP($C258,貼_産出額整理表!$B$21:$B$199,貼_産出額整理表!D$21:D$199,0),"-")</f>
        <v>標茶町</v>
      </c>
      <c r="F258" t="str">
        <f>IFERROR(_xlfn.XLOOKUP($C258,貼_産出額整理表!$B$21:$B$199,貼_産出額整理表!E$21:E$199,0),"-")</f>
        <v>-</v>
      </c>
      <c r="G258" t="str">
        <f>IFERROR(_xlfn.XLOOKUP($C258,貼_産出額整理表!$B$21:$B$199,貼_産出額整理表!F$21:F$199,0),"-")</f>
        <v>-</v>
      </c>
      <c r="H258" t="str">
        <f>IFERROR(_xlfn.XLOOKUP($C258,貼_産出額整理表!$B$21:$B$199,貼_産出額整理表!G$21:G$199,0),"-")</f>
        <v>-</v>
      </c>
      <c r="I258" t="str">
        <f>IFERROR(_xlfn.XLOOKUP($C258,貼_産出額整理表!$B$21:$B$199,貼_産出額整理表!H$21:H$199,0),"-")</f>
        <v>白糠町</v>
      </c>
      <c r="J258" t="str">
        <f>IFERROR(_xlfn.XLOOKUP($C258,貼_産出額整理表!$B$21:$B$199,貼_産出額整理表!I$21:I$199,0),"-")</f>
        <v>-</v>
      </c>
      <c r="K258" t="str">
        <f>IFERROR(_xlfn.XLOOKUP($C258,貼_産出額整理表!$B$21:$B$199,貼_産出額整理表!M$21:M$199,0),"-")</f>
        <v>-</v>
      </c>
      <c r="L258" t="str">
        <f>IFERROR(_xlfn.XLOOKUP($C258,貼_産出額整理表!$B$21:$B$199,貼_産出額整理表!N$21:N$199,0),"-")</f>
        <v>-</v>
      </c>
      <c r="M258" t="str">
        <f>IFERROR(_xlfn.XLOOKUP($C258,貼_産出額整理表!$B$21:$B$199,貼_産出額整理表!J$21:J$199,0),"-")</f>
        <v>上ノ国町</v>
      </c>
      <c r="N258" t="str">
        <f>IFERROR(_xlfn.XLOOKUP($C258,貼_産出額整理表!$B$21:$B$199,貼_産出額整理表!K$21:K$199,0),"-")</f>
        <v>-</v>
      </c>
      <c r="O258" t="str">
        <f>IFERROR(_xlfn.XLOOKUP($C258,貼_産出額整理表!$B$21:$B$199,貼_産出額整理表!L$21:L$199,0),"-")</f>
        <v>-</v>
      </c>
      <c r="P258" t="str">
        <f>IFERROR(_xlfn.XLOOKUP($C258,貼_産出額整理表!$B$21:$B$199,貼_産出額整理表!O$21:O$199,0),"-")</f>
        <v>羅臼町</v>
      </c>
      <c r="Q258" t="str">
        <f>IFERROR(_xlfn.XLOOKUP($C258,貼_産出額整理表!$B$21:$B$199,貼_産出額整理表!Q$21:Q$199,0),"-")</f>
        <v>余市町</v>
      </c>
      <c r="R258" t="str">
        <f>IFERROR(_xlfn.XLOOKUP($C258,貼_産出額整理表!$B$21:$B$199,貼_産出額整理表!R$21:R$199,0),"-")</f>
        <v>比布町</v>
      </c>
      <c r="S258" t="str">
        <f>IFERROR(_xlfn.XLOOKUP($C258,貼_産出額整理表!$B$21:$B$199,貼_産出額整理表!P$21:P$199,0),"-")</f>
        <v>苫小牧市</v>
      </c>
    </row>
    <row r="259" spans="3:19">
      <c r="C259">
        <v>120</v>
      </c>
      <c r="D259" t="str">
        <f>IFERROR(_xlfn.XLOOKUP($C259,貼_産出額整理表!$B$21:$B$199,貼_産出額整理表!C$21:C$199,0),"-")</f>
        <v>妹背牛町</v>
      </c>
      <c r="E259" t="str">
        <f>IFERROR(_xlfn.XLOOKUP($C259,貼_産出額整理表!$B$21:$B$199,貼_産出額整理表!D$21:D$199,0),"-")</f>
        <v>下川町</v>
      </c>
      <c r="F259" t="str">
        <f>IFERROR(_xlfn.XLOOKUP($C259,貼_産出額整理表!$B$21:$B$199,貼_産出額整理表!E$21:E$199,0),"-")</f>
        <v>-</v>
      </c>
      <c r="G259" t="str">
        <f>IFERROR(_xlfn.XLOOKUP($C259,貼_産出額整理表!$B$21:$B$199,貼_産出額整理表!F$21:F$199,0),"-")</f>
        <v>-</v>
      </c>
      <c r="H259" t="str">
        <f>IFERROR(_xlfn.XLOOKUP($C259,貼_産出額整理表!$B$21:$B$199,貼_産出額整理表!G$21:G$199,0),"-")</f>
        <v>-</v>
      </c>
      <c r="I259" t="str">
        <f>IFERROR(_xlfn.XLOOKUP($C259,貼_産出額整理表!$B$21:$B$199,貼_産出額整理表!H$21:H$199,0),"-")</f>
        <v>中標津町</v>
      </c>
      <c r="J259" t="str">
        <f>IFERROR(_xlfn.XLOOKUP($C259,貼_産出額整理表!$B$21:$B$199,貼_産出額整理表!I$21:I$199,0),"-")</f>
        <v>-</v>
      </c>
      <c r="K259" t="str">
        <f>IFERROR(_xlfn.XLOOKUP($C259,貼_産出額整理表!$B$21:$B$199,貼_産出額整理表!M$21:M$199,0),"-")</f>
        <v>-</v>
      </c>
      <c r="L259" t="str">
        <f>IFERROR(_xlfn.XLOOKUP($C259,貼_産出額整理表!$B$21:$B$199,貼_産出額整理表!N$21:N$199,0),"-")</f>
        <v>-</v>
      </c>
      <c r="M259" t="str">
        <f>IFERROR(_xlfn.XLOOKUP($C259,貼_産出額整理表!$B$21:$B$199,貼_産出額整理表!J$21:J$199,0),"-")</f>
        <v>乙部町</v>
      </c>
      <c r="N259" t="str">
        <f>IFERROR(_xlfn.XLOOKUP($C259,貼_産出額整理表!$B$21:$B$199,貼_産出額整理表!K$21:K$199,0),"-")</f>
        <v>-</v>
      </c>
      <c r="O259" t="str">
        <f>IFERROR(_xlfn.XLOOKUP($C259,貼_産出額整理表!$B$21:$B$199,貼_産出額整理表!L$21:L$199,0),"-")</f>
        <v>-</v>
      </c>
      <c r="P259" t="str">
        <f>IFERROR(_xlfn.XLOOKUP($C259,貼_産出額整理表!$B$21:$B$199,貼_産出額整理表!O$21:O$199,0),"-")</f>
        <v>京極町</v>
      </c>
      <c r="Q259" t="str">
        <f>IFERROR(_xlfn.XLOOKUP($C259,貼_産出額整理表!$B$21:$B$199,貼_産出額整理表!Q$21:Q$199,0),"-")</f>
        <v>三笠市</v>
      </c>
      <c r="R259" t="str">
        <f>IFERROR(_xlfn.XLOOKUP($C259,貼_産出額整理表!$B$21:$B$199,貼_産出額整理表!R$21:R$199,0),"-")</f>
        <v>-</v>
      </c>
      <c r="S259" t="str">
        <f>IFERROR(_xlfn.XLOOKUP($C259,貼_産出額整理表!$B$21:$B$199,貼_産出額整理表!P$21:P$199,0),"-")</f>
        <v>奥尻町</v>
      </c>
    </row>
    <row r="260" spans="3:19">
      <c r="C260">
        <v>121</v>
      </c>
      <c r="D260" t="str">
        <f>IFERROR(_xlfn.XLOOKUP($C260,貼_産出額整理表!$B$21:$B$199,貼_産出額整理表!C$21:C$199,0),"-")</f>
        <v>秩父別町</v>
      </c>
      <c r="E260" t="str">
        <f>IFERROR(_xlfn.XLOOKUP($C260,貼_産出額整理表!$B$21:$B$199,貼_産出額整理表!D$21:D$199,0),"-")</f>
        <v>新冠町</v>
      </c>
      <c r="F260" t="str">
        <f>IFERROR(_xlfn.XLOOKUP($C260,貼_産出額整理表!$B$21:$B$199,貼_産出額整理表!E$21:E$199,0),"-")</f>
        <v>-</v>
      </c>
      <c r="G260" t="str">
        <f>IFERROR(_xlfn.XLOOKUP($C260,貼_産出額整理表!$B$21:$B$199,貼_産出額整理表!F$21:F$199,0),"-")</f>
        <v>-</v>
      </c>
      <c r="H260" t="str">
        <f>IFERROR(_xlfn.XLOOKUP($C260,貼_産出額整理表!$B$21:$B$199,貼_産出額整理表!G$21:G$199,0),"-")</f>
        <v>-</v>
      </c>
      <c r="I260" t="str">
        <f>IFERROR(_xlfn.XLOOKUP($C260,貼_産出額整理表!$B$21:$B$199,貼_産出額整理表!H$21:H$199,0),"-")</f>
        <v>-</v>
      </c>
      <c r="J260" t="str">
        <f>IFERROR(_xlfn.XLOOKUP($C260,貼_産出額整理表!$B$21:$B$199,貼_産出額整理表!I$21:I$199,0),"-")</f>
        <v>-</v>
      </c>
      <c r="K260" t="str">
        <f>IFERROR(_xlfn.XLOOKUP($C260,貼_産出額整理表!$B$21:$B$199,貼_産出額整理表!M$21:M$199,0),"-")</f>
        <v>-</v>
      </c>
      <c r="L260" t="str">
        <f>IFERROR(_xlfn.XLOOKUP($C260,貼_産出額整理表!$B$21:$B$199,貼_産出額整理表!N$21:N$199,0),"-")</f>
        <v>-</v>
      </c>
      <c r="M260" t="str">
        <f>IFERROR(_xlfn.XLOOKUP($C260,貼_産出額整理表!$B$21:$B$199,貼_産出額整理表!J$21:J$199,0),"-")</f>
        <v>様似町</v>
      </c>
      <c r="N260" t="str">
        <f>IFERROR(_xlfn.XLOOKUP($C260,貼_産出額整理表!$B$21:$B$199,貼_産出額整理表!K$21:K$199,0),"-")</f>
        <v>-</v>
      </c>
      <c r="O260" t="str">
        <f>IFERROR(_xlfn.XLOOKUP($C260,貼_産出額整理表!$B$21:$B$199,貼_産出額整理表!L$21:L$199,0),"-")</f>
        <v>-</v>
      </c>
      <c r="P260" t="str">
        <f>IFERROR(_xlfn.XLOOKUP($C260,貼_産出額整理表!$B$21:$B$199,貼_産出額整理表!O$21:O$199,0),"-")</f>
        <v>赤井川村</v>
      </c>
      <c r="Q260" t="str">
        <f>IFERROR(_xlfn.XLOOKUP($C260,貼_産出額整理表!$B$21:$B$199,貼_産出額整理表!Q$21:Q$199,0),"-")</f>
        <v>京極町</v>
      </c>
      <c r="R260" t="str">
        <f>IFERROR(_xlfn.XLOOKUP($C260,貼_産出額整理表!$B$21:$B$199,貼_産出額整理表!R$21:R$199,0),"-")</f>
        <v>-</v>
      </c>
      <c r="S260" t="str">
        <f>IFERROR(_xlfn.XLOOKUP($C260,貼_産出額整理表!$B$21:$B$199,貼_産出額整理表!P$21:P$199,0),"-")</f>
        <v>比布町</v>
      </c>
    </row>
    <row r="261" spans="3:19">
      <c r="C261">
        <v>122</v>
      </c>
      <c r="D261" t="str">
        <f>IFERROR(_xlfn.XLOOKUP($C261,貼_産出額整理表!$B$21:$B$199,貼_産出額整理表!C$21:C$199,0),"-")</f>
        <v>比布町</v>
      </c>
      <c r="E261" t="str">
        <f>IFERROR(_xlfn.XLOOKUP($C261,貼_産出額整理表!$B$21:$B$199,貼_産出額整理表!D$21:D$199,0),"-")</f>
        <v>赤平市</v>
      </c>
      <c r="F261" t="str">
        <f>IFERROR(_xlfn.XLOOKUP($C261,貼_産出額整理表!$B$21:$B$199,貼_産出額整理表!E$21:E$199,0),"-")</f>
        <v>-</v>
      </c>
      <c r="G261" t="str">
        <f>IFERROR(_xlfn.XLOOKUP($C261,貼_産出額整理表!$B$21:$B$199,貼_産出額整理表!F$21:F$199,0),"-")</f>
        <v>-</v>
      </c>
      <c r="H261" t="str">
        <f>IFERROR(_xlfn.XLOOKUP($C261,貼_産出額整理表!$B$21:$B$199,貼_産出額整理表!G$21:G$199,0),"-")</f>
        <v>-</v>
      </c>
      <c r="I261" t="str">
        <f>IFERROR(_xlfn.XLOOKUP($C261,貼_産出額整理表!$B$21:$B$199,貼_産出額整理表!H$21:H$199,0),"-")</f>
        <v>-</v>
      </c>
      <c r="J261" t="str">
        <f>IFERROR(_xlfn.XLOOKUP($C261,貼_産出額整理表!$B$21:$B$199,貼_産出額整理表!I$21:I$199,0),"-")</f>
        <v>-</v>
      </c>
      <c r="K261" t="str">
        <f>IFERROR(_xlfn.XLOOKUP($C261,貼_産出額整理表!$B$21:$B$199,貼_産出額整理表!M$21:M$199,0),"-")</f>
        <v>-</v>
      </c>
      <c r="L261" t="str">
        <f>IFERROR(_xlfn.XLOOKUP($C261,貼_産出額整理表!$B$21:$B$199,貼_産出額整理表!N$21:N$199,0),"-")</f>
        <v>-</v>
      </c>
      <c r="M261" t="str">
        <f>IFERROR(_xlfn.XLOOKUP($C261,貼_産出額整理表!$B$21:$B$199,貼_産出額整理表!J$21:J$199,0),"-")</f>
        <v>留萌市</v>
      </c>
      <c r="N261" t="str">
        <f>IFERROR(_xlfn.XLOOKUP($C261,貼_産出額整理表!$B$21:$B$199,貼_産出額整理表!K$21:K$199,0),"-")</f>
        <v>-</v>
      </c>
      <c r="O261" t="str">
        <f>IFERROR(_xlfn.XLOOKUP($C261,貼_産出額整理表!$B$21:$B$199,貼_産出額整理表!L$21:L$199,0),"-")</f>
        <v>-</v>
      </c>
      <c r="P261" t="str">
        <f>IFERROR(_xlfn.XLOOKUP($C261,貼_産出額整理表!$B$21:$B$199,貼_産出額整理表!O$21:O$199,0),"-")</f>
        <v>当別町</v>
      </c>
      <c r="Q261" t="str">
        <f>IFERROR(_xlfn.XLOOKUP($C261,貼_産出額整理表!$B$21:$B$199,貼_産出額整理表!Q$21:Q$199,0),"-")</f>
        <v>白老町</v>
      </c>
      <c r="R261" t="str">
        <f>IFERROR(_xlfn.XLOOKUP($C261,貼_産出額整理表!$B$21:$B$199,貼_産出額整理表!R$21:R$199,0),"-")</f>
        <v>-</v>
      </c>
      <c r="S261" t="str">
        <f>IFERROR(_xlfn.XLOOKUP($C261,貼_産出額整理表!$B$21:$B$199,貼_産出額整理表!P$21:P$199,0),"-")</f>
        <v>様似町</v>
      </c>
    </row>
    <row r="262" spans="3:19">
      <c r="C262">
        <v>123</v>
      </c>
      <c r="D262" t="str">
        <f>IFERROR(_xlfn.XLOOKUP($C262,貼_産出額整理表!$B$21:$B$199,貼_産出額整理表!C$21:C$199,0),"-")</f>
        <v>雨竜町</v>
      </c>
      <c r="E262" t="str">
        <f>IFERROR(_xlfn.XLOOKUP($C262,貼_産出額整理表!$B$21:$B$199,貼_産出額整理表!D$21:D$199,0),"-")</f>
        <v>江差町</v>
      </c>
      <c r="F262" t="str">
        <f>IFERROR(_xlfn.XLOOKUP($C262,貼_産出額整理表!$B$21:$B$199,貼_産出額整理表!E$21:E$199,0),"-")</f>
        <v>-</v>
      </c>
      <c r="G262" t="str">
        <f>IFERROR(_xlfn.XLOOKUP($C262,貼_産出額整理表!$B$21:$B$199,貼_産出額整理表!F$21:F$199,0),"-")</f>
        <v>-</v>
      </c>
      <c r="H262" t="str">
        <f>IFERROR(_xlfn.XLOOKUP($C262,貼_産出額整理表!$B$21:$B$199,貼_産出額整理表!G$21:G$199,0),"-")</f>
        <v>-</v>
      </c>
      <c r="I262" t="str">
        <f>IFERROR(_xlfn.XLOOKUP($C262,貼_産出額整理表!$B$21:$B$199,貼_産出額整理表!H$21:H$199,0),"-")</f>
        <v>-</v>
      </c>
      <c r="J262" t="str">
        <f>IFERROR(_xlfn.XLOOKUP($C262,貼_産出額整理表!$B$21:$B$199,貼_産出額整理表!I$21:I$199,0),"-")</f>
        <v>-</v>
      </c>
      <c r="K262" t="str">
        <f>IFERROR(_xlfn.XLOOKUP($C262,貼_産出額整理表!$B$21:$B$199,貼_産出額整理表!M$21:M$199,0),"-")</f>
        <v>-</v>
      </c>
      <c r="L262" t="str">
        <f>IFERROR(_xlfn.XLOOKUP($C262,貼_産出額整理表!$B$21:$B$199,貼_産出額整理表!N$21:N$199,0),"-")</f>
        <v>-</v>
      </c>
      <c r="M262" t="str">
        <f>IFERROR(_xlfn.XLOOKUP($C262,貼_産出額整理表!$B$21:$B$199,貼_産出額整理表!J$21:J$199,0),"-")</f>
        <v>愛別町</v>
      </c>
      <c r="N262" t="str">
        <f>IFERROR(_xlfn.XLOOKUP($C262,貼_産出額整理表!$B$21:$B$199,貼_産出額整理表!K$21:K$199,0),"-")</f>
        <v>-</v>
      </c>
      <c r="O262" t="str">
        <f>IFERROR(_xlfn.XLOOKUP($C262,貼_産出額整理表!$B$21:$B$199,貼_産出額整理表!L$21:L$199,0),"-")</f>
        <v>-</v>
      </c>
      <c r="P262" t="str">
        <f>IFERROR(_xlfn.XLOOKUP($C262,貼_産出額整理表!$B$21:$B$199,貼_産出額整理表!O$21:O$199,0),"-")</f>
        <v>占冠村</v>
      </c>
      <c r="Q262" t="str">
        <f>IFERROR(_xlfn.XLOOKUP($C262,貼_産出額整理表!$B$21:$B$199,貼_産出額整理表!Q$21:Q$199,0),"-")</f>
        <v>奈井江町</v>
      </c>
      <c r="R262" t="str">
        <f>IFERROR(_xlfn.XLOOKUP($C262,貼_産出額整理表!$B$21:$B$199,貼_産出額整理表!R$21:R$199,0),"-")</f>
        <v>-</v>
      </c>
      <c r="S262" t="str">
        <f>IFERROR(_xlfn.XLOOKUP($C262,貼_産出額整理表!$B$21:$B$199,貼_産出額整理表!P$21:P$199,0),"-")</f>
        <v>室蘭市</v>
      </c>
    </row>
    <row r="263" spans="3:19">
      <c r="C263">
        <v>124</v>
      </c>
      <c r="D263" t="str">
        <f>IFERROR(_xlfn.XLOOKUP($C263,貼_産出額整理表!$B$21:$B$199,貼_産出額整理表!C$21:C$199,0),"-")</f>
        <v>砂川市</v>
      </c>
      <c r="E263" t="str">
        <f>IFERROR(_xlfn.XLOOKUP($C263,貼_産出額整理表!$B$21:$B$199,貼_産出額整理表!D$21:D$199,0),"-")</f>
        <v>初山別村</v>
      </c>
      <c r="F263" t="str">
        <f>IFERROR(_xlfn.XLOOKUP($C263,貼_産出額整理表!$B$21:$B$199,貼_産出額整理表!E$21:E$199,0),"-")</f>
        <v>-</v>
      </c>
      <c r="G263" t="str">
        <f>IFERROR(_xlfn.XLOOKUP($C263,貼_産出額整理表!$B$21:$B$199,貼_産出額整理表!F$21:F$199,0),"-")</f>
        <v>-</v>
      </c>
      <c r="H263" t="str">
        <f>IFERROR(_xlfn.XLOOKUP($C263,貼_産出額整理表!$B$21:$B$199,貼_産出額整理表!G$21:G$199,0),"-")</f>
        <v>-</v>
      </c>
      <c r="I263" t="str">
        <f>IFERROR(_xlfn.XLOOKUP($C263,貼_産出額整理表!$B$21:$B$199,貼_産出額整理表!H$21:H$199,0),"-")</f>
        <v>-</v>
      </c>
      <c r="J263" t="str">
        <f>IFERROR(_xlfn.XLOOKUP($C263,貼_産出額整理表!$B$21:$B$199,貼_産出額整理表!I$21:I$199,0),"-")</f>
        <v>-</v>
      </c>
      <c r="K263" t="str">
        <f>IFERROR(_xlfn.XLOOKUP($C263,貼_産出額整理表!$B$21:$B$199,貼_産出額整理表!M$21:M$199,0),"-")</f>
        <v>-</v>
      </c>
      <c r="L263" t="str">
        <f>IFERROR(_xlfn.XLOOKUP($C263,貼_産出額整理表!$B$21:$B$199,貼_産出額整理表!N$21:N$199,0),"-")</f>
        <v>-</v>
      </c>
      <c r="M263" t="str">
        <f>IFERROR(_xlfn.XLOOKUP($C263,貼_産出額整理表!$B$21:$B$199,貼_産出額整理表!J$21:J$199,0),"-")</f>
        <v>小平町</v>
      </c>
      <c r="N263" t="str">
        <f>IFERROR(_xlfn.XLOOKUP($C263,貼_産出額整理表!$B$21:$B$199,貼_産出額整理表!K$21:K$199,0),"-")</f>
        <v>-</v>
      </c>
      <c r="O263" t="str">
        <f>IFERROR(_xlfn.XLOOKUP($C263,貼_産出額整理表!$B$21:$B$199,貼_産出額整理表!L$21:L$199,0),"-")</f>
        <v>-</v>
      </c>
      <c r="P263" t="str">
        <f>IFERROR(_xlfn.XLOOKUP($C263,貼_産出額整理表!$B$21:$B$199,貼_産出額整理表!O$21:O$199,0),"-")</f>
        <v>釧路町</v>
      </c>
      <c r="Q263" t="str">
        <f>IFERROR(_xlfn.XLOOKUP($C263,貼_産出額整理表!$B$21:$B$199,貼_産出額整理表!Q$21:Q$199,0),"-")</f>
        <v>幌加内町</v>
      </c>
      <c r="R263" t="str">
        <f>IFERROR(_xlfn.XLOOKUP($C263,貼_産出額整理表!$B$21:$B$199,貼_産出額整理表!R$21:R$199,0),"-")</f>
        <v>-</v>
      </c>
      <c r="S263" t="str">
        <f>IFERROR(_xlfn.XLOOKUP($C263,貼_産出額整理表!$B$21:$B$199,貼_産出額整理表!P$21:P$199,0),"-")</f>
        <v>島牧村</v>
      </c>
    </row>
    <row r="264" spans="3:19">
      <c r="C264">
        <v>125</v>
      </c>
      <c r="D264" t="str">
        <f>IFERROR(_xlfn.XLOOKUP($C264,貼_産出額整理表!$B$21:$B$199,貼_産出額整理表!C$21:C$199,0),"-")</f>
        <v>登別市</v>
      </c>
      <c r="E264" t="str">
        <f>IFERROR(_xlfn.XLOOKUP($C264,貼_産出額整理表!$B$21:$B$199,貼_産出額整理表!D$21:D$199,0),"-")</f>
        <v>滝上町</v>
      </c>
      <c r="F264" t="str">
        <f>IFERROR(_xlfn.XLOOKUP($C264,貼_産出額整理表!$B$21:$B$199,貼_産出額整理表!E$21:E$199,0),"-")</f>
        <v>-</v>
      </c>
      <c r="G264" t="str">
        <f>IFERROR(_xlfn.XLOOKUP($C264,貼_産出額整理表!$B$21:$B$199,貼_産出額整理表!F$21:F$199,0),"-")</f>
        <v>-</v>
      </c>
      <c r="H264" t="str">
        <f>IFERROR(_xlfn.XLOOKUP($C264,貼_産出額整理表!$B$21:$B$199,貼_産出額整理表!G$21:G$199,0),"-")</f>
        <v>-</v>
      </c>
      <c r="I264" t="str">
        <f>IFERROR(_xlfn.XLOOKUP($C264,貼_産出額整理表!$B$21:$B$199,貼_産出額整理表!H$21:H$199,0),"-")</f>
        <v>-</v>
      </c>
      <c r="J264" t="str">
        <f>IFERROR(_xlfn.XLOOKUP($C264,貼_産出額整理表!$B$21:$B$199,貼_産出額整理表!I$21:I$199,0),"-")</f>
        <v>-</v>
      </c>
      <c r="K264" t="str">
        <f>IFERROR(_xlfn.XLOOKUP($C264,貼_産出額整理表!$B$21:$B$199,貼_産出額整理表!M$21:M$199,0),"-")</f>
        <v>-</v>
      </c>
      <c r="L264" t="str">
        <f>IFERROR(_xlfn.XLOOKUP($C264,貼_産出額整理表!$B$21:$B$199,貼_産出額整理表!N$21:N$199,0),"-")</f>
        <v>-</v>
      </c>
      <c r="M264" t="str">
        <f>IFERROR(_xlfn.XLOOKUP($C264,貼_産出額整理表!$B$21:$B$199,貼_産出額整理表!J$21:J$199,0),"-")</f>
        <v>遠別町</v>
      </c>
      <c r="N264" t="str">
        <f>IFERROR(_xlfn.XLOOKUP($C264,貼_産出額整理表!$B$21:$B$199,貼_産出額整理表!K$21:K$199,0),"-")</f>
        <v>-</v>
      </c>
      <c r="O264" t="str">
        <f>IFERROR(_xlfn.XLOOKUP($C264,貼_産出額整理表!$B$21:$B$199,貼_産出額整理表!L$21:L$199,0),"-")</f>
        <v>-</v>
      </c>
      <c r="P264" t="str">
        <f>IFERROR(_xlfn.XLOOKUP($C264,貼_産出額整理表!$B$21:$B$199,貼_産出額整理表!O$21:O$199,0),"-")</f>
        <v>福島町</v>
      </c>
      <c r="Q264" t="str">
        <f>IFERROR(_xlfn.XLOOKUP($C264,貼_産出額整理表!$B$21:$B$199,貼_産出額整理表!Q$21:Q$199,0),"-")</f>
        <v>岩内町</v>
      </c>
      <c r="R264" t="str">
        <f>IFERROR(_xlfn.XLOOKUP($C264,貼_産出額整理表!$B$21:$B$199,貼_産出額整理表!R$21:R$199,0),"-")</f>
        <v>-</v>
      </c>
      <c r="S264" t="str">
        <f>IFERROR(_xlfn.XLOOKUP($C264,貼_産出額整理表!$B$21:$B$199,貼_産出額整理表!P$21:P$199,0),"-")</f>
        <v>赤井川村</v>
      </c>
    </row>
    <row r="265" spans="3:19">
      <c r="C265">
        <v>126</v>
      </c>
      <c r="D265" t="str">
        <f>IFERROR(_xlfn.XLOOKUP($C265,貼_産出額整理表!$B$21:$B$199,貼_産出額整理表!C$21:C$199,0),"-")</f>
        <v>京極町</v>
      </c>
      <c r="E265" t="str">
        <f>IFERROR(_xlfn.XLOOKUP($C265,貼_産出額整理表!$B$21:$B$199,貼_産出額整理表!D$21:D$199,0),"-")</f>
        <v>釧路市</v>
      </c>
      <c r="F265" t="str">
        <f>IFERROR(_xlfn.XLOOKUP($C265,貼_産出額整理表!$B$21:$B$199,貼_産出額整理表!E$21:E$199,0),"-")</f>
        <v>-</v>
      </c>
      <c r="G265" t="str">
        <f>IFERROR(_xlfn.XLOOKUP($C265,貼_産出額整理表!$B$21:$B$199,貼_産出額整理表!F$21:F$199,0),"-")</f>
        <v>-</v>
      </c>
      <c r="H265" t="str">
        <f>IFERROR(_xlfn.XLOOKUP($C265,貼_産出額整理表!$B$21:$B$199,貼_産出額整理表!G$21:G$199,0),"-")</f>
        <v>-</v>
      </c>
      <c r="I265" t="str">
        <f>IFERROR(_xlfn.XLOOKUP($C265,貼_産出額整理表!$B$21:$B$199,貼_産出額整理表!H$21:H$199,0),"-")</f>
        <v>-</v>
      </c>
      <c r="J265" t="str">
        <f>IFERROR(_xlfn.XLOOKUP($C265,貼_産出額整理表!$B$21:$B$199,貼_産出額整理表!I$21:I$199,0),"-")</f>
        <v>-</v>
      </c>
      <c r="K265" t="str">
        <f>IFERROR(_xlfn.XLOOKUP($C265,貼_産出額整理表!$B$21:$B$199,貼_産出額整理表!M$21:M$199,0),"-")</f>
        <v>-</v>
      </c>
      <c r="L265" t="str">
        <f>IFERROR(_xlfn.XLOOKUP($C265,貼_産出額整理表!$B$21:$B$199,貼_産出額整理表!N$21:N$199,0),"-")</f>
        <v>-</v>
      </c>
      <c r="M265" t="str">
        <f>IFERROR(_xlfn.XLOOKUP($C265,貼_産出額整理表!$B$21:$B$199,貼_産出額整理表!J$21:J$199,0),"-")</f>
        <v>木古内町</v>
      </c>
      <c r="N265" t="str">
        <f>IFERROR(_xlfn.XLOOKUP($C265,貼_産出額整理表!$B$21:$B$199,貼_産出額整理表!K$21:K$199,0),"-")</f>
        <v>-</v>
      </c>
      <c r="O265" t="str">
        <f>IFERROR(_xlfn.XLOOKUP($C265,貼_産出額整理表!$B$21:$B$199,貼_産出額整理表!L$21:L$199,0),"-")</f>
        <v>-</v>
      </c>
      <c r="P265" t="str">
        <f>IFERROR(_xlfn.XLOOKUP($C265,貼_産出額整理表!$B$21:$B$199,貼_産出額整理表!O$21:O$199,0),"-")</f>
        <v>和寒町</v>
      </c>
      <c r="Q265" t="str">
        <f>IFERROR(_xlfn.XLOOKUP($C265,貼_産出額整理表!$B$21:$B$199,貼_産出額整理表!Q$21:Q$199,0),"-")</f>
        <v>滝川市</v>
      </c>
      <c r="R265" t="str">
        <f>IFERROR(_xlfn.XLOOKUP($C265,貼_産出額整理表!$B$21:$B$199,貼_産出額整理表!R$21:R$199,0),"-")</f>
        <v>-</v>
      </c>
      <c r="S265" t="str">
        <f>IFERROR(_xlfn.XLOOKUP($C265,貼_産出額整理表!$B$21:$B$199,貼_産出額整理表!P$21:P$199,0),"-")</f>
        <v>妹背牛町</v>
      </c>
    </row>
    <row r="266" spans="3:19">
      <c r="C266">
        <v>127</v>
      </c>
      <c r="D266" t="str">
        <f>IFERROR(_xlfn.XLOOKUP($C266,貼_産出額整理表!$B$21:$B$199,貼_産出額整理表!C$21:C$199,0),"-")</f>
        <v>様似町</v>
      </c>
      <c r="E266" t="str">
        <f>IFERROR(_xlfn.XLOOKUP($C266,貼_産出額整理表!$B$21:$B$199,貼_産出額整理表!D$21:D$199,0),"-")</f>
        <v>上ノ国町</v>
      </c>
      <c r="F266" t="str">
        <f>IFERROR(_xlfn.XLOOKUP($C266,貼_産出額整理表!$B$21:$B$199,貼_産出額整理表!E$21:E$199,0),"-")</f>
        <v>-</v>
      </c>
      <c r="G266" t="str">
        <f>IFERROR(_xlfn.XLOOKUP($C266,貼_産出額整理表!$B$21:$B$199,貼_産出額整理表!F$21:F$199,0),"-")</f>
        <v>-</v>
      </c>
      <c r="H266" t="str">
        <f>IFERROR(_xlfn.XLOOKUP($C266,貼_産出額整理表!$B$21:$B$199,貼_産出額整理表!G$21:G$199,0),"-")</f>
        <v>-</v>
      </c>
      <c r="I266" t="str">
        <f>IFERROR(_xlfn.XLOOKUP($C266,貼_産出額整理表!$B$21:$B$199,貼_産出額整理表!H$21:H$199,0),"-")</f>
        <v>-</v>
      </c>
      <c r="J266" t="str">
        <f>IFERROR(_xlfn.XLOOKUP($C266,貼_産出額整理表!$B$21:$B$199,貼_産出額整理表!I$21:I$199,0),"-")</f>
        <v>-</v>
      </c>
      <c r="K266" t="str">
        <f>IFERROR(_xlfn.XLOOKUP($C266,貼_産出額整理表!$B$21:$B$199,貼_産出額整理表!M$21:M$199,0),"-")</f>
        <v>-</v>
      </c>
      <c r="L266" t="str">
        <f>IFERROR(_xlfn.XLOOKUP($C266,貼_産出額整理表!$B$21:$B$199,貼_産出額整理表!N$21:N$199,0),"-")</f>
        <v>-</v>
      </c>
      <c r="M266" t="str">
        <f>IFERROR(_xlfn.XLOOKUP($C266,貼_産出額整理表!$B$21:$B$199,貼_産出額整理表!J$21:J$199,0),"-")</f>
        <v>秩父別町</v>
      </c>
      <c r="N266" t="str">
        <f>IFERROR(_xlfn.XLOOKUP($C266,貼_産出額整理表!$B$21:$B$199,貼_産出額整理表!K$21:K$199,0),"-")</f>
        <v>-</v>
      </c>
      <c r="O266" t="str">
        <f>IFERROR(_xlfn.XLOOKUP($C266,貼_産出額整理表!$B$21:$B$199,貼_産出額整理表!L$21:L$199,0),"-")</f>
        <v>-</v>
      </c>
      <c r="P266" t="str">
        <f>IFERROR(_xlfn.XLOOKUP($C266,貼_産出額整理表!$B$21:$B$199,貼_産出額整理表!O$21:O$199,0),"-")</f>
        <v>中富良野町</v>
      </c>
      <c r="Q266" t="str">
        <f>IFERROR(_xlfn.XLOOKUP($C266,貼_産出額整理表!$B$21:$B$199,貼_産出額整理表!Q$21:Q$199,0),"-")</f>
        <v>当別町</v>
      </c>
      <c r="R266" t="str">
        <f>IFERROR(_xlfn.XLOOKUP($C266,貼_産出額整理表!$B$21:$B$199,貼_産出額整理表!R$21:R$199,0),"-")</f>
        <v>-</v>
      </c>
      <c r="S266" t="str">
        <f>IFERROR(_xlfn.XLOOKUP($C266,貼_産出額整理表!$B$21:$B$199,貼_産出額整理表!P$21:P$199,0),"-")</f>
        <v>鷹栖町</v>
      </c>
    </row>
    <row r="267" spans="3:19">
      <c r="C267">
        <v>128</v>
      </c>
      <c r="D267" t="str">
        <f>IFERROR(_xlfn.XLOOKUP($C267,貼_産出額整理表!$B$21:$B$199,貼_産出額整理表!C$21:C$199,0),"-")</f>
        <v>蘭越町</v>
      </c>
      <c r="E267" t="str">
        <f>IFERROR(_xlfn.XLOOKUP($C267,貼_産出額整理表!$B$21:$B$199,貼_産出額整理表!D$21:D$199,0),"-")</f>
        <v>中川町</v>
      </c>
      <c r="F267" t="str">
        <f>IFERROR(_xlfn.XLOOKUP($C267,貼_産出額整理表!$B$21:$B$199,貼_産出額整理表!E$21:E$199,0),"-")</f>
        <v>-</v>
      </c>
      <c r="G267" t="str">
        <f>IFERROR(_xlfn.XLOOKUP($C267,貼_産出額整理表!$B$21:$B$199,貼_産出額整理表!F$21:F$199,0),"-")</f>
        <v>-</v>
      </c>
      <c r="H267" t="str">
        <f>IFERROR(_xlfn.XLOOKUP($C267,貼_産出額整理表!$B$21:$B$199,貼_産出額整理表!G$21:G$199,0),"-")</f>
        <v>-</v>
      </c>
      <c r="I267" t="str">
        <f>IFERROR(_xlfn.XLOOKUP($C267,貼_産出額整理表!$B$21:$B$199,貼_産出額整理表!H$21:H$199,0),"-")</f>
        <v>-</v>
      </c>
      <c r="J267" t="str">
        <f>IFERROR(_xlfn.XLOOKUP($C267,貼_産出額整理表!$B$21:$B$199,貼_産出額整理表!I$21:I$199,0),"-")</f>
        <v>-</v>
      </c>
      <c r="K267" t="str">
        <f>IFERROR(_xlfn.XLOOKUP($C267,貼_産出額整理表!$B$21:$B$199,貼_産出額整理表!M$21:M$199,0),"-")</f>
        <v>-</v>
      </c>
      <c r="L267" t="str">
        <f>IFERROR(_xlfn.XLOOKUP($C267,貼_産出額整理表!$B$21:$B$199,貼_産出額整理表!N$21:N$199,0),"-")</f>
        <v>-</v>
      </c>
      <c r="M267" t="str">
        <f>IFERROR(_xlfn.XLOOKUP($C267,貼_産出額整理表!$B$21:$B$199,貼_産出額整理表!J$21:J$199,0),"-")</f>
        <v>紋別市</v>
      </c>
      <c r="N267" t="str">
        <f>IFERROR(_xlfn.XLOOKUP($C267,貼_産出額整理表!$B$21:$B$199,貼_産出額整理表!K$21:K$199,0),"-")</f>
        <v>-</v>
      </c>
      <c r="O267" t="str">
        <f>IFERROR(_xlfn.XLOOKUP($C267,貼_産出額整理表!$B$21:$B$199,貼_産出額整理表!L$21:L$199,0),"-")</f>
        <v>-</v>
      </c>
      <c r="P267" t="str">
        <f>IFERROR(_xlfn.XLOOKUP($C267,貼_産出額整理表!$B$21:$B$199,貼_産出額整理表!O$21:O$199,0),"-")</f>
        <v>剣淵町</v>
      </c>
      <c r="Q267" t="str">
        <f>IFERROR(_xlfn.XLOOKUP($C267,貼_産出額整理表!$B$21:$B$199,貼_産出額整理表!Q$21:Q$199,0),"-")</f>
        <v>赤井川村</v>
      </c>
      <c r="R267" t="str">
        <f>IFERROR(_xlfn.XLOOKUP($C267,貼_産出額整理表!$B$21:$B$199,貼_産出額整理表!R$21:R$199,0),"-")</f>
        <v>-</v>
      </c>
      <c r="S267" t="str">
        <f>IFERROR(_xlfn.XLOOKUP($C267,貼_産出額整理表!$B$21:$B$199,貼_産出額整理表!P$21:P$199,0),"-")</f>
        <v>中頓別町</v>
      </c>
    </row>
    <row r="268" spans="3:19">
      <c r="C268">
        <v>129</v>
      </c>
      <c r="D268" t="str">
        <f>IFERROR(_xlfn.XLOOKUP($C268,貼_産出額整理表!$B$21:$B$199,貼_産出額整理表!C$21:C$199,0),"-")</f>
        <v>北竜町</v>
      </c>
      <c r="E268" t="str">
        <f>IFERROR(_xlfn.XLOOKUP($C268,貼_産出額整理表!$B$21:$B$199,貼_産出額整理表!D$21:D$199,0),"-")</f>
        <v>枝幸町</v>
      </c>
      <c r="F268" t="str">
        <f>IFERROR(_xlfn.XLOOKUP($C268,貼_産出額整理表!$B$21:$B$199,貼_産出額整理表!E$21:E$199,0),"-")</f>
        <v>-</v>
      </c>
      <c r="G268" t="str">
        <f>IFERROR(_xlfn.XLOOKUP($C268,貼_産出額整理表!$B$21:$B$199,貼_産出額整理表!F$21:F$199,0),"-")</f>
        <v>-</v>
      </c>
      <c r="H268" t="str">
        <f>IFERROR(_xlfn.XLOOKUP($C268,貼_産出額整理表!$B$21:$B$199,貼_産出額整理表!G$21:G$199,0),"-")</f>
        <v>-</v>
      </c>
      <c r="I268" t="str">
        <f>IFERROR(_xlfn.XLOOKUP($C268,貼_産出額整理表!$B$21:$B$199,貼_産出額整理表!H$21:H$199,0),"-")</f>
        <v>-</v>
      </c>
      <c r="J268" t="str">
        <f>IFERROR(_xlfn.XLOOKUP($C268,貼_産出額整理表!$B$21:$B$199,貼_産出額整理表!I$21:I$199,0),"-")</f>
        <v>-</v>
      </c>
      <c r="K268" t="str">
        <f>IFERROR(_xlfn.XLOOKUP($C268,貼_産出額整理表!$B$21:$B$199,貼_産出額整理表!M$21:M$199,0),"-")</f>
        <v>-</v>
      </c>
      <c r="L268" t="str">
        <f>IFERROR(_xlfn.XLOOKUP($C268,貼_産出額整理表!$B$21:$B$199,貼_産出額整理表!N$21:N$199,0),"-")</f>
        <v>-</v>
      </c>
      <c r="M268" t="str">
        <f>IFERROR(_xlfn.XLOOKUP($C268,貼_産出額整理表!$B$21:$B$199,貼_産出額整理表!J$21:J$199,0),"-")</f>
        <v>白老町</v>
      </c>
      <c r="N268" t="str">
        <f>IFERROR(_xlfn.XLOOKUP($C268,貼_産出額整理表!$B$21:$B$199,貼_産出額整理表!K$21:K$199,0),"-")</f>
        <v>-</v>
      </c>
      <c r="O268" t="str">
        <f>IFERROR(_xlfn.XLOOKUP($C268,貼_産出額整理表!$B$21:$B$199,貼_産出額整理表!L$21:L$199,0),"-")</f>
        <v>-</v>
      </c>
      <c r="P268" t="str">
        <f>IFERROR(_xlfn.XLOOKUP($C268,貼_産出額整理表!$B$21:$B$199,貼_産出額整理表!O$21:O$199,0),"-")</f>
        <v>月形町</v>
      </c>
      <c r="Q268" t="str">
        <f>IFERROR(_xlfn.XLOOKUP($C268,貼_産出額整理表!$B$21:$B$199,貼_産出額整理表!Q$21:Q$199,0),"-")</f>
        <v>音威子府村</v>
      </c>
      <c r="R268" t="str">
        <f>IFERROR(_xlfn.XLOOKUP($C268,貼_産出額整理表!$B$21:$B$199,貼_産出額整理表!R$21:R$199,0),"-")</f>
        <v>-</v>
      </c>
      <c r="S268" t="str">
        <f>IFERROR(_xlfn.XLOOKUP($C268,貼_産出額整理表!$B$21:$B$199,貼_産出額整理表!P$21:P$199,0),"-")</f>
        <v>美唄市</v>
      </c>
    </row>
    <row r="269" spans="3:19">
      <c r="C269">
        <v>130</v>
      </c>
      <c r="D269" t="str">
        <f>IFERROR(_xlfn.XLOOKUP($C269,貼_産出額整理表!$B$21:$B$199,貼_産出額整理表!C$21:C$199,0),"-")</f>
        <v>ニセコ町</v>
      </c>
      <c r="E269" t="str">
        <f>IFERROR(_xlfn.XLOOKUP($C269,貼_産出額整理表!$B$21:$B$199,貼_産出額整理表!D$21:D$199,0),"-")</f>
        <v>黒松内町</v>
      </c>
      <c r="F269" t="str">
        <f>IFERROR(_xlfn.XLOOKUP($C269,貼_産出額整理表!$B$21:$B$199,貼_産出額整理表!E$21:E$199,0),"-")</f>
        <v>-</v>
      </c>
      <c r="G269" t="str">
        <f>IFERROR(_xlfn.XLOOKUP($C269,貼_産出額整理表!$B$21:$B$199,貼_産出額整理表!F$21:F$199,0),"-")</f>
        <v>-</v>
      </c>
      <c r="H269" t="str">
        <f>IFERROR(_xlfn.XLOOKUP($C269,貼_産出額整理表!$B$21:$B$199,貼_産出額整理表!G$21:G$199,0),"-")</f>
        <v>-</v>
      </c>
      <c r="I269" t="str">
        <f>IFERROR(_xlfn.XLOOKUP($C269,貼_産出額整理表!$B$21:$B$199,貼_産出額整理表!H$21:H$199,0),"-")</f>
        <v>-</v>
      </c>
      <c r="J269" t="str">
        <f>IFERROR(_xlfn.XLOOKUP($C269,貼_産出額整理表!$B$21:$B$199,貼_産出額整理表!I$21:I$199,0),"-")</f>
        <v>-</v>
      </c>
      <c r="K269" t="str">
        <f>IFERROR(_xlfn.XLOOKUP($C269,貼_産出額整理表!$B$21:$B$199,貼_産出額整理表!M$21:M$199,0),"-")</f>
        <v>-</v>
      </c>
      <c r="L269" t="str">
        <f>IFERROR(_xlfn.XLOOKUP($C269,貼_産出額整理表!$B$21:$B$199,貼_産出額整理表!N$21:N$199,0),"-")</f>
        <v>-</v>
      </c>
      <c r="M269" t="str">
        <f>IFERROR(_xlfn.XLOOKUP($C269,貼_産出額整理表!$B$21:$B$199,貼_産出額整理表!J$21:J$199,0),"-")</f>
        <v>標津町</v>
      </c>
      <c r="N269" t="str">
        <f>IFERROR(_xlfn.XLOOKUP($C269,貼_産出額整理表!$B$21:$B$199,貼_産出額整理表!K$21:K$199,0),"-")</f>
        <v>-</v>
      </c>
      <c r="O269" t="str">
        <f>IFERROR(_xlfn.XLOOKUP($C269,貼_産出額整理表!$B$21:$B$199,貼_産出額整理表!L$21:L$199,0),"-")</f>
        <v>-</v>
      </c>
      <c r="P269" t="str">
        <f>IFERROR(_xlfn.XLOOKUP($C269,貼_産出額整理表!$B$21:$B$199,貼_産出額整理表!O$21:O$199,0),"-")</f>
        <v>滝川市</v>
      </c>
      <c r="Q269" t="str">
        <f>IFERROR(_xlfn.XLOOKUP($C269,貼_産出額整理表!$B$21:$B$199,貼_産出額整理表!Q$21:Q$199,0),"-")</f>
        <v>様似町</v>
      </c>
      <c r="R269" t="str">
        <f>IFERROR(_xlfn.XLOOKUP($C269,貼_産出額整理表!$B$21:$B$199,貼_産出額整理表!R$21:R$199,0),"-")</f>
        <v>-</v>
      </c>
      <c r="S269" t="str">
        <f>IFERROR(_xlfn.XLOOKUP($C269,貼_産出額整理表!$B$21:$B$199,貼_産出額整理表!P$21:P$199,0),"-")</f>
        <v>赤平市</v>
      </c>
    </row>
    <row r="270" spans="3:19">
      <c r="C270">
        <v>131</v>
      </c>
      <c r="D270" t="str">
        <f>IFERROR(_xlfn.XLOOKUP($C270,貼_産出額整理表!$B$21:$B$199,貼_産出額整理表!C$21:C$199,0),"-")</f>
        <v>三笠市</v>
      </c>
      <c r="E270" t="str">
        <f>IFERROR(_xlfn.XLOOKUP($C270,貼_産出額整理表!$B$21:$B$199,貼_産出額整理表!D$21:D$199,0),"-")</f>
        <v>浦河町</v>
      </c>
      <c r="F270" t="str">
        <f>IFERROR(_xlfn.XLOOKUP($C270,貼_産出額整理表!$B$21:$B$199,貼_産出額整理表!E$21:E$199,0),"-")</f>
        <v>-</v>
      </c>
      <c r="G270" t="str">
        <f>IFERROR(_xlfn.XLOOKUP($C270,貼_産出額整理表!$B$21:$B$199,貼_産出額整理表!F$21:F$199,0),"-")</f>
        <v>-</v>
      </c>
      <c r="H270" t="str">
        <f>IFERROR(_xlfn.XLOOKUP($C270,貼_産出額整理表!$B$21:$B$199,貼_産出額整理表!G$21:G$199,0),"-")</f>
        <v>-</v>
      </c>
      <c r="I270" t="str">
        <f>IFERROR(_xlfn.XLOOKUP($C270,貼_産出額整理表!$B$21:$B$199,貼_産出額整理表!H$21:H$199,0),"-")</f>
        <v>-</v>
      </c>
      <c r="J270" t="str">
        <f>IFERROR(_xlfn.XLOOKUP($C270,貼_産出額整理表!$B$21:$B$199,貼_産出額整理表!I$21:I$199,0),"-")</f>
        <v>-</v>
      </c>
      <c r="K270" t="str">
        <f>IFERROR(_xlfn.XLOOKUP($C270,貼_産出額整理表!$B$21:$B$199,貼_産出額整理表!M$21:M$199,0),"-")</f>
        <v>-</v>
      </c>
      <c r="L270" t="str">
        <f>IFERROR(_xlfn.XLOOKUP($C270,貼_産出額整理表!$B$21:$B$199,貼_産出額整理表!N$21:N$199,0),"-")</f>
        <v>-</v>
      </c>
      <c r="M270" t="str">
        <f>IFERROR(_xlfn.XLOOKUP($C270,貼_産出額整理表!$B$21:$B$199,貼_産出額整理表!J$21:J$199,0),"-")</f>
        <v>妹背牛町</v>
      </c>
      <c r="N270" t="str">
        <f>IFERROR(_xlfn.XLOOKUP($C270,貼_産出額整理表!$B$21:$B$199,貼_産出額整理表!K$21:K$199,0),"-")</f>
        <v>-</v>
      </c>
      <c r="O270" t="str">
        <f>IFERROR(_xlfn.XLOOKUP($C270,貼_産出額整理表!$B$21:$B$199,貼_産出額整理表!L$21:L$199,0),"-")</f>
        <v>-</v>
      </c>
      <c r="P270" t="str">
        <f>IFERROR(_xlfn.XLOOKUP($C270,貼_産出額整理表!$B$21:$B$199,貼_産出額整理表!O$21:O$199,0),"-")</f>
        <v>函館市</v>
      </c>
      <c r="Q270" t="str">
        <f>IFERROR(_xlfn.XLOOKUP($C270,貼_産出額整理表!$B$21:$B$199,貼_産出額整理表!Q$21:Q$199,0),"-")</f>
        <v>積丹町</v>
      </c>
      <c r="R270" t="str">
        <f>IFERROR(_xlfn.XLOOKUP($C270,貼_産出額整理表!$B$21:$B$199,貼_産出額整理表!R$21:R$199,0),"-")</f>
        <v>-</v>
      </c>
      <c r="S270" t="str">
        <f>IFERROR(_xlfn.XLOOKUP($C270,貼_産出額整理表!$B$21:$B$199,貼_産出額整理表!P$21:P$199,0),"-")</f>
        <v>三笠市</v>
      </c>
    </row>
    <row r="271" spans="3:19">
      <c r="C271">
        <v>132</v>
      </c>
      <c r="D271" t="str">
        <f>IFERROR(_xlfn.XLOOKUP($C271,貼_産出額整理表!$B$21:$B$199,貼_産出額整理表!C$21:C$199,0),"-")</f>
        <v>南富良野町</v>
      </c>
      <c r="E271" t="str">
        <f>IFERROR(_xlfn.XLOOKUP($C271,貼_産出額整理表!$B$21:$B$199,貼_産出額整理表!D$21:D$199,0),"-")</f>
        <v>木古内町</v>
      </c>
      <c r="F271" t="str">
        <f>IFERROR(_xlfn.XLOOKUP($C271,貼_産出額整理表!$B$21:$B$199,貼_産出額整理表!E$21:E$199,0),"-")</f>
        <v>-</v>
      </c>
      <c r="G271" t="str">
        <f>IFERROR(_xlfn.XLOOKUP($C271,貼_産出額整理表!$B$21:$B$199,貼_産出額整理表!F$21:F$199,0),"-")</f>
        <v>-</v>
      </c>
      <c r="H271" t="str">
        <f>IFERROR(_xlfn.XLOOKUP($C271,貼_産出額整理表!$B$21:$B$199,貼_産出額整理表!G$21:G$199,0),"-")</f>
        <v>-</v>
      </c>
      <c r="I271" t="str">
        <f>IFERROR(_xlfn.XLOOKUP($C271,貼_産出額整理表!$B$21:$B$199,貼_産出額整理表!H$21:H$199,0),"-")</f>
        <v>-</v>
      </c>
      <c r="J271" t="str">
        <f>IFERROR(_xlfn.XLOOKUP($C271,貼_産出額整理表!$B$21:$B$199,貼_産出額整理表!I$21:I$199,0),"-")</f>
        <v>-</v>
      </c>
      <c r="K271" t="str">
        <f>IFERROR(_xlfn.XLOOKUP($C271,貼_産出額整理表!$B$21:$B$199,貼_産出額整理表!M$21:M$199,0),"-")</f>
        <v>-</v>
      </c>
      <c r="L271" t="str">
        <f>IFERROR(_xlfn.XLOOKUP($C271,貼_産出額整理表!$B$21:$B$199,貼_産出額整理表!N$21:N$199,0),"-")</f>
        <v>-</v>
      </c>
      <c r="M271" t="str">
        <f>IFERROR(_xlfn.XLOOKUP($C271,貼_産出額整理表!$B$21:$B$199,貼_産出額整理表!J$21:J$199,0),"-")</f>
        <v>長万部町</v>
      </c>
      <c r="N271" t="str">
        <f>IFERROR(_xlfn.XLOOKUP($C271,貼_産出額整理表!$B$21:$B$199,貼_産出額整理表!K$21:K$199,0),"-")</f>
        <v>-</v>
      </c>
      <c r="O271" t="str">
        <f>IFERROR(_xlfn.XLOOKUP($C271,貼_産出額整理表!$B$21:$B$199,貼_産出額整理表!L$21:L$199,0),"-")</f>
        <v>-</v>
      </c>
      <c r="P271" t="str">
        <f>IFERROR(_xlfn.XLOOKUP($C271,貼_産出額整理表!$B$21:$B$199,貼_産出額整理表!O$21:O$199,0),"-")</f>
        <v>えりも町</v>
      </c>
      <c r="Q271" t="str">
        <f>IFERROR(_xlfn.XLOOKUP($C271,貼_産出額整理表!$B$21:$B$199,貼_産出額整理表!Q$21:Q$199,0),"-")</f>
        <v>南幌町</v>
      </c>
      <c r="R271" t="str">
        <f>IFERROR(_xlfn.XLOOKUP($C271,貼_産出額整理表!$B$21:$B$199,貼_産出額整理表!R$21:R$199,0),"-")</f>
        <v>-</v>
      </c>
      <c r="S271" t="str">
        <f>IFERROR(_xlfn.XLOOKUP($C271,貼_産出額整理表!$B$21:$B$199,貼_産出額整理表!P$21:P$199,0),"-")</f>
        <v>蘭越町</v>
      </c>
    </row>
    <row r="272" spans="3:19">
      <c r="C272">
        <v>133</v>
      </c>
      <c r="D272" t="str">
        <f>IFERROR(_xlfn.XLOOKUP($C272,貼_産出額整理表!$B$21:$B$199,貼_産出額整理表!C$21:C$199,0),"-")</f>
        <v>遠別町</v>
      </c>
      <c r="E272" t="str">
        <f>IFERROR(_xlfn.XLOOKUP($C272,貼_産出額整理表!$B$21:$B$199,貼_産出額整理表!D$21:D$199,0),"-")</f>
        <v>広尾町</v>
      </c>
      <c r="F272" t="str">
        <f>IFERROR(_xlfn.XLOOKUP($C272,貼_産出額整理表!$B$21:$B$199,貼_産出額整理表!E$21:E$199,0),"-")</f>
        <v>-</v>
      </c>
      <c r="G272" t="str">
        <f>IFERROR(_xlfn.XLOOKUP($C272,貼_産出額整理表!$B$21:$B$199,貼_産出額整理表!F$21:F$199,0),"-")</f>
        <v>-</v>
      </c>
      <c r="H272" t="str">
        <f>IFERROR(_xlfn.XLOOKUP($C272,貼_産出額整理表!$B$21:$B$199,貼_産出額整理表!G$21:G$199,0),"-")</f>
        <v>-</v>
      </c>
      <c r="I272" t="str">
        <f>IFERROR(_xlfn.XLOOKUP($C272,貼_産出額整理表!$B$21:$B$199,貼_産出額整理表!H$21:H$199,0),"-")</f>
        <v>-</v>
      </c>
      <c r="J272" t="str">
        <f>IFERROR(_xlfn.XLOOKUP($C272,貼_産出額整理表!$B$21:$B$199,貼_産出額整理表!I$21:I$199,0),"-")</f>
        <v>-</v>
      </c>
      <c r="K272" t="str">
        <f>IFERROR(_xlfn.XLOOKUP($C272,貼_産出額整理表!$B$21:$B$199,貼_産出額整理表!M$21:M$199,0),"-")</f>
        <v>-</v>
      </c>
      <c r="L272" t="str">
        <f>IFERROR(_xlfn.XLOOKUP($C272,貼_産出額整理表!$B$21:$B$199,貼_産出額整理表!N$21:N$199,0),"-")</f>
        <v>-</v>
      </c>
      <c r="M272" t="str">
        <f>IFERROR(_xlfn.XLOOKUP($C272,貼_産出額整理表!$B$21:$B$199,貼_産出額整理表!J$21:J$199,0),"-")</f>
        <v>羽幌町</v>
      </c>
      <c r="N272" t="str">
        <f>IFERROR(_xlfn.XLOOKUP($C272,貼_産出額整理表!$B$21:$B$199,貼_産出額整理表!K$21:K$199,0),"-")</f>
        <v>-</v>
      </c>
      <c r="O272" t="str">
        <f>IFERROR(_xlfn.XLOOKUP($C272,貼_産出額整理表!$B$21:$B$199,貼_産出額整理表!L$21:L$199,0),"-")</f>
        <v>-</v>
      </c>
      <c r="P272" t="str">
        <f>IFERROR(_xlfn.XLOOKUP($C272,貼_産出額整理表!$B$21:$B$199,貼_産出額整理表!O$21:O$199,0),"-")</f>
        <v>木古内町</v>
      </c>
      <c r="Q272" t="str">
        <f>IFERROR(_xlfn.XLOOKUP($C272,貼_産出額整理表!$B$21:$B$199,貼_産出額整理表!Q$21:Q$199,0),"-")</f>
        <v>月形町</v>
      </c>
      <c r="R272" t="str">
        <f>IFERROR(_xlfn.XLOOKUP($C272,貼_産出額整理表!$B$21:$B$199,貼_産出額整理表!R$21:R$199,0),"-")</f>
        <v>-</v>
      </c>
      <c r="S272" t="str">
        <f>IFERROR(_xlfn.XLOOKUP($C272,貼_産出額整理表!$B$21:$B$199,貼_産出額整理表!P$21:P$199,0),"-")</f>
        <v>ニセコ町</v>
      </c>
    </row>
    <row r="273" spans="3:19">
      <c r="C273">
        <v>134</v>
      </c>
      <c r="D273" t="str">
        <f>IFERROR(_xlfn.XLOOKUP($C273,貼_産出額整理表!$B$21:$B$199,貼_産出額整理表!C$21:C$199,0),"-")</f>
        <v>愛別町</v>
      </c>
      <c r="E273" t="str">
        <f>IFERROR(_xlfn.XLOOKUP($C273,貼_産出額整理表!$B$21:$B$199,貼_産出額整理表!D$21:D$199,0),"-")</f>
        <v>小樽市</v>
      </c>
      <c r="F273" t="str">
        <f>IFERROR(_xlfn.XLOOKUP($C273,貼_産出額整理表!$B$21:$B$199,貼_産出額整理表!E$21:E$199,0),"-")</f>
        <v>-</v>
      </c>
      <c r="G273" t="str">
        <f>IFERROR(_xlfn.XLOOKUP($C273,貼_産出額整理表!$B$21:$B$199,貼_産出額整理表!F$21:F$199,0),"-")</f>
        <v>-</v>
      </c>
      <c r="H273" t="str">
        <f>IFERROR(_xlfn.XLOOKUP($C273,貼_産出額整理表!$B$21:$B$199,貼_産出額整理表!G$21:G$199,0),"-")</f>
        <v>-</v>
      </c>
      <c r="I273" t="str">
        <f>IFERROR(_xlfn.XLOOKUP($C273,貼_産出額整理表!$B$21:$B$199,貼_産出額整理表!H$21:H$199,0),"-")</f>
        <v>-</v>
      </c>
      <c r="J273" t="str">
        <f>IFERROR(_xlfn.XLOOKUP($C273,貼_産出額整理表!$B$21:$B$199,貼_産出額整理表!I$21:I$199,0),"-")</f>
        <v>-</v>
      </c>
      <c r="K273" t="str">
        <f>IFERROR(_xlfn.XLOOKUP($C273,貼_産出額整理表!$B$21:$B$199,貼_産出額整理表!M$21:M$199,0),"-")</f>
        <v>-</v>
      </c>
      <c r="L273" t="str">
        <f>IFERROR(_xlfn.XLOOKUP($C273,貼_産出額整理表!$B$21:$B$199,貼_産出額整理表!N$21:N$199,0),"-")</f>
        <v>-</v>
      </c>
      <c r="M273" t="str">
        <f>IFERROR(_xlfn.XLOOKUP($C273,貼_産出額整理表!$B$21:$B$199,貼_産出額整理表!J$21:J$199,0),"-")</f>
        <v>奥尻町</v>
      </c>
      <c r="N273" t="str">
        <f>IFERROR(_xlfn.XLOOKUP($C273,貼_産出額整理表!$B$21:$B$199,貼_産出額整理表!K$21:K$199,0),"-")</f>
        <v>-</v>
      </c>
      <c r="O273" t="str">
        <f>IFERROR(_xlfn.XLOOKUP($C273,貼_産出額整理表!$B$21:$B$199,貼_産出額整理表!L$21:L$199,0),"-")</f>
        <v>-</v>
      </c>
      <c r="P273" t="str">
        <f>IFERROR(_xlfn.XLOOKUP($C273,貼_産出額整理表!$B$21:$B$199,貼_産出額整理表!O$21:O$199,0),"-")</f>
        <v>鷹栖町</v>
      </c>
      <c r="Q273" t="str">
        <f>IFERROR(_xlfn.XLOOKUP($C273,貼_産出額整理表!$B$21:$B$199,貼_産出額整理表!Q$21:Q$199,0),"-")</f>
        <v>妹背牛町</v>
      </c>
      <c r="R273" t="str">
        <f>IFERROR(_xlfn.XLOOKUP($C273,貼_産出額整理表!$B$21:$B$199,貼_産出額整理表!R$21:R$199,0),"-")</f>
        <v>-</v>
      </c>
      <c r="S273" t="str">
        <f>IFERROR(_xlfn.XLOOKUP($C273,貼_産出額整理表!$B$21:$B$199,貼_産出額整理表!P$21:P$199,0),"-")</f>
        <v>倶知安町</v>
      </c>
    </row>
    <row r="274" spans="3:19">
      <c r="C274">
        <v>135</v>
      </c>
      <c r="D274" t="str">
        <f>IFERROR(_xlfn.XLOOKUP($C274,貼_産出額整理表!$B$21:$B$199,貼_産出額整理表!C$21:C$199,0),"-")</f>
        <v>下川町</v>
      </c>
      <c r="E274" t="str">
        <f>IFERROR(_xlfn.XLOOKUP($C274,貼_産出額整理表!$B$21:$B$199,貼_産出額整理表!D$21:D$199,0),"-")</f>
        <v>乙部町</v>
      </c>
      <c r="F274" t="str">
        <f>IFERROR(_xlfn.XLOOKUP($C274,貼_産出額整理表!$B$21:$B$199,貼_産出額整理表!E$21:E$199,0),"-")</f>
        <v>-</v>
      </c>
      <c r="G274" t="str">
        <f>IFERROR(_xlfn.XLOOKUP($C274,貼_産出額整理表!$B$21:$B$199,貼_産出額整理表!F$21:F$199,0),"-")</f>
        <v>-</v>
      </c>
      <c r="H274" t="str">
        <f>IFERROR(_xlfn.XLOOKUP($C274,貼_産出額整理表!$B$21:$B$199,貼_産出額整理表!G$21:G$199,0),"-")</f>
        <v>-</v>
      </c>
      <c r="I274" t="str">
        <f>IFERROR(_xlfn.XLOOKUP($C274,貼_産出額整理表!$B$21:$B$199,貼_産出額整理表!H$21:H$199,0),"-")</f>
        <v>-</v>
      </c>
      <c r="J274" t="str">
        <f>IFERROR(_xlfn.XLOOKUP($C274,貼_産出額整理表!$B$21:$B$199,貼_産出額整理表!I$21:I$199,0),"-")</f>
        <v>-</v>
      </c>
      <c r="K274" t="str">
        <f>IFERROR(_xlfn.XLOOKUP($C274,貼_産出額整理表!$B$21:$B$199,貼_産出額整理表!M$21:M$199,0),"-")</f>
        <v>-</v>
      </c>
      <c r="L274" t="str">
        <f>IFERROR(_xlfn.XLOOKUP($C274,貼_産出額整理表!$B$21:$B$199,貼_産出額整理表!N$21:N$199,0),"-")</f>
        <v>-</v>
      </c>
      <c r="M274" t="str">
        <f>IFERROR(_xlfn.XLOOKUP($C274,貼_産出額整理表!$B$21:$B$199,貼_産出額整理表!J$21:J$199,0),"-")</f>
        <v>島牧村</v>
      </c>
      <c r="N274" t="str">
        <f>IFERROR(_xlfn.XLOOKUP($C274,貼_産出額整理表!$B$21:$B$199,貼_産出額整理表!K$21:K$199,0),"-")</f>
        <v>-</v>
      </c>
      <c r="O274" t="str">
        <f>IFERROR(_xlfn.XLOOKUP($C274,貼_産出額整理表!$B$21:$B$199,貼_産出額整理表!L$21:L$199,0),"-")</f>
        <v>-</v>
      </c>
      <c r="P274" t="str">
        <f>IFERROR(_xlfn.XLOOKUP($C274,貼_産出額整理表!$B$21:$B$199,貼_産出額整理表!O$21:O$199,0),"-")</f>
        <v>南富良野町</v>
      </c>
      <c r="Q274" t="str">
        <f>IFERROR(_xlfn.XLOOKUP($C274,貼_産出額整理表!$B$21:$B$199,貼_産出額整理表!Q$21:Q$199,0),"-")</f>
        <v>比布町</v>
      </c>
      <c r="R274" t="str">
        <f>IFERROR(_xlfn.XLOOKUP($C274,貼_産出額整理表!$B$21:$B$199,貼_産出額整理表!R$21:R$199,0),"-")</f>
        <v>-</v>
      </c>
      <c r="S274" t="str">
        <f>IFERROR(_xlfn.XLOOKUP($C274,貼_産出額整理表!$B$21:$B$199,貼_産出額整理表!P$21:P$199,0),"-")</f>
        <v>浜頓別町</v>
      </c>
    </row>
    <row r="275" spans="3:19">
      <c r="C275">
        <v>136</v>
      </c>
      <c r="D275" t="str">
        <f>IFERROR(_xlfn.XLOOKUP($C275,貼_産出額整理表!$B$21:$B$199,貼_産出額整理表!C$21:C$199,0),"-")</f>
        <v>中頓別町</v>
      </c>
      <c r="E275" t="str">
        <f>IFERROR(_xlfn.XLOOKUP($C275,貼_産出額整理表!$B$21:$B$199,貼_産出額整理表!D$21:D$199,0),"-")</f>
        <v>幌延町</v>
      </c>
      <c r="F275" t="str">
        <f>IFERROR(_xlfn.XLOOKUP($C275,貼_産出額整理表!$B$21:$B$199,貼_産出額整理表!E$21:E$199,0),"-")</f>
        <v>-</v>
      </c>
      <c r="G275" t="str">
        <f>IFERROR(_xlfn.XLOOKUP($C275,貼_産出額整理表!$B$21:$B$199,貼_産出額整理表!F$21:F$199,0),"-")</f>
        <v>-</v>
      </c>
      <c r="H275" t="str">
        <f>IFERROR(_xlfn.XLOOKUP($C275,貼_産出額整理表!$B$21:$B$199,貼_産出額整理表!G$21:G$199,0),"-")</f>
        <v>-</v>
      </c>
      <c r="I275" t="str">
        <f>IFERROR(_xlfn.XLOOKUP($C275,貼_産出額整理表!$B$21:$B$199,貼_産出額整理表!H$21:H$199,0),"-")</f>
        <v>-</v>
      </c>
      <c r="J275" t="str">
        <f>IFERROR(_xlfn.XLOOKUP($C275,貼_産出額整理表!$B$21:$B$199,貼_産出額整理表!I$21:I$199,0),"-")</f>
        <v>-</v>
      </c>
      <c r="K275" t="str">
        <f>IFERROR(_xlfn.XLOOKUP($C275,貼_産出額整理表!$B$21:$B$199,貼_産出額整理表!M$21:M$199,0),"-")</f>
        <v>-</v>
      </c>
      <c r="L275" t="str">
        <f>IFERROR(_xlfn.XLOOKUP($C275,貼_産出額整理表!$B$21:$B$199,貼_産出額整理表!N$21:N$199,0),"-")</f>
        <v>-</v>
      </c>
      <c r="M275" t="str">
        <f>IFERROR(_xlfn.XLOOKUP($C275,貼_産出額整理表!$B$21:$B$199,貼_産出額整理表!J$21:J$199,0),"-")</f>
        <v>別海町</v>
      </c>
      <c r="N275" t="str">
        <f>IFERROR(_xlfn.XLOOKUP($C275,貼_産出額整理表!$B$21:$B$199,貼_産出額整理表!K$21:K$199,0),"-")</f>
        <v>-</v>
      </c>
      <c r="O275" t="str">
        <f>IFERROR(_xlfn.XLOOKUP($C275,貼_産出額整理表!$B$21:$B$199,貼_産出額整理表!L$21:L$199,0),"-")</f>
        <v>-</v>
      </c>
      <c r="P275" t="str">
        <f>IFERROR(_xlfn.XLOOKUP($C275,貼_産出額整理表!$B$21:$B$199,貼_産出額整理表!O$21:O$199,0),"-")</f>
        <v>上ノ国町</v>
      </c>
      <c r="Q275" t="str">
        <f>IFERROR(_xlfn.XLOOKUP($C275,貼_産出額整理表!$B$21:$B$199,貼_産出額整理表!Q$21:Q$199,0),"-")</f>
        <v>赤平市</v>
      </c>
      <c r="R275" t="str">
        <f>IFERROR(_xlfn.XLOOKUP($C275,貼_産出額整理表!$B$21:$B$199,貼_産出額整理表!R$21:R$199,0),"-")</f>
        <v>-</v>
      </c>
      <c r="S275" t="str">
        <f>IFERROR(_xlfn.XLOOKUP($C275,貼_産出額整理表!$B$21:$B$199,貼_産出額整理表!P$21:P$199,0),"-")</f>
        <v>札幌市</v>
      </c>
    </row>
    <row r="276" spans="3:19">
      <c r="C276">
        <v>137</v>
      </c>
      <c r="D276" t="str">
        <f>IFERROR(_xlfn.XLOOKUP($C276,貼_産出額整理表!$B$21:$B$199,貼_産出額整理表!C$21:C$199,0),"-")</f>
        <v>上川町</v>
      </c>
      <c r="E276" t="str">
        <f>IFERROR(_xlfn.XLOOKUP($C276,貼_産出額整理表!$B$21:$B$199,貼_産出額整理表!D$21:D$199,0),"-")</f>
        <v>積丹町</v>
      </c>
      <c r="F276" t="str">
        <f>IFERROR(_xlfn.XLOOKUP($C276,貼_産出額整理表!$B$21:$B$199,貼_産出額整理表!E$21:E$199,0),"-")</f>
        <v>-</v>
      </c>
      <c r="G276" t="str">
        <f>IFERROR(_xlfn.XLOOKUP($C276,貼_産出額整理表!$B$21:$B$199,貼_産出額整理表!F$21:F$199,0),"-")</f>
        <v>-</v>
      </c>
      <c r="H276" t="str">
        <f>IFERROR(_xlfn.XLOOKUP($C276,貼_産出額整理表!$B$21:$B$199,貼_産出額整理表!G$21:G$199,0),"-")</f>
        <v>-</v>
      </c>
      <c r="I276" t="str">
        <f>IFERROR(_xlfn.XLOOKUP($C276,貼_産出額整理表!$B$21:$B$199,貼_産出額整理表!H$21:H$199,0),"-")</f>
        <v>-</v>
      </c>
      <c r="J276" t="str">
        <f>IFERROR(_xlfn.XLOOKUP($C276,貼_産出額整理表!$B$21:$B$199,貼_産出額整理表!I$21:I$199,0),"-")</f>
        <v>-</v>
      </c>
      <c r="K276" t="str">
        <f>IFERROR(_xlfn.XLOOKUP($C276,貼_産出額整理表!$B$21:$B$199,貼_産出額整理表!M$21:M$199,0),"-")</f>
        <v>-</v>
      </c>
      <c r="L276" t="str">
        <f>IFERROR(_xlfn.XLOOKUP($C276,貼_産出額整理表!$B$21:$B$199,貼_産出額整理表!N$21:N$199,0),"-")</f>
        <v>-</v>
      </c>
      <c r="M276" t="str">
        <f>IFERROR(_xlfn.XLOOKUP($C276,貼_産出額整理表!$B$21:$B$199,貼_産出額整理表!J$21:J$199,0),"-")</f>
        <v>稚内市</v>
      </c>
      <c r="N276" t="str">
        <f>IFERROR(_xlfn.XLOOKUP($C276,貼_産出額整理表!$B$21:$B$199,貼_産出額整理表!K$21:K$199,0),"-")</f>
        <v>-</v>
      </c>
      <c r="O276" t="str">
        <f>IFERROR(_xlfn.XLOOKUP($C276,貼_産出額整理表!$B$21:$B$199,貼_産出額整理表!L$21:L$199,0),"-")</f>
        <v>-</v>
      </c>
      <c r="P276" t="str">
        <f>IFERROR(_xlfn.XLOOKUP($C276,貼_産出額整理表!$B$21:$B$199,貼_産出額整理表!O$21:O$199,0),"-")</f>
        <v>幌加内町</v>
      </c>
      <c r="Q276" t="str">
        <f>IFERROR(_xlfn.XLOOKUP($C276,貼_産出額整理表!$B$21:$B$199,貼_産出額整理表!Q$21:Q$199,0),"-")</f>
        <v>蘭越町</v>
      </c>
      <c r="R276" t="str">
        <f>IFERROR(_xlfn.XLOOKUP($C276,貼_産出額整理表!$B$21:$B$199,貼_産出額整理表!R$21:R$199,0),"-")</f>
        <v>-</v>
      </c>
      <c r="S276" t="str">
        <f>IFERROR(_xlfn.XLOOKUP($C276,貼_産出額整理表!$B$21:$B$199,貼_産出額整理表!P$21:P$199,0),"-")</f>
        <v>岩見沢市</v>
      </c>
    </row>
    <row r="277" spans="3:19">
      <c r="C277">
        <v>138</v>
      </c>
      <c r="D277" t="str">
        <f>IFERROR(_xlfn.XLOOKUP($C277,貼_産出額整理表!$B$21:$B$199,貼_産出額整理表!C$21:C$199,0),"-")</f>
        <v>西興部村</v>
      </c>
      <c r="E277" t="str">
        <f>IFERROR(_xlfn.XLOOKUP($C277,貼_産出額整理表!$B$21:$B$199,貼_産出額整理表!D$21:D$199,0),"-")</f>
        <v>別海町</v>
      </c>
      <c r="F277" t="str">
        <f>IFERROR(_xlfn.XLOOKUP($C277,貼_産出額整理表!$B$21:$B$199,貼_産出額整理表!E$21:E$199,0),"-")</f>
        <v>-</v>
      </c>
      <c r="G277" t="str">
        <f>IFERROR(_xlfn.XLOOKUP($C277,貼_産出額整理表!$B$21:$B$199,貼_産出額整理表!F$21:F$199,0),"-")</f>
        <v>-</v>
      </c>
      <c r="H277" t="str">
        <f>IFERROR(_xlfn.XLOOKUP($C277,貼_産出額整理表!$B$21:$B$199,貼_産出額整理表!G$21:G$199,0),"-")</f>
        <v>-</v>
      </c>
      <c r="I277" t="str">
        <f>IFERROR(_xlfn.XLOOKUP($C277,貼_産出額整理表!$B$21:$B$199,貼_産出額整理表!H$21:H$199,0),"-")</f>
        <v>-</v>
      </c>
      <c r="J277" t="str">
        <f>IFERROR(_xlfn.XLOOKUP($C277,貼_産出額整理表!$B$21:$B$199,貼_産出額整理表!I$21:I$199,0),"-")</f>
        <v>-</v>
      </c>
      <c r="K277" t="str">
        <f>IFERROR(_xlfn.XLOOKUP($C277,貼_産出額整理表!$B$21:$B$199,貼_産出額整理表!M$21:M$199,0),"-")</f>
        <v>-</v>
      </c>
      <c r="L277" t="str">
        <f>IFERROR(_xlfn.XLOOKUP($C277,貼_産出額整理表!$B$21:$B$199,貼_産出額整理表!N$21:N$199,0),"-")</f>
        <v>-</v>
      </c>
      <c r="M277" t="str">
        <f>IFERROR(_xlfn.XLOOKUP($C277,貼_産出額整理表!$B$21:$B$199,貼_産出額整理表!J$21:J$199,0),"-")</f>
        <v>赤平市</v>
      </c>
      <c r="N277" t="str">
        <f>IFERROR(_xlfn.XLOOKUP($C277,貼_産出額整理表!$B$21:$B$199,貼_産出額整理表!K$21:K$199,0),"-")</f>
        <v>-</v>
      </c>
      <c r="O277" t="str">
        <f>IFERROR(_xlfn.XLOOKUP($C277,貼_産出額整理表!$B$21:$B$199,貼_産出額整理表!L$21:L$199,0),"-")</f>
        <v>-</v>
      </c>
      <c r="P277" t="str">
        <f>IFERROR(_xlfn.XLOOKUP($C277,貼_産出額整理表!$B$21:$B$199,貼_産出額整理表!O$21:O$199,0),"-")</f>
        <v>羽幌町</v>
      </c>
      <c r="Q277" t="str">
        <f>IFERROR(_xlfn.XLOOKUP($C277,貼_産出額整理表!$B$21:$B$199,貼_産出額整理表!Q$21:Q$199,0),"-")</f>
        <v>留寿都村</v>
      </c>
      <c r="R277" t="str">
        <f>IFERROR(_xlfn.XLOOKUP($C277,貼_産出額整理表!$B$21:$B$199,貼_産出額整理表!R$21:R$199,0),"-")</f>
        <v>-</v>
      </c>
      <c r="S277" t="str">
        <f>IFERROR(_xlfn.XLOOKUP($C277,貼_産出額整理表!$B$21:$B$199,貼_産出額整理表!P$21:P$199,0),"-")</f>
        <v>知内町</v>
      </c>
    </row>
    <row r="278" spans="3:19">
      <c r="C278">
        <v>139</v>
      </c>
      <c r="D278" t="str">
        <f>IFERROR(_xlfn.XLOOKUP($C278,貼_産出額整理表!$B$21:$B$199,貼_産出額整理表!C$21:C$199,0),"-")</f>
        <v>函館市</v>
      </c>
      <c r="E278" t="str">
        <f>IFERROR(_xlfn.XLOOKUP($C278,貼_産出額整理表!$B$21:$B$199,貼_産出額整理表!D$21:D$199,0),"-")</f>
        <v>豊富町</v>
      </c>
      <c r="F278" t="str">
        <f>IFERROR(_xlfn.XLOOKUP($C278,貼_産出額整理表!$B$21:$B$199,貼_産出額整理表!E$21:E$199,0),"-")</f>
        <v>-</v>
      </c>
      <c r="G278" t="str">
        <f>IFERROR(_xlfn.XLOOKUP($C278,貼_産出額整理表!$B$21:$B$199,貼_産出額整理表!F$21:F$199,0),"-")</f>
        <v>-</v>
      </c>
      <c r="H278" t="str">
        <f>IFERROR(_xlfn.XLOOKUP($C278,貼_産出額整理表!$B$21:$B$199,貼_産出額整理表!G$21:G$199,0),"-")</f>
        <v>-</v>
      </c>
      <c r="I278" t="str">
        <f>IFERROR(_xlfn.XLOOKUP($C278,貼_産出額整理表!$B$21:$B$199,貼_産出額整理表!H$21:H$199,0),"-")</f>
        <v>-</v>
      </c>
      <c r="J278" t="str">
        <f>IFERROR(_xlfn.XLOOKUP($C278,貼_産出額整理表!$B$21:$B$199,貼_産出額整理表!I$21:I$199,0),"-")</f>
        <v>-</v>
      </c>
      <c r="K278" t="str">
        <f>IFERROR(_xlfn.XLOOKUP($C278,貼_産出額整理表!$B$21:$B$199,貼_産出額整理表!M$21:M$199,0),"-")</f>
        <v>-</v>
      </c>
      <c r="L278" t="str">
        <f>IFERROR(_xlfn.XLOOKUP($C278,貼_産出額整理表!$B$21:$B$199,貼_産出額整理表!N$21:N$199,0),"-")</f>
        <v>-</v>
      </c>
      <c r="M278" t="str">
        <f>IFERROR(_xlfn.XLOOKUP($C278,貼_産出額整理表!$B$21:$B$199,貼_産出額整理表!J$21:J$199,0),"-")</f>
        <v>黒松内町</v>
      </c>
      <c r="N278" t="str">
        <f>IFERROR(_xlfn.XLOOKUP($C278,貼_産出額整理表!$B$21:$B$199,貼_産出額整理表!K$21:K$199,0),"-")</f>
        <v>-</v>
      </c>
      <c r="O278" t="str">
        <f>IFERROR(_xlfn.XLOOKUP($C278,貼_産出額整理表!$B$21:$B$199,貼_産出額整理表!L$21:L$199,0),"-")</f>
        <v>-</v>
      </c>
      <c r="P278" t="str">
        <f>IFERROR(_xlfn.XLOOKUP($C278,貼_産出額整理表!$B$21:$B$199,貼_産出額整理表!O$21:O$199,0),"-")</f>
        <v>古平町</v>
      </c>
      <c r="Q278" t="str">
        <f>IFERROR(_xlfn.XLOOKUP($C278,貼_産出額整理表!$B$21:$B$199,貼_産出額整理表!Q$21:Q$199,0),"-")</f>
        <v>浦臼町</v>
      </c>
      <c r="R278" t="str">
        <f>IFERROR(_xlfn.XLOOKUP($C278,貼_産出額整理表!$B$21:$B$199,貼_産出額整理表!R$21:R$199,0),"-")</f>
        <v>-</v>
      </c>
      <c r="S278" t="str">
        <f>IFERROR(_xlfn.XLOOKUP($C278,貼_産出額整理表!$B$21:$B$199,貼_産出額整理表!P$21:P$199,0),"-")</f>
        <v>江差町</v>
      </c>
    </row>
    <row r="279" spans="3:19">
      <c r="C279">
        <v>140</v>
      </c>
      <c r="D279" t="str">
        <f>IFERROR(_xlfn.XLOOKUP($C279,貼_産出額整理表!$B$21:$B$199,貼_産出額整理表!C$21:C$199,0),"-")</f>
        <v>奈井江町</v>
      </c>
      <c r="E279" t="str">
        <f>IFERROR(_xlfn.XLOOKUP($C279,貼_産出額整理表!$B$21:$B$199,貼_産出額整理表!D$21:D$199,0),"-")</f>
        <v>標津町</v>
      </c>
      <c r="F279" t="str">
        <f>IFERROR(_xlfn.XLOOKUP($C279,貼_産出額整理表!$B$21:$B$199,貼_産出額整理表!E$21:E$199,0),"-")</f>
        <v>-</v>
      </c>
      <c r="G279" t="str">
        <f>IFERROR(_xlfn.XLOOKUP($C279,貼_産出額整理表!$B$21:$B$199,貼_産出額整理表!F$21:F$199,0),"-")</f>
        <v>-</v>
      </c>
      <c r="H279" t="str">
        <f>IFERROR(_xlfn.XLOOKUP($C279,貼_産出額整理表!$B$21:$B$199,貼_産出額整理表!G$21:G$199,0),"-")</f>
        <v>-</v>
      </c>
      <c r="I279" t="str">
        <f>IFERROR(_xlfn.XLOOKUP($C279,貼_産出額整理表!$B$21:$B$199,貼_産出額整理表!H$21:H$199,0),"-")</f>
        <v>-</v>
      </c>
      <c r="J279" t="str">
        <f>IFERROR(_xlfn.XLOOKUP($C279,貼_産出額整理表!$B$21:$B$199,貼_産出額整理表!I$21:I$199,0),"-")</f>
        <v>-</v>
      </c>
      <c r="K279" t="str">
        <f>IFERROR(_xlfn.XLOOKUP($C279,貼_産出額整理表!$B$21:$B$199,貼_産出額整理表!M$21:M$199,0),"-")</f>
        <v>-</v>
      </c>
      <c r="L279" t="str">
        <f>IFERROR(_xlfn.XLOOKUP($C279,貼_産出額整理表!$B$21:$B$199,貼_産出額整理表!N$21:N$199,0),"-")</f>
        <v>-</v>
      </c>
      <c r="M279" t="str">
        <f>IFERROR(_xlfn.XLOOKUP($C279,貼_産出額整理表!$B$21:$B$199,貼_産出額整理表!J$21:J$199,0),"-")</f>
        <v>古平町</v>
      </c>
      <c r="N279" t="str">
        <f>IFERROR(_xlfn.XLOOKUP($C279,貼_産出額整理表!$B$21:$B$199,貼_産出額整理表!K$21:K$199,0),"-")</f>
        <v>-</v>
      </c>
      <c r="O279" t="str">
        <f>IFERROR(_xlfn.XLOOKUP($C279,貼_産出額整理表!$B$21:$B$199,貼_産出額整理表!L$21:L$199,0),"-")</f>
        <v>-</v>
      </c>
      <c r="P279" t="str">
        <f>IFERROR(_xlfn.XLOOKUP($C279,貼_産出額整理表!$B$21:$B$199,貼_産出額整理表!O$21:O$199,0),"-")</f>
        <v>壮瞥町</v>
      </c>
      <c r="Q279" t="str">
        <f>IFERROR(_xlfn.XLOOKUP($C279,貼_産出額整理表!$B$21:$B$199,貼_産出額整理表!Q$21:Q$199,0),"-")</f>
        <v>えりも町</v>
      </c>
      <c r="R279" t="str">
        <f>IFERROR(_xlfn.XLOOKUP($C279,貼_産出額整理表!$B$21:$B$199,貼_産出額整理表!R$21:R$199,0),"-")</f>
        <v>-</v>
      </c>
      <c r="S279" t="str">
        <f>IFERROR(_xlfn.XLOOKUP($C279,貼_産出額整理表!$B$21:$B$199,貼_産出額整理表!P$21:P$199,0),"-")</f>
        <v>上ノ国町</v>
      </c>
    </row>
    <row r="280" spans="3:19">
      <c r="C280">
        <v>141</v>
      </c>
      <c r="D280" t="str">
        <f>IFERROR(_xlfn.XLOOKUP($C280,貼_産出額整理表!$B$21:$B$199,貼_産出額整理表!C$21:C$199,0),"-")</f>
        <v>喜茂別町</v>
      </c>
      <c r="E280" t="str">
        <f>IFERROR(_xlfn.XLOOKUP($C280,貼_産出額整理表!$B$21:$B$199,貼_産出額整理表!D$21:D$199,0),"-")</f>
        <v>紋別市</v>
      </c>
      <c r="F280" t="str">
        <f>IFERROR(_xlfn.XLOOKUP($C280,貼_産出額整理表!$B$21:$B$199,貼_産出額整理表!E$21:E$199,0),"-")</f>
        <v>-</v>
      </c>
      <c r="G280" t="str">
        <f>IFERROR(_xlfn.XLOOKUP($C280,貼_産出額整理表!$B$21:$B$199,貼_産出額整理表!F$21:F$199,0),"-")</f>
        <v>-</v>
      </c>
      <c r="H280" t="str">
        <f>IFERROR(_xlfn.XLOOKUP($C280,貼_産出額整理表!$B$21:$B$199,貼_産出額整理表!G$21:G$199,0),"-")</f>
        <v>-</v>
      </c>
      <c r="I280" t="str">
        <f>IFERROR(_xlfn.XLOOKUP($C280,貼_産出額整理表!$B$21:$B$199,貼_産出額整理表!H$21:H$199,0),"-")</f>
        <v>-</v>
      </c>
      <c r="J280" t="str">
        <f>IFERROR(_xlfn.XLOOKUP($C280,貼_産出額整理表!$B$21:$B$199,貼_産出額整理表!I$21:I$199,0),"-")</f>
        <v>-</v>
      </c>
      <c r="K280" t="str">
        <f>IFERROR(_xlfn.XLOOKUP($C280,貼_産出額整理表!$B$21:$B$199,貼_産出額整理表!M$21:M$199,0),"-")</f>
        <v>-</v>
      </c>
      <c r="L280" t="str">
        <f>IFERROR(_xlfn.XLOOKUP($C280,貼_産出額整理表!$B$21:$B$199,貼_産出額整理表!N$21:N$199,0),"-")</f>
        <v>-</v>
      </c>
      <c r="M280" t="str">
        <f>IFERROR(_xlfn.XLOOKUP($C280,貼_産出額整理表!$B$21:$B$199,貼_産出額整理表!J$21:J$199,0),"-")</f>
        <v>広尾町</v>
      </c>
      <c r="N280" t="str">
        <f>IFERROR(_xlfn.XLOOKUP($C280,貼_産出額整理表!$B$21:$B$199,貼_産出額整理表!K$21:K$199,0),"-")</f>
        <v>-</v>
      </c>
      <c r="O280" t="str">
        <f>IFERROR(_xlfn.XLOOKUP($C280,貼_産出額整理表!$B$21:$B$199,貼_産出額整理表!L$21:L$199,0),"-")</f>
        <v>-</v>
      </c>
      <c r="P280" t="str">
        <f>IFERROR(_xlfn.XLOOKUP($C280,貼_産出額整理表!$B$21:$B$199,貼_産出額整理表!O$21:O$199,0),"-")</f>
        <v>小平町</v>
      </c>
      <c r="Q280" t="str">
        <f>IFERROR(_xlfn.XLOOKUP($C280,貼_産出額整理表!$B$21:$B$199,貼_産出額整理表!Q$21:Q$199,0),"-")</f>
        <v>知内町</v>
      </c>
      <c r="R280" t="str">
        <f>IFERROR(_xlfn.XLOOKUP($C280,貼_産出額整理表!$B$21:$B$199,貼_産出額整理表!R$21:R$199,0),"-")</f>
        <v>-</v>
      </c>
      <c r="S280" t="str">
        <f>IFERROR(_xlfn.XLOOKUP($C280,貼_産出額整理表!$B$21:$B$199,貼_産出額整理表!P$21:P$199,0),"-")</f>
        <v>乙部町</v>
      </c>
    </row>
    <row r="281" spans="3:19">
      <c r="C281">
        <v>142</v>
      </c>
      <c r="D281" t="str">
        <f>IFERROR(_xlfn.XLOOKUP($C281,貼_産出額整理表!$B$21:$B$199,貼_産出額整理表!C$21:C$199,0),"-")</f>
        <v>壮瞥町</v>
      </c>
      <c r="E281" t="str">
        <f>IFERROR(_xlfn.XLOOKUP($C281,貼_産出額整理表!$B$21:$B$199,貼_産出額整理表!D$21:D$199,0),"-")</f>
        <v>様似町</v>
      </c>
      <c r="F281" t="str">
        <f>IFERROR(_xlfn.XLOOKUP($C281,貼_産出額整理表!$B$21:$B$199,貼_産出額整理表!E$21:E$199,0),"-")</f>
        <v>-</v>
      </c>
      <c r="G281" t="str">
        <f>IFERROR(_xlfn.XLOOKUP($C281,貼_産出額整理表!$B$21:$B$199,貼_産出額整理表!F$21:F$199,0),"-")</f>
        <v>-</v>
      </c>
      <c r="H281" t="str">
        <f>IFERROR(_xlfn.XLOOKUP($C281,貼_産出額整理表!$B$21:$B$199,貼_産出額整理表!G$21:G$199,0),"-")</f>
        <v>-</v>
      </c>
      <c r="I281" t="str">
        <f>IFERROR(_xlfn.XLOOKUP($C281,貼_産出額整理表!$B$21:$B$199,貼_産出額整理表!H$21:H$199,0),"-")</f>
        <v>-</v>
      </c>
      <c r="J281" t="str">
        <f>IFERROR(_xlfn.XLOOKUP($C281,貼_産出額整理表!$B$21:$B$199,貼_産出額整理表!I$21:I$199,0),"-")</f>
        <v>-</v>
      </c>
      <c r="K281" t="str">
        <f>IFERROR(_xlfn.XLOOKUP($C281,貼_産出額整理表!$B$21:$B$199,貼_産出額整理表!M$21:M$199,0),"-")</f>
        <v>-</v>
      </c>
      <c r="L281" t="str">
        <f>IFERROR(_xlfn.XLOOKUP($C281,貼_産出額整理表!$B$21:$B$199,貼_産出額整理表!N$21:N$199,0),"-")</f>
        <v>-</v>
      </c>
      <c r="M281" t="str">
        <f>IFERROR(_xlfn.XLOOKUP($C281,貼_産出額整理表!$B$21:$B$199,貼_産出額整理表!J$21:J$199,0),"-")</f>
        <v>室蘭市</v>
      </c>
      <c r="N281" t="str">
        <f>IFERROR(_xlfn.XLOOKUP($C281,貼_産出額整理表!$B$21:$B$199,貼_産出額整理表!K$21:K$199,0),"-")</f>
        <v>-</v>
      </c>
      <c r="O281" t="str">
        <f>IFERROR(_xlfn.XLOOKUP($C281,貼_産出額整理表!$B$21:$B$199,貼_産出額整理表!L$21:L$199,0),"-")</f>
        <v>-</v>
      </c>
      <c r="P281" t="str">
        <f>IFERROR(_xlfn.XLOOKUP($C281,貼_産出額整理表!$B$21:$B$199,貼_産出額整理表!O$21:O$199,0),"-")</f>
        <v>比布町</v>
      </c>
      <c r="Q281" t="str">
        <f>IFERROR(_xlfn.XLOOKUP($C281,貼_産出額整理表!$B$21:$B$199,貼_産出額整理表!Q$21:Q$199,0),"-")</f>
        <v>喜茂別町</v>
      </c>
      <c r="R281" t="str">
        <f>IFERROR(_xlfn.XLOOKUP($C281,貼_産出額整理表!$B$21:$B$199,貼_産出額整理表!R$21:R$199,0),"-")</f>
        <v>-</v>
      </c>
      <c r="S281" t="str">
        <f>IFERROR(_xlfn.XLOOKUP($C281,貼_産出額整理表!$B$21:$B$199,貼_産出額整理表!P$21:P$199,0),"-")</f>
        <v>京極町</v>
      </c>
    </row>
    <row r="282" spans="3:19">
      <c r="C282">
        <v>143</v>
      </c>
      <c r="D282" t="str">
        <f>IFERROR(_xlfn.XLOOKUP($C282,貼_産出額整理表!$B$21:$B$199,貼_産出額整理表!C$21:C$199,0),"-")</f>
        <v>羽幌町</v>
      </c>
      <c r="E282" t="str">
        <f>IFERROR(_xlfn.XLOOKUP($C282,貼_産出額整理表!$B$21:$B$199,貼_産出額整理表!D$21:D$199,0),"-")</f>
        <v>興部町</v>
      </c>
      <c r="F282" t="str">
        <f>IFERROR(_xlfn.XLOOKUP($C282,貼_産出額整理表!$B$21:$B$199,貼_産出額整理表!E$21:E$199,0),"-")</f>
        <v>-</v>
      </c>
      <c r="G282" t="str">
        <f>IFERROR(_xlfn.XLOOKUP($C282,貼_産出額整理表!$B$21:$B$199,貼_産出額整理表!F$21:F$199,0),"-")</f>
        <v>-</v>
      </c>
      <c r="H282" t="str">
        <f>IFERROR(_xlfn.XLOOKUP($C282,貼_産出額整理表!$B$21:$B$199,貼_産出額整理表!G$21:G$199,0),"-")</f>
        <v>-</v>
      </c>
      <c r="I282" t="str">
        <f>IFERROR(_xlfn.XLOOKUP($C282,貼_産出額整理表!$B$21:$B$199,貼_産出額整理表!H$21:H$199,0),"-")</f>
        <v>-</v>
      </c>
      <c r="J282" t="str">
        <f>IFERROR(_xlfn.XLOOKUP($C282,貼_産出額整理表!$B$21:$B$199,貼_産出額整理表!I$21:I$199,0),"-")</f>
        <v>-</v>
      </c>
      <c r="K282" t="str">
        <f>IFERROR(_xlfn.XLOOKUP($C282,貼_産出額整理表!$B$21:$B$199,貼_産出額整理表!M$21:M$199,0),"-")</f>
        <v>-</v>
      </c>
      <c r="L282" t="str">
        <f>IFERROR(_xlfn.XLOOKUP($C282,貼_産出額整理表!$B$21:$B$199,貼_産出額整理表!N$21:N$199,0),"-")</f>
        <v>-</v>
      </c>
      <c r="M282" t="str">
        <f>IFERROR(_xlfn.XLOOKUP($C282,貼_産出額整理表!$B$21:$B$199,貼_産出額整理表!J$21:J$199,0),"-")</f>
        <v>福島町</v>
      </c>
      <c r="N282" t="str">
        <f>IFERROR(_xlfn.XLOOKUP($C282,貼_産出額整理表!$B$21:$B$199,貼_産出額整理表!K$21:K$199,0),"-")</f>
        <v>-</v>
      </c>
      <c r="O282" t="str">
        <f>IFERROR(_xlfn.XLOOKUP($C282,貼_産出額整理表!$B$21:$B$199,貼_産出額整理表!L$21:L$199,0),"-")</f>
        <v>-</v>
      </c>
      <c r="P282" t="str">
        <f>IFERROR(_xlfn.XLOOKUP($C282,貼_産出額整理表!$B$21:$B$199,貼_産出額整理表!O$21:O$199,0),"-")</f>
        <v>留萌市</v>
      </c>
      <c r="Q282" t="str">
        <f>IFERROR(_xlfn.XLOOKUP($C282,貼_産出額整理表!$B$21:$B$199,貼_産出額整理表!Q$21:Q$199,0),"-")</f>
        <v>共和町</v>
      </c>
      <c r="R282" t="str">
        <f>IFERROR(_xlfn.XLOOKUP($C282,貼_産出額整理表!$B$21:$B$199,貼_産出額整理表!R$21:R$199,0),"-")</f>
        <v>-</v>
      </c>
      <c r="S282" t="str">
        <f>IFERROR(_xlfn.XLOOKUP($C282,貼_産出額整理表!$B$21:$B$199,貼_産出額整理表!P$21:P$199,0),"-")</f>
        <v>積丹町</v>
      </c>
    </row>
    <row r="283" spans="3:19">
      <c r="C283">
        <v>144</v>
      </c>
      <c r="D283" t="str">
        <f>IFERROR(_xlfn.XLOOKUP($C283,貼_産出額整理表!$B$21:$B$199,貼_産出額整理表!C$21:C$199,0),"-")</f>
        <v>小平町</v>
      </c>
      <c r="E283" t="str">
        <f>IFERROR(_xlfn.XLOOKUP($C283,貼_産出額整理表!$B$21:$B$199,貼_産出額整理表!D$21:D$199,0),"-")</f>
        <v>奥尻町</v>
      </c>
      <c r="F283" t="str">
        <f>IFERROR(_xlfn.XLOOKUP($C283,貼_産出額整理表!$B$21:$B$199,貼_産出額整理表!E$21:E$199,0),"-")</f>
        <v>-</v>
      </c>
      <c r="G283" t="str">
        <f>IFERROR(_xlfn.XLOOKUP($C283,貼_産出額整理表!$B$21:$B$199,貼_産出額整理表!F$21:F$199,0),"-")</f>
        <v>-</v>
      </c>
      <c r="H283" t="str">
        <f>IFERROR(_xlfn.XLOOKUP($C283,貼_産出額整理表!$B$21:$B$199,貼_産出額整理表!G$21:G$199,0),"-")</f>
        <v>-</v>
      </c>
      <c r="I283" t="str">
        <f>IFERROR(_xlfn.XLOOKUP($C283,貼_産出額整理表!$B$21:$B$199,貼_産出額整理表!H$21:H$199,0),"-")</f>
        <v>-</v>
      </c>
      <c r="J283" t="str">
        <f>IFERROR(_xlfn.XLOOKUP($C283,貼_産出額整理表!$B$21:$B$199,貼_産出額整理表!I$21:I$199,0),"-")</f>
        <v>-</v>
      </c>
      <c r="K283" t="str">
        <f>IFERROR(_xlfn.XLOOKUP($C283,貼_産出額整理表!$B$21:$B$199,貼_産出額整理表!M$21:M$199,0),"-")</f>
        <v>-</v>
      </c>
      <c r="L283" t="str">
        <f>IFERROR(_xlfn.XLOOKUP($C283,貼_産出額整理表!$B$21:$B$199,貼_産出額整理表!N$21:N$199,0),"-")</f>
        <v>-</v>
      </c>
      <c r="M283" t="str">
        <f>IFERROR(_xlfn.XLOOKUP($C283,貼_産出額整理表!$B$21:$B$199,貼_産出額整理表!J$21:J$199,0),"-")</f>
        <v>占冠村</v>
      </c>
      <c r="N283" t="str">
        <f>IFERROR(_xlfn.XLOOKUP($C283,貼_産出額整理表!$B$21:$B$199,貼_産出額整理表!K$21:K$199,0),"-")</f>
        <v>-</v>
      </c>
      <c r="O283" t="str">
        <f>IFERROR(_xlfn.XLOOKUP($C283,貼_産出額整理表!$B$21:$B$199,貼_産出額整理表!L$21:L$199,0),"-")</f>
        <v>-</v>
      </c>
      <c r="P283" t="str">
        <f>IFERROR(_xlfn.XLOOKUP($C283,貼_産出額整理表!$B$21:$B$199,貼_産出額整理表!O$21:O$199,0),"-")</f>
        <v>松前町</v>
      </c>
      <c r="Q283" t="str">
        <f>IFERROR(_xlfn.XLOOKUP($C283,貼_産出額整理表!$B$21:$B$199,貼_産出額整理表!Q$21:Q$199,0),"-")</f>
        <v>沼田町</v>
      </c>
      <c r="R283" t="str">
        <f>IFERROR(_xlfn.XLOOKUP($C283,貼_産出額整理表!$B$21:$B$199,貼_産出額整理表!R$21:R$199,0),"-")</f>
        <v>-</v>
      </c>
      <c r="S283" t="str">
        <f>IFERROR(_xlfn.XLOOKUP($C283,貼_産出額整理表!$B$21:$B$199,貼_産出額整理表!P$21:P$199,0),"-")</f>
        <v>雨竜町</v>
      </c>
    </row>
    <row r="284" spans="3:19">
      <c r="C284">
        <v>145</v>
      </c>
      <c r="D284" t="str">
        <f>IFERROR(_xlfn.XLOOKUP($C284,貼_産出額整理表!$B$21:$B$199,貼_産出額整理表!C$21:C$199,0),"-")</f>
        <v>中川町</v>
      </c>
      <c r="E284" t="str">
        <f>IFERROR(_xlfn.XLOOKUP($C284,貼_産出額整理表!$B$21:$B$199,貼_産出額整理表!D$21:D$199,0),"-")</f>
        <v>陸別町</v>
      </c>
      <c r="F284" t="str">
        <f>IFERROR(_xlfn.XLOOKUP($C284,貼_産出額整理表!$B$21:$B$199,貼_産出額整理表!E$21:E$199,0),"-")</f>
        <v>-</v>
      </c>
      <c r="G284" t="str">
        <f>IFERROR(_xlfn.XLOOKUP($C284,貼_産出額整理表!$B$21:$B$199,貼_産出額整理表!F$21:F$199,0),"-")</f>
        <v>-</v>
      </c>
      <c r="H284" t="str">
        <f>IFERROR(_xlfn.XLOOKUP($C284,貼_産出額整理表!$B$21:$B$199,貼_産出額整理表!G$21:G$199,0),"-")</f>
        <v>-</v>
      </c>
      <c r="I284" t="str">
        <f>IFERROR(_xlfn.XLOOKUP($C284,貼_産出額整理表!$B$21:$B$199,貼_産出額整理表!H$21:H$199,0),"-")</f>
        <v>-</v>
      </c>
      <c r="J284" t="str">
        <f>IFERROR(_xlfn.XLOOKUP($C284,貼_産出額整理表!$B$21:$B$199,貼_産出額整理表!I$21:I$199,0),"-")</f>
        <v>-</v>
      </c>
      <c r="K284" t="str">
        <f>IFERROR(_xlfn.XLOOKUP($C284,貼_産出額整理表!$B$21:$B$199,貼_産出額整理表!M$21:M$199,0),"-")</f>
        <v>-</v>
      </c>
      <c r="L284" t="str">
        <f>IFERROR(_xlfn.XLOOKUP($C284,貼_産出額整理表!$B$21:$B$199,貼_産出額整理表!N$21:N$199,0),"-")</f>
        <v>-</v>
      </c>
      <c r="M284" t="str">
        <f>IFERROR(_xlfn.XLOOKUP($C284,貼_産出額整理表!$B$21:$B$199,貼_産出額整理表!J$21:J$199,0),"-")</f>
        <v>幌加内町</v>
      </c>
      <c r="N284" t="str">
        <f>IFERROR(_xlfn.XLOOKUP($C284,貼_産出額整理表!$B$21:$B$199,貼_産出額整理表!K$21:K$199,0),"-")</f>
        <v>-</v>
      </c>
      <c r="O284" t="str">
        <f>IFERROR(_xlfn.XLOOKUP($C284,貼_産出額整理表!$B$21:$B$199,貼_産出額整理表!L$21:L$199,0),"-")</f>
        <v>-</v>
      </c>
      <c r="P284" t="str">
        <f>IFERROR(_xlfn.XLOOKUP($C284,貼_産出額整理表!$B$21:$B$199,貼_産出額整理表!O$21:O$199,0),"-")</f>
        <v>奈井江町</v>
      </c>
      <c r="Q284" t="str">
        <f>IFERROR(_xlfn.XLOOKUP($C284,貼_産出額整理表!$B$21:$B$199,貼_産出額整理表!Q$21:Q$199,0),"-")</f>
        <v>-</v>
      </c>
      <c r="R284" t="str">
        <f>IFERROR(_xlfn.XLOOKUP($C284,貼_産出額整理表!$B$21:$B$199,貼_産出額整理表!R$21:R$199,0),"-")</f>
        <v>-</v>
      </c>
      <c r="S284" t="str">
        <f>IFERROR(_xlfn.XLOOKUP($C284,貼_産出額整理表!$B$21:$B$199,貼_産出額整理表!P$21:P$199,0),"-")</f>
        <v>南富良野町</v>
      </c>
    </row>
    <row r="285" spans="3:19">
      <c r="C285">
        <v>146</v>
      </c>
      <c r="D285" t="str">
        <f>IFERROR(_xlfn.XLOOKUP($C285,貼_産出額整理表!$B$21:$B$199,貼_産出額整理表!C$21:C$199,0),"-")</f>
        <v>釧路町</v>
      </c>
      <c r="E285" t="str">
        <f>IFERROR(_xlfn.XLOOKUP($C285,貼_産出額整理表!$B$21:$B$199,貼_産出額整理表!D$21:D$199,0),"-")</f>
        <v>音威子府村</v>
      </c>
      <c r="F285" t="str">
        <f>IFERROR(_xlfn.XLOOKUP($C285,貼_産出額整理表!$B$21:$B$199,貼_産出額整理表!E$21:E$199,0),"-")</f>
        <v>-</v>
      </c>
      <c r="G285" t="str">
        <f>IFERROR(_xlfn.XLOOKUP($C285,貼_産出額整理表!$B$21:$B$199,貼_産出額整理表!F$21:F$199,0),"-")</f>
        <v>-</v>
      </c>
      <c r="H285" t="str">
        <f>IFERROR(_xlfn.XLOOKUP($C285,貼_産出額整理表!$B$21:$B$199,貼_産出額整理表!G$21:G$199,0),"-")</f>
        <v>-</v>
      </c>
      <c r="I285" t="str">
        <f>IFERROR(_xlfn.XLOOKUP($C285,貼_産出額整理表!$B$21:$B$199,貼_産出額整理表!H$21:H$199,0),"-")</f>
        <v>-</v>
      </c>
      <c r="J285" t="str">
        <f>IFERROR(_xlfn.XLOOKUP($C285,貼_産出額整理表!$B$21:$B$199,貼_産出額整理表!I$21:I$199,0),"-")</f>
        <v>-</v>
      </c>
      <c r="K285" t="str">
        <f>IFERROR(_xlfn.XLOOKUP($C285,貼_産出額整理表!$B$21:$B$199,貼_産出額整理表!M$21:M$199,0),"-")</f>
        <v>-</v>
      </c>
      <c r="L285" t="str">
        <f>IFERROR(_xlfn.XLOOKUP($C285,貼_産出額整理表!$B$21:$B$199,貼_産出額整理表!N$21:N$199,0),"-")</f>
        <v>-</v>
      </c>
      <c r="M285" t="str">
        <f>IFERROR(_xlfn.XLOOKUP($C285,貼_産出額整理表!$B$21:$B$199,貼_産出額整理表!J$21:J$199,0),"-")</f>
        <v>増毛町</v>
      </c>
      <c r="N285" t="str">
        <f>IFERROR(_xlfn.XLOOKUP($C285,貼_産出額整理表!$B$21:$B$199,貼_産出額整理表!K$21:K$199,0),"-")</f>
        <v>-</v>
      </c>
      <c r="O285" t="str">
        <f>IFERROR(_xlfn.XLOOKUP($C285,貼_産出額整理表!$B$21:$B$199,貼_産出額整理表!L$21:L$199,0),"-")</f>
        <v>-</v>
      </c>
      <c r="P285" t="str">
        <f>IFERROR(_xlfn.XLOOKUP($C285,貼_産出額整理表!$B$21:$B$199,貼_産出額整理表!O$21:O$199,0),"-")</f>
        <v>新十津川町</v>
      </c>
      <c r="Q285" t="str">
        <f>IFERROR(_xlfn.XLOOKUP($C285,貼_産出額整理表!$B$21:$B$199,貼_産出額整理表!Q$21:Q$199,0),"-")</f>
        <v>-</v>
      </c>
      <c r="R285" t="str">
        <f>IFERROR(_xlfn.XLOOKUP($C285,貼_産出額整理表!$B$21:$B$199,貼_産出額整理表!R$21:R$199,0),"-")</f>
        <v>-</v>
      </c>
      <c r="S285" t="str">
        <f>IFERROR(_xlfn.XLOOKUP($C285,貼_産出額整理表!$B$21:$B$199,貼_産出額整理表!P$21:P$199,0),"-")</f>
        <v>増毛町</v>
      </c>
    </row>
    <row r="286" spans="3:19">
      <c r="C286">
        <v>147</v>
      </c>
      <c r="D286" t="str">
        <f>IFERROR(_xlfn.XLOOKUP($C286,貼_産出額整理表!$B$21:$B$199,貼_産出額整理表!C$21:C$199,0),"-")</f>
        <v>幌加内町</v>
      </c>
      <c r="E286" t="str">
        <f>IFERROR(_xlfn.XLOOKUP($C286,貼_産出額整理表!$B$21:$B$199,貼_産出額整理表!D$21:D$199,0),"-")</f>
        <v>猿払村</v>
      </c>
      <c r="F286" t="str">
        <f>IFERROR(_xlfn.XLOOKUP($C286,貼_産出額整理表!$B$21:$B$199,貼_産出額整理表!E$21:E$199,0),"-")</f>
        <v>-</v>
      </c>
      <c r="G286" t="str">
        <f>IFERROR(_xlfn.XLOOKUP($C286,貼_産出額整理表!$B$21:$B$199,貼_産出額整理表!F$21:F$199,0),"-")</f>
        <v>-</v>
      </c>
      <c r="H286" t="str">
        <f>IFERROR(_xlfn.XLOOKUP($C286,貼_産出額整理表!$B$21:$B$199,貼_産出額整理表!G$21:G$199,0),"-")</f>
        <v>-</v>
      </c>
      <c r="I286" t="str">
        <f>IFERROR(_xlfn.XLOOKUP($C286,貼_産出額整理表!$B$21:$B$199,貼_産出額整理表!H$21:H$199,0),"-")</f>
        <v>-</v>
      </c>
      <c r="J286" t="str">
        <f>IFERROR(_xlfn.XLOOKUP($C286,貼_産出額整理表!$B$21:$B$199,貼_産出額整理表!I$21:I$199,0),"-")</f>
        <v>-</v>
      </c>
      <c r="K286" t="str">
        <f>IFERROR(_xlfn.XLOOKUP($C286,貼_産出額整理表!$B$21:$B$199,貼_産出額整理表!M$21:M$199,0),"-")</f>
        <v>-</v>
      </c>
      <c r="L286" t="str">
        <f>IFERROR(_xlfn.XLOOKUP($C286,貼_産出額整理表!$B$21:$B$199,貼_産出額整理表!N$21:N$199,0),"-")</f>
        <v>-</v>
      </c>
      <c r="M286" t="str">
        <f>IFERROR(_xlfn.XLOOKUP($C286,貼_産出額整理表!$B$21:$B$199,貼_産出額整理表!J$21:J$199,0),"-")</f>
        <v>初山別村</v>
      </c>
      <c r="N286" t="str">
        <f>IFERROR(_xlfn.XLOOKUP($C286,貼_産出額整理表!$B$21:$B$199,貼_産出額整理表!K$21:K$199,0),"-")</f>
        <v>-</v>
      </c>
      <c r="O286" t="str">
        <f>IFERROR(_xlfn.XLOOKUP($C286,貼_産出額整理表!$B$21:$B$199,貼_産出額整理表!L$21:L$199,0),"-")</f>
        <v>-</v>
      </c>
      <c r="P286" t="str">
        <f>IFERROR(_xlfn.XLOOKUP($C286,貼_産出額整理表!$B$21:$B$199,貼_産出額整理表!O$21:O$199,0),"-")</f>
        <v>岩内町</v>
      </c>
      <c r="Q286" t="str">
        <f>IFERROR(_xlfn.XLOOKUP($C286,貼_産出額整理表!$B$21:$B$199,貼_産出額整理表!Q$21:Q$199,0),"-")</f>
        <v>-</v>
      </c>
      <c r="R286" t="str">
        <f>IFERROR(_xlfn.XLOOKUP($C286,貼_産出額整理表!$B$21:$B$199,貼_産出額整理表!R$21:R$199,0),"-")</f>
        <v>-</v>
      </c>
      <c r="S286" t="str">
        <f>IFERROR(_xlfn.XLOOKUP($C286,貼_産出額整理表!$B$21:$B$199,貼_産出額整理表!P$21:P$199,0),"-")</f>
        <v>羽幌町</v>
      </c>
    </row>
    <row r="287" spans="3:19">
      <c r="C287">
        <v>148</v>
      </c>
      <c r="D287" t="str">
        <f>IFERROR(_xlfn.XLOOKUP($C287,貼_産出額整理表!$B$21:$B$199,貼_産出額整理表!C$21:C$199,0),"-")</f>
        <v>赤井川村</v>
      </c>
      <c r="E287" t="str">
        <f>IFERROR(_xlfn.XLOOKUP($C287,貼_産出額整理表!$B$21:$B$199,貼_産出額整理表!D$21:D$199,0),"-")</f>
        <v>岩内町</v>
      </c>
      <c r="F287" t="str">
        <f>IFERROR(_xlfn.XLOOKUP($C287,貼_産出額整理表!$B$21:$B$199,貼_産出額整理表!E$21:E$199,0),"-")</f>
        <v>-</v>
      </c>
      <c r="G287" t="str">
        <f>IFERROR(_xlfn.XLOOKUP($C287,貼_産出額整理表!$B$21:$B$199,貼_産出額整理表!F$21:F$199,0),"-")</f>
        <v>-</v>
      </c>
      <c r="H287" t="str">
        <f>IFERROR(_xlfn.XLOOKUP($C287,貼_産出額整理表!$B$21:$B$199,貼_産出額整理表!G$21:G$199,0),"-")</f>
        <v>-</v>
      </c>
      <c r="I287" t="str">
        <f>IFERROR(_xlfn.XLOOKUP($C287,貼_産出額整理表!$B$21:$B$199,貼_産出額整理表!H$21:H$199,0),"-")</f>
        <v>-</v>
      </c>
      <c r="J287" t="str">
        <f>IFERROR(_xlfn.XLOOKUP($C287,貼_産出額整理表!$B$21:$B$199,貼_産出額整理表!I$21:I$199,0),"-")</f>
        <v>-</v>
      </c>
      <c r="K287" t="str">
        <f>IFERROR(_xlfn.XLOOKUP($C287,貼_産出額整理表!$B$21:$B$199,貼_産出額整理表!M$21:M$199,0),"-")</f>
        <v>-</v>
      </c>
      <c r="L287" t="str">
        <f>IFERROR(_xlfn.XLOOKUP($C287,貼_産出額整理表!$B$21:$B$199,貼_産出額整理表!N$21:N$199,0),"-")</f>
        <v>-</v>
      </c>
      <c r="M287" t="str">
        <f>IFERROR(_xlfn.XLOOKUP($C287,貼_産出額整理表!$B$21:$B$199,貼_産出額整理表!J$21:J$199,0),"-")</f>
        <v>枝幸町</v>
      </c>
      <c r="N287" t="str">
        <f>IFERROR(_xlfn.XLOOKUP($C287,貼_産出額整理表!$B$21:$B$199,貼_産出額整理表!K$21:K$199,0),"-")</f>
        <v>-</v>
      </c>
      <c r="O287" t="str">
        <f>IFERROR(_xlfn.XLOOKUP($C287,貼_産出額整理表!$B$21:$B$199,貼_産出額整理表!L$21:L$199,0),"-")</f>
        <v>-</v>
      </c>
      <c r="P287" t="str">
        <f>IFERROR(_xlfn.XLOOKUP($C287,貼_産出額整理表!$B$21:$B$199,貼_産出額整理表!O$21:O$199,0),"-")</f>
        <v>妹背牛町</v>
      </c>
      <c r="Q287" t="str">
        <f>IFERROR(_xlfn.XLOOKUP($C287,貼_産出額整理表!$B$21:$B$199,貼_産出額整理表!Q$21:Q$199,0),"-")</f>
        <v>-</v>
      </c>
      <c r="R287" t="str">
        <f>IFERROR(_xlfn.XLOOKUP($C287,貼_産出額整理表!$B$21:$B$199,貼_産出額整理表!R$21:R$199,0),"-")</f>
        <v>-</v>
      </c>
      <c r="S287" t="str">
        <f>IFERROR(_xlfn.XLOOKUP($C287,貼_産出額整理表!$B$21:$B$199,貼_産出額整理表!P$21:P$199,0),"-")</f>
        <v>寿都町</v>
      </c>
    </row>
    <row r="288" spans="3:19">
      <c r="C288">
        <v>149</v>
      </c>
      <c r="D288" t="str">
        <f>IFERROR(_xlfn.XLOOKUP($C288,貼_産出額整理表!$B$21:$B$199,貼_産出額整理表!C$21:C$199,0),"-")</f>
        <v>初山別村</v>
      </c>
      <c r="E288" t="str">
        <f>IFERROR(_xlfn.XLOOKUP($C288,貼_産出額整理表!$B$21:$B$199,貼_産出額整理表!D$21:D$199,0),"-")</f>
        <v>雄武町</v>
      </c>
      <c r="F288" t="str">
        <f>IFERROR(_xlfn.XLOOKUP($C288,貼_産出額整理表!$B$21:$B$199,貼_産出額整理表!E$21:E$199,0),"-")</f>
        <v>-</v>
      </c>
      <c r="G288" t="str">
        <f>IFERROR(_xlfn.XLOOKUP($C288,貼_産出額整理表!$B$21:$B$199,貼_産出額整理表!F$21:F$199,0),"-")</f>
        <v>-</v>
      </c>
      <c r="H288" t="str">
        <f>IFERROR(_xlfn.XLOOKUP($C288,貼_産出額整理表!$B$21:$B$199,貼_産出額整理表!G$21:G$199,0),"-")</f>
        <v>-</v>
      </c>
      <c r="I288" t="str">
        <f>IFERROR(_xlfn.XLOOKUP($C288,貼_産出額整理表!$B$21:$B$199,貼_産出額整理表!H$21:H$199,0),"-")</f>
        <v>-</v>
      </c>
      <c r="J288" t="str">
        <f>IFERROR(_xlfn.XLOOKUP($C288,貼_産出額整理表!$B$21:$B$199,貼_産出額整理表!I$21:I$199,0),"-")</f>
        <v>-</v>
      </c>
      <c r="K288" t="str">
        <f>IFERROR(_xlfn.XLOOKUP($C288,貼_産出額整理表!$B$21:$B$199,貼_産出額整理表!M$21:M$199,0),"-")</f>
        <v>-</v>
      </c>
      <c r="L288" t="str">
        <f>IFERROR(_xlfn.XLOOKUP($C288,貼_産出額整理表!$B$21:$B$199,貼_産出額整理表!N$21:N$199,0),"-")</f>
        <v>-</v>
      </c>
      <c r="M288" t="str">
        <f>IFERROR(_xlfn.XLOOKUP($C288,貼_産出額整理表!$B$21:$B$199,貼_産出額整理表!J$21:J$199,0),"-")</f>
        <v>弟子屈町</v>
      </c>
      <c r="N288" t="str">
        <f>IFERROR(_xlfn.XLOOKUP($C288,貼_産出額整理表!$B$21:$B$199,貼_産出額整理表!K$21:K$199,0),"-")</f>
        <v>-</v>
      </c>
      <c r="O288" t="str">
        <f>IFERROR(_xlfn.XLOOKUP($C288,貼_産出額整理表!$B$21:$B$199,貼_産出額整理表!L$21:L$199,0),"-")</f>
        <v>-</v>
      </c>
      <c r="P288" t="str">
        <f>IFERROR(_xlfn.XLOOKUP($C288,貼_産出額整理表!$B$21:$B$199,貼_産出額整理表!O$21:O$199,0),"-")</f>
        <v>積丹町</v>
      </c>
      <c r="Q288" t="str">
        <f>IFERROR(_xlfn.XLOOKUP($C288,貼_産出額整理表!$B$21:$B$199,貼_産出額整理表!Q$21:Q$199,0),"-")</f>
        <v>-</v>
      </c>
      <c r="R288" t="str">
        <f>IFERROR(_xlfn.XLOOKUP($C288,貼_産出額整理表!$B$21:$B$199,貼_産出額整理表!R$21:R$199,0),"-")</f>
        <v>-</v>
      </c>
      <c r="S288" t="str">
        <f>IFERROR(_xlfn.XLOOKUP($C288,貼_産出額整理表!$B$21:$B$199,貼_産出額整理表!P$21:P$199,0),"-")</f>
        <v>岩内町</v>
      </c>
    </row>
    <row r="289" spans="3:19">
      <c r="C289">
        <v>150</v>
      </c>
      <c r="D289" t="str">
        <f>IFERROR(_xlfn.XLOOKUP($C289,貼_産出額整理表!$B$21:$B$199,貼_産出額整理表!C$21:C$199,0),"-")</f>
        <v>知内町</v>
      </c>
      <c r="E289" t="str">
        <f>IFERROR(_xlfn.XLOOKUP($C289,貼_産出額整理表!$B$21:$B$199,貼_産出額整理表!D$21:D$199,0),"-")</f>
        <v>白老町</v>
      </c>
      <c r="F289" t="str">
        <f>IFERROR(_xlfn.XLOOKUP($C289,貼_産出額整理表!$B$21:$B$199,貼_産出額整理表!E$21:E$199,0),"-")</f>
        <v>-</v>
      </c>
      <c r="G289" t="str">
        <f>IFERROR(_xlfn.XLOOKUP($C289,貼_産出額整理表!$B$21:$B$199,貼_産出額整理表!F$21:F$199,0),"-")</f>
        <v>-</v>
      </c>
      <c r="H289" t="str">
        <f>IFERROR(_xlfn.XLOOKUP($C289,貼_産出額整理表!$B$21:$B$199,貼_産出額整理表!G$21:G$199,0),"-")</f>
        <v>-</v>
      </c>
      <c r="I289" t="str">
        <f>IFERROR(_xlfn.XLOOKUP($C289,貼_産出額整理表!$B$21:$B$199,貼_産出額整理表!H$21:H$199,0),"-")</f>
        <v>-</v>
      </c>
      <c r="J289" t="str">
        <f>IFERROR(_xlfn.XLOOKUP($C289,貼_産出額整理表!$B$21:$B$199,貼_産出額整理表!I$21:I$199,0),"-")</f>
        <v>-</v>
      </c>
      <c r="K289" t="str">
        <f>IFERROR(_xlfn.XLOOKUP($C289,貼_産出額整理表!$B$21:$B$199,貼_産出額整理表!M$21:M$199,0),"-")</f>
        <v>-</v>
      </c>
      <c r="L289" t="str">
        <f>IFERROR(_xlfn.XLOOKUP($C289,貼_産出額整理表!$B$21:$B$199,貼_産出額整理表!N$21:N$199,0),"-")</f>
        <v>-</v>
      </c>
      <c r="M289" t="str">
        <f>IFERROR(_xlfn.XLOOKUP($C289,貼_産出額整理表!$B$21:$B$199,貼_産出額整理表!J$21:J$199,0),"-")</f>
        <v>白糠町</v>
      </c>
      <c r="N289" t="str">
        <f>IFERROR(_xlfn.XLOOKUP($C289,貼_産出額整理表!$B$21:$B$199,貼_産出額整理表!K$21:K$199,0),"-")</f>
        <v>-</v>
      </c>
      <c r="O289" t="str">
        <f>IFERROR(_xlfn.XLOOKUP($C289,貼_産出額整理表!$B$21:$B$199,貼_産出額整理表!L$21:L$199,0),"-")</f>
        <v>-</v>
      </c>
      <c r="P289" t="str">
        <f>IFERROR(_xlfn.XLOOKUP($C289,貼_産出額整理表!$B$21:$B$199,貼_産出額整理表!O$21:O$199,0),"-")</f>
        <v>音威子府村</v>
      </c>
      <c r="Q289" t="str">
        <f>IFERROR(_xlfn.XLOOKUP($C289,貼_産出額整理表!$B$21:$B$199,貼_産出額整理表!Q$21:Q$199,0),"-")</f>
        <v>-</v>
      </c>
      <c r="R289" t="str">
        <f>IFERROR(_xlfn.XLOOKUP($C289,貼_産出額整理表!$B$21:$B$199,貼_産出額整理表!R$21:R$199,0),"-")</f>
        <v>-</v>
      </c>
      <c r="S289" t="str">
        <f>IFERROR(_xlfn.XLOOKUP($C289,貼_産出額整理表!$B$21:$B$199,貼_産出額整理表!P$21:P$199,0),"-")</f>
        <v>奈井江町</v>
      </c>
    </row>
    <row r="290" spans="3:19">
      <c r="C290">
        <v>151</v>
      </c>
      <c r="D290" t="str">
        <f>IFERROR(_xlfn.XLOOKUP($C290,貼_産出額整理表!$B$21:$B$199,貼_産出額整理表!C$21:C$199,0),"-")</f>
        <v>留萌市</v>
      </c>
      <c r="E290" t="str">
        <f>IFERROR(_xlfn.XLOOKUP($C290,貼_産出額整理表!$B$21:$B$199,貼_産出額整理表!D$21:D$199,0),"-")</f>
        <v>稚内市</v>
      </c>
      <c r="F290" t="str">
        <f>IFERROR(_xlfn.XLOOKUP($C290,貼_産出額整理表!$B$21:$B$199,貼_産出額整理表!E$21:E$199,0),"-")</f>
        <v>-</v>
      </c>
      <c r="G290" t="str">
        <f>IFERROR(_xlfn.XLOOKUP($C290,貼_産出額整理表!$B$21:$B$199,貼_産出額整理表!F$21:F$199,0),"-")</f>
        <v>-</v>
      </c>
      <c r="H290" t="str">
        <f>IFERROR(_xlfn.XLOOKUP($C290,貼_産出額整理表!$B$21:$B$199,貼_産出額整理表!G$21:G$199,0),"-")</f>
        <v>-</v>
      </c>
      <c r="I290" t="str">
        <f>IFERROR(_xlfn.XLOOKUP($C290,貼_産出額整理表!$B$21:$B$199,貼_産出額整理表!H$21:H$199,0),"-")</f>
        <v>-</v>
      </c>
      <c r="J290" t="str">
        <f>IFERROR(_xlfn.XLOOKUP($C290,貼_産出額整理表!$B$21:$B$199,貼_産出額整理表!I$21:I$199,0),"-")</f>
        <v>-</v>
      </c>
      <c r="K290" t="str">
        <f>IFERROR(_xlfn.XLOOKUP($C290,貼_産出額整理表!$B$21:$B$199,貼_産出額整理表!M$21:M$199,0),"-")</f>
        <v>-</v>
      </c>
      <c r="L290" t="str">
        <f>IFERROR(_xlfn.XLOOKUP($C290,貼_産出額整理表!$B$21:$B$199,貼_産出額整理表!N$21:N$199,0),"-")</f>
        <v>-</v>
      </c>
      <c r="M290" t="str">
        <f>IFERROR(_xlfn.XLOOKUP($C290,貼_産出額整理表!$B$21:$B$199,貼_産出額整理表!J$21:J$199,0),"-")</f>
        <v>根室市</v>
      </c>
      <c r="N290" t="str">
        <f>IFERROR(_xlfn.XLOOKUP($C290,貼_産出額整理表!$B$21:$B$199,貼_産出額整理表!K$21:K$199,0),"-")</f>
        <v>-</v>
      </c>
      <c r="O290" t="str">
        <f>IFERROR(_xlfn.XLOOKUP($C290,貼_産出額整理表!$B$21:$B$199,貼_産出額整理表!L$21:L$199,0),"-")</f>
        <v>-</v>
      </c>
      <c r="P290" t="str">
        <f>IFERROR(_xlfn.XLOOKUP($C290,貼_産出額整理表!$B$21:$B$199,貼_産出額整理表!O$21:O$199,0),"-")</f>
        <v>赤平市</v>
      </c>
      <c r="Q290" t="str">
        <f>IFERROR(_xlfn.XLOOKUP($C290,貼_産出額整理表!$B$21:$B$199,貼_産出額整理表!Q$21:Q$199,0),"-")</f>
        <v>-</v>
      </c>
      <c r="R290" t="str">
        <f>IFERROR(_xlfn.XLOOKUP($C290,貼_産出額整理表!$B$21:$B$199,貼_産出額整理表!R$21:R$199,0),"-")</f>
        <v>-</v>
      </c>
      <c r="S290" t="str">
        <f>IFERROR(_xlfn.XLOOKUP($C290,貼_産出額整理表!$B$21:$B$199,貼_産出額整理表!P$21:P$199,0),"-")</f>
        <v>沼田町</v>
      </c>
    </row>
    <row r="291" spans="3:19">
      <c r="C291">
        <v>152</v>
      </c>
      <c r="D291" t="str">
        <f>IFERROR(_xlfn.XLOOKUP($C291,貼_産出額整理表!$B$21:$B$199,貼_産出額整理表!C$21:C$199,0),"-")</f>
        <v>増毛町</v>
      </c>
      <c r="E291" t="str">
        <f>IFERROR(_xlfn.XLOOKUP($C291,貼_産出額整理表!$B$21:$B$199,貼_産出額整理表!D$21:D$199,0),"-")</f>
        <v>天塩町</v>
      </c>
      <c r="F291" t="str">
        <f>IFERROR(_xlfn.XLOOKUP($C291,貼_産出額整理表!$B$21:$B$199,貼_産出額整理表!E$21:E$199,0),"-")</f>
        <v>-</v>
      </c>
      <c r="G291" t="str">
        <f>IFERROR(_xlfn.XLOOKUP($C291,貼_産出額整理表!$B$21:$B$199,貼_産出額整理表!F$21:F$199,0),"-")</f>
        <v>-</v>
      </c>
      <c r="H291" t="str">
        <f>IFERROR(_xlfn.XLOOKUP($C291,貼_産出額整理表!$B$21:$B$199,貼_産出額整理表!G$21:G$199,0),"-")</f>
        <v>-</v>
      </c>
      <c r="I291" t="str">
        <f>IFERROR(_xlfn.XLOOKUP($C291,貼_産出額整理表!$B$21:$B$199,貼_産出額整理表!H$21:H$199,0),"-")</f>
        <v>-</v>
      </c>
      <c r="J291" t="str">
        <f>IFERROR(_xlfn.XLOOKUP($C291,貼_産出額整理表!$B$21:$B$199,貼_産出額整理表!I$21:I$199,0),"-")</f>
        <v>-</v>
      </c>
      <c r="K291" t="str">
        <f>IFERROR(_xlfn.XLOOKUP($C291,貼_産出額整理表!$B$21:$B$199,貼_産出額整理表!M$21:M$199,0),"-")</f>
        <v>-</v>
      </c>
      <c r="L291" t="str">
        <f>IFERROR(_xlfn.XLOOKUP($C291,貼_産出額整理表!$B$21:$B$199,貼_産出額整理表!N$21:N$199,0),"-")</f>
        <v>-</v>
      </c>
      <c r="M291" t="str">
        <f>IFERROR(_xlfn.XLOOKUP($C291,貼_産出額整理表!$B$21:$B$199,貼_産出額整理表!J$21:J$199,0),"-")</f>
        <v>岩内町</v>
      </c>
      <c r="N291" t="str">
        <f>IFERROR(_xlfn.XLOOKUP($C291,貼_産出額整理表!$B$21:$B$199,貼_産出額整理表!K$21:K$199,0),"-")</f>
        <v>-</v>
      </c>
      <c r="O291" t="str">
        <f>IFERROR(_xlfn.XLOOKUP($C291,貼_産出額整理表!$B$21:$B$199,貼_産出額整理表!L$21:L$199,0),"-")</f>
        <v>-</v>
      </c>
      <c r="P291" t="str">
        <f>IFERROR(_xlfn.XLOOKUP($C291,貼_産出額整理表!$B$21:$B$199,貼_産出額整理表!O$21:O$199,0),"-")</f>
        <v>江差町</v>
      </c>
      <c r="Q291" t="str">
        <f>IFERROR(_xlfn.XLOOKUP($C291,貼_産出額整理表!$B$21:$B$199,貼_産出額整理表!Q$21:Q$199,0),"-")</f>
        <v>-</v>
      </c>
      <c r="R291" t="str">
        <f>IFERROR(_xlfn.XLOOKUP($C291,貼_産出額整理表!$B$21:$B$199,貼_産出額整理表!R$21:R$199,0),"-")</f>
        <v>-</v>
      </c>
      <c r="S291" t="str">
        <f>IFERROR(_xlfn.XLOOKUP($C291,貼_産出額整理表!$B$21:$B$199,貼_産出額整理表!P$21:P$199,0),"-")</f>
        <v>東川町</v>
      </c>
    </row>
    <row r="292" spans="3:19">
      <c r="C292">
        <v>153</v>
      </c>
      <c r="D292" t="str">
        <f>IFERROR(_xlfn.XLOOKUP($C292,貼_産出額整理表!$B$21:$B$199,貼_産出額整理表!C$21:C$199,0),"-")</f>
        <v>鹿部町</v>
      </c>
      <c r="E292" t="str">
        <f>IFERROR(_xlfn.XLOOKUP($C292,貼_産出額整理表!$B$21:$B$199,貼_産出額整理表!D$21:D$199,0),"-")</f>
        <v>西興部村</v>
      </c>
      <c r="F292" t="str">
        <f>IFERROR(_xlfn.XLOOKUP($C292,貼_産出額整理表!$B$21:$B$199,貼_産出額整理表!E$21:E$199,0),"-")</f>
        <v>-</v>
      </c>
      <c r="G292" t="str">
        <f>IFERROR(_xlfn.XLOOKUP($C292,貼_産出額整理表!$B$21:$B$199,貼_産出額整理表!F$21:F$199,0),"-")</f>
        <v>-</v>
      </c>
      <c r="H292" t="str">
        <f>IFERROR(_xlfn.XLOOKUP($C292,貼_産出額整理表!$B$21:$B$199,貼_産出額整理表!G$21:G$199,0),"-")</f>
        <v>-</v>
      </c>
      <c r="I292" t="str">
        <f>IFERROR(_xlfn.XLOOKUP($C292,貼_産出額整理表!$B$21:$B$199,貼_産出額整理表!H$21:H$199,0),"-")</f>
        <v>-</v>
      </c>
      <c r="J292" t="str">
        <f>IFERROR(_xlfn.XLOOKUP($C292,貼_産出額整理表!$B$21:$B$199,貼_産出額整理表!I$21:I$199,0),"-")</f>
        <v>-</v>
      </c>
      <c r="K292" t="str">
        <f>IFERROR(_xlfn.XLOOKUP($C292,貼_産出額整理表!$B$21:$B$199,貼_産出額整理表!M$21:M$199,0),"-")</f>
        <v>-</v>
      </c>
      <c r="L292" t="str">
        <f>IFERROR(_xlfn.XLOOKUP($C292,貼_産出額整理表!$B$21:$B$199,貼_産出額整理表!N$21:N$199,0),"-")</f>
        <v>-</v>
      </c>
      <c r="M292" t="str">
        <f>IFERROR(_xlfn.XLOOKUP($C292,貼_産出額整理表!$B$21:$B$199,貼_産出額整理表!J$21:J$199,0),"-")</f>
        <v>音威子府村</v>
      </c>
      <c r="N292" t="str">
        <f>IFERROR(_xlfn.XLOOKUP($C292,貼_産出額整理表!$B$21:$B$199,貼_産出額整理表!K$21:K$199,0),"-")</f>
        <v>-</v>
      </c>
      <c r="O292" t="str">
        <f>IFERROR(_xlfn.XLOOKUP($C292,貼_産出額整理表!$B$21:$B$199,貼_産出額整理表!L$21:L$199,0),"-")</f>
        <v>-</v>
      </c>
      <c r="P292" t="str">
        <f>IFERROR(_xlfn.XLOOKUP($C292,貼_産出額整理表!$B$21:$B$199,貼_産出額整理表!O$21:O$199,0),"-")</f>
        <v>蘭越町</v>
      </c>
      <c r="Q292" t="str">
        <f>IFERROR(_xlfn.XLOOKUP($C292,貼_産出額整理表!$B$21:$B$199,貼_産出額整理表!Q$21:Q$199,0),"-")</f>
        <v>-</v>
      </c>
      <c r="R292" t="str">
        <f>IFERROR(_xlfn.XLOOKUP($C292,貼_産出額整理表!$B$21:$B$199,貼_産出額整理表!R$21:R$199,0),"-")</f>
        <v>-</v>
      </c>
      <c r="S292" t="str">
        <f>IFERROR(_xlfn.XLOOKUP($C292,貼_産出額整理表!$B$21:$B$199,貼_産出額整理表!P$21:P$199,0),"-")</f>
        <v>剣淵町</v>
      </c>
    </row>
    <row r="293" spans="3:19">
      <c r="C293">
        <v>154</v>
      </c>
      <c r="D293" t="str">
        <f>IFERROR(_xlfn.XLOOKUP($C293,貼_産出額整理表!$B$21:$B$199,貼_産出額整理表!C$21:C$199,0),"-")</f>
        <v>上ノ国町</v>
      </c>
      <c r="E293" t="str">
        <f>IFERROR(_xlfn.XLOOKUP($C293,貼_産出額整理表!$B$21:$B$199,貼_産出額整理表!D$21:D$199,0),"-")</f>
        <v>浜中町</v>
      </c>
      <c r="F293" t="str">
        <f>IFERROR(_xlfn.XLOOKUP($C293,貼_産出額整理表!$B$21:$B$199,貼_産出額整理表!E$21:E$199,0),"-")</f>
        <v>-</v>
      </c>
      <c r="G293" t="str">
        <f>IFERROR(_xlfn.XLOOKUP($C293,貼_産出額整理表!$B$21:$B$199,貼_産出額整理表!F$21:F$199,0),"-")</f>
        <v>-</v>
      </c>
      <c r="H293" t="str">
        <f>IFERROR(_xlfn.XLOOKUP($C293,貼_産出額整理表!$B$21:$B$199,貼_産出額整理表!G$21:G$199,0),"-")</f>
        <v>-</v>
      </c>
      <c r="I293" t="str">
        <f>IFERROR(_xlfn.XLOOKUP($C293,貼_産出額整理表!$B$21:$B$199,貼_産出額整理表!H$21:H$199,0),"-")</f>
        <v>-</v>
      </c>
      <c r="J293" t="str">
        <f>IFERROR(_xlfn.XLOOKUP($C293,貼_産出額整理表!$B$21:$B$199,貼_産出額整理表!I$21:I$199,0),"-")</f>
        <v>-</v>
      </c>
      <c r="K293" t="str">
        <f>IFERROR(_xlfn.XLOOKUP($C293,貼_産出額整理表!$B$21:$B$199,貼_産出額整理表!M$21:M$199,0),"-")</f>
        <v>-</v>
      </c>
      <c r="L293" t="str">
        <f>IFERROR(_xlfn.XLOOKUP($C293,貼_産出額整理表!$B$21:$B$199,貼_産出額整理表!N$21:N$199,0),"-")</f>
        <v>-</v>
      </c>
      <c r="M293" t="str">
        <f>IFERROR(_xlfn.XLOOKUP($C293,貼_産出額整理表!$B$21:$B$199,貼_産出額整理表!J$21:J$199,0),"-")</f>
        <v>幌延町</v>
      </c>
      <c r="N293" t="str">
        <f>IFERROR(_xlfn.XLOOKUP($C293,貼_産出額整理表!$B$21:$B$199,貼_産出額整理表!K$21:K$199,0),"-")</f>
        <v>-</v>
      </c>
      <c r="O293" t="str">
        <f>IFERROR(_xlfn.XLOOKUP($C293,貼_産出額整理表!$B$21:$B$199,貼_産出額整理表!L$21:L$199,0),"-")</f>
        <v>-</v>
      </c>
      <c r="P293" t="str">
        <f>IFERROR(_xlfn.XLOOKUP($C293,貼_産出額整理表!$B$21:$B$199,貼_産出額整理表!O$21:O$199,0),"-")</f>
        <v>南幌町</v>
      </c>
      <c r="Q293" t="str">
        <f>IFERROR(_xlfn.XLOOKUP($C293,貼_産出額整理表!$B$21:$B$199,貼_産出額整理表!Q$21:Q$199,0),"-")</f>
        <v>-</v>
      </c>
      <c r="R293" t="str">
        <f>IFERROR(_xlfn.XLOOKUP($C293,貼_産出額整理表!$B$21:$B$199,貼_産出額整理表!R$21:R$199,0),"-")</f>
        <v>-</v>
      </c>
      <c r="S293" t="str">
        <f>IFERROR(_xlfn.XLOOKUP($C293,貼_産出額整理表!$B$21:$B$199,貼_産出額整理表!P$21:P$199,0),"-")</f>
        <v>音威子府村</v>
      </c>
    </row>
    <row r="294" spans="3:19">
      <c r="C294">
        <v>155</v>
      </c>
      <c r="D294" t="str">
        <f>IFERROR(_xlfn.XLOOKUP($C294,貼_産出額整理表!$B$21:$B$199,貼_産出額整理表!C$21:C$199,0),"-")</f>
        <v>木古内町</v>
      </c>
      <c r="E294" t="str">
        <f>IFERROR(_xlfn.XLOOKUP($C294,貼_産出額整理表!$B$21:$B$199,貼_産出額整理表!D$21:D$199,0),"-")</f>
        <v>長万部町</v>
      </c>
      <c r="F294" t="str">
        <f>IFERROR(_xlfn.XLOOKUP($C294,貼_産出額整理表!$B$21:$B$199,貼_産出額整理表!E$21:E$199,0),"-")</f>
        <v>-</v>
      </c>
      <c r="G294" t="str">
        <f>IFERROR(_xlfn.XLOOKUP($C294,貼_産出額整理表!$B$21:$B$199,貼_産出額整理表!F$21:F$199,0),"-")</f>
        <v>-</v>
      </c>
      <c r="H294" t="str">
        <f>IFERROR(_xlfn.XLOOKUP($C294,貼_産出額整理表!$B$21:$B$199,貼_産出額整理表!G$21:G$199,0),"-")</f>
        <v>-</v>
      </c>
      <c r="I294" t="str">
        <f>IFERROR(_xlfn.XLOOKUP($C294,貼_産出額整理表!$B$21:$B$199,貼_産出額整理表!H$21:H$199,0),"-")</f>
        <v>-</v>
      </c>
      <c r="J294" t="str">
        <f>IFERROR(_xlfn.XLOOKUP($C294,貼_産出額整理表!$B$21:$B$199,貼_産出額整理表!I$21:I$199,0),"-")</f>
        <v>-</v>
      </c>
      <c r="K294" t="str">
        <f>IFERROR(_xlfn.XLOOKUP($C294,貼_産出額整理表!$B$21:$B$199,貼_産出額整理表!M$21:M$199,0),"-")</f>
        <v>-</v>
      </c>
      <c r="L294" t="str">
        <f>IFERROR(_xlfn.XLOOKUP($C294,貼_産出額整理表!$B$21:$B$199,貼_産出額整理表!N$21:N$199,0),"-")</f>
        <v>-</v>
      </c>
      <c r="M294" t="str">
        <f>IFERROR(_xlfn.XLOOKUP($C294,貼_産出額整理表!$B$21:$B$199,貼_産出額整理表!J$21:J$199,0),"-")</f>
        <v>歌志内市</v>
      </c>
      <c r="N294" t="str">
        <f>IFERROR(_xlfn.XLOOKUP($C294,貼_産出額整理表!$B$21:$B$199,貼_産出額整理表!K$21:K$199,0),"-")</f>
        <v>-</v>
      </c>
      <c r="O294" t="str">
        <f>IFERROR(_xlfn.XLOOKUP($C294,貼_産出額整理表!$B$21:$B$199,貼_産出額整理表!L$21:L$199,0),"-")</f>
        <v>-</v>
      </c>
      <c r="P294" t="str">
        <f>IFERROR(_xlfn.XLOOKUP($C294,貼_産出額整理表!$B$21:$B$199,貼_産出額整理表!O$21:O$199,0),"-")</f>
        <v>知内町</v>
      </c>
      <c r="Q294" t="str">
        <f>IFERROR(_xlfn.XLOOKUP($C294,貼_産出額整理表!$B$21:$B$199,貼_産出額整理表!Q$21:Q$199,0),"-")</f>
        <v>-</v>
      </c>
      <c r="R294" t="str">
        <f>IFERROR(_xlfn.XLOOKUP($C294,貼_産出額整理表!$B$21:$B$199,貼_産出額整理表!R$21:R$199,0),"-")</f>
        <v>-</v>
      </c>
      <c r="S294" t="str">
        <f>IFERROR(_xlfn.XLOOKUP($C294,貼_産出額整理表!$B$21:$B$199,貼_産出額整理表!P$21:P$199,0),"-")</f>
        <v>苫前町</v>
      </c>
    </row>
    <row r="295" spans="3:19">
      <c r="C295">
        <v>156</v>
      </c>
      <c r="D295" t="str">
        <f>IFERROR(_xlfn.XLOOKUP($C295,貼_産出額整理表!$B$21:$B$199,貼_産出額整理表!C$21:C$199,0),"-")</f>
        <v>室蘭市</v>
      </c>
      <c r="E295" t="str">
        <f>IFERROR(_xlfn.XLOOKUP($C295,貼_産出額整理表!$B$21:$B$199,貼_産出額整理表!D$21:D$199,0),"-")</f>
        <v>島牧村</v>
      </c>
      <c r="F295" t="str">
        <f>IFERROR(_xlfn.XLOOKUP($C295,貼_産出額整理表!$B$21:$B$199,貼_産出額整理表!E$21:E$199,0),"-")</f>
        <v>-</v>
      </c>
      <c r="G295" t="str">
        <f>IFERROR(_xlfn.XLOOKUP($C295,貼_産出額整理表!$B$21:$B$199,貼_産出額整理表!F$21:F$199,0),"-")</f>
        <v>-</v>
      </c>
      <c r="H295" t="str">
        <f>IFERROR(_xlfn.XLOOKUP($C295,貼_産出額整理表!$B$21:$B$199,貼_産出額整理表!G$21:G$199,0),"-")</f>
        <v>-</v>
      </c>
      <c r="I295" t="str">
        <f>IFERROR(_xlfn.XLOOKUP($C295,貼_産出額整理表!$B$21:$B$199,貼_産出額整理表!H$21:H$199,0),"-")</f>
        <v>-</v>
      </c>
      <c r="J295" t="str">
        <f>IFERROR(_xlfn.XLOOKUP($C295,貼_産出額整理表!$B$21:$B$199,貼_産出額整理表!I$21:I$199,0),"-")</f>
        <v>-</v>
      </c>
      <c r="K295" t="str">
        <f>IFERROR(_xlfn.XLOOKUP($C295,貼_産出額整理表!$B$21:$B$199,貼_産出額整理表!M$21:M$199,0),"-")</f>
        <v>-</v>
      </c>
      <c r="L295" t="str">
        <f>IFERROR(_xlfn.XLOOKUP($C295,貼_産出額整理表!$B$21:$B$199,貼_産出額整理表!N$21:N$199,0),"-")</f>
        <v>-</v>
      </c>
      <c r="M295" t="str">
        <f>IFERROR(_xlfn.XLOOKUP($C295,貼_産出額整理表!$B$21:$B$199,貼_産出額整理表!J$21:J$199,0),"-")</f>
        <v>登別市</v>
      </c>
      <c r="N295" t="str">
        <f>IFERROR(_xlfn.XLOOKUP($C295,貼_産出額整理表!$B$21:$B$199,貼_産出額整理表!K$21:K$199,0),"-")</f>
        <v>-</v>
      </c>
      <c r="O295" t="str">
        <f>IFERROR(_xlfn.XLOOKUP($C295,貼_産出額整理表!$B$21:$B$199,貼_産出額整理表!L$21:L$199,0),"-")</f>
        <v>-</v>
      </c>
      <c r="P295" t="str">
        <f>IFERROR(_xlfn.XLOOKUP($C295,貼_産出額整理表!$B$21:$B$199,貼_産出額整理表!O$21:O$199,0),"-")</f>
        <v>奥尻町</v>
      </c>
      <c r="Q295" t="str">
        <f>IFERROR(_xlfn.XLOOKUP($C295,貼_産出額整理表!$B$21:$B$199,貼_産出額整理表!Q$21:Q$199,0),"-")</f>
        <v>-</v>
      </c>
      <c r="R295" t="str">
        <f>IFERROR(_xlfn.XLOOKUP($C295,貼_産出額整理表!$B$21:$B$199,貼_産出額整理表!R$21:R$199,0),"-")</f>
        <v>-</v>
      </c>
      <c r="S295" t="str">
        <f>IFERROR(_xlfn.XLOOKUP($C295,貼_産出額整理表!$B$21:$B$199,貼_産出額整理表!P$21:P$199,0),"-")</f>
        <v>猿払村</v>
      </c>
    </row>
    <row r="296" spans="3:19">
      <c r="C296">
        <v>157</v>
      </c>
      <c r="D296" t="str">
        <f>IFERROR(_xlfn.XLOOKUP($C296,貼_産出額整理表!$B$21:$B$199,貼_産出額整理表!C$21:C$199,0),"-")</f>
        <v>赤平市</v>
      </c>
      <c r="E296" t="str">
        <f>IFERROR(_xlfn.XLOOKUP($C296,貼_産出額整理表!$B$21:$B$199,貼_産出額整理表!D$21:D$199,0),"-")</f>
        <v>中頓別町</v>
      </c>
      <c r="F296" t="str">
        <f>IFERROR(_xlfn.XLOOKUP($C296,貼_産出額整理表!$B$21:$B$199,貼_産出額整理表!E$21:E$199,0),"-")</f>
        <v>-</v>
      </c>
      <c r="G296" t="str">
        <f>IFERROR(_xlfn.XLOOKUP($C296,貼_産出額整理表!$B$21:$B$199,貼_産出額整理表!F$21:F$199,0),"-")</f>
        <v>-</v>
      </c>
      <c r="H296" t="str">
        <f>IFERROR(_xlfn.XLOOKUP($C296,貼_産出額整理表!$B$21:$B$199,貼_産出額整理表!G$21:G$199,0),"-")</f>
        <v>-</v>
      </c>
      <c r="I296" t="str">
        <f>IFERROR(_xlfn.XLOOKUP($C296,貼_産出額整理表!$B$21:$B$199,貼_産出額整理表!H$21:H$199,0),"-")</f>
        <v>-</v>
      </c>
      <c r="J296" t="str">
        <f>IFERROR(_xlfn.XLOOKUP($C296,貼_産出額整理表!$B$21:$B$199,貼_産出額整理表!I$21:I$199,0),"-")</f>
        <v>-</v>
      </c>
      <c r="K296" t="str">
        <f>IFERROR(_xlfn.XLOOKUP($C296,貼_産出額整理表!$B$21:$B$199,貼_産出額整理表!M$21:M$199,0),"-")</f>
        <v>-</v>
      </c>
      <c r="L296" t="str">
        <f>IFERROR(_xlfn.XLOOKUP($C296,貼_産出額整理表!$B$21:$B$199,貼_産出額整理表!N$21:N$199,0),"-")</f>
        <v>-</v>
      </c>
      <c r="M296" t="str">
        <f>IFERROR(_xlfn.XLOOKUP($C296,貼_産出額整理表!$B$21:$B$199,貼_産出額整理表!J$21:J$199,0),"-")</f>
        <v>松前町</v>
      </c>
      <c r="N296" t="str">
        <f>IFERROR(_xlfn.XLOOKUP($C296,貼_産出額整理表!$B$21:$B$199,貼_産出額整理表!K$21:K$199,0),"-")</f>
        <v>-</v>
      </c>
      <c r="O296" t="str">
        <f>IFERROR(_xlfn.XLOOKUP($C296,貼_産出額整理表!$B$21:$B$199,貼_産出額整理表!L$21:L$199,0),"-")</f>
        <v>-</v>
      </c>
      <c r="P296" t="str">
        <f>IFERROR(_xlfn.XLOOKUP($C296,貼_産出額整理表!$B$21:$B$199,貼_産出額整理表!O$21:O$199,0),"-")</f>
        <v>増毛町</v>
      </c>
      <c r="Q296" t="str">
        <f>IFERROR(_xlfn.XLOOKUP($C296,貼_産出額整理表!$B$21:$B$199,貼_産出額整理表!Q$21:Q$199,0),"-")</f>
        <v>-</v>
      </c>
      <c r="R296" t="str">
        <f>IFERROR(_xlfn.XLOOKUP($C296,貼_産出額整理表!$B$21:$B$199,貼_産出額整理表!R$21:R$199,0),"-")</f>
        <v>-</v>
      </c>
      <c r="S296" t="str">
        <f>IFERROR(_xlfn.XLOOKUP($C296,貼_産出額整理表!$B$21:$B$199,貼_産出額整理表!P$21:P$199,0),"-")</f>
        <v>西興部村</v>
      </c>
    </row>
    <row r="297" spans="3:19">
      <c r="C297">
        <v>158</v>
      </c>
      <c r="D297" t="str">
        <f>IFERROR(_xlfn.XLOOKUP($C297,貼_産出額整理表!$B$21:$B$199,貼_産出額整理表!C$21:C$199,0),"-")</f>
        <v>江差町</v>
      </c>
      <c r="E297" t="str">
        <f>IFERROR(_xlfn.XLOOKUP($C297,貼_産出額整理表!$B$21:$B$199,貼_産出額整理表!D$21:D$199,0),"-")</f>
        <v>根室市</v>
      </c>
      <c r="F297" t="str">
        <f>IFERROR(_xlfn.XLOOKUP($C297,貼_産出額整理表!$B$21:$B$199,貼_産出額整理表!E$21:E$199,0),"-")</f>
        <v>-</v>
      </c>
      <c r="G297" t="str">
        <f>IFERROR(_xlfn.XLOOKUP($C297,貼_産出額整理表!$B$21:$B$199,貼_産出額整理表!F$21:F$199,0),"-")</f>
        <v>-</v>
      </c>
      <c r="H297" t="str">
        <f>IFERROR(_xlfn.XLOOKUP($C297,貼_産出額整理表!$B$21:$B$199,貼_産出額整理表!G$21:G$199,0),"-")</f>
        <v>-</v>
      </c>
      <c r="I297" t="str">
        <f>IFERROR(_xlfn.XLOOKUP($C297,貼_産出額整理表!$B$21:$B$199,貼_産出額整理表!H$21:H$199,0),"-")</f>
        <v>-</v>
      </c>
      <c r="J297" t="str">
        <f>IFERROR(_xlfn.XLOOKUP($C297,貼_産出額整理表!$B$21:$B$199,貼_産出額整理表!I$21:I$199,0),"-")</f>
        <v>-</v>
      </c>
      <c r="K297" t="str">
        <f>IFERROR(_xlfn.XLOOKUP($C297,貼_産出額整理表!$B$21:$B$199,貼_産出額整理表!M$21:M$199,0),"-")</f>
        <v>-</v>
      </c>
      <c r="L297" t="str">
        <f>IFERROR(_xlfn.XLOOKUP($C297,貼_産出額整理表!$B$21:$B$199,貼_産出額整理表!N$21:N$199,0),"-")</f>
        <v>-</v>
      </c>
      <c r="M297" t="str">
        <f>IFERROR(_xlfn.XLOOKUP($C297,貼_産出額整理表!$B$21:$B$199,貼_産出額整理表!J$21:J$199,0),"-")</f>
        <v>寿都町</v>
      </c>
      <c r="N297" t="str">
        <f>IFERROR(_xlfn.XLOOKUP($C297,貼_産出額整理表!$B$21:$B$199,貼_産出額整理表!K$21:K$199,0),"-")</f>
        <v>-</v>
      </c>
      <c r="O297" t="str">
        <f>IFERROR(_xlfn.XLOOKUP($C297,貼_産出額整理表!$B$21:$B$199,貼_産出額整理表!L$21:L$199,0),"-")</f>
        <v>-</v>
      </c>
      <c r="P297" t="str">
        <f>IFERROR(_xlfn.XLOOKUP($C297,貼_産出額整理表!$B$21:$B$199,貼_産出額整理表!O$21:O$199,0),"-")</f>
        <v>島牧村</v>
      </c>
      <c r="Q297" t="str">
        <f>IFERROR(_xlfn.XLOOKUP($C297,貼_産出額整理表!$B$21:$B$199,貼_産出額整理表!Q$21:Q$199,0),"-")</f>
        <v>-</v>
      </c>
      <c r="R297" t="str">
        <f>IFERROR(_xlfn.XLOOKUP($C297,貼_産出額整理表!$B$21:$B$199,貼_産出額整理表!R$21:R$199,0),"-")</f>
        <v>-</v>
      </c>
      <c r="S297" t="str">
        <f>IFERROR(_xlfn.XLOOKUP($C297,貼_産出額整理表!$B$21:$B$199,貼_産出額整理表!P$21:P$199,0),"-")</f>
        <v>羅臼町</v>
      </c>
    </row>
    <row r="298" spans="3:19">
      <c r="C298">
        <v>159</v>
      </c>
      <c r="D298" t="str">
        <f>IFERROR(_xlfn.XLOOKUP($C298,貼_産出額整理表!$B$21:$B$199,貼_産出額整理表!C$21:C$199,0),"-")</f>
        <v>羅臼町</v>
      </c>
      <c r="E298" t="str">
        <f>IFERROR(_xlfn.XLOOKUP($C298,貼_産出額整理表!$B$21:$B$199,貼_産出額整理表!D$21:D$199,0),"-")</f>
        <v>福島町</v>
      </c>
      <c r="F298" t="str">
        <f>IFERROR(_xlfn.XLOOKUP($C298,貼_産出額整理表!$B$21:$B$199,貼_産出額整理表!E$21:E$199,0),"-")</f>
        <v>-</v>
      </c>
      <c r="G298" t="str">
        <f>IFERROR(_xlfn.XLOOKUP($C298,貼_産出額整理表!$B$21:$B$199,貼_産出額整理表!F$21:F$199,0),"-")</f>
        <v>-</v>
      </c>
      <c r="H298" t="str">
        <f>IFERROR(_xlfn.XLOOKUP($C298,貼_産出額整理表!$B$21:$B$199,貼_産出額整理表!G$21:G$199,0),"-")</f>
        <v>-</v>
      </c>
      <c r="I298" t="str">
        <f>IFERROR(_xlfn.XLOOKUP($C298,貼_産出額整理表!$B$21:$B$199,貼_産出額整理表!H$21:H$199,0),"-")</f>
        <v>-</v>
      </c>
      <c r="J298" t="str">
        <f>IFERROR(_xlfn.XLOOKUP($C298,貼_産出額整理表!$B$21:$B$199,貼_産出額整理表!I$21:I$199,0),"-")</f>
        <v>-</v>
      </c>
      <c r="K298" t="str">
        <f>IFERROR(_xlfn.XLOOKUP($C298,貼_産出額整理表!$B$21:$B$199,貼_産出額整理表!M$21:M$199,0),"-")</f>
        <v>-</v>
      </c>
      <c r="L298" t="str">
        <f>IFERROR(_xlfn.XLOOKUP($C298,貼_産出額整理表!$B$21:$B$199,貼_産出額整理表!N$21:N$199,0),"-")</f>
        <v>-</v>
      </c>
      <c r="M298" t="str">
        <f>IFERROR(_xlfn.XLOOKUP($C298,貼_産出額整理表!$B$21:$B$199,貼_産出額整理表!J$21:J$199,0),"-")</f>
        <v>泊村</v>
      </c>
      <c r="N298" t="str">
        <f>IFERROR(_xlfn.XLOOKUP($C298,貼_産出額整理表!$B$21:$B$199,貼_産出額整理表!K$21:K$199,0),"-")</f>
        <v>-</v>
      </c>
      <c r="O298" t="str">
        <f>IFERROR(_xlfn.XLOOKUP($C298,貼_産出額整理表!$B$21:$B$199,貼_産出額整理表!L$21:L$199,0),"-")</f>
        <v>-</v>
      </c>
      <c r="P298" t="str">
        <f>IFERROR(_xlfn.XLOOKUP($C298,貼_産出額整理表!$B$21:$B$199,貼_産出額整理表!O$21:O$199,0),"-")</f>
        <v>共和町</v>
      </c>
      <c r="Q298" t="str">
        <f>IFERROR(_xlfn.XLOOKUP($C298,貼_産出額整理表!$B$21:$B$199,貼_産出額整理表!Q$21:Q$199,0),"-")</f>
        <v>-</v>
      </c>
      <c r="R298" t="str">
        <f>IFERROR(_xlfn.XLOOKUP($C298,貼_産出額整理表!$B$21:$B$199,貼_産出額整理表!R$21:R$199,0),"-")</f>
        <v>-</v>
      </c>
      <c r="S298" t="str">
        <f>IFERROR(_xlfn.XLOOKUP($C298,貼_産出額整理表!$B$21:$B$199,貼_産出額整理表!P$21:P$199,0),"-")</f>
        <v>-</v>
      </c>
    </row>
    <row r="299" spans="3:19">
      <c r="C299">
        <v>160</v>
      </c>
      <c r="D299" t="str">
        <f>IFERROR(_xlfn.XLOOKUP($C299,貼_産出額整理表!$B$21:$B$199,貼_産出額整理表!C$21:C$199,0),"-")</f>
        <v>占冠村</v>
      </c>
      <c r="E299" t="str">
        <f>IFERROR(_xlfn.XLOOKUP($C299,貼_産出額整理表!$B$21:$B$199,貼_産出額整理表!D$21:D$199,0),"-")</f>
        <v>古平町</v>
      </c>
      <c r="F299" t="str">
        <f>IFERROR(_xlfn.XLOOKUP($C299,貼_産出額整理表!$B$21:$B$199,貼_産出額整理表!E$21:E$199,0),"-")</f>
        <v>-</v>
      </c>
      <c r="G299" t="str">
        <f>IFERROR(_xlfn.XLOOKUP($C299,貼_産出額整理表!$B$21:$B$199,貼_産出額整理表!F$21:F$199,0),"-")</f>
        <v>-</v>
      </c>
      <c r="H299" t="str">
        <f>IFERROR(_xlfn.XLOOKUP($C299,貼_産出額整理表!$B$21:$B$199,貼_産出額整理表!G$21:G$199,0),"-")</f>
        <v>-</v>
      </c>
      <c r="I299" t="str">
        <f>IFERROR(_xlfn.XLOOKUP($C299,貼_産出額整理表!$B$21:$B$199,貼_産出額整理表!H$21:H$199,0),"-")</f>
        <v>-</v>
      </c>
      <c r="J299" t="str">
        <f>IFERROR(_xlfn.XLOOKUP($C299,貼_産出額整理表!$B$21:$B$199,貼_産出額整理表!I$21:I$199,0),"-")</f>
        <v>-</v>
      </c>
      <c r="K299" t="str">
        <f>IFERROR(_xlfn.XLOOKUP($C299,貼_産出額整理表!$B$21:$B$199,貼_産出額整理表!M$21:M$199,0),"-")</f>
        <v>-</v>
      </c>
      <c r="L299" t="str">
        <f>IFERROR(_xlfn.XLOOKUP($C299,貼_産出額整理表!$B$21:$B$199,貼_産出額整理表!N$21:N$199,0),"-")</f>
        <v>-</v>
      </c>
      <c r="M299" t="str">
        <f>IFERROR(_xlfn.XLOOKUP($C299,貼_産出額整理表!$B$21:$B$199,貼_産出額整理表!J$21:J$199,0),"-")</f>
        <v>天塩町</v>
      </c>
      <c r="N299" t="str">
        <f>IFERROR(_xlfn.XLOOKUP($C299,貼_産出額整理表!$B$21:$B$199,貼_産出額整理表!K$21:K$199,0),"-")</f>
        <v>-</v>
      </c>
      <c r="O299" t="str">
        <f>IFERROR(_xlfn.XLOOKUP($C299,貼_産出額整理表!$B$21:$B$199,貼_産出額整理表!L$21:L$199,0),"-")</f>
        <v>-</v>
      </c>
      <c r="P299" t="str">
        <f>IFERROR(_xlfn.XLOOKUP($C299,貼_産出額整理表!$B$21:$B$199,貼_産出額整理表!O$21:O$199,0),"-")</f>
        <v>東川町</v>
      </c>
      <c r="Q299" t="str">
        <f>IFERROR(_xlfn.XLOOKUP($C299,貼_産出額整理表!$B$21:$B$199,貼_産出額整理表!Q$21:Q$199,0),"-")</f>
        <v>-</v>
      </c>
      <c r="R299" t="str">
        <f>IFERROR(_xlfn.XLOOKUP($C299,貼_産出額整理表!$B$21:$B$199,貼_産出額整理表!R$21:R$199,0),"-")</f>
        <v>-</v>
      </c>
      <c r="S299" t="str">
        <f>IFERROR(_xlfn.XLOOKUP($C299,貼_産出額整理表!$B$21:$B$199,貼_産出額整理表!P$21:P$199,0),"-")</f>
        <v>-</v>
      </c>
    </row>
    <row r="300" spans="3:19">
      <c r="C300">
        <v>161</v>
      </c>
      <c r="D300" t="str">
        <f>IFERROR(_xlfn.XLOOKUP($C300,貼_産出額整理表!$B$21:$B$199,貼_産出額整理表!C$21:C$199,0),"-")</f>
        <v>福島町</v>
      </c>
      <c r="E300" t="str">
        <f>IFERROR(_xlfn.XLOOKUP($C300,貼_産出額整理表!$B$21:$B$199,貼_産出額整理表!D$21:D$199,0),"-")</f>
        <v>室蘭市</v>
      </c>
      <c r="F300" t="str">
        <f>IFERROR(_xlfn.XLOOKUP($C300,貼_産出額整理表!$B$21:$B$199,貼_産出額整理表!E$21:E$199,0),"-")</f>
        <v>-</v>
      </c>
      <c r="G300" t="str">
        <f>IFERROR(_xlfn.XLOOKUP($C300,貼_産出額整理表!$B$21:$B$199,貼_産出額整理表!F$21:F$199,0),"-")</f>
        <v>-</v>
      </c>
      <c r="H300" t="str">
        <f>IFERROR(_xlfn.XLOOKUP($C300,貼_産出額整理表!$B$21:$B$199,貼_産出額整理表!G$21:G$199,0),"-")</f>
        <v>-</v>
      </c>
      <c r="I300" t="str">
        <f>IFERROR(_xlfn.XLOOKUP($C300,貼_産出額整理表!$B$21:$B$199,貼_産出額整理表!H$21:H$199,0),"-")</f>
        <v>-</v>
      </c>
      <c r="J300" t="str">
        <f>IFERROR(_xlfn.XLOOKUP($C300,貼_産出額整理表!$B$21:$B$199,貼_産出額整理表!I$21:I$199,0),"-")</f>
        <v>-</v>
      </c>
      <c r="K300" t="str">
        <f>IFERROR(_xlfn.XLOOKUP($C300,貼_産出額整理表!$B$21:$B$199,貼_産出額整理表!M$21:M$199,0),"-")</f>
        <v>-</v>
      </c>
      <c r="L300" t="str">
        <f>IFERROR(_xlfn.XLOOKUP($C300,貼_産出額整理表!$B$21:$B$199,貼_産出額整理表!N$21:N$199,0),"-")</f>
        <v>-</v>
      </c>
      <c r="M300" t="str">
        <f>IFERROR(_xlfn.XLOOKUP($C300,貼_産出額整理表!$B$21:$B$199,貼_産出額整理表!J$21:J$199,0),"-")</f>
        <v>浜頓別町</v>
      </c>
      <c r="N300" t="str">
        <f>IFERROR(_xlfn.XLOOKUP($C300,貼_産出額整理表!$B$21:$B$199,貼_産出額整理表!K$21:K$199,0),"-")</f>
        <v>-</v>
      </c>
      <c r="O300" t="str">
        <f>IFERROR(_xlfn.XLOOKUP($C300,貼_産出額整理表!$B$21:$B$199,貼_産出額整理表!L$21:L$199,0),"-")</f>
        <v>-</v>
      </c>
      <c r="P300" t="str">
        <f>IFERROR(_xlfn.XLOOKUP($C300,貼_産出額整理表!$B$21:$B$199,貼_産出額整理表!O$21:O$199,0),"-")</f>
        <v>美唄市</v>
      </c>
      <c r="Q300" t="str">
        <f>IFERROR(_xlfn.XLOOKUP($C300,貼_産出額整理表!$B$21:$B$199,貼_産出額整理表!Q$21:Q$199,0),"-")</f>
        <v>-</v>
      </c>
      <c r="R300" t="str">
        <f>IFERROR(_xlfn.XLOOKUP($C300,貼_産出額整理表!$B$21:$B$199,貼_産出額整理表!R$21:R$199,0),"-")</f>
        <v>-</v>
      </c>
      <c r="S300" t="str">
        <f>IFERROR(_xlfn.XLOOKUP($C300,貼_産出額整理表!$B$21:$B$199,貼_産出額整理表!P$21:P$199,0),"-")</f>
        <v>-</v>
      </c>
    </row>
    <row r="301" spans="3:19">
      <c r="C301">
        <v>162</v>
      </c>
      <c r="D301" t="str">
        <f>IFERROR(_xlfn.XLOOKUP($C301,貼_産出額整理表!$B$21:$B$199,貼_産出額整理表!C$21:C$199,0),"-")</f>
        <v>小樽市</v>
      </c>
      <c r="E301" t="str">
        <f>IFERROR(_xlfn.XLOOKUP($C301,貼_産出額整理表!$B$21:$B$199,貼_産出額整理表!D$21:D$199,0),"-")</f>
        <v>寿都町</v>
      </c>
      <c r="F301" t="str">
        <f>IFERROR(_xlfn.XLOOKUP($C301,貼_産出額整理表!$B$21:$B$199,貼_産出額整理表!E$21:E$199,0),"-")</f>
        <v>-</v>
      </c>
      <c r="G301" t="str">
        <f>IFERROR(_xlfn.XLOOKUP($C301,貼_産出額整理表!$B$21:$B$199,貼_産出額整理表!F$21:F$199,0),"-")</f>
        <v>-</v>
      </c>
      <c r="H301" t="str">
        <f>IFERROR(_xlfn.XLOOKUP($C301,貼_産出額整理表!$B$21:$B$199,貼_産出額整理表!G$21:G$199,0),"-")</f>
        <v>-</v>
      </c>
      <c r="I301" t="str">
        <f>IFERROR(_xlfn.XLOOKUP($C301,貼_産出額整理表!$B$21:$B$199,貼_産出額整理表!H$21:H$199,0),"-")</f>
        <v>-</v>
      </c>
      <c r="J301" t="str">
        <f>IFERROR(_xlfn.XLOOKUP($C301,貼_産出額整理表!$B$21:$B$199,貼_産出額整理表!I$21:I$199,0),"-")</f>
        <v>-</v>
      </c>
      <c r="K301" t="str">
        <f>IFERROR(_xlfn.XLOOKUP($C301,貼_産出額整理表!$B$21:$B$199,貼_産出額整理表!M$21:M$199,0),"-")</f>
        <v>-</v>
      </c>
      <c r="L301" t="str">
        <f>IFERROR(_xlfn.XLOOKUP($C301,貼_産出額整理表!$B$21:$B$199,貼_産出額整理表!N$21:N$199,0),"-")</f>
        <v>-</v>
      </c>
      <c r="M301" t="str">
        <f>IFERROR(_xlfn.XLOOKUP($C301,貼_産出額整理表!$B$21:$B$199,貼_産出額整理表!J$21:J$199,0),"-")</f>
        <v>中頓別町</v>
      </c>
      <c r="N301" t="str">
        <f>IFERROR(_xlfn.XLOOKUP($C301,貼_産出額整理表!$B$21:$B$199,貼_産出額整理表!K$21:K$199,0),"-")</f>
        <v>-</v>
      </c>
      <c r="O301" t="str">
        <f>IFERROR(_xlfn.XLOOKUP($C301,貼_産出額整理表!$B$21:$B$199,貼_産出額整理表!L$21:L$199,0),"-")</f>
        <v>-</v>
      </c>
      <c r="P301" t="str">
        <f>IFERROR(_xlfn.XLOOKUP($C301,貼_産出額整理表!$B$21:$B$199,貼_産出額整理表!O$21:O$199,0),"-")</f>
        <v>沼田町</v>
      </c>
      <c r="Q301" t="str">
        <f>IFERROR(_xlfn.XLOOKUP($C301,貼_産出額整理表!$B$21:$B$199,貼_産出額整理表!Q$21:Q$199,0),"-")</f>
        <v>-</v>
      </c>
      <c r="R301" t="str">
        <f>IFERROR(_xlfn.XLOOKUP($C301,貼_産出額整理表!$B$21:$B$199,貼_産出額整理表!R$21:R$199,0),"-")</f>
        <v>-</v>
      </c>
      <c r="S301" t="str">
        <f>IFERROR(_xlfn.XLOOKUP($C301,貼_産出額整理表!$B$21:$B$199,貼_産出額整理表!P$21:P$199,0),"-")</f>
        <v>-</v>
      </c>
    </row>
    <row r="302" spans="3:19">
      <c r="C302">
        <v>163</v>
      </c>
      <c r="D302" t="str">
        <f>IFERROR(_xlfn.XLOOKUP($C302,貼_産出額整理表!$B$21:$B$199,貼_産出額整理表!C$21:C$199,0),"-")</f>
        <v>積丹町</v>
      </c>
      <c r="E302" t="str">
        <f>IFERROR(_xlfn.XLOOKUP($C302,貼_産出額整理表!$B$21:$B$199,貼_産出額整理表!D$21:D$199,0),"-")</f>
        <v>白糠町</v>
      </c>
      <c r="F302" t="str">
        <f>IFERROR(_xlfn.XLOOKUP($C302,貼_産出額整理表!$B$21:$B$199,貼_産出額整理表!E$21:E$199,0),"-")</f>
        <v>-</v>
      </c>
      <c r="G302" t="str">
        <f>IFERROR(_xlfn.XLOOKUP($C302,貼_産出額整理表!$B$21:$B$199,貼_産出額整理表!F$21:F$199,0),"-")</f>
        <v>-</v>
      </c>
      <c r="H302" t="str">
        <f>IFERROR(_xlfn.XLOOKUP($C302,貼_産出額整理表!$B$21:$B$199,貼_産出額整理表!G$21:G$199,0),"-")</f>
        <v>-</v>
      </c>
      <c r="I302" t="str">
        <f>IFERROR(_xlfn.XLOOKUP($C302,貼_産出額整理表!$B$21:$B$199,貼_産出額整理表!H$21:H$199,0),"-")</f>
        <v>-</v>
      </c>
      <c r="J302" t="str">
        <f>IFERROR(_xlfn.XLOOKUP($C302,貼_産出額整理表!$B$21:$B$199,貼_産出額整理表!I$21:I$199,0),"-")</f>
        <v>-</v>
      </c>
      <c r="K302" t="str">
        <f>IFERROR(_xlfn.XLOOKUP($C302,貼_産出額整理表!$B$21:$B$199,貼_産出額整理表!M$21:M$199,0),"-")</f>
        <v>-</v>
      </c>
      <c r="L302" t="str">
        <f>IFERROR(_xlfn.XLOOKUP($C302,貼_産出額整理表!$B$21:$B$199,貼_産出額整理表!N$21:N$199,0),"-")</f>
        <v>-</v>
      </c>
      <c r="M302" t="str">
        <f>IFERROR(_xlfn.XLOOKUP($C302,貼_産出額整理表!$B$21:$B$199,貼_産出額整理表!J$21:J$199,0),"-")</f>
        <v>西興部村</v>
      </c>
      <c r="N302" t="str">
        <f>IFERROR(_xlfn.XLOOKUP($C302,貼_産出額整理表!$B$21:$B$199,貼_産出額整理表!K$21:K$199,0),"-")</f>
        <v>-</v>
      </c>
      <c r="O302" t="str">
        <f>IFERROR(_xlfn.XLOOKUP($C302,貼_産出額整理表!$B$21:$B$199,貼_産出額整理表!L$21:L$199,0),"-")</f>
        <v>-</v>
      </c>
      <c r="P302" t="str">
        <f>IFERROR(_xlfn.XLOOKUP($C302,貼_産出額整理表!$B$21:$B$199,貼_産出額整理表!O$21:O$199,0),"-")</f>
        <v>乙部町</v>
      </c>
      <c r="Q302" t="str">
        <f>IFERROR(_xlfn.XLOOKUP($C302,貼_産出額整理表!$B$21:$B$199,貼_産出額整理表!Q$21:Q$199,0),"-")</f>
        <v>-</v>
      </c>
      <c r="R302" t="str">
        <f>IFERROR(_xlfn.XLOOKUP($C302,貼_産出額整理表!$B$21:$B$199,貼_産出額整理表!R$21:R$199,0),"-")</f>
        <v>-</v>
      </c>
      <c r="S302" t="str">
        <f>IFERROR(_xlfn.XLOOKUP($C302,貼_産出額整理表!$B$21:$B$199,貼_産出額整理表!P$21:P$199,0),"-")</f>
        <v>-</v>
      </c>
    </row>
    <row r="303" spans="3:19">
      <c r="C303">
        <v>164</v>
      </c>
      <c r="D303" t="str">
        <f>IFERROR(_xlfn.XLOOKUP($C303,貼_産出額整理表!$B$21:$B$199,貼_産出額整理表!C$21:C$199,0),"-")</f>
        <v>乙部町</v>
      </c>
      <c r="E303" t="str">
        <f>IFERROR(_xlfn.XLOOKUP($C303,貼_産出額整理表!$B$21:$B$199,貼_産出額整理表!D$21:D$199,0),"-")</f>
        <v>登別市</v>
      </c>
      <c r="F303" t="str">
        <f>IFERROR(_xlfn.XLOOKUP($C303,貼_産出額整理表!$B$21:$B$199,貼_産出額整理表!E$21:E$199,0),"-")</f>
        <v>-</v>
      </c>
      <c r="G303" t="str">
        <f>IFERROR(_xlfn.XLOOKUP($C303,貼_産出額整理表!$B$21:$B$199,貼_産出額整理表!F$21:F$199,0),"-")</f>
        <v>-</v>
      </c>
      <c r="H303" t="str">
        <f>IFERROR(_xlfn.XLOOKUP($C303,貼_産出額整理表!$B$21:$B$199,貼_産出額整理表!G$21:G$199,0),"-")</f>
        <v>-</v>
      </c>
      <c r="I303" t="str">
        <f>IFERROR(_xlfn.XLOOKUP($C303,貼_産出額整理表!$B$21:$B$199,貼_産出額整理表!H$21:H$199,0),"-")</f>
        <v>-</v>
      </c>
      <c r="J303" t="str">
        <f>IFERROR(_xlfn.XLOOKUP($C303,貼_産出額整理表!$B$21:$B$199,貼_産出額整理表!I$21:I$199,0),"-")</f>
        <v>-</v>
      </c>
      <c r="K303" t="str">
        <f>IFERROR(_xlfn.XLOOKUP($C303,貼_産出額整理表!$B$21:$B$199,貼_産出額整理表!M$21:M$199,0),"-")</f>
        <v>-</v>
      </c>
      <c r="L303" t="str">
        <f>IFERROR(_xlfn.XLOOKUP($C303,貼_産出額整理表!$B$21:$B$199,貼_産出額整理表!N$21:N$199,0),"-")</f>
        <v>-</v>
      </c>
      <c r="M303" t="str">
        <f>IFERROR(_xlfn.XLOOKUP($C303,貼_産出額整理表!$B$21:$B$199,貼_産出額整理表!J$21:J$199,0),"-")</f>
        <v>雄武町</v>
      </c>
      <c r="N303" t="str">
        <f>IFERROR(_xlfn.XLOOKUP($C303,貼_産出額整理表!$B$21:$B$199,貼_産出額整理表!K$21:K$199,0),"-")</f>
        <v>-</v>
      </c>
      <c r="O303" t="str">
        <f>IFERROR(_xlfn.XLOOKUP($C303,貼_産出額整理表!$B$21:$B$199,貼_産出額整理表!L$21:L$199,0),"-")</f>
        <v>-</v>
      </c>
      <c r="P303" t="str">
        <f>IFERROR(_xlfn.XLOOKUP($C303,貼_産出額整理表!$B$21:$B$199,貼_産出額整理表!O$21:O$199,0),"-")</f>
        <v>寿都町</v>
      </c>
      <c r="Q303" t="str">
        <f>IFERROR(_xlfn.XLOOKUP($C303,貼_産出額整理表!$B$21:$B$199,貼_産出額整理表!Q$21:Q$199,0),"-")</f>
        <v>-</v>
      </c>
      <c r="R303" t="str">
        <f>IFERROR(_xlfn.XLOOKUP($C303,貼_産出額整理表!$B$21:$B$199,貼_産出額整理表!R$21:R$199,0),"-")</f>
        <v>-</v>
      </c>
      <c r="S303" t="str">
        <f>IFERROR(_xlfn.XLOOKUP($C303,貼_産出額整理表!$B$21:$B$199,貼_産出額整理表!P$21:P$199,0),"-")</f>
        <v>-</v>
      </c>
    </row>
    <row r="304" spans="3:19">
      <c r="C304">
        <v>165</v>
      </c>
      <c r="D304" t="str">
        <f>IFERROR(_xlfn.XLOOKUP($C304,貼_産出額整理表!$B$21:$B$199,貼_産出額整理表!C$21:C$199,0),"-")</f>
        <v>えりも町</v>
      </c>
      <c r="E304" t="str">
        <f>IFERROR(_xlfn.XLOOKUP($C304,貼_産出額整理表!$B$21:$B$199,貼_産出額整理表!D$21:D$199,0),"-")</f>
        <v>松前町</v>
      </c>
      <c r="F304" t="str">
        <f>IFERROR(_xlfn.XLOOKUP($C304,貼_産出額整理表!$B$21:$B$199,貼_産出額整理表!E$21:E$199,0),"-")</f>
        <v>-</v>
      </c>
      <c r="G304" t="str">
        <f>IFERROR(_xlfn.XLOOKUP($C304,貼_産出額整理表!$B$21:$B$199,貼_産出額整理表!F$21:F$199,0),"-")</f>
        <v>-</v>
      </c>
      <c r="H304" t="str">
        <f>IFERROR(_xlfn.XLOOKUP($C304,貼_産出額整理表!$B$21:$B$199,貼_産出額整理表!G$21:G$199,0),"-")</f>
        <v>-</v>
      </c>
      <c r="I304" t="str">
        <f>IFERROR(_xlfn.XLOOKUP($C304,貼_産出額整理表!$B$21:$B$199,貼_産出額整理表!H$21:H$199,0),"-")</f>
        <v>-</v>
      </c>
      <c r="J304" t="str">
        <f>IFERROR(_xlfn.XLOOKUP($C304,貼_産出額整理表!$B$21:$B$199,貼_産出額整理表!I$21:I$199,0),"-")</f>
        <v>-</v>
      </c>
      <c r="K304" t="str">
        <f>IFERROR(_xlfn.XLOOKUP($C304,貼_産出額整理表!$B$21:$B$199,貼_産出額整理表!M$21:M$199,0),"-")</f>
        <v>-</v>
      </c>
      <c r="L304" t="str">
        <f>IFERROR(_xlfn.XLOOKUP($C304,貼_産出額整理表!$B$21:$B$199,貼_産出額整理表!N$21:N$199,0),"-")</f>
        <v>-</v>
      </c>
      <c r="M304" t="str">
        <f>IFERROR(_xlfn.XLOOKUP($C304,貼_産出額整理表!$B$21:$B$199,貼_産出額整理表!J$21:J$199,0),"-")</f>
        <v>陸別町</v>
      </c>
      <c r="N304" t="str">
        <f>IFERROR(_xlfn.XLOOKUP($C304,貼_産出額整理表!$B$21:$B$199,貼_産出額整理表!K$21:K$199,0),"-")</f>
        <v>-</v>
      </c>
      <c r="O304" t="str">
        <f>IFERROR(_xlfn.XLOOKUP($C304,貼_産出額整理表!$B$21:$B$199,貼_産出額整理表!L$21:L$199,0),"-")</f>
        <v>-</v>
      </c>
      <c r="P304" t="str">
        <f>IFERROR(_xlfn.XLOOKUP($C304,貼_産出額整理表!$B$21:$B$199,貼_産出額整理表!O$21:O$199,0),"-")</f>
        <v>雨竜町</v>
      </c>
      <c r="Q304" t="str">
        <f>IFERROR(_xlfn.XLOOKUP($C304,貼_産出額整理表!$B$21:$B$199,貼_産出額整理表!Q$21:Q$199,0),"-")</f>
        <v>-</v>
      </c>
      <c r="R304" t="str">
        <f>IFERROR(_xlfn.XLOOKUP($C304,貼_産出額整理表!$B$21:$B$199,貼_産出額整理表!R$21:R$199,0),"-")</f>
        <v>-</v>
      </c>
      <c r="S304" t="str">
        <f>IFERROR(_xlfn.XLOOKUP($C304,貼_産出額整理表!$B$21:$B$199,貼_産出額整理表!P$21:P$199,0),"-")</f>
        <v>-</v>
      </c>
    </row>
    <row r="305" spans="3:19">
      <c r="C305">
        <v>166</v>
      </c>
      <c r="D305" t="str">
        <f>IFERROR(_xlfn.XLOOKUP($C305,貼_産出額整理表!$B$21:$B$199,貼_産出額整理表!C$21:C$199,0),"-")</f>
        <v>古平町</v>
      </c>
      <c r="E305" t="str">
        <f>IFERROR(_xlfn.XLOOKUP($C305,貼_産出額整理表!$B$21:$B$199,貼_産出額整理表!D$21:D$199,0),"-")</f>
        <v>占冠村</v>
      </c>
      <c r="F305" t="str">
        <f>IFERROR(_xlfn.XLOOKUP($C305,貼_産出額整理表!$B$21:$B$199,貼_産出額整理表!E$21:E$199,0),"-")</f>
        <v>-</v>
      </c>
      <c r="G305" t="str">
        <f>IFERROR(_xlfn.XLOOKUP($C305,貼_産出額整理表!$B$21:$B$199,貼_産出額整理表!F$21:F$199,0),"-")</f>
        <v>-</v>
      </c>
      <c r="H305" t="str">
        <f>IFERROR(_xlfn.XLOOKUP($C305,貼_産出額整理表!$B$21:$B$199,貼_産出額整理表!G$21:G$199,0),"-")</f>
        <v>-</v>
      </c>
      <c r="I305" t="str">
        <f>IFERROR(_xlfn.XLOOKUP($C305,貼_産出額整理表!$B$21:$B$199,貼_産出額整理表!H$21:H$199,0),"-")</f>
        <v>-</v>
      </c>
      <c r="J305" t="str">
        <f>IFERROR(_xlfn.XLOOKUP($C305,貼_産出額整理表!$B$21:$B$199,貼_産出額整理表!I$21:I$199,0),"-")</f>
        <v>-</v>
      </c>
      <c r="K305" t="str">
        <f>IFERROR(_xlfn.XLOOKUP($C305,貼_産出額整理表!$B$21:$B$199,貼_産出額整理表!M$21:M$199,0),"-")</f>
        <v>-</v>
      </c>
      <c r="L305" t="str">
        <f>IFERROR(_xlfn.XLOOKUP($C305,貼_産出額整理表!$B$21:$B$199,貼_産出額整理表!N$21:N$199,0),"-")</f>
        <v>-</v>
      </c>
      <c r="M305" t="str">
        <f>IFERROR(_xlfn.XLOOKUP($C305,貼_産出額整理表!$B$21:$B$199,貼_産出額整理表!J$21:J$199,0),"-")</f>
        <v>厚岸町</v>
      </c>
      <c r="N305" t="str">
        <f>IFERROR(_xlfn.XLOOKUP($C305,貼_産出額整理表!$B$21:$B$199,貼_産出額整理表!K$21:K$199,0),"-")</f>
        <v>-</v>
      </c>
      <c r="O305" t="str">
        <f>IFERROR(_xlfn.XLOOKUP($C305,貼_産出額整理表!$B$21:$B$199,貼_産出額整理表!L$21:L$199,0),"-")</f>
        <v>-</v>
      </c>
      <c r="P305" t="str">
        <f>IFERROR(_xlfn.XLOOKUP($C305,貼_産出額整理表!$B$21:$B$199,貼_産出額整理表!O$21:O$199,0),"-")</f>
        <v>当麻町</v>
      </c>
      <c r="Q305" t="str">
        <f>IFERROR(_xlfn.XLOOKUP($C305,貼_産出額整理表!$B$21:$B$199,貼_産出額整理表!Q$21:Q$199,0),"-")</f>
        <v>-</v>
      </c>
      <c r="R305" t="str">
        <f>IFERROR(_xlfn.XLOOKUP($C305,貼_産出額整理表!$B$21:$B$199,貼_産出額整理表!R$21:R$199,0),"-")</f>
        <v>-</v>
      </c>
      <c r="S305" t="str">
        <f>IFERROR(_xlfn.XLOOKUP($C305,貼_産出額整理表!$B$21:$B$199,貼_産出額整理表!P$21:P$199,0),"-")</f>
        <v>-</v>
      </c>
    </row>
    <row r="306" spans="3:19">
      <c r="C306">
        <v>167</v>
      </c>
      <c r="D306" t="str">
        <f>IFERROR(_xlfn.XLOOKUP($C306,貼_産出額整理表!$B$21:$B$199,貼_産出額整理表!C$21:C$199,0),"-")</f>
        <v>奥尻町</v>
      </c>
      <c r="E306" t="str">
        <f>IFERROR(_xlfn.XLOOKUP($C306,貼_産出額整理表!$B$21:$B$199,貼_産出額整理表!D$21:D$199,0),"-")</f>
        <v>浜頓別町</v>
      </c>
      <c r="F306" t="str">
        <f>IFERROR(_xlfn.XLOOKUP($C306,貼_産出額整理表!$B$21:$B$199,貼_産出額整理表!E$21:E$199,0),"-")</f>
        <v>-</v>
      </c>
      <c r="G306" t="str">
        <f>IFERROR(_xlfn.XLOOKUP($C306,貼_産出額整理表!$B$21:$B$199,貼_産出額整理表!F$21:F$199,0),"-")</f>
        <v>-</v>
      </c>
      <c r="H306" t="str">
        <f>IFERROR(_xlfn.XLOOKUP($C306,貼_産出額整理表!$B$21:$B$199,貼_産出額整理表!G$21:G$199,0),"-")</f>
        <v>-</v>
      </c>
      <c r="I306" t="str">
        <f>IFERROR(_xlfn.XLOOKUP($C306,貼_産出額整理表!$B$21:$B$199,貼_産出額整理表!H$21:H$199,0),"-")</f>
        <v>-</v>
      </c>
      <c r="J306" t="str">
        <f>IFERROR(_xlfn.XLOOKUP($C306,貼_産出額整理表!$B$21:$B$199,貼_産出額整理表!I$21:I$199,0),"-")</f>
        <v>-</v>
      </c>
      <c r="K306" t="str">
        <f>IFERROR(_xlfn.XLOOKUP($C306,貼_産出額整理表!$B$21:$B$199,貼_産出額整理表!M$21:M$199,0),"-")</f>
        <v>-</v>
      </c>
      <c r="L306" t="str">
        <f>IFERROR(_xlfn.XLOOKUP($C306,貼_産出額整理表!$B$21:$B$199,貼_産出額整理表!N$21:N$199,0),"-")</f>
        <v>-</v>
      </c>
      <c r="M306" t="str">
        <f>IFERROR(_xlfn.XLOOKUP($C306,貼_産出額整理表!$B$21:$B$199,貼_産出額整理表!J$21:J$199,0),"-")</f>
        <v>鶴居村</v>
      </c>
      <c r="N306" t="str">
        <f>IFERROR(_xlfn.XLOOKUP($C306,貼_産出額整理表!$B$21:$B$199,貼_産出額整理表!K$21:K$199,0),"-")</f>
        <v>-</v>
      </c>
      <c r="O306" t="str">
        <f>IFERROR(_xlfn.XLOOKUP($C306,貼_産出額整理表!$B$21:$B$199,貼_産出額整理表!L$21:L$199,0),"-")</f>
        <v>-</v>
      </c>
      <c r="P306" t="str">
        <f>IFERROR(_xlfn.XLOOKUP($C306,貼_産出額整理表!$B$21:$B$199,貼_産出額整理表!O$21:O$199,0),"-")</f>
        <v>仁木町</v>
      </c>
      <c r="Q306" t="str">
        <f>IFERROR(_xlfn.XLOOKUP($C306,貼_産出額整理表!$B$21:$B$199,貼_産出額整理表!Q$21:Q$199,0),"-")</f>
        <v>-</v>
      </c>
      <c r="R306" t="str">
        <f>IFERROR(_xlfn.XLOOKUP($C306,貼_産出額整理表!$B$21:$B$199,貼_産出額整理表!R$21:R$199,0),"-")</f>
        <v>-</v>
      </c>
      <c r="S306" t="str">
        <f>IFERROR(_xlfn.XLOOKUP($C306,貼_産出額整理表!$B$21:$B$199,貼_産出額整理表!P$21:P$199,0),"-")</f>
        <v>-</v>
      </c>
    </row>
    <row r="307" spans="3:19">
      <c r="C307">
        <v>168</v>
      </c>
      <c r="D307" t="str">
        <f>IFERROR(_xlfn.XLOOKUP($C307,貼_産出額整理表!$B$21:$B$199,貼_産出額整理表!C$21:C$199,0),"-")</f>
        <v>岩内町</v>
      </c>
      <c r="E307" t="str">
        <f>IFERROR(_xlfn.XLOOKUP($C307,貼_産出額整理表!$B$21:$B$199,貼_産出額整理表!D$21:D$199,0),"-")</f>
        <v>鶴居村</v>
      </c>
      <c r="F307" t="str">
        <f>IFERROR(_xlfn.XLOOKUP($C307,貼_産出額整理表!$B$21:$B$199,貼_産出額整理表!E$21:E$199,0),"-")</f>
        <v>-</v>
      </c>
      <c r="G307" t="str">
        <f>IFERROR(_xlfn.XLOOKUP($C307,貼_産出額整理表!$B$21:$B$199,貼_産出額整理表!F$21:F$199,0),"-")</f>
        <v>-</v>
      </c>
      <c r="H307" t="str">
        <f>IFERROR(_xlfn.XLOOKUP($C307,貼_産出額整理表!$B$21:$B$199,貼_産出額整理表!G$21:G$199,0),"-")</f>
        <v>-</v>
      </c>
      <c r="I307" t="str">
        <f>IFERROR(_xlfn.XLOOKUP($C307,貼_産出額整理表!$B$21:$B$199,貼_産出額整理表!H$21:H$199,0),"-")</f>
        <v>-</v>
      </c>
      <c r="J307" t="str">
        <f>IFERROR(_xlfn.XLOOKUP($C307,貼_産出額整理表!$B$21:$B$199,貼_産出額整理表!I$21:I$199,0),"-")</f>
        <v>-</v>
      </c>
      <c r="K307" t="str">
        <f>IFERROR(_xlfn.XLOOKUP($C307,貼_産出額整理表!$B$21:$B$199,貼_産出額整理表!M$21:M$199,0),"-")</f>
        <v>-</v>
      </c>
      <c r="L307" t="str">
        <f>IFERROR(_xlfn.XLOOKUP($C307,貼_産出額整理表!$B$21:$B$199,貼_産出額整理表!N$21:N$199,0),"-")</f>
        <v>-</v>
      </c>
      <c r="M307" t="str">
        <f>IFERROR(_xlfn.XLOOKUP($C307,貼_産出額整理表!$B$21:$B$199,貼_産出額整理表!J$21:J$199,0),"-")</f>
        <v>-</v>
      </c>
      <c r="N307" t="str">
        <f>IFERROR(_xlfn.XLOOKUP($C307,貼_産出額整理表!$B$21:$B$199,貼_産出額整理表!K$21:K$199,0),"-")</f>
        <v>-</v>
      </c>
      <c r="O307" t="str">
        <f>IFERROR(_xlfn.XLOOKUP($C307,貼_産出額整理表!$B$21:$B$199,貼_産出額整理表!L$21:L$199,0),"-")</f>
        <v>-</v>
      </c>
      <c r="P307" t="str">
        <f>IFERROR(_xlfn.XLOOKUP($C307,貼_産出額整理表!$B$21:$B$199,貼_産出額整理表!O$21:O$199,0),"-")</f>
        <v>-</v>
      </c>
      <c r="Q307" t="str">
        <f>IFERROR(_xlfn.XLOOKUP($C307,貼_産出額整理表!$B$21:$B$199,貼_産出額整理表!Q$21:Q$199,0),"-")</f>
        <v>-</v>
      </c>
      <c r="R307" t="str">
        <f>IFERROR(_xlfn.XLOOKUP($C307,貼_産出額整理表!$B$21:$B$199,貼_産出額整理表!R$21:R$199,0),"-")</f>
        <v>-</v>
      </c>
      <c r="S307" t="str">
        <f>IFERROR(_xlfn.XLOOKUP($C307,貼_産出額整理表!$B$21:$B$199,貼_産出額整理表!P$21:P$199,0),"-")</f>
        <v>-</v>
      </c>
    </row>
    <row r="308" spans="3:19">
      <c r="C308">
        <v>169</v>
      </c>
      <c r="D308" t="str">
        <f>IFERROR(_xlfn.XLOOKUP($C308,貼_産出額整理表!$B$21:$B$199,貼_産出額整理表!C$21:C$199,0),"-")</f>
        <v>音威子府村</v>
      </c>
      <c r="E308" t="str">
        <f>IFERROR(_xlfn.XLOOKUP($C308,貼_産出額整理表!$B$21:$B$199,貼_産出額整理表!D$21:D$199,0),"-")</f>
        <v>歌志内市</v>
      </c>
      <c r="F308" t="str">
        <f>IFERROR(_xlfn.XLOOKUP($C308,貼_産出額整理表!$B$21:$B$199,貼_産出額整理表!E$21:E$199,0),"-")</f>
        <v>-</v>
      </c>
      <c r="G308" t="str">
        <f>IFERROR(_xlfn.XLOOKUP($C308,貼_産出額整理表!$B$21:$B$199,貼_産出額整理表!F$21:F$199,0),"-")</f>
        <v>-</v>
      </c>
      <c r="H308" t="str">
        <f>IFERROR(_xlfn.XLOOKUP($C308,貼_産出額整理表!$B$21:$B$199,貼_産出額整理表!G$21:G$199,0),"-")</f>
        <v>-</v>
      </c>
      <c r="I308" t="str">
        <f>IFERROR(_xlfn.XLOOKUP($C308,貼_産出額整理表!$B$21:$B$199,貼_産出額整理表!H$21:H$199,0),"-")</f>
        <v>-</v>
      </c>
      <c r="J308" t="str">
        <f>IFERROR(_xlfn.XLOOKUP($C308,貼_産出額整理表!$B$21:$B$199,貼_産出額整理表!I$21:I$199,0),"-")</f>
        <v>-</v>
      </c>
      <c r="K308" t="str">
        <f>IFERROR(_xlfn.XLOOKUP($C308,貼_産出額整理表!$B$21:$B$199,貼_産出額整理表!M$21:M$199,0),"-")</f>
        <v>-</v>
      </c>
      <c r="L308" t="str">
        <f>IFERROR(_xlfn.XLOOKUP($C308,貼_産出額整理表!$B$21:$B$199,貼_産出額整理表!N$21:N$199,0),"-")</f>
        <v>-</v>
      </c>
      <c r="M308" t="str">
        <f>IFERROR(_xlfn.XLOOKUP($C308,貼_産出額整理表!$B$21:$B$199,貼_産出額整理表!J$21:J$199,0),"-")</f>
        <v>-</v>
      </c>
      <c r="N308" t="str">
        <f>IFERROR(_xlfn.XLOOKUP($C308,貼_産出額整理表!$B$21:$B$199,貼_産出額整理表!K$21:K$199,0),"-")</f>
        <v>-</v>
      </c>
      <c r="O308" t="str">
        <f>IFERROR(_xlfn.XLOOKUP($C308,貼_産出額整理表!$B$21:$B$199,貼_産出額整理表!L$21:L$199,0),"-")</f>
        <v>-</v>
      </c>
      <c r="P308" t="str">
        <f>IFERROR(_xlfn.XLOOKUP($C308,貼_産出額整理表!$B$21:$B$199,貼_産出額整理表!O$21:O$199,0),"-")</f>
        <v>-</v>
      </c>
      <c r="Q308" t="str">
        <f>IFERROR(_xlfn.XLOOKUP($C308,貼_産出額整理表!$B$21:$B$199,貼_産出額整理表!Q$21:Q$199,0),"-")</f>
        <v>-</v>
      </c>
      <c r="R308" t="str">
        <f>IFERROR(_xlfn.XLOOKUP($C308,貼_産出額整理表!$B$21:$B$199,貼_産出額整理表!R$21:R$199,0),"-")</f>
        <v>-</v>
      </c>
      <c r="S308" t="str">
        <f>IFERROR(_xlfn.XLOOKUP($C308,貼_産出額整理表!$B$21:$B$199,貼_産出額整理表!P$21:P$199,0),"-")</f>
        <v>-</v>
      </c>
    </row>
    <row r="309" spans="3:19">
      <c r="C309">
        <v>170</v>
      </c>
      <c r="D309" t="str">
        <f>IFERROR(_xlfn.XLOOKUP($C309,貼_産出額整理表!$B$21:$B$199,貼_産出額整理表!C$21:C$199,0),"-")</f>
        <v>松前町</v>
      </c>
      <c r="E309" t="str">
        <f>IFERROR(_xlfn.XLOOKUP($C309,貼_産出額整理表!$B$21:$B$199,貼_産出額整理表!D$21:D$199,0),"-")</f>
        <v>泊村</v>
      </c>
      <c r="F309" t="str">
        <f>IFERROR(_xlfn.XLOOKUP($C309,貼_産出額整理表!$B$21:$B$199,貼_産出額整理表!E$21:E$199,0),"-")</f>
        <v>-</v>
      </c>
      <c r="G309" t="str">
        <f>IFERROR(_xlfn.XLOOKUP($C309,貼_産出額整理表!$B$21:$B$199,貼_産出額整理表!F$21:F$199,0),"-")</f>
        <v>-</v>
      </c>
      <c r="H309" t="str">
        <f>IFERROR(_xlfn.XLOOKUP($C309,貼_産出額整理表!$B$21:$B$199,貼_産出額整理表!G$21:G$199,0),"-")</f>
        <v>-</v>
      </c>
      <c r="I309" t="str">
        <f>IFERROR(_xlfn.XLOOKUP($C309,貼_産出額整理表!$B$21:$B$199,貼_産出額整理表!H$21:H$199,0),"-")</f>
        <v>-</v>
      </c>
      <c r="J309" t="str">
        <f>IFERROR(_xlfn.XLOOKUP($C309,貼_産出額整理表!$B$21:$B$199,貼_産出額整理表!I$21:I$199,0),"-")</f>
        <v>-</v>
      </c>
      <c r="K309" t="str">
        <f>IFERROR(_xlfn.XLOOKUP($C309,貼_産出額整理表!$B$21:$B$199,貼_産出額整理表!M$21:M$199,0),"-")</f>
        <v>-</v>
      </c>
      <c r="L309" t="str">
        <f>IFERROR(_xlfn.XLOOKUP($C309,貼_産出額整理表!$B$21:$B$199,貼_産出額整理表!N$21:N$199,0),"-")</f>
        <v>-</v>
      </c>
      <c r="M309" t="str">
        <f>IFERROR(_xlfn.XLOOKUP($C309,貼_産出額整理表!$B$21:$B$199,貼_産出額整理表!J$21:J$199,0),"-")</f>
        <v>-</v>
      </c>
      <c r="N309" t="str">
        <f>IFERROR(_xlfn.XLOOKUP($C309,貼_産出額整理表!$B$21:$B$199,貼_産出額整理表!K$21:K$199,0),"-")</f>
        <v>-</v>
      </c>
      <c r="O309" t="str">
        <f>IFERROR(_xlfn.XLOOKUP($C309,貼_産出額整理表!$B$21:$B$199,貼_産出額整理表!L$21:L$199,0),"-")</f>
        <v>-</v>
      </c>
      <c r="P309" t="str">
        <f>IFERROR(_xlfn.XLOOKUP($C309,貼_産出額整理表!$B$21:$B$199,貼_産出額整理表!O$21:O$199,0),"-")</f>
        <v>-</v>
      </c>
      <c r="Q309" t="str">
        <f>IFERROR(_xlfn.XLOOKUP($C309,貼_産出額整理表!$B$21:$B$199,貼_産出額整理表!Q$21:Q$199,0),"-")</f>
        <v>-</v>
      </c>
      <c r="R309" t="str">
        <f>IFERROR(_xlfn.XLOOKUP($C309,貼_産出額整理表!$B$21:$B$199,貼_産出額整理表!R$21:R$199,0),"-")</f>
        <v>-</v>
      </c>
      <c r="S309" t="str">
        <f>IFERROR(_xlfn.XLOOKUP($C309,貼_産出額整理表!$B$21:$B$199,貼_産出額整理表!P$21:P$199,0),"-")</f>
        <v>-</v>
      </c>
    </row>
    <row r="310" spans="3:19">
      <c r="C310">
        <v>171</v>
      </c>
      <c r="D310" t="str">
        <f>IFERROR(_xlfn.XLOOKUP($C310,貼_産出額整理表!$B$21:$B$199,貼_産出額整理表!C$21:C$199,0),"-")</f>
        <v>島牧村</v>
      </c>
      <c r="E310" t="str">
        <f>IFERROR(_xlfn.XLOOKUP($C310,貼_産出額整理表!$B$21:$B$199,貼_産出額整理表!D$21:D$199,0),"-")</f>
        <v>神恵内村</v>
      </c>
      <c r="F310" t="str">
        <f>IFERROR(_xlfn.XLOOKUP($C310,貼_産出額整理表!$B$21:$B$199,貼_産出額整理表!E$21:E$199,0),"-")</f>
        <v>-</v>
      </c>
      <c r="G310" t="str">
        <f>IFERROR(_xlfn.XLOOKUP($C310,貼_産出額整理表!$B$21:$B$199,貼_産出額整理表!F$21:F$199,0),"-")</f>
        <v>-</v>
      </c>
      <c r="H310" t="str">
        <f>IFERROR(_xlfn.XLOOKUP($C310,貼_産出額整理表!$B$21:$B$199,貼_産出額整理表!G$21:G$199,0),"-")</f>
        <v>-</v>
      </c>
      <c r="I310" t="str">
        <f>IFERROR(_xlfn.XLOOKUP($C310,貼_産出額整理表!$B$21:$B$199,貼_産出額整理表!H$21:H$199,0),"-")</f>
        <v>-</v>
      </c>
      <c r="J310" t="str">
        <f>IFERROR(_xlfn.XLOOKUP($C310,貼_産出額整理表!$B$21:$B$199,貼_産出額整理表!I$21:I$199,0),"-")</f>
        <v>-</v>
      </c>
      <c r="K310" t="str">
        <f>IFERROR(_xlfn.XLOOKUP($C310,貼_産出額整理表!$B$21:$B$199,貼_産出額整理表!M$21:M$199,0),"-")</f>
        <v>-</v>
      </c>
      <c r="L310" t="str">
        <f>IFERROR(_xlfn.XLOOKUP($C310,貼_産出額整理表!$B$21:$B$199,貼_産出額整理表!N$21:N$199,0),"-")</f>
        <v>-</v>
      </c>
      <c r="M310" t="str">
        <f>IFERROR(_xlfn.XLOOKUP($C310,貼_産出額整理表!$B$21:$B$199,貼_産出額整理表!J$21:J$199,0),"-")</f>
        <v>-</v>
      </c>
      <c r="N310" t="str">
        <f>IFERROR(_xlfn.XLOOKUP($C310,貼_産出額整理表!$B$21:$B$199,貼_産出額整理表!K$21:K$199,0),"-")</f>
        <v>-</v>
      </c>
      <c r="O310" t="str">
        <f>IFERROR(_xlfn.XLOOKUP($C310,貼_産出額整理表!$B$21:$B$199,貼_産出額整理表!L$21:L$199,0),"-")</f>
        <v>-</v>
      </c>
      <c r="P310" t="str">
        <f>IFERROR(_xlfn.XLOOKUP($C310,貼_産出額整理表!$B$21:$B$199,貼_産出額整理表!O$21:O$199,0),"-")</f>
        <v>-</v>
      </c>
      <c r="Q310" t="str">
        <f>IFERROR(_xlfn.XLOOKUP($C310,貼_産出額整理表!$B$21:$B$199,貼_産出額整理表!Q$21:Q$199,0),"-")</f>
        <v>-</v>
      </c>
      <c r="R310" t="str">
        <f>IFERROR(_xlfn.XLOOKUP($C310,貼_産出額整理表!$B$21:$B$199,貼_産出額整理表!R$21:R$199,0),"-")</f>
        <v>-</v>
      </c>
      <c r="S310" t="str">
        <f>IFERROR(_xlfn.XLOOKUP($C310,貼_産出額整理表!$B$21:$B$199,貼_産出額整理表!P$21:P$199,0),"-")</f>
        <v>-</v>
      </c>
    </row>
    <row r="311" spans="3:19">
      <c r="C311">
        <v>172</v>
      </c>
      <c r="D311" t="str">
        <f>IFERROR(_xlfn.XLOOKUP($C311,貼_産出額整理表!$B$21:$B$199,貼_産出額整理表!C$21:C$199,0),"-")</f>
        <v>寿都町</v>
      </c>
      <c r="E311" t="str">
        <f>IFERROR(_xlfn.XLOOKUP($C311,貼_産出額整理表!$B$21:$B$199,貼_産出額整理表!D$21:D$199,0),"-")</f>
        <v>えりも町</v>
      </c>
      <c r="F311" t="str">
        <f>IFERROR(_xlfn.XLOOKUP($C311,貼_産出額整理表!$B$21:$B$199,貼_産出額整理表!E$21:E$199,0),"-")</f>
        <v>-</v>
      </c>
      <c r="G311" t="str">
        <f>IFERROR(_xlfn.XLOOKUP($C311,貼_産出額整理表!$B$21:$B$199,貼_産出額整理表!F$21:F$199,0),"-")</f>
        <v>-</v>
      </c>
      <c r="H311" t="str">
        <f>IFERROR(_xlfn.XLOOKUP($C311,貼_産出額整理表!$B$21:$B$199,貼_産出額整理表!G$21:G$199,0),"-")</f>
        <v>-</v>
      </c>
      <c r="I311" t="str">
        <f>IFERROR(_xlfn.XLOOKUP($C311,貼_産出額整理表!$B$21:$B$199,貼_産出額整理表!H$21:H$199,0),"-")</f>
        <v>-</v>
      </c>
      <c r="J311" t="str">
        <f>IFERROR(_xlfn.XLOOKUP($C311,貼_産出額整理表!$B$21:$B$199,貼_産出額整理表!I$21:I$199,0),"-")</f>
        <v>-</v>
      </c>
      <c r="K311" t="str">
        <f>IFERROR(_xlfn.XLOOKUP($C311,貼_産出額整理表!$B$21:$B$199,貼_産出額整理表!M$21:M$199,0),"-")</f>
        <v>-</v>
      </c>
      <c r="L311" t="str">
        <f>IFERROR(_xlfn.XLOOKUP($C311,貼_産出額整理表!$B$21:$B$199,貼_産出額整理表!N$21:N$199,0),"-")</f>
        <v>-</v>
      </c>
      <c r="M311" t="str">
        <f>IFERROR(_xlfn.XLOOKUP($C311,貼_産出額整理表!$B$21:$B$199,貼_産出額整理表!J$21:J$199,0),"-")</f>
        <v>-</v>
      </c>
      <c r="N311" t="str">
        <f>IFERROR(_xlfn.XLOOKUP($C311,貼_産出額整理表!$B$21:$B$199,貼_産出額整理表!K$21:K$199,0),"-")</f>
        <v>-</v>
      </c>
      <c r="O311" t="str">
        <f>IFERROR(_xlfn.XLOOKUP($C311,貼_産出額整理表!$B$21:$B$199,貼_産出額整理表!L$21:L$199,0),"-")</f>
        <v>-</v>
      </c>
      <c r="P311" t="str">
        <f>IFERROR(_xlfn.XLOOKUP($C311,貼_産出額整理表!$B$21:$B$199,貼_産出額整理表!O$21:O$199,0),"-")</f>
        <v>-</v>
      </c>
      <c r="Q311" t="str">
        <f>IFERROR(_xlfn.XLOOKUP($C311,貼_産出額整理表!$B$21:$B$199,貼_産出額整理表!Q$21:Q$199,0),"-")</f>
        <v>-</v>
      </c>
      <c r="R311" t="str">
        <f>IFERROR(_xlfn.XLOOKUP($C311,貼_産出額整理表!$B$21:$B$199,貼_産出額整理表!R$21:R$199,0),"-")</f>
        <v>-</v>
      </c>
      <c r="S311" t="str">
        <f>IFERROR(_xlfn.XLOOKUP($C311,貼_産出額整理表!$B$21:$B$199,貼_産出額整理表!P$21:P$199,0),"-")</f>
        <v>-</v>
      </c>
    </row>
    <row r="312" spans="3:19">
      <c r="C312">
        <v>173</v>
      </c>
      <c r="D312" t="str">
        <f>IFERROR(_xlfn.XLOOKUP($C312,貼_産出額整理表!$B$21:$B$199,貼_産出額整理表!C$21:C$199,0),"-")</f>
        <v>歌志内市</v>
      </c>
      <c r="E312" t="str">
        <f>IFERROR(_xlfn.XLOOKUP($C312,貼_産出額整理表!$B$21:$B$199,貼_産出額整理表!D$21:D$199,0),"-")</f>
        <v>厚岸町</v>
      </c>
      <c r="F312" t="str">
        <f>IFERROR(_xlfn.XLOOKUP($C312,貼_産出額整理表!$B$21:$B$199,貼_産出額整理表!E$21:E$199,0),"-")</f>
        <v>-</v>
      </c>
      <c r="G312" t="str">
        <f>IFERROR(_xlfn.XLOOKUP($C312,貼_産出額整理表!$B$21:$B$199,貼_産出額整理表!F$21:F$199,0),"-")</f>
        <v>-</v>
      </c>
      <c r="H312" t="str">
        <f>IFERROR(_xlfn.XLOOKUP($C312,貼_産出額整理表!$B$21:$B$199,貼_産出額整理表!G$21:G$199,0),"-")</f>
        <v>-</v>
      </c>
      <c r="I312" t="str">
        <f>IFERROR(_xlfn.XLOOKUP($C312,貼_産出額整理表!$B$21:$B$199,貼_産出額整理表!H$21:H$199,0),"-")</f>
        <v>-</v>
      </c>
      <c r="J312" t="str">
        <f>IFERROR(_xlfn.XLOOKUP($C312,貼_産出額整理表!$B$21:$B$199,貼_産出額整理表!I$21:I$199,0),"-")</f>
        <v>-</v>
      </c>
      <c r="K312" t="str">
        <f>IFERROR(_xlfn.XLOOKUP($C312,貼_産出額整理表!$B$21:$B$199,貼_産出額整理表!M$21:M$199,0),"-")</f>
        <v>-</v>
      </c>
      <c r="L312" t="str">
        <f>IFERROR(_xlfn.XLOOKUP($C312,貼_産出額整理表!$B$21:$B$199,貼_産出額整理表!N$21:N$199,0),"-")</f>
        <v>-</v>
      </c>
      <c r="M312" t="str">
        <f>IFERROR(_xlfn.XLOOKUP($C312,貼_産出額整理表!$B$21:$B$199,貼_産出額整理表!J$21:J$199,0),"-")</f>
        <v>-</v>
      </c>
      <c r="N312" t="str">
        <f>IFERROR(_xlfn.XLOOKUP($C312,貼_産出額整理表!$B$21:$B$199,貼_産出額整理表!K$21:K$199,0),"-")</f>
        <v>-</v>
      </c>
      <c r="O312" t="str">
        <f>IFERROR(_xlfn.XLOOKUP($C312,貼_産出額整理表!$B$21:$B$199,貼_産出額整理表!L$21:L$199,0),"-")</f>
        <v>-</v>
      </c>
      <c r="P312" t="str">
        <f>IFERROR(_xlfn.XLOOKUP($C312,貼_産出額整理表!$B$21:$B$199,貼_産出額整理表!O$21:O$199,0),"-")</f>
        <v>-</v>
      </c>
      <c r="Q312" t="str">
        <f>IFERROR(_xlfn.XLOOKUP($C312,貼_産出額整理表!$B$21:$B$199,貼_産出額整理表!Q$21:Q$199,0),"-")</f>
        <v>-</v>
      </c>
      <c r="R312" t="str">
        <f>IFERROR(_xlfn.XLOOKUP($C312,貼_産出額整理表!$B$21:$B$199,貼_産出額整理表!R$21:R$199,0),"-")</f>
        <v>-</v>
      </c>
      <c r="S312" t="str">
        <f>IFERROR(_xlfn.XLOOKUP($C312,貼_産出額整理表!$B$21:$B$199,貼_産出額整理表!P$21:P$199,0),"-")</f>
        <v>-</v>
      </c>
    </row>
    <row r="313" spans="3:19">
      <c r="C313">
        <v>174</v>
      </c>
      <c r="D313" t="str">
        <f>IFERROR(_xlfn.XLOOKUP($C313,貼_産出額整理表!$B$21:$B$199,貼_産出額整理表!C$21:C$199,0),"-")</f>
        <v>泊村</v>
      </c>
      <c r="E313" t="str">
        <f>IFERROR(_xlfn.XLOOKUP($C313,貼_産出額整理表!$B$21:$B$199,貼_産出額整理表!D$21:D$199,0),"-")</f>
        <v>-</v>
      </c>
      <c r="F313" t="str">
        <f>IFERROR(_xlfn.XLOOKUP($C313,貼_産出額整理表!$B$21:$B$199,貼_産出額整理表!E$21:E$199,0),"-")</f>
        <v>-</v>
      </c>
      <c r="G313" t="str">
        <f>IFERROR(_xlfn.XLOOKUP($C313,貼_産出額整理表!$B$21:$B$199,貼_産出額整理表!F$21:F$199,0),"-")</f>
        <v>-</v>
      </c>
      <c r="H313" t="str">
        <f>IFERROR(_xlfn.XLOOKUP($C313,貼_産出額整理表!$B$21:$B$199,貼_産出額整理表!G$21:G$199,0),"-")</f>
        <v>-</v>
      </c>
      <c r="I313" t="str">
        <f>IFERROR(_xlfn.XLOOKUP($C313,貼_産出額整理表!$B$21:$B$199,貼_産出額整理表!H$21:H$199,0),"-")</f>
        <v>-</v>
      </c>
      <c r="J313" t="str">
        <f>IFERROR(_xlfn.XLOOKUP($C313,貼_産出額整理表!$B$21:$B$199,貼_産出額整理表!I$21:I$199,0),"-")</f>
        <v>-</v>
      </c>
      <c r="K313" t="str">
        <f>IFERROR(_xlfn.XLOOKUP($C313,貼_産出額整理表!$B$21:$B$199,貼_産出額整理表!M$21:M$199,0),"-")</f>
        <v>-</v>
      </c>
      <c r="L313" t="str">
        <f>IFERROR(_xlfn.XLOOKUP($C313,貼_産出額整理表!$B$21:$B$199,貼_産出額整理表!N$21:N$199,0),"-")</f>
        <v>-</v>
      </c>
      <c r="M313" t="str">
        <f>IFERROR(_xlfn.XLOOKUP($C313,貼_産出額整理表!$B$21:$B$199,貼_産出額整理表!J$21:J$199,0),"-")</f>
        <v>-</v>
      </c>
      <c r="N313" t="str">
        <f>IFERROR(_xlfn.XLOOKUP($C313,貼_産出額整理表!$B$21:$B$199,貼_産出額整理表!K$21:K$199,0),"-")</f>
        <v>-</v>
      </c>
      <c r="O313" t="str">
        <f>IFERROR(_xlfn.XLOOKUP($C313,貼_産出額整理表!$B$21:$B$199,貼_産出額整理表!L$21:L$199,0),"-")</f>
        <v>-</v>
      </c>
      <c r="P313" t="str">
        <f>IFERROR(_xlfn.XLOOKUP($C313,貼_産出額整理表!$B$21:$B$199,貼_産出額整理表!O$21:O$199,0),"-")</f>
        <v>-</v>
      </c>
      <c r="Q313" t="str">
        <f>IFERROR(_xlfn.XLOOKUP($C313,貼_産出額整理表!$B$21:$B$199,貼_産出額整理表!Q$21:Q$199,0),"-")</f>
        <v>-</v>
      </c>
      <c r="R313" t="str">
        <f>IFERROR(_xlfn.XLOOKUP($C313,貼_産出額整理表!$B$21:$B$199,貼_産出額整理表!R$21:R$199,0),"-")</f>
        <v>-</v>
      </c>
      <c r="S313" t="str">
        <f>IFERROR(_xlfn.XLOOKUP($C313,貼_産出額整理表!$B$21:$B$199,貼_産出額整理表!P$21:P$199,0),"-")</f>
        <v>-</v>
      </c>
    </row>
    <row r="314" spans="3:19">
      <c r="C314">
        <v>175</v>
      </c>
      <c r="D314" t="str">
        <f>IFERROR(_xlfn.XLOOKUP($C314,貼_産出額整理表!$B$21:$B$199,貼_産出額整理表!C$21:C$199,0),"-")</f>
        <v>神恵内村</v>
      </c>
      <c r="E314" t="str">
        <f>IFERROR(_xlfn.XLOOKUP($C314,貼_産出額整理表!$B$21:$B$199,貼_産出額整理表!D$21:D$199,0),"-")</f>
        <v>-</v>
      </c>
      <c r="F314" t="str">
        <f>IFERROR(_xlfn.XLOOKUP($C314,貼_産出額整理表!$B$21:$B$199,貼_産出額整理表!E$21:E$199,0),"-")</f>
        <v>-</v>
      </c>
      <c r="G314" t="str">
        <f>IFERROR(_xlfn.XLOOKUP($C314,貼_産出額整理表!$B$21:$B$199,貼_産出額整理表!F$21:F$199,0),"-")</f>
        <v>-</v>
      </c>
      <c r="H314" t="str">
        <f>IFERROR(_xlfn.XLOOKUP($C314,貼_産出額整理表!$B$21:$B$199,貼_産出額整理表!G$21:G$199,0),"-")</f>
        <v>-</v>
      </c>
      <c r="I314" t="str">
        <f>IFERROR(_xlfn.XLOOKUP($C314,貼_産出額整理表!$B$21:$B$199,貼_産出額整理表!H$21:H$199,0),"-")</f>
        <v>-</v>
      </c>
      <c r="J314" t="str">
        <f>IFERROR(_xlfn.XLOOKUP($C314,貼_産出額整理表!$B$21:$B$199,貼_産出額整理表!I$21:I$199,0),"-")</f>
        <v>-</v>
      </c>
      <c r="K314" t="str">
        <f>IFERROR(_xlfn.XLOOKUP($C314,貼_産出額整理表!$B$21:$B$199,貼_産出額整理表!M$21:M$199,0),"-")</f>
        <v>-</v>
      </c>
      <c r="L314" t="str">
        <f>IFERROR(_xlfn.XLOOKUP($C314,貼_産出額整理表!$B$21:$B$199,貼_産出額整理表!N$21:N$199,0),"-")</f>
        <v>-</v>
      </c>
      <c r="M314" t="str">
        <f>IFERROR(_xlfn.XLOOKUP($C314,貼_産出額整理表!$B$21:$B$199,貼_産出額整理表!J$21:J$199,0),"-")</f>
        <v>-</v>
      </c>
      <c r="N314" t="str">
        <f>IFERROR(_xlfn.XLOOKUP($C314,貼_産出額整理表!$B$21:$B$199,貼_産出額整理表!K$21:K$199,0),"-")</f>
        <v>-</v>
      </c>
      <c r="O314" t="str">
        <f>IFERROR(_xlfn.XLOOKUP($C314,貼_産出額整理表!$B$21:$B$199,貼_産出額整理表!L$21:L$199,0),"-")</f>
        <v>-</v>
      </c>
      <c r="P314" t="str">
        <f>IFERROR(_xlfn.XLOOKUP($C314,貼_産出額整理表!$B$21:$B$199,貼_産出額整理表!O$21:O$199,0),"-")</f>
        <v>-</v>
      </c>
      <c r="Q314" t="str">
        <f>IFERROR(_xlfn.XLOOKUP($C314,貼_産出額整理表!$B$21:$B$199,貼_産出額整理表!Q$21:Q$199,0),"-")</f>
        <v>-</v>
      </c>
      <c r="R314" t="str">
        <f>IFERROR(_xlfn.XLOOKUP($C314,貼_産出額整理表!$B$21:$B$199,貼_産出額整理表!R$21:R$199,0),"-")</f>
        <v>-</v>
      </c>
      <c r="S314" t="str">
        <f>IFERROR(_xlfn.XLOOKUP($C314,貼_産出額整理表!$B$21:$B$199,貼_産出額整理表!P$21:P$199,0),"-")</f>
        <v>-</v>
      </c>
    </row>
    <row r="315" spans="3:19">
      <c r="C315">
        <v>176</v>
      </c>
      <c r="D315" t="str">
        <f>IFERROR(_xlfn.XLOOKUP($C315,貼_産出額整理表!$B$21:$B$199,貼_産出額整理表!C$21:C$199,0),"-")</f>
        <v>-</v>
      </c>
      <c r="E315" t="str">
        <f>IFERROR(_xlfn.XLOOKUP($C315,貼_産出額整理表!$B$21:$B$199,貼_産出額整理表!D$21:D$199,0),"-")</f>
        <v>-</v>
      </c>
      <c r="F315" t="str">
        <f>IFERROR(_xlfn.XLOOKUP($C315,貼_産出額整理表!$B$21:$B$199,貼_産出額整理表!E$21:E$199,0),"-")</f>
        <v>-</v>
      </c>
      <c r="G315" t="str">
        <f>IFERROR(_xlfn.XLOOKUP($C315,貼_産出額整理表!$B$21:$B$199,貼_産出額整理表!F$21:F$199,0),"-")</f>
        <v>-</v>
      </c>
      <c r="H315" t="str">
        <f>IFERROR(_xlfn.XLOOKUP($C315,貼_産出額整理表!$B$21:$B$199,貼_産出額整理表!G$21:G$199,0),"-")</f>
        <v>-</v>
      </c>
      <c r="I315" t="str">
        <f>IFERROR(_xlfn.XLOOKUP($C315,貼_産出額整理表!$B$21:$B$199,貼_産出額整理表!H$21:H$199,0),"-")</f>
        <v>-</v>
      </c>
      <c r="J315" t="str">
        <f>IFERROR(_xlfn.XLOOKUP($C315,貼_産出額整理表!$B$21:$B$199,貼_産出額整理表!I$21:I$199,0),"-")</f>
        <v>-</v>
      </c>
      <c r="K315" t="str">
        <f>IFERROR(_xlfn.XLOOKUP($C315,貼_産出額整理表!$B$21:$B$199,貼_産出額整理表!M$21:M$199,0),"-")</f>
        <v>-</v>
      </c>
      <c r="L315" t="str">
        <f>IFERROR(_xlfn.XLOOKUP($C315,貼_産出額整理表!$B$21:$B$199,貼_産出額整理表!N$21:N$199,0),"-")</f>
        <v>-</v>
      </c>
      <c r="M315" t="str">
        <f>IFERROR(_xlfn.XLOOKUP($C315,貼_産出額整理表!$B$21:$B$199,貼_産出額整理表!J$21:J$199,0),"-")</f>
        <v>-</v>
      </c>
      <c r="N315" t="str">
        <f>IFERROR(_xlfn.XLOOKUP($C315,貼_産出額整理表!$B$21:$B$199,貼_産出額整理表!K$21:K$199,0),"-")</f>
        <v>-</v>
      </c>
      <c r="O315" t="str">
        <f>IFERROR(_xlfn.XLOOKUP($C315,貼_産出額整理表!$B$21:$B$199,貼_産出額整理表!L$21:L$199,0),"-")</f>
        <v>-</v>
      </c>
      <c r="P315" t="str">
        <f>IFERROR(_xlfn.XLOOKUP($C315,貼_産出額整理表!$B$21:$B$199,貼_産出額整理表!O$21:O$199,0),"-")</f>
        <v>-</v>
      </c>
      <c r="Q315" t="str">
        <f>IFERROR(_xlfn.XLOOKUP($C315,貼_産出額整理表!$B$21:$B$199,貼_産出額整理表!Q$21:Q$199,0),"-")</f>
        <v>-</v>
      </c>
      <c r="R315" t="str">
        <f>IFERROR(_xlfn.XLOOKUP($C315,貼_産出額整理表!$B$21:$B$199,貼_産出額整理表!R$21:R$199,0),"-")</f>
        <v>-</v>
      </c>
      <c r="S315" t="str">
        <f>IFERROR(_xlfn.XLOOKUP($C315,貼_産出額整理表!$B$21:$B$199,貼_産出額整理表!P$21:P$199,0),"-")</f>
        <v>-</v>
      </c>
    </row>
    <row r="316" spans="3:19">
      <c r="C316">
        <v>177</v>
      </c>
      <c r="D316" t="str">
        <f>IFERROR(_xlfn.XLOOKUP($C316,貼_産出額整理表!$B$21:$B$199,貼_産出額整理表!C$21:C$199,0),"-")</f>
        <v>-</v>
      </c>
      <c r="E316" t="str">
        <f>IFERROR(_xlfn.XLOOKUP($C316,貼_産出額整理表!$B$21:$B$199,貼_産出額整理表!D$21:D$199,0),"-")</f>
        <v>-</v>
      </c>
      <c r="F316" t="str">
        <f>IFERROR(_xlfn.XLOOKUP($C316,貼_産出額整理表!$B$21:$B$199,貼_産出額整理表!E$21:E$199,0),"-")</f>
        <v>-</v>
      </c>
      <c r="G316" t="str">
        <f>IFERROR(_xlfn.XLOOKUP($C316,貼_産出額整理表!$B$21:$B$199,貼_産出額整理表!F$21:F$199,0),"-")</f>
        <v>-</v>
      </c>
      <c r="H316" t="str">
        <f>IFERROR(_xlfn.XLOOKUP($C316,貼_産出額整理表!$B$21:$B$199,貼_産出額整理表!G$21:G$199,0),"-")</f>
        <v>-</v>
      </c>
      <c r="I316" t="str">
        <f>IFERROR(_xlfn.XLOOKUP($C316,貼_産出額整理表!$B$21:$B$199,貼_産出額整理表!H$21:H$199,0),"-")</f>
        <v>-</v>
      </c>
      <c r="J316" t="str">
        <f>IFERROR(_xlfn.XLOOKUP($C316,貼_産出額整理表!$B$21:$B$199,貼_産出額整理表!I$21:I$199,0),"-")</f>
        <v>-</v>
      </c>
      <c r="K316" t="str">
        <f>IFERROR(_xlfn.XLOOKUP($C316,貼_産出額整理表!$B$21:$B$199,貼_産出額整理表!M$21:M$199,0),"-")</f>
        <v>-</v>
      </c>
      <c r="L316" t="str">
        <f>IFERROR(_xlfn.XLOOKUP($C316,貼_産出額整理表!$B$21:$B$199,貼_産出額整理表!N$21:N$199,0),"-")</f>
        <v>-</v>
      </c>
      <c r="M316" t="str">
        <f>IFERROR(_xlfn.XLOOKUP($C316,貼_産出額整理表!$B$21:$B$199,貼_産出額整理表!J$21:J$199,0),"-")</f>
        <v>-</v>
      </c>
      <c r="N316" t="str">
        <f>IFERROR(_xlfn.XLOOKUP($C316,貼_産出額整理表!$B$21:$B$199,貼_産出額整理表!K$21:K$199,0),"-")</f>
        <v>-</v>
      </c>
      <c r="O316" t="str">
        <f>IFERROR(_xlfn.XLOOKUP($C316,貼_産出額整理表!$B$21:$B$199,貼_産出額整理表!L$21:L$199,0),"-")</f>
        <v>-</v>
      </c>
      <c r="P316" t="str">
        <f>IFERROR(_xlfn.XLOOKUP($C316,貼_産出額整理表!$B$21:$B$199,貼_産出額整理表!O$21:O$199,0),"-")</f>
        <v>-</v>
      </c>
      <c r="Q316" t="str">
        <f>IFERROR(_xlfn.XLOOKUP($C316,貼_産出額整理表!$B$21:$B$199,貼_産出額整理表!Q$21:Q$199,0),"-")</f>
        <v>-</v>
      </c>
      <c r="R316" t="str">
        <f>IFERROR(_xlfn.XLOOKUP($C316,貼_産出額整理表!$B$21:$B$199,貼_産出額整理表!R$21:R$199,0),"-")</f>
        <v>-</v>
      </c>
      <c r="S316" t="str">
        <f>IFERROR(_xlfn.XLOOKUP($C316,貼_産出額整理表!$B$21:$B$199,貼_産出額整理表!P$21:P$199,0),"-")</f>
        <v>-</v>
      </c>
    </row>
    <row r="317" spans="3:19">
      <c r="C317">
        <v>178</v>
      </c>
      <c r="D317" t="str">
        <f>IFERROR(_xlfn.XLOOKUP($C317,貼_産出額整理表!$B$21:$B$199,貼_産出額整理表!C$21:C$199,0),"-")</f>
        <v>-</v>
      </c>
      <c r="E317" t="str">
        <f>IFERROR(_xlfn.XLOOKUP($C317,貼_産出額整理表!$B$21:$B$199,貼_産出額整理表!D$21:D$199,0),"-")</f>
        <v>-</v>
      </c>
      <c r="F317" t="str">
        <f>IFERROR(_xlfn.XLOOKUP($C317,貼_産出額整理表!$B$21:$B$199,貼_産出額整理表!E$21:E$199,0),"-")</f>
        <v>-</v>
      </c>
      <c r="G317" t="str">
        <f>IFERROR(_xlfn.XLOOKUP($C317,貼_産出額整理表!$B$21:$B$199,貼_産出額整理表!F$21:F$199,0),"-")</f>
        <v>-</v>
      </c>
      <c r="H317" t="str">
        <f>IFERROR(_xlfn.XLOOKUP($C317,貼_産出額整理表!$B$21:$B$199,貼_産出額整理表!G$21:G$199,0),"-")</f>
        <v>-</v>
      </c>
      <c r="I317" t="str">
        <f>IFERROR(_xlfn.XLOOKUP($C317,貼_産出額整理表!$B$21:$B$199,貼_産出額整理表!H$21:H$199,0),"-")</f>
        <v>-</v>
      </c>
      <c r="J317" t="str">
        <f>IFERROR(_xlfn.XLOOKUP($C317,貼_産出額整理表!$B$21:$B$199,貼_産出額整理表!I$21:I$199,0),"-")</f>
        <v>-</v>
      </c>
      <c r="K317" t="str">
        <f>IFERROR(_xlfn.XLOOKUP($C317,貼_産出額整理表!$B$21:$B$199,貼_産出額整理表!M$21:M$199,0),"-")</f>
        <v>-</v>
      </c>
      <c r="L317" t="str">
        <f>IFERROR(_xlfn.XLOOKUP($C317,貼_産出額整理表!$B$21:$B$199,貼_産出額整理表!N$21:N$199,0),"-")</f>
        <v>-</v>
      </c>
      <c r="M317" t="str">
        <f>IFERROR(_xlfn.XLOOKUP($C317,貼_産出額整理表!$B$21:$B$199,貼_産出額整理表!J$21:J$199,0),"-")</f>
        <v>-</v>
      </c>
      <c r="N317" t="str">
        <f>IFERROR(_xlfn.XLOOKUP($C317,貼_産出額整理表!$B$21:$B$199,貼_産出額整理表!K$21:K$199,0),"-")</f>
        <v>-</v>
      </c>
      <c r="O317" t="str">
        <f>IFERROR(_xlfn.XLOOKUP($C317,貼_産出額整理表!$B$21:$B$199,貼_産出額整理表!L$21:L$199,0),"-")</f>
        <v>-</v>
      </c>
      <c r="P317" t="str">
        <f>IFERROR(_xlfn.XLOOKUP($C317,貼_産出額整理表!$B$21:$B$199,貼_産出額整理表!O$21:O$199,0),"-")</f>
        <v>-</v>
      </c>
      <c r="Q317" t="str">
        <f>IFERROR(_xlfn.XLOOKUP($C317,貼_産出額整理表!$B$21:$B$199,貼_産出額整理表!Q$21:Q$199,0),"-")</f>
        <v>-</v>
      </c>
      <c r="R317" t="str">
        <f>IFERROR(_xlfn.XLOOKUP($C317,貼_産出額整理表!$B$21:$B$199,貼_産出額整理表!R$21:R$199,0),"-")</f>
        <v>-</v>
      </c>
      <c r="S317" t="str">
        <f>IFERROR(_xlfn.XLOOKUP($C317,貼_産出額整理表!$B$21:$B$199,貼_産出額整理表!P$21:P$199,0),"-")</f>
        <v>-</v>
      </c>
    </row>
    <row r="318" spans="3:19">
      <c r="C318">
        <v>179</v>
      </c>
      <c r="D318" t="str">
        <f>IFERROR(_xlfn.XLOOKUP($C318,貼_産出額整理表!$B$21:$B$199,貼_産出額整理表!C$21:C$199,0),"-")</f>
        <v>-</v>
      </c>
      <c r="E318" t="str">
        <f>IFERROR(_xlfn.XLOOKUP($C318,貼_産出額整理表!$B$21:$B$199,貼_産出額整理表!D$21:D$199,0),"-")</f>
        <v>-</v>
      </c>
      <c r="F318" t="str">
        <f>IFERROR(_xlfn.XLOOKUP($C318,貼_産出額整理表!$B$21:$B$199,貼_産出額整理表!E$21:E$199,0),"-")</f>
        <v>-</v>
      </c>
      <c r="G318" t="str">
        <f>IFERROR(_xlfn.XLOOKUP($C318,貼_産出額整理表!$B$21:$B$199,貼_産出額整理表!F$21:F$199,0),"-")</f>
        <v>-</v>
      </c>
      <c r="H318" t="str">
        <f>IFERROR(_xlfn.XLOOKUP($C318,貼_産出額整理表!$B$21:$B$199,貼_産出額整理表!G$21:G$199,0),"-")</f>
        <v>-</v>
      </c>
      <c r="I318" t="str">
        <f>IFERROR(_xlfn.XLOOKUP($C318,貼_産出額整理表!$B$21:$B$199,貼_産出額整理表!H$21:H$199,0),"-")</f>
        <v>-</v>
      </c>
      <c r="J318" t="str">
        <f>IFERROR(_xlfn.XLOOKUP($C318,貼_産出額整理表!$B$21:$B$199,貼_産出額整理表!I$21:I$199,0),"-")</f>
        <v>-</v>
      </c>
      <c r="K318" t="str">
        <f>IFERROR(_xlfn.XLOOKUP($C318,貼_産出額整理表!$B$21:$B$199,貼_産出額整理表!M$21:M$199,0),"-")</f>
        <v>-</v>
      </c>
      <c r="L318" t="str">
        <f>IFERROR(_xlfn.XLOOKUP($C318,貼_産出額整理表!$B$21:$B$199,貼_産出額整理表!N$21:N$199,0),"-")</f>
        <v>-</v>
      </c>
      <c r="M318" t="str">
        <f>IFERROR(_xlfn.XLOOKUP($C318,貼_産出額整理表!$B$21:$B$199,貼_産出額整理表!J$21:J$199,0),"-")</f>
        <v>-</v>
      </c>
      <c r="N318" t="str">
        <f>IFERROR(_xlfn.XLOOKUP($C318,貼_産出額整理表!$B$21:$B$199,貼_産出額整理表!K$21:K$199,0),"-")</f>
        <v>-</v>
      </c>
      <c r="O318" t="str">
        <f>IFERROR(_xlfn.XLOOKUP($C318,貼_産出額整理表!$B$21:$B$199,貼_産出額整理表!L$21:L$199,0),"-")</f>
        <v>-</v>
      </c>
      <c r="P318" t="str">
        <f>IFERROR(_xlfn.XLOOKUP($C318,貼_産出額整理表!$B$21:$B$199,貼_産出額整理表!O$21:O$199,0),"-")</f>
        <v>-</v>
      </c>
      <c r="Q318" t="str">
        <f>IFERROR(_xlfn.XLOOKUP($C318,貼_産出額整理表!$B$21:$B$199,貼_産出額整理表!Q$21:Q$199,0),"-")</f>
        <v>-</v>
      </c>
      <c r="R318" t="str">
        <f>IFERROR(_xlfn.XLOOKUP($C318,貼_産出額整理表!$B$21:$B$199,貼_産出額整理表!R$21:R$199,0),"-")</f>
        <v>-</v>
      </c>
      <c r="S318" t="str">
        <f>IFERROR(_xlfn.XLOOKUP($C318,貼_産出額整理表!$B$21:$B$199,貼_産出額整理表!P$21:P$199,0),"-")</f>
        <v>-</v>
      </c>
    </row>
    <row r="319" spans="3:19">
      <c r="C319" s="23" t="s">
        <v>63</v>
      </c>
      <c r="D319">
        <f>IF(_xlfn.XLOOKUP($C319,貼_産出額整理表!$B$200:$B$378,貼_産出額整理表!C$200:C$378,0)="-",NA(),_xlfn.XLOOKUP($C319,貼_産出額整理表!$B$200:$B$378,貼_産出額整理表!C$200:C$378,0))</f>
        <v>6253</v>
      </c>
      <c r="E319">
        <f>IF(_xlfn.XLOOKUP($C319,貼_産出額整理表!$B$200:$B$378,貼_産出額整理表!D$200:D$378,0)="-",NA(),_xlfn.XLOOKUP($C319,貼_産出額整理表!$B$200:$B$378,貼_産出額整理表!D$200:D$378,0))</f>
        <v>2834</v>
      </c>
      <c r="F319">
        <f>IF(_xlfn.XLOOKUP($C319,貼_産出額整理表!$B$200:$B$378,貼_産出額整理表!E$200:E$378,0)="-",NA(),_xlfn.XLOOKUP($C319,貼_産出額整理表!$B$200:$B$378,貼_産出額整理表!E$200:E$378,0))</f>
        <v>685</v>
      </c>
      <c r="G319">
        <f>IF(_xlfn.XLOOKUP($C319,貼_産出額整理表!$B$200:$B$378,貼_産出額整理表!F$200:F$378,0)="-",NA(),_xlfn.XLOOKUP($C319,貼_産出額整理表!$B$200:$B$378,貼_産出額整理表!F$200:F$378,0))</f>
        <v>228</v>
      </c>
      <c r="H319">
        <f>IF(_xlfn.XLOOKUP($C319,貼_産出額整理表!$B$200:$B$378,貼_産出額整理表!G$200:G$378,0)="-",NA(),_xlfn.XLOOKUP($C319,貼_産出額整理表!$B$200:$B$378,貼_産出額整理表!G$200:G$378,0))</f>
        <v>47</v>
      </c>
      <c r="I319">
        <f>IF(_xlfn.XLOOKUP($C319,貼_産出額整理表!$B$200:$B$378,貼_産出額整理表!H$200:H$378,0)="-",NA(),_xlfn.XLOOKUP($C319,貼_産出額整理表!$B$200:$B$378,貼_産出額整理表!H$200:H$378,0))</f>
        <v>112</v>
      </c>
      <c r="J319">
        <f>IF(_xlfn.XLOOKUP($C319,貼_産出額整理表!$B$200:$B$378,貼_産出額整理表!I$200:I$378,0)="-",NA(),_xlfn.XLOOKUP($C319,貼_産出額整理表!$B$200:$B$378,貼_産出額整理表!I$200:I$378,0))</f>
        <v>320</v>
      </c>
      <c r="K319">
        <f>IF(_xlfn.XLOOKUP($C319,貼_産出額整理表!$B$200:$B$378,貼_産出額整理表!M$200:M$378,0)="-",NA(),_xlfn.XLOOKUP($C319,貼_産出額整理表!$B$200:$B$378,貼_産出額整理表!M$200:M$378,0))</f>
        <v>293</v>
      </c>
      <c r="L319">
        <f>IF(_xlfn.XLOOKUP($C319,貼_産出額整理表!$B$200:$B$378,貼_産出額整理表!N$200:N$378,0)="-",NA(),_xlfn.XLOOKUP($C319,貼_産出額整理表!$B$200:$B$378,貼_産出額整理表!N$200:N$378,0))</f>
        <v>5</v>
      </c>
      <c r="M319">
        <f>IF(_xlfn.XLOOKUP($C319,貼_産出額整理表!$B$200:$B$378,貼_産出額整理表!J$200:J$378,0)="-",NA(),_xlfn.XLOOKUP($C319,貼_産出額整理表!$B$200:$B$378,貼_産出額整理表!J$200:J$378,0))</f>
        <v>1984</v>
      </c>
      <c r="N319">
        <f>IF(_xlfn.XLOOKUP($C319,貼_産出額整理表!$B$200:$B$378,貼_産出額整理表!K$200:K$378,0)="-",NA(),_xlfn.XLOOKUP($C319,貼_産出額整理表!$B$200:$B$378,貼_産出額整理表!K$200:K$378,0))</f>
        <v>278</v>
      </c>
      <c r="O319">
        <f>IF(_xlfn.XLOOKUP($C319,貼_産出額整理表!$B$200:$B$378,貼_産出額整理表!L$200:L$378,0)="-",NA(),_xlfn.XLOOKUP($C319,貼_産出額整理表!$B$200:$B$378,貼_産出額整理表!L$200:L$378,0))</f>
        <v>117</v>
      </c>
      <c r="P319">
        <f>IF(_xlfn.XLOOKUP($C319,貼_産出額整理表!$B$200:$B$378,貼_産出額整理表!O$200:O$378,0)="-",NA(),_xlfn.XLOOKUP($C319,貼_産出額整理表!$B$200:$B$378,貼_産出額整理表!O$200:O$378,0))</f>
        <v>6226</v>
      </c>
      <c r="Q319">
        <f>IF(_xlfn.XLOOKUP($C319,貼_産出額整理表!$B$200:$B$378,貼_産出額整理表!Q$200:Q$378,0)="-",NA(),_xlfn.XLOOKUP($C319,貼_産出額整理表!$B$200:$B$378,貼_産出額整理表!Q$200:Q$378,0))</f>
        <v>5913</v>
      </c>
      <c r="R319">
        <f>IF(_xlfn.XLOOKUP($C319,貼_産出額整理表!$B$200:$B$378,貼_産出額整理表!R$200:R$378,0)="-",NA(),_xlfn.XLOOKUP($C319,貼_産出額整理表!$B$200:$B$378,貼_産出額整理表!R$200:R$378,0))</f>
        <v>5177</v>
      </c>
      <c r="S319">
        <f>IF(_xlfn.XLOOKUP($C319,貼_産出額整理表!$B$200:$B$378,貼_産出額整理表!P$200:P$378,0)="-",NA(),_xlfn.XLOOKUP($C319,貼_産出額整理表!$B$200:$B$378,貼_産出額整理表!P$200:P$378,0))</f>
        <v>951</v>
      </c>
    </row>
    <row r="320" spans="3:19">
      <c r="C320">
        <v>2</v>
      </c>
      <c r="D320">
        <f>IF(_xlfn.XLOOKUP($C320,貼_産出額整理表!$B$200:$B$378,貼_産出額整理表!C$200:C$378,0)="-",NA(),_xlfn.XLOOKUP($C320,貼_産出額整理表!$B$200:$B$378,貼_産出額整理表!C$200:C$378,0))</f>
        <v>3357</v>
      </c>
      <c r="E320">
        <f>IF(_xlfn.XLOOKUP($C320,貼_産出額整理表!$B$200:$B$378,貼_産出額整理表!D$200:D$378,0)="-",NA(),_xlfn.XLOOKUP($C320,貼_産出額整理表!$B$200:$B$378,貼_産出額整理表!D$200:D$378,0))</f>
        <v>1869</v>
      </c>
      <c r="F320">
        <f>IF(_xlfn.XLOOKUP($C320,貼_産出額整理表!$B$200:$B$378,貼_産出額整理表!E$200:E$378,0)="-",NA(),_xlfn.XLOOKUP($C320,貼_産出額整理表!$B$200:$B$378,貼_産出額整理表!E$200:E$378,0))</f>
        <v>597</v>
      </c>
      <c r="G320">
        <f>IF(_xlfn.XLOOKUP($C320,貼_産出額整理表!$B$200:$B$378,貼_産出額整理表!F$200:F$378,0)="-",NA(),_xlfn.XLOOKUP($C320,貼_産出額整理表!$B$200:$B$378,貼_産出額整理表!F$200:F$378,0))</f>
        <v>218</v>
      </c>
      <c r="H320">
        <f>IF(_xlfn.XLOOKUP($C320,貼_産出額整理表!$B$200:$B$378,貼_産出額整理表!G$200:G$378,0)="-",NA(),_xlfn.XLOOKUP($C320,貼_産出額整理表!$B$200:$B$378,貼_産出額整理表!G$200:G$378,0))</f>
        <v>37</v>
      </c>
      <c r="I320">
        <f>IF(_xlfn.XLOOKUP($C320,貼_産出額整理表!$B$200:$B$378,貼_産出額整理表!H$200:H$378,0)="-",NA(),_xlfn.XLOOKUP($C320,貼_産出額整理表!$B$200:$B$378,貼_産出額整理表!H$200:H$378,0))</f>
        <v>103</v>
      </c>
      <c r="J320">
        <f>IF(_xlfn.XLOOKUP($C320,貼_産出額整理表!$B$200:$B$378,貼_産出額整理表!I$200:I$378,0)="-",NA(),_xlfn.XLOOKUP($C320,貼_産出額整理表!$B$200:$B$378,貼_産出額整理表!I$200:I$378,0))</f>
        <v>292</v>
      </c>
      <c r="K320">
        <f>IF(_xlfn.XLOOKUP($C320,貼_産出額整理表!$B$200:$B$378,貼_産出額整理表!M$200:M$378,0)="-",NA(),_xlfn.XLOOKUP($C320,貼_産出額整理表!$B$200:$B$378,貼_産出額整理表!M$200:M$378,0))</f>
        <v>282</v>
      </c>
      <c r="L320">
        <f>IF(_xlfn.XLOOKUP($C320,貼_産出額整理表!$B$200:$B$378,貼_産出額整理表!N$200:N$378,0)="-",NA(),_xlfn.XLOOKUP($C320,貼_産出額整理表!$B$200:$B$378,貼_産出額整理表!N$200:N$378,0))</f>
        <v>5</v>
      </c>
      <c r="M320">
        <f>IF(_xlfn.XLOOKUP($C320,貼_産出額整理表!$B$200:$B$378,貼_産出額整理表!J$200:J$378,0)="-",NA(),_xlfn.XLOOKUP($C320,貼_産出額整理表!$B$200:$B$378,貼_産出額整理表!J$200:J$378,0))</f>
        <v>1413</v>
      </c>
      <c r="N320">
        <f>IF(_xlfn.XLOOKUP($C320,貼_産出額整理表!$B$200:$B$378,貼_産出額整理表!K$200:K$378,0)="-",NA(),_xlfn.XLOOKUP($C320,貼_産出額整理表!$B$200:$B$378,貼_産出額整理表!K$200:K$378,0))</f>
        <v>175</v>
      </c>
      <c r="O320">
        <f>IF(_xlfn.XLOOKUP($C320,貼_産出額整理表!$B$200:$B$378,貼_産出額整理表!L$200:L$378,0)="-",NA(),_xlfn.XLOOKUP($C320,貼_産出額整理表!$B$200:$B$378,貼_産出額整理表!L$200:L$378,0))</f>
        <v>78</v>
      </c>
      <c r="P320">
        <f>IF(_xlfn.XLOOKUP($C320,貼_産出額整理表!$B$200:$B$378,貼_産出額整理表!O$200:O$378,0)="-",NA(),_xlfn.XLOOKUP($C320,貼_産出額整理表!$B$200:$B$378,貼_産出額整理表!O$200:O$378,0))</f>
        <v>2743</v>
      </c>
      <c r="Q320">
        <f>IF(_xlfn.XLOOKUP($C320,貼_産出額整理表!$B$200:$B$378,貼_産出額整理表!Q$200:Q$378,0)="-",NA(),_xlfn.XLOOKUP($C320,貼_産出額整理表!$B$200:$B$378,貼_産出額整理表!Q$200:Q$378,0))</f>
        <v>2249</v>
      </c>
      <c r="R320">
        <f>IF(_xlfn.XLOOKUP($C320,貼_産出額整理表!$B$200:$B$378,貼_産出額整理表!R$200:R$378,0)="-",NA(),_xlfn.XLOOKUP($C320,貼_産出額整理表!$B$200:$B$378,貼_産出額整理表!R$200:R$378,0))</f>
        <v>1986</v>
      </c>
      <c r="S320">
        <f>IF(_xlfn.XLOOKUP($C320,貼_産出額整理表!$B$200:$B$378,貼_産出額整理表!P$200:P$378,0)="-",NA(),_xlfn.XLOOKUP($C320,貼_産出額整理表!$B$200:$B$378,貼_産出額整理表!P$200:P$378,0))</f>
        <v>707</v>
      </c>
    </row>
    <row r="321" spans="3:19">
      <c r="C321">
        <v>3</v>
      </c>
      <c r="D321">
        <f>IF(_xlfn.XLOOKUP($C321,貼_産出額整理表!$B$200:$B$378,貼_産出額整理表!C$200:C$378,0)="-",NA(),_xlfn.XLOOKUP($C321,貼_産出額整理表!$B$200:$B$378,貼_産出額整理表!C$200:C$378,0))</f>
        <v>2806</v>
      </c>
      <c r="E321">
        <f>IF(_xlfn.XLOOKUP($C321,貼_産出額整理表!$B$200:$B$378,貼_産出額整理表!D$200:D$378,0)="-",NA(),_xlfn.XLOOKUP($C321,貼_産出額整理表!$B$200:$B$378,貼_産出額整理表!D$200:D$378,0))</f>
        <v>1702</v>
      </c>
      <c r="F321">
        <f>IF(_xlfn.XLOOKUP($C321,貼_産出額整理表!$B$200:$B$378,貼_産出額整理表!E$200:E$378,0)="-",NA(),_xlfn.XLOOKUP($C321,貼_産出額整理表!$B$200:$B$378,貼_産出額整理表!E$200:E$378,0))</f>
        <v>482</v>
      </c>
      <c r="G321">
        <f>IF(_xlfn.XLOOKUP($C321,貼_産出額整理表!$B$200:$B$378,貼_産出額整理表!F$200:F$378,0)="-",NA(),_xlfn.XLOOKUP($C321,貼_産出額整理表!$B$200:$B$378,貼_産出額整理表!F$200:F$378,0))</f>
        <v>215</v>
      </c>
      <c r="H321">
        <f>IF(_xlfn.XLOOKUP($C321,貼_産出額整理表!$B$200:$B$378,貼_産出額整理表!G$200:G$378,0)="-",NA(),_xlfn.XLOOKUP($C321,貼_産出額整理表!$B$200:$B$378,貼_産出額整理表!G$200:G$378,0))</f>
        <v>18</v>
      </c>
      <c r="I321">
        <f>IF(_xlfn.XLOOKUP($C321,貼_産出額整理表!$B$200:$B$378,貼_産出額整理表!H$200:H$378,0)="-",NA(),_xlfn.XLOOKUP($C321,貼_産出額整理表!$B$200:$B$378,貼_産出額整理表!H$200:H$378,0))</f>
        <v>102</v>
      </c>
      <c r="J321">
        <f>IF(_xlfn.XLOOKUP($C321,貼_産出額整理表!$B$200:$B$378,貼_産出額整理表!I$200:I$378,0)="-",NA(),_xlfn.XLOOKUP($C321,貼_産出額整理表!$B$200:$B$378,貼_産出額整理表!I$200:I$378,0))</f>
        <v>280</v>
      </c>
      <c r="K321">
        <f>IF(_xlfn.XLOOKUP($C321,貼_産出額整理表!$B$200:$B$378,貼_産出額整理表!M$200:M$378,0)="-",NA(),_xlfn.XLOOKUP($C321,貼_産出額整理表!$B$200:$B$378,貼_産出額整理表!M$200:M$378,0))</f>
        <v>270</v>
      </c>
      <c r="L321">
        <f>IF(_xlfn.XLOOKUP($C321,貼_産出額整理表!$B$200:$B$378,貼_産出額整理表!N$200:N$378,0)="-",NA(),_xlfn.XLOOKUP($C321,貼_産出額整理表!$B$200:$B$378,貼_産出額整理表!N$200:N$378,0))</f>
        <v>5</v>
      </c>
      <c r="M321">
        <f>IF(_xlfn.XLOOKUP($C321,貼_産出額整理表!$B$200:$B$378,貼_産出額整理表!J$200:J$378,0)="-",NA(),_xlfn.XLOOKUP($C321,貼_産出額整理表!$B$200:$B$378,貼_産出額整理表!J$200:J$378,0))</f>
        <v>783</v>
      </c>
      <c r="N321">
        <f>IF(_xlfn.XLOOKUP($C321,貼_産出額整理表!$B$200:$B$378,貼_産出額整理表!K$200:K$378,0)="-",NA(),_xlfn.XLOOKUP($C321,貼_産出額整理表!$B$200:$B$378,貼_産出額整理表!K$200:K$378,0))</f>
        <v>40</v>
      </c>
      <c r="O321">
        <f>IF(_xlfn.XLOOKUP($C321,貼_産出額整理表!$B$200:$B$378,貼_産出額整理表!L$200:L$378,0)="-",NA(),_xlfn.XLOOKUP($C321,貼_産出額整理表!$B$200:$B$378,貼_産出額整理表!L$200:L$378,0))</f>
        <v>75</v>
      </c>
      <c r="P321">
        <f>IF(_xlfn.XLOOKUP($C321,貼_産出額整理表!$B$200:$B$378,貼_産出額整理表!O$200:O$378,0)="-",NA(),_xlfn.XLOOKUP($C321,貼_産出額整理表!$B$200:$B$378,貼_産出額整理表!O$200:O$378,0))</f>
        <v>2387</v>
      </c>
      <c r="Q321">
        <f>IF(_xlfn.XLOOKUP($C321,貼_産出額整理表!$B$200:$B$378,貼_産出額整理表!Q$200:Q$378,0)="-",NA(),_xlfn.XLOOKUP($C321,貼_産出額整理表!$B$200:$B$378,貼_産出額整理表!Q$200:Q$378,0))</f>
        <v>2154</v>
      </c>
      <c r="R321">
        <f>IF(_xlfn.XLOOKUP($C321,貼_産出額整理表!$B$200:$B$378,貼_産出額整理表!R$200:R$378,0)="-",NA(),_xlfn.XLOOKUP($C321,貼_産出額整理表!$B$200:$B$378,貼_産出額整理表!R$200:R$378,0))</f>
        <v>1864</v>
      </c>
      <c r="S321">
        <f>IF(_xlfn.XLOOKUP($C321,貼_産出額整理表!$B$200:$B$378,貼_産出額整理表!P$200:P$378,0)="-",NA(),_xlfn.XLOOKUP($C321,貼_産出額整理表!$B$200:$B$378,貼_産出額整理表!P$200:P$378,0))</f>
        <v>525</v>
      </c>
    </row>
    <row r="322" spans="3:19">
      <c r="C322">
        <v>4</v>
      </c>
      <c r="D322">
        <f>IF(_xlfn.XLOOKUP($C322,貼_産出額整理表!$B$200:$B$378,貼_産出額整理表!C$200:C$378,0)="-",NA(),_xlfn.XLOOKUP($C322,貼_産出額整理表!$B$200:$B$378,貼_産出額整理表!C$200:C$378,0))</f>
        <v>2805</v>
      </c>
      <c r="E322">
        <f>IF(_xlfn.XLOOKUP($C322,貼_産出額整理表!$B$200:$B$378,貼_産出額整理表!D$200:D$378,0)="-",NA(),_xlfn.XLOOKUP($C322,貼_産出額整理表!$B$200:$B$378,貼_産出額整理表!D$200:D$378,0))</f>
        <v>1653</v>
      </c>
      <c r="F322">
        <f>IF(_xlfn.XLOOKUP($C322,貼_産出額整理表!$B$200:$B$378,貼_産出額整理表!E$200:E$378,0)="-",NA(),_xlfn.XLOOKUP($C322,貼_産出額整理表!$B$200:$B$378,貼_産出額整理表!E$200:E$378,0))</f>
        <v>453</v>
      </c>
      <c r="G322">
        <f>IF(_xlfn.XLOOKUP($C322,貼_産出額整理表!$B$200:$B$378,貼_産出額整理表!F$200:F$378,0)="-",NA(),_xlfn.XLOOKUP($C322,貼_産出額整理表!$B$200:$B$378,貼_産出額整理表!F$200:F$378,0))</f>
        <v>183</v>
      </c>
      <c r="H322">
        <f>IF(_xlfn.XLOOKUP($C322,貼_産出額整理表!$B$200:$B$378,貼_産出額整理表!G$200:G$378,0)="-",NA(),_xlfn.XLOOKUP($C322,貼_産出額整理表!$B$200:$B$378,貼_産出額整理表!G$200:G$378,0))</f>
        <v>14</v>
      </c>
      <c r="I322">
        <f>IF(_xlfn.XLOOKUP($C322,貼_産出額整理表!$B$200:$B$378,貼_産出額整理表!H$200:H$378,0)="-",NA(),_xlfn.XLOOKUP($C322,貼_産出額整理表!$B$200:$B$378,貼_産出額整理表!H$200:H$378,0))</f>
        <v>88</v>
      </c>
      <c r="J322">
        <f>IF(_xlfn.XLOOKUP($C322,貼_産出額整理表!$B$200:$B$378,貼_産出額整理表!I$200:I$378,0)="-",NA(),_xlfn.XLOOKUP($C322,貼_産出額整理表!$B$200:$B$378,貼_産出額整理表!I$200:I$378,0))</f>
        <v>273</v>
      </c>
      <c r="K322">
        <f>IF(_xlfn.XLOOKUP($C322,貼_産出額整理表!$B$200:$B$378,貼_産出額整理表!M$200:M$378,0)="-",NA(),_xlfn.XLOOKUP($C322,貼_産出額整理表!$B$200:$B$378,貼_産出額整理表!M$200:M$378,0))</f>
        <v>264</v>
      </c>
      <c r="L322">
        <f>IF(_xlfn.XLOOKUP($C322,貼_産出額整理表!$B$200:$B$378,貼_産出額整理表!N$200:N$378,0)="-",NA(),_xlfn.XLOOKUP($C322,貼_産出額整理表!$B$200:$B$378,貼_産出額整理表!N$200:N$378,0))</f>
        <v>3</v>
      </c>
      <c r="M322">
        <f>IF(_xlfn.XLOOKUP($C322,貼_産出額整理表!$B$200:$B$378,貼_産出額整理表!J$200:J$378,0)="-",NA(),_xlfn.XLOOKUP($C322,貼_産出額整理表!$B$200:$B$378,貼_産出額整理表!J$200:J$378,0))</f>
        <v>783</v>
      </c>
      <c r="N322">
        <f>IF(_xlfn.XLOOKUP($C322,貼_産出額整理表!$B$200:$B$378,貼_産出額整理表!K$200:K$378,0)="-",NA(),_xlfn.XLOOKUP($C322,貼_産出額整理表!$B$200:$B$378,貼_産出額整理表!K$200:K$378,0))</f>
        <v>39</v>
      </c>
      <c r="O322">
        <f>IF(_xlfn.XLOOKUP($C322,貼_産出額整理表!$B$200:$B$378,貼_産出額整理表!L$200:L$378,0)="-",NA(),_xlfn.XLOOKUP($C322,貼_産出額整理表!$B$200:$B$378,貼_産出額整理表!L$200:L$378,0))</f>
        <v>58</v>
      </c>
      <c r="P322">
        <f>IF(_xlfn.XLOOKUP($C322,貼_産出額整理表!$B$200:$B$378,貼_産出額整理表!O$200:O$378,0)="-",NA(),_xlfn.XLOOKUP($C322,貼_産出額整理表!$B$200:$B$378,貼_産出額整理表!O$200:O$378,0))</f>
        <v>2327</v>
      </c>
      <c r="Q322">
        <f>IF(_xlfn.XLOOKUP($C322,貼_産出額整理表!$B$200:$B$378,貼_産出額整理表!Q$200:Q$378,0)="-",NA(),_xlfn.XLOOKUP($C322,貼_産出額整理表!$B$200:$B$378,貼_産出額整理表!Q$200:Q$378,0))</f>
        <v>1537</v>
      </c>
      <c r="R322">
        <f>IF(_xlfn.XLOOKUP($C322,貼_産出額整理表!$B$200:$B$378,貼_産出額整理表!R$200:R$378,0)="-",NA(),_xlfn.XLOOKUP($C322,貼_産出額整理表!$B$200:$B$378,貼_産出額整理表!R$200:R$378,0))</f>
        <v>1388</v>
      </c>
      <c r="S322">
        <f>IF(_xlfn.XLOOKUP($C322,貼_産出額整理表!$B$200:$B$378,貼_産出額整理表!P$200:P$378,0)="-",NA(),_xlfn.XLOOKUP($C322,貼_産出額整理表!$B$200:$B$378,貼_産出額整理表!P$200:P$378,0))</f>
        <v>465</v>
      </c>
    </row>
    <row r="323" spans="3:19">
      <c r="C323">
        <v>5</v>
      </c>
      <c r="D323">
        <f>IF(_xlfn.XLOOKUP($C323,貼_産出額整理表!$B$200:$B$378,貼_産出額整理表!C$200:C$378,0)="-",NA(),_xlfn.XLOOKUP($C323,貼_産出額整理表!$B$200:$B$378,貼_産出額整理表!C$200:C$378,0))</f>
        <v>2763</v>
      </c>
      <c r="E323">
        <f>IF(_xlfn.XLOOKUP($C323,貼_産出額整理表!$B$200:$B$378,貼_産出額整理表!D$200:D$378,0)="-",NA(),_xlfn.XLOOKUP($C323,貼_産出額整理表!$B$200:$B$378,貼_産出額整理表!D$200:D$378,0))</f>
        <v>1620</v>
      </c>
      <c r="F323">
        <f>IF(_xlfn.XLOOKUP($C323,貼_産出額整理表!$B$200:$B$378,貼_産出額整理表!E$200:E$378,0)="-",NA(),_xlfn.XLOOKUP($C323,貼_産出額整理表!$B$200:$B$378,貼_産出額整理表!E$200:E$378,0))</f>
        <v>401</v>
      </c>
      <c r="G323">
        <f>IF(_xlfn.XLOOKUP($C323,貼_産出額整理表!$B$200:$B$378,貼_産出額整理表!F$200:F$378,0)="-",NA(),_xlfn.XLOOKUP($C323,貼_産出額整理表!$B$200:$B$378,貼_産出額整理表!F$200:F$378,0))</f>
        <v>170</v>
      </c>
      <c r="H323">
        <f>IF(_xlfn.XLOOKUP($C323,貼_産出額整理表!$B$200:$B$378,貼_産出額整理表!G$200:G$378,0)="-",NA(),_xlfn.XLOOKUP($C323,貼_産出額整理表!$B$200:$B$378,貼_産出額整理表!G$200:G$378,0))</f>
        <v>12</v>
      </c>
      <c r="I323">
        <f>IF(_xlfn.XLOOKUP($C323,貼_産出額整理表!$B$200:$B$378,貼_産出額整理表!H$200:H$378,0)="-",NA(),_xlfn.XLOOKUP($C323,貼_産出額整理表!$B$200:$B$378,貼_産出額整理表!H$200:H$378,0))</f>
        <v>80</v>
      </c>
      <c r="J323">
        <f>IF(_xlfn.XLOOKUP($C323,貼_産出額整理表!$B$200:$B$378,貼_産出額整理表!I$200:I$378,0)="-",NA(),_xlfn.XLOOKUP($C323,貼_産出額整理表!$B$200:$B$378,貼_産出額整理表!I$200:I$378,0))</f>
        <v>244</v>
      </c>
      <c r="K323">
        <f>IF(_xlfn.XLOOKUP($C323,貼_産出額整理表!$B$200:$B$378,貼_産出額整理表!M$200:M$378,0)="-",NA(),_xlfn.XLOOKUP($C323,貼_産出額整理表!$B$200:$B$378,貼_産出額整理表!M$200:M$378,0))</f>
        <v>251</v>
      </c>
      <c r="L323">
        <f>IF(_xlfn.XLOOKUP($C323,貼_産出額整理表!$B$200:$B$378,貼_産出額整理表!N$200:N$378,0)="-",NA(),_xlfn.XLOOKUP($C323,貼_産出額整理表!$B$200:$B$378,貼_産出額整理表!N$200:N$378,0))</f>
        <v>1</v>
      </c>
      <c r="M323">
        <f>IF(_xlfn.XLOOKUP($C323,貼_産出額整理表!$B$200:$B$378,貼_産出額整理表!J$200:J$378,0)="-",NA(),_xlfn.XLOOKUP($C323,貼_産出額整理表!$B$200:$B$378,貼_産出額整理表!J$200:J$378,0))</f>
        <v>773</v>
      </c>
      <c r="N323">
        <f>IF(_xlfn.XLOOKUP($C323,貼_産出額整理表!$B$200:$B$378,貼_産出額整理表!K$200:K$378,0)="-",NA(),_xlfn.XLOOKUP($C323,貼_産出額整理表!$B$200:$B$378,貼_産出額整理表!K$200:K$378,0))</f>
        <v>28</v>
      </c>
      <c r="O323">
        <f>IF(_xlfn.XLOOKUP($C323,貼_産出額整理表!$B$200:$B$378,貼_産出額整理表!L$200:L$378,0)="-",NA(),_xlfn.XLOOKUP($C323,貼_産出額整理表!$B$200:$B$378,貼_産出額整理表!L$200:L$378,0))</f>
        <v>48</v>
      </c>
      <c r="P323">
        <f>IF(_xlfn.XLOOKUP($C323,貼_産出額整理表!$B$200:$B$378,貼_産出額整理表!O$200:O$378,0)="-",NA(),_xlfn.XLOOKUP($C323,貼_産出額整理表!$B$200:$B$378,貼_産出額整理表!O$200:O$378,0))</f>
        <v>2062</v>
      </c>
      <c r="Q323">
        <f>IF(_xlfn.XLOOKUP($C323,貼_産出額整理表!$B$200:$B$378,貼_産出額整理表!Q$200:Q$378,0)="-",NA(),_xlfn.XLOOKUP($C323,貼_産出額整理表!$B$200:$B$378,貼_産出額整理表!Q$200:Q$378,0))</f>
        <v>1411</v>
      </c>
      <c r="R323">
        <f>IF(_xlfn.XLOOKUP($C323,貼_産出額整理表!$B$200:$B$378,貼_産出額整理表!R$200:R$378,0)="-",NA(),_xlfn.XLOOKUP($C323,貼_産出額整理表!$B$200:$B$378,貼_産出額整理表!R$200:R$378,0))</f>
        <v>1278</v>
      </c>
      <c r="S323">
        <f>IF(_xlfn.XLOOKUP($C323,貼_産出額整理表!$B$200:$B$378,貼_産出額整理表!P$200:P$378,0)="-",NA(),_xlfn.XLOOKUP($C323,貼_産出額整理表!$B$200:$B$378,貼_産出額整理表!P$200:P$378,0))</f>
        <v>448</v>
      </c>
    </row>
    <row r="324" spans="3:19">
      <c r="C324">
        <v>6</v>
      </c>
      <c r="D324">
        <f>IF(_xlfn.XLOOKUP($C324,貼_産出額整理表!$B$200:$B$378,貼_産出額整理表!C$200:C$378,0)="-",NA(),_xlfn.XLOOKUP($C324,貼_産出額整理表!$B$200:$B$378,貼_産出額整理表!C$200:C$378,0))</f>
        <v>2711</v>
      </c>
      <c r="E324">
        <f>IF(_xlfn.XLOOKUP($C324,貼_産出額整理表!$B$200:$B$378,貼_産出額整理表!D$200:D$378,0)="-",NA(),_xlfn.XLOOKUP($C324,貼_産出額整理表!$B$200:$B$378,貼_産出額整理表!D$200:D$378,0))</f>
        <v>1505</v>
      </c>
      <c r="F324">
        <f>IF(_xlfn.XLOOKUP($C324,貼_産出額整理表!$B$200:$B$378,貼_産出額整理表!E$200:E$378,0)="-",NA(),_xlfn.XLOOKUP($C324,貼_産出額整理表!$B$200:$B$378,貼_産出額整理表!E$200:E$378,0))</f>
        <v>340</v>
      </c>
      <c r="G324">
        <f>IF(_xlfn.XLOOKUP($C324,貼_産出額整理表!$B$200:$B$378,貼_産出額整理表!F$200:F$378,0)="-",NA(),_xlfn.XLOOKUP($C324,貼_産出額整理表!$B$200:$B$378,貼_産出額整理表!F$200:F$378,0))</f>
        <v>150</v>
      </c>
      <c r="H324">
        <f>IF(_xlfn.XLOOKUP($C324,貼_産出額整理表!$B$200:$B$378,貼_産出額整理表!G$200:G$378,0)="-",NA(),_xlfn.XLOOKUP($C324,貼_産出額整理表!$B$200:$B$378,貼_産出額整理表!G$200:G$378,0))</f>
        <v>11</v>
      </c>
      <c r="I324">
        <f>IF(_xlfn.XLOOKUP($C324,貼_産出額整理表!$B$200:$B$378,貼_産出額整理表!H$200:H$378,0)="-",NA(),_xlfn.XLOOKUP($C324,貼_産出額整理表!$B$200:$B$378,貼_産出額整理表!H$200:H$378,0))</f>
        <v>69</v>
      </c>
      <c r="J324">
        <f>IF(_xlfn.XLOOKUP($C324,貼_産出額整理表!$B$200:$B$378,貼_産出額整理表!I$200:I$378,0)="-",NA(),_xlfn.XLOOKUP($C324,貼_産出額整理表!$B$200:$B$378,貼_産出額整理表!I$200:I$378,0))</f>
        <v>226</v>
      </c>
      <c r="K324">
        <f>IF(_xlfn.XLOOKUP($C324,貼_産出額整理表!$B$200:$B$378,貼_産出額整理表!M$200:M$378,0)="-",NA(),_xlfn.XLOOKUP($C324,貼_産出額整理表!$B$200:$B$378,貼_産出額整理表!M$200:M$378,0))</f>
        <v>245</v>
      </c>
      <c r="L324">
        <f>IF(_xlfn.XLOOKUP($C324,貼_産出額整理表!$B$200:$B$378,貼_産出額整理表!N$200:N$378,0)="-",NA(),_xlfn.XLOOKUP($C324,貼_産出額整理表!$B$200:$B$378,貼_産出額整理表!N$200:N$378,0))</f>
        <v>1</v>
      </c>
      <c r="M324">
        <f>IF(_xlfn.XLOOKUP($C324,貼_産出額整理表!$B$200:$B$378,貼_産出額整理表!J$200:J$378,0)="-",NA(),_xlfn.XLOOKUP($C324,貼_産出額整理表!$B$200:$B$378,貼_産出額整理表!J$200:J$378,0))</f>
        <v>751</v>
      </c>
      <c r="N324">
        <f>IF(_xlfn.XLOOKUP($C324,貼_産出額整理表!$B$200:$B$378,貼_産出額整理表!K$200:K$378,0)="-",NA(),_xlfn.XLOOKUP($C324,貼_産出額整理表!$B$200:$B$378,貼_産出額整理表!K$200:K$378,0))</f>
        <v>25</v>
      </c>
      <c r="O324">
        <f>IF(_xlfn.XLOOKUP($C324,貼_産出額整理表!$B$200:$B$378,貼_産出額整理表!L$200:L$378,0)="-",NA(),_xlfn.XLOOKUP($C324,貼_産出額整理表!$B$200:$B$378,貼_産出額整理表!L$200:L$378,0))</f>
        <v>30</v>
      </c>
      <c r="P324">
        <f>IF(_xlfn.XLOOKUP($C324,貼_産出額整理表!$B$200:$B$378,貼_産出額整理表!O$200:O$378,0)="-",NA(),_xlfn.XLOOKUP($C324,貼_産出額整理表!$B$200:$B$378,貼_産出額整理表!O$200:O$378,0))</f>
        <v>1872</v>
      </c>
      <c r="Q324">
        <f>IF(_xlfn.XLOOKUP($C324,貼_産出額整理表!$B$200:$B$378,貼_産出額整理表!Q$200:Q$378,0)="-",NA(),_xlfn.XLOOKUP($C324,貼_産出額整理表!$B$200:$B$378,貼_産出額整理表!Q$200:Q$378,0))</f>
        <v>1351</v>
      </c>
      <c r="R324">
        <f>IF(_xlfn.XLOOKUP($C324,貼_産出額整理表!$B$200:$B$378,貼_産出額整理表!R$200:R$378,0)="-",NA(),_xlfn.XLOOKUP($C324,貼_産出額整理表!$B$200:$B$378,貼_産出額整理表!R$200:R$378,0))</f>
        <v>1181</v>
      </c>
      <c r="S324">
        <f>IF(_xlfn.XLOOKUP($C324,貼_産出額整理表!$B$200:$B$378,貼_産出額整理表!P$200:P$378,0)="-",NA(),_xlfn.XLOOKUP($C324,貼_産出額整理表!$B$200:$B$378,貼_産出額整理表!P$200:P$378,0))</f>
        <v>404</v>
      </c>
    </row>
    <row r="325" spans="3:19">
      <c r="C325">
        <v>7</v>
      </c>
      <c r="D325">
        <f>IF(_xlfn.XLOOKUP($C325,貼_産出額整理表!$B$200:$B$378,貼_産出額整理表!C$200:C$378,0)="-",NA(),_xlfn.XLOOKUP($C325,貼_産出額整理表!$B$200:$B$378,貼_産出額整理表!C$200:C$378,0))</f>
        <v>2647</v>
      </c>
      <c r="E325">
        <f>IF(_xlfn.XLOOKUP($C325,貼_産出額整理表!$B$200:$B$378,貼_産出額整理表!D$200:D$378,0)="-",NA(),_xlfn.XLOOKUP($C325,貼_産出額整理表!$B$200:$B$378,貼_産出額整理表!D$200:D$378,0))</f>
        <v>1464</v>
      </c>
      <c r="F325">
        <f>IF(_xlfn.XLOOKUP($C325,貼_産出額整理表!$B$200:$B$378,貼_産出額整理表!E$200:E$378,0)="-",NA(),_xlfn.XLOOKUP($C325,貼_産出額整理表!$B$200:$B$378,貼_産出額整理表!E$200:E$378,0))</f>
        <v>294</v>
      </c>
      <c r="G325">
        <f>IF(_xlfn.XLOOKUP($C325,貼_産出額整理表!$B$200:$B$378,貼_産出額整理表!F$200:F$378,0)="-",NA(),_xlfn.XLOOKUP($C325,貼_産出額整理表!$B$200:$B$378,貼_産出額整理表!F$200:F$378,0))</f>
        <v>142</v>
      </c>
      <c r="H325">
        <f>IF(_xlfn.XLOOKUP($C325,貼_産出額整理表!$B$200:$B$378,貼_産出額整理表!G$200:G$378,0)="-",NA(),_xlfn.XLOOKUP($C325,貼_産出額整理表!$B$200:$B$378,貼_産出額整理表!G$200:G$378,0))</f>
        <v>11</v>
      </c>
      <c r="I325">
        <f>IF(_xlfn.XLOOKUP($C325,貼_産出額整理表!$B$200:$B$378,貼_産出額整理表!H$200:H$378,0)="-",NA(),_xlfn.XLOOKUP($C325,貼_産出額整理表!$B$200:$B$378,貼_産出額整理表!H$200:H$378,0))</f>
        <v>60</v>
      </c>
      <c r="J325">
        <f>IF(_xlfn.XLOOKUP($C325,貼_産出額整理表!$B$200:$B$378,貼_産出額整理表!I$200:I$378,0)="-",NA(),_xlfn.XLOOKUP($C325,貼_産出額整理表!$B$200:$B$378,貼_産出額整理表!I$200:I$378,0))</f>
        <v>129</v>
      </c>
      <c r="K325">
        <f>IF(_xlfn.XLOOKUP($C325,貼_産出額整理表!$B$200:$B$378,貼_産出額整理表!M$200:M$378,0)="-",NA(),_xlfn.XLOOKUP($C325,貼_産出額整理表!$B$200:$B$378,貼_産出額整理表!M$200:M$378,0))</f>
        <v>229</v>
      </c>
      <c r="L325">
        <f>IF(_xlfn.XLOOKUP($C325,貼_産出額整理表!$B$200:$B$378,貼_産出額整理表!N$200:N$378,0)="-",NA(),_xlfn.XLOOKUP($C325,貼_産出額整理表!$B$200:$B$378,貼_産出額整理表!N$200:N$378,0))</f>
        <v>0</v>
      </c>
      <c r="M325">
        <f>IF(_xlfn.XLOOKUP($C325,貼_産出額整理表!$B$200:$B$378,貼_産出額整理表!J$200:J$378,0)="-",NA(),_xlfn.XLOOKUP($C325,貼_産出額整理表!$B$200:$B$378,貼_産出額整理表!J$200:J$378,0))</f>
        <v>726</v>
      </c>
      <c r="N325">
        <f>IF(_xlfn.XLOOKUP($C325,貼_産出額整理表!$B$200:$B$378,貼_産出額整理表!K$200:K$378,0)="-",NA(),_xlfn.XLOOKUP($C325,貼_産出額整理表!$B$200:$B$378,貼_産出額整理表!K$200:K$378,0))</f>
        <v>20</v>
      </c>
      <c r="O325">
        <f>IF(_xlfn.XLOOKUP($C325,貼_産出額整理表!$B$200:$B$378,貼_産出額整理表!L$200:L$378,0)="-",NA(),_xlfn.XLOOKUP($C325,貼_産出額整理表!$B$200:$B$378,貼_産出額整理表!L$200:L$378,0))</f>
        <v>28</v>
      </c>
      <c r="P325">
        <f>IF(_xlfn.XLOOKUP($C325,貼_産出額整理表!$B$200:$B$378,貼_産出額整理表!O$200:O$378,0)="-",NA(),_xlfn.XLOOKUP($C325,貼_産出額整理表!$B$200:$B$378,貼_産出額整理表!O$200:O$378,0))</f>
        <v>1799</v>
      </c>
      <c r="Q325">
        <f>IF(_xlfn.XLOOKUP($C325,貼_産出額整理表!$B$200:$B$378,貼_産出額整理表!Q$200:Q$378,0)="-",NA(),_xlfn.XLOOKUP($C325,貼_産出額整理表!$B$200:$B$378,貼_産出額整理表!Q$200:Q$378,0))</f>
        <v>1267</v>
      </c>
      <c r="R325">
        <f>IF(_xlfn.XLOOKUP($C325,貼_産出額整理表!$B$200:$B$378,貼_産出額整理表!R$200:R$378,0)="-",NA(),_xlfn.XLOOKUP($C325,貼_産出額整理表!$B$200:$B$378,貼_産出額整理表!R$200:R$378,0))</f>
        <v>1101</v>
      </c>
      <c r="S325">
        <f>IF(_xlfn.XLOOKUP($C325,貼_産出額整理表!$B$200:$B$378,貼_産出額整理表!P$200:P$378,0)="-",NA(),_xlfn.XLOOKUP($C325,貼_産出額整理表!$B$200:$B$378,貼_産出額整理表!P$200:P$378,0))</f>
        <v>403</v>
      </c>
    </row>
    <row r="326" spans="3:19">
      <c r="C326">
        <v>8</v>
      </c>
      <c r="D326">
        <f>IF(_xlfn.XLOOKUP($C326,貼_産出額整理表!$B$200:$B$378,貼_産出額整理表!C$200:C$378,0)="-",NA(),_xlfn.XLOOKUP($C326,貼_産出額整理表!$B$200:$B$378,貼_産出額整理表!C$200:C$378,0))</f>
        <v>2452</v>
      </c>
      <c r="E326">
        <f>IF(_xlfn.XLOOKUP($C326,貼_産出額整理表!$B$200:$B$378,貼_産出額整理表!D$200:D$378,0)="-",NA(),_xlfn.XLOOKUP($C326,貼_産出額整理表!$B$200:$B$378,貼_産出額整理表!D$200:D$378,0))</f>
        <v>1176</v>
      </c>
      <c r="F326">
        <f>IF(_xlfn.XLOOKUP($C326,貼_産出額整理表!$B$200:$B$378,貼_産出額整理表!E$200:E$378,0)="-",NA(),_xlfn.XLOOKUP($C326,貼_産出額整理表!$B$200:$B$378,貼_産出額整理表!E$200:E$378,0))</f>
        <v>291</v>
      </c>
      <c r="G326">
        <f>IF(_xlfn.XLOOKUP($C326,貼_産出額整理表!$B$200:$B$378,貼_産出額整理表!F$200:F$378,0)="-",NA(),_xlfn.XLOOKUP($C326,貼_産出額整理表!$B$200:$B$378,貼_産出額整理表!F$200:F$378,0))</f>
        <v>139</v>
      </c>
      <c r="H326">
        <f>IF(_xlfn.XLOOKUP($C326,貼_産出額整理表!$B$200:$B$378,貼_産出額整理表!G$200:G$378,0)="-",NA(),_xlfn.XLOOKUP($C326,貼_産出額整理表!$B$200:$B$378,貼_産出額整理表!G$200:G$378,0))</f>
        <v>11</v>
      </c>
      <c r="I326">
        <f>IF(_xlfn.XLOOKUP($C326,貼_産出額整理表!$B$200:$B$378,貼_産出額整理表!H$200:H$378,0)="-",NA(),_xlfn.XLOOKUP($C326,貼_産出額整理表!$B$200:$B$378,貼_産出額整理表!H$200:H$378,0))</f>
        <v>59</v>
      </c>
      <c r="J326">
        <f>IF(_xlfn.XLOOKUP($C326,貼_産出額整理表!$B$200:$B$378,貼_産出額整理表!I$200:I$378,0)="-",NA(),_xlfn.XLOOKUP($C326,貼_産出額整理表!$B$200:$B$378,貼_産出額整理表!I$200:I$378,0))</f>
        <v>99</v>
      </c>
      <c r="K326">
        <f>IF(_xlfn.XLOOKUP($C326,貼_産出額整理表!$B$200:$B$378,貼_産出額整理表!M$200:M$378,0)="-",NA(),_xlfn.XLOOKUP($C326,貼_産出額整理表!$B$200:$B$378,貼_産出額整理表!M$200:M$378,0))</f>
        <v>216</v>
      </c>
      <c r="L326">
        <f>IF(_xlfn.XLOOKUP($C326,貼_産出額整理表!$B$200:$B$378,貼_産出額整理表!N$200:N$378,0)="-",NA(),_xlfn.XLOOKUP($C326,貼_産出額整理表!$B$200:$B$378,貼_産出額整理表!N$200:N$378,0))</f>
        <v>0</v>
      </c>
      <c r="M326">
        <f>IF(_xlfn.XLOOKUP($C326,貼_産出額整理表!$B$200:$B$378,貼_産出額整理表!J$200:J$378,0)="-",NA(),_xlfn.XLOOKUP($C326,貼_産出額整理表!$B$200:$B$378,貼_産出額整理表!J$200:J$378,0))</f>
        <v>701</v>
      </c>
      <c r="N326">
        <f>IF(_xlfn.XLOOKUP($C326,貼_産出額整理表!$B$200:$B$378,貼_産出額整理表!K$200:K$378,0)="-",NA(),_xlfn.XLOOKUP($C326,貼_産出額整理表!$B$200:$B$378,貼_産出額整理表!K$200:K$378,0))</f>
        <v>19</v>
      </c>
      <c r="O326">
        <f>IF(_xlfn.XLOOKUP($C326,貼_産出額整理表!$B$200:$B$378,貼_産出額整理表!L$200:L$378,0)="-",NA(),_xlfn.XLOOKUP($C326,貼_産出額整理表!$B$200:$B$378,貼_産出額整理表!L$200:L$378,0))</f>
        <v>24</v>
      </c>
      <c r="P326">
        <f>IF(_xlfn.XLOOKUP($C326,貼_産出額整理表!$B$200:$B$378,貼_産出額整理表!O$200:O$378,0)="-",NA(),_xlfn.XLOOKUP($C326,貼_産出額整理表!$B$200:$B$378,貼_産出額整理表!O$200:O$378,0))</f>
        <v>1709</v>
      </c>
      <c r="Q326">
        <f>IF(_xlfn.XLOOKUP($C326,貼_産出額整理表!$B$200:$B$378,貼_産出額整理表!Q$200:Q$378,0)="-",NA(),_xlfn.XLOOKUP($C326,貼_産出額整理表!$B$200:$B$378,貼_産出額整理表!Q$200:Q$378,0))</f>
        <v>1248</v>
      </c>
      <c r="R326">
        <f>IF(_xlfn.XLOOKUP($C326,貼_産出額整理表!$B$200:$B$378,貼_産出額整理表!R$200:R$378,0)="-",NA(),_xlfn.XLOOKUP($C326,貼_産出額整理表!$B$200:$B$378,貼_産出額整理表!R$200:R$378,0))</f>
        <v>1084</v>
      </c>
      <c r="S326">
        <f>IF(_xlfn.XLOOKUP($C326,貼_産出額整理表!$B$200:$B$378,貼_産出額整理表!P$200:P$378,0)="-",NA(),_xlfn.XLOOKUP($C326,貼_産出額整理表!$B$200:$B$378,貼_産出額整理表!P$200:P$378,0))</f>
        <v>329</v>
      </c>
    </row>
    <row r="327" spans="3:19">
      <c r="C327">
        <v>9</v>
      </c>
      <c r="D327">
        <f>IF(_xlfn.XLOOKUP($C327,貼_産出額整理表!$B$200:$B$378,貼_産出額整理表!C$200:C$378,0)="-",NA(),_xlfn.XLOOKUP($C327,貼_産出額整理表!$B$200:$B$378,貼_産出額整理表!C$200:C$378,0))</f>
        <v>2395</v>
      </c>
      <c r="E327">
        <f>IF(_xlfn.XLOOKUP($C327,貼_産出額整理表!$B$200:$B$378,貼_産出額整理表!D$200:D$378,0)="-",NA(),_xlfn.XLOOKUP($C327,貼_産出額整理表!$B$200:$B$378,貼_産出額整理表!D$200:D$378,0))</f>
        <v>1027</v>
      </c>
      <c r="F327">
        <f>IF(_xlfn.XLOOKUP($C327,貼_産出額整理表!$B$200:$B$378,貼_産出額整理表!E$200:E$378,0)="-",NA(),_xlfn.XLOOKUP($C327,貼_産出額整理表!$B$200:$B$378,貼_産出額整理表!E$200:E$378,0))</f>
        <v>275</v>
      </c>
      <c r="G327">
        <f>IF(_xlfn.XLOOKUP($C327,貼_産出額整理表!$B$200:$B$378,貼_産出額整理表!F$200:F$378,0)="-",NA(),_xlfn.XLOOKUP($C327,貼_産出額整理表!$B$200:$B$378,貼_産出額整理表!F$200:F$378,0))</f>
        <v>133</v>
      </c>
      <c r="H327">
        <f>IF(_xlfn.XLOOKUP($C327,貼_産出額整理表!$B$200:$B$378,貼_産出額整理表!G$200:G$378,0)="-",NA(),_xlfn.XLOOKUP($C327,貼_産出額整理表!$B$200:$B$378,貼_産出額整理表!G$200:G$378,0))</f>
        <v>11</v>
      </c>
      <c r="I327">
        <f>IF(_xlfn.XLOOKUP($C327,貼_産出額整理表!$B$200:$B$378,貼_産出額整理表!H$200:H$378,0)="-",NA(),_xlfn.XLOOKUP($C327,貼_産出額整理表!$B$200:$B$378,貼_産出額整理表!H$200:H$378,0))</f>
        <v>42</v>
      </c>
      <c r="J327">
        <f>IF(_xlfn.XLOOKUP($C327,貼_産出額整理表!$B$200:$B$378,貼_産出額整理表!I$200:I$378,0)="-",NA(),_xlfn.XLOOKUP($C327,貼_産出額整理表!$B$200:$B$378,貼_産出額整理表!I$200:I$378,0))</f>
        <v>93</v>
      </c>
      <c r="K327">
        <f>IF(_xlfn.XLOOKUP($C327,貼_産出額整理表!$B$200:$B$378,貼_産出額整理表!M$200:M$378,0)="-",NA(),_xlfn.XLOOKUP($C327,貼_産出額整理表!$B$200:$B$378,貼_産出額整理表!M$200:M$378,0))</f>
        <v>192</v>
      </c>
      <c r="L327">
        <f>IF(_xlfn.XLOOKUP($C327,貼_産出額整理表!$B$200:$B$378,貼_産出額整理表!N$200:N$378,0)="-",NA(),_xlfn.XLOOKUP($C327,貼_産出額整理表!$B$200:$B$378,貼_産出額整理表!N$200:N$378,0))</f>
        <v>0</v>
      </c>
      <c r="M327">
        <f>IF(_xlfn.XLOOKUP($C327,貼_産出額整理表!$B$200:$B$378,貼_産出額整理表!J$200:J$378,0)="-",NA(),_xlfn.XLOOKUP($C327,貼_産出額整理表!$B$200:$B$378,貼_産出額整理表!J$200:J$378,0))</f>
        <v>543</v>
      </c>
      <c r="N327">
        <f>IF(_xlfn.XLOOKUP($C327,貼_産出額整理表!$B$200:$B$378,貼_産出額整理表!K$200:K$378,0)="-",NA(),_xlfn.XLOOKUP($C327,貼_産出額整理表!$B$200:$B$378,貼_産出額整理表!K$200:K$378,0))</f>
        <v>19</v>
      </c>
      <c r="O327">
        <f>IF(_xlfn.XLOOKUP($C327,貼_産出額整理表!$B$200:$B$378,貼_産出額整理表!L$200:L$378,0)="-",NA(),_xlfn.XLOOKUP($C327,貼_産出額整理表!$B$200:$B$378,貼_産出額整理表!L$200:L$378,0))</f>
        <v>20</v>
      </c>
      <c r="P327">
        <f>IF(_xlfn.XLOOKUP($C327,貼_産出額整理表!$B$200:$B$378,貼_産出額整理表!O$200:O$378,0)="-",NA(),_xlfn.XLOOKUP($C327,貼_産出額整理表!$B$200:$B$378,貼_産出額整理表!O$200:O$378,0))</f>
        <v>1583</v>
      </c>
      <c r="Q327">
        <f>IF(_xlfn.XLOOKUP($C327,貼_産出額整理表!$B$200:$B$378,貼_産出額整理表!Q$200:Q$378,0)="-",NA(),_xlfn.XLOOKUP($C327,貼_産出額整理表!$B$200:$B$378,貼_産出額整理表!Q$200:Q$378,0))</f>
        <v>1206</v>
      </c>
      <c r="R327">
        <f>IF(_xlfn.XLOOKUP($C327,貼_産出額整理表!$B$200:$B$378,貼_産出額整理表!R$200:R$378,0)="-",NA(),_xlfn.XLOOKUP($C327,貼_産出額整理表!$B$200:$B$378,貼_産出額整理表!R$200:R$378,0))</f>
        <v>1068</v>
      </c>
      <c r="S327">
        <f>IF(_xlfn.XLOOKUP($C327,貼_産出額整理表!$B$200:$B$378,貼_産出額整理表!P$200:P$378,0)="-",NA(),_xlfn.XLOOKUP($C327,貼_産出額整理表!$B$200:$B$378,貼_産出額整理表!P$200:P$378,0))</f>
        <v>312</v>
      </c>
    </row>
    <row r="328" spans="3:19">
      <c r="C328">
        <v>10</v>
      </c>
      <c r="D328">
        <f>IF(_xlfn.XLOOKUP($C328,貼_産出額整理表!$B$200:$B$378,貼_産出額整理表!C$200:C$378,0)="-",NA(),_xlfn.XLOOKUP($C328,貼_産出額整理表!$B$200:$B$378,貼_産出額整理表!C$200:C$378,0))</f>
        <v>2363</v>
      </c>
      <c r="E328">
        <f>IF(_xlfn.XLOOKUP($C328,貼_産出額整理表!$B$200:$B$378,貼_産出額整理表!D$200:D$378,0)="-",NA(),_xlfn.XLOOKUP($C328,貼_産出額整理表!$B$200:$B$378,貼_産出額整理表!D$200:D$378,0))</f>
        <v>996</v>
      </c>
      <c r="F328">
        <f>IF(_xlfn.XLOOKUP($C328,貼_産出額整理表!$B$200:$B$378,貼_産出額整理表!E$200:E$378,0)="-",NA(),_xlfn.XLOOKUP($C328,貼_産出額整理表!$B$200:$B$378,貼_産出額整理表!E$200:E$378,0))</f>
        <v>272</v>
      </c>
      <c r="G328">
        <f>IF(_xlfn.XLOOKUP($C328,貼_産出額整理表!$B$200:$B$378,貼_産出額整理表!F$200:F$378,0)="-",NA(),_xlfn.XLOOKUP($C328,貼_産出額整理表!$B$200:$B$378,貼_産出額整理表!F$200:F$378,0))</f>
        <v>121</v>
      </c>
      <c r="H328">
        <f>IF(_xlfn.XLOOKUP($C328,貼_産出額整理表!$B$200:$B$378,貼_産出額整理表!G$200:G$378,0)="-",NA(),_xlfn.XLOOKUP($C328,貼_産出額整理表!$B$200:$B$378,貼_産出額整理表!G$200:G$378,0))</f>
        <v>10</v>
      </c>
      <c r="I328">
        <f>IF(_xlfn.XLOOKUP($C328,貼_産出額整理表!$B$200:$B$378,貼_産出額整理表!H$200:H$378,0)="-",NA(),_xlfn.XLOOKUP($C328,貼_産出額整理表!$B$200:$B$378,貼_産出額整理表!H$200:H$378,0))</f>
        <v>41</v>
      </c>
      <c r="J328">
        <f>IF(_xlfn.XLOOKUP($C328,貼_産出額整理表!$B$200:$B$378,貼_産出額整理表!I$200:I$378,0)="-",NA(),_xlfn.XLOOKUP($C328,貼_産出額整理表!$B$200:$B$378,貼_産出額整理表!I$200:I$378,0))</f>
        <v>88</v>
      </c>
      <c r="K328">
        <f>IF(_xlfn.XLOOKUP($C328,貼_産出額整理表!$B$200:$B$378,貼_産出額整理表!M$200:M$378,0)="-",NA(),_xlfn.XLOOKUP($C328,貼_産出額整理表!$B$200:$B$378,貼_産出額整理表!M$200:M$378,0))</f>
        <v>192</v>
      </c>
      <c r="L328">
        <f>IF(_xlfn.XLOOKUP($C328,貼_産出額整理表!$B$200:$B$378,貼_産出額整理表!N$200:N$378,0)="-",NA(),_xlfn.XLOOKUP($C328,貼_産出額整理表!$B$200:$B$378,貼_産出額整理表!N$200:N$378,0))</f>
        <v>0</v>
      </c>
      <c r="M328">
        <f>IF(_xlfn.XLOOKUP($C328,貼_産出額整理表!$B$200:$B$378,貼_産出額整理表!J$200:J$378,0)="-",NA(),_xlfn.XLOOKUP($C328,貼_産出額整理表!$B$200:$B$378,貼_産出額整理表!J$200:J$378,0))</f>
        <v>482</v>
      </c>
      <c r="N328">
        <f>IF(_xlfn.XLOOKUP($C328,貼_産出額整理表!$B$200:$B$378,貼_産出額整理表!K$200:K$378,0)="-",NA(),_xlfn.XLOOKUP($C328,貼_産出額整理表!$B$200:$B$378,貼_産出額整理表!K$200:K$378,0))</f>
        <v>16</v>
      </c>
      <c r="O328">
        <f>IF(_xlfn.XLOOKUP($C328,貼_産出額整理表!$B$200:$B$378,貼_産出額整理表!L$200:L$378,0)="-",NA(),_xlfn.XLOOKUP($C328,貼_産出額整理表!$B$200:$B$378,貼_産出額整理表!L$200:L$378,0))</f>
        <v>15</v>
      </c>
      <c r="P328">
        <f>IF(_xlfn.XLOOKUP($C328,貼_産出額整理表!$B$200:$B$378,貼_産出額整理表!O$200:O$378,0)="-",NA(),_xlfn.XLOOKUP($C328,貼_産出額整理表!$B$200:$B$378,貼_産出額整理表!O$200:O$378,0))</f>
        <v>1541</v>
      </c>
      <c r="Q328">
        <f>IF(_xlfn.XLOOKUP($C328,貼_産出額整理表!$B$200:$B$378,貼_産出額整理表!Q$200:Q$378,0)="-",NA(),_xlfn.XLOOKUP($C328,貼_産出額整理表!$B$200:$B$378,貼_産出額整理表!Q$200:Q$378,0))</f>
        <v>1118</v>
      </c>
      <c r="R328">
        <f>IF(_xlfn.XLOOKUP($C328,貼_産出額整理表!$B$200:$B$378,貼_産出額整理表!R$200:R$378,0)="-",NA(),_xlfn.XLOOKUP($C328,貼_産出額整理表!$B$200:$B$378,貼_産出額整理表!R$200:R$378,0))</f>
        <v>985</v>
      </c>
      <c r="S328">
        <f>IF(_xlfn.XLOOKUP($C328,貼_産出額整理表!$B$200:$B$378,貼_産出額整理表!P$200:P$378,0)="-",NA(),_xlfn.XLOOKUP($C328,貼_産出額整理表!$B$200:$B$378,貼_産出額整理表!P$200:P$378,0))</f>
        <v>311</v>
      </c>
    </row>
    <row r="329" spans="3:19">
      <c r="C329">
        <v>11</v>
      </c>
      <c r="D329">
        <f>IF(_xlfn.XLOOKUP($C329,貼_産出額整理表!$B$200:$B$378,貼_産出額整理表!C$200:C$378,0)="-",NA(),_xlfn.XLOOKUP($C329,貼_産出額整理表!$B$200:$B$378,貼_産出額整理表!C$200:C$378,0))</f>
        <v>2313</v>
      </c>
      <c r="E329">
        <f>IF(_xlfn.XLOOKUP($C329,貼_産出額整理表!$B$200:$B$378,貼_産出額整理表!D$200:D$378,0)="-",NA(),_xlfn.XLOOKUP($C329,貼_産出額整理表!$B$200:$B$378,貼_産出額整理表!D$200:D$378,0))</f>
        <v>990</v>
      </c>
      <c r="F329">
        <f>IF(_xlfn.XLOOKUP($C329,貼_産出額整理表!$B$200:$B$378,貼_産出額整理表!E$200:E$378,0)="-",NA(),_xlfn.XLOOKUP($C329,貼_産出額整理表!$B$200:$B$378,貼_産出額整理表!E$200:E$378,0))</f>
        <v>252</v>
      </c>
      <c r="G329">
        <f>IF(_xlfn.XLOOKUP($C329,貼_産出額整理表!$B$200:$B$378,貼_産出額整理表!F$200:F$378,0)="-",NA(),_xlfn.XLOOKUP($C329,貼_産出額整理表!$B$200:$B$378,貼_産出額整理表!F$200:F$378,0))</f>
        <v>119</v>
      </c>
      <c r="H329">
        <f>IF(_xlfn.XLOOKUP($C329,貼_産出額整理表!$B$200:$B$378,貼_産出額整理表!G$200:G$378,0)="-",NA(),_xlfn.XLOOKUP($C329,貼_産出額整理表!$B$200:$B$378,貼_産出額整理表!G$200:G$378,0))</f>
        <v>10</v>
      </c>
      <c r="I329">
        <f>IF(_xlfn.XLOOKUP($C329,貼_産出額整理表!$B$200:$B$378,貼_産出額整理表!H$200:H$378,0)="-",NA(),_xlfn.XLOOKUP($C329,貼_産出額整理表!$B$200:$B$378,貼_産出額整理表!H$200:H$378,0))</f>
        <v>37</v>
      </c>
      <c r="J329">
        <f>IF(_xlfn.XLOOKUP($C329,貼_産出額整理表!$B$200:$B$378,貼_産出額整理表!I$200:I$378,0)="-",NA(),_xlfn.XLOOKUP($C329,貼_産出額整理表!$B$200:$B$378,貼_産出額整理表!I$200:I$378,0))</f>
        <v>79</v>
      </c>
      <c r="K329">
        <f>IF(_xlfn.XLOOKUP($C329,貼_産出額整理表!$B$200:$B$378,貼_産出額整理表!M$200:M$378,0)="-",NA(),_xlfn.XLOOKUP($C329,貼_産出額整理表!$B$200:$B$378,貼_産出額整理表!M$200:M$378,0))</f>
        <v>180</v>
      </c>
      <c r="L329">
        <f>IF(_xlfn.XLOOKUP($C329,貼_産出額整理表!$B$200:$B$378,貼_産出額整理表!N$200:N$378,0)="-",NA(),_xlfn.XLOOKUP($C329,貼_産出額整理表!$B$200:$B$378,貼_産出額整理表!N$200:N$378,0))</f>
        <v>0</v>
      </c>
      <c r="M329">
        <f>IF(_xlfn.XLOOKUP($C329,貼_産出額整理表!$B$200:$B$378,貼_産出額整理表!J$200:J$378,0)="-",NA(),_xlfn.XLOOKUP($C329,貼_産出額整理表!$B$200:$B$378,貼_産出額整理表!J$200:J$378,0))</f>
        <v>479</v>
      </c>
      <c r="N329">
        <f>IF(_xlfn.XLOOKUP($C329,貼_産出額整理表!$B$200:$B$378,貼_産出額整理表!K$200:K$378,0)="-",NA(),_xlfn.XLOOKUP($C329,貼_産出額整理表!$B$200:$B$378,貼_産出額整理表!K$200:K$378,0))</f>
        <v>15</v>
      </c>
      <c r="O329">
        <f>IF(_xlfn.XLOOKUP($C329,貼_産出額整理表!$B$200:$B$378,貼_産出額整理表!L$200:L$378,0)="-",NA(),_xlfn.XLOOKUP($C329,貼_産出額整理表!$B$200:$B$378,貼_産出額整理表!L$200:L$378,0))</f>
        <v>14</v>
      </c>
      <c r="P329">
        <f>IF(_xlfn.XLOOKUP($C329,貼_産出額整理表!$B$200:$B$378,貼_産出額整理表!O$200:O$378,0)="-",NA(),_xlfn.XLOOKUP($C329,貼_産出額整理表!$B$200:$B$378,貼_産出額整理表!O$200:O$378,0))</f>
        <v>1478</v>
      </c>
      <c r="Q329">
        <f>IF(_xlfn.XLOOKUP($C329,貼_産出額整理表!$B$200:$B$378,貼_産出額整理表!Q$200:Q$378,0)="-",NA(),_xlfn.XLOOKUP($C329,貼_産出額整理表!$B$200:$B$378,貼_産出額整理表!Q$200:Q$378,0))</f>
        <v>1074</v>
      </c>
      <c r="R329">
        <f>IF(_xlfn.XLOOKUP($C329,貼_産出額整理表!$B$200:$B$378,貼_産出額整理表!R$200:R$378,0)="-",NA(),_xlfn.XLOOKUP($C329,貼_産出額整理表!$B$200:$B$378,貼_産出額整理表!R$200:R$378,0))</f>
        <v>936</v>
      </c>
      <c r="S329">
        <f>IF(_xlfn.XLOOKUP($C329,貼_産出額整理表!$B$200:$B$378,貼_産出額整理表!P$200:P$378,0)="-",NA(),_xlfn.XLOOKUP($C329,貼_産出額整理表!$B$200:$B$378,貼_産出額整理表!P$200:P$378,0))</f>
        <v>307</v>
      </c>
    </row>
    <row r="330" spans="3:19">
      <c r="C330">
        <v>12</v>
      </c>
      <c r="D330">
        <f>IF(_xlfn.XLOOKUP($C330,貼_産出額整理表!$B$200:$B$378,貼_産出額整理表!C$200:C$378,0)="-",NA(),_xlfn.XLOOKUP($C330,貼_産出額整理表!$B$200:$B$378,貼_産出額整理表!C$200:C$378,0))</f>
        <v>2091</v>
      </c>
      <c r="E330">
        <f>IF(_xlfn.XLOOKUP($C330,貼_産出額整理表!$B$200:$B$378,貼_産出額整理表!D$200:D$378,0)="-",NA(),_xlfn.XLOOKUP($C330,貼_産出額整理表!$B$200:$B$378,貼_産出額整理表!D$200:D$378,0))</f>
        <v>940</v>
      </c>
      <c r="F330">
        <f>IF(_xlfn.XLOOKUP($C330,貼_産出額整理表!$B$200:$B$378,貼_産出額整理表!E$200:E$378,0)="-",NA(),_xlfn.XLOOKUP($C330,貼_産出額整理表!$B$200:$B$378,貼_産出額整理表!E$200:E$378,0))</f>
        <v>251</v>
      </c>
      <c r="G330">
        <f>IF(_xlfn.XLOOKUP($C330,貼_産出額整理表!$B$200:$B$378,貼_産出額整理表!F$200:F$378,0)="-",NA(),_xlfn.XLOOKUP($C330,貼_産出額整理表!$B$200:$B$378,貼_産出額整理表!F$200:F$378,0))</f>
        <v>111</v>
      </c>
      <c r="H330">
        <f>IF(_xlfn.XLOOKUP($C330,貼_産出額整理表!$B$200:$B$378,貼_産出額整理表!G$200:G$378,0)="-",NA(),_xlfn.XLOOKUP($C330,貼_産出額整理表!$B$200:$B$378,貼_産出額整理表!G$200:G$378,0))</f>
        <v>9</v>
      </c>
      <c r="I330">
        <f>IF(_xlfn.XLOOKUP($C330,貼_産出額整理表!$B$200:$B$378,貼_産出額整理表!H$200:H$378,0)="-",NA(),_xlfn.XLOOKUP($C330,貼_産出額整理表!$B$200:$B$378,貼_産出額整理表!H$200:H$378,0))</f>
        <v>36</v>
      </c>
      <c r="J330">
        <f>IF(_xlfn.XLOOKUP($C330,貼_産出額整理表!$B$200:$B$378,貼_産出額整理表!I$200:I$378,0)="-",NA(),_xlfn.XLOOKUP($C330,貼_産出額整理表!$B$200:$B$378,貼_産出額整理表!I$200:I$378,0))</f>
        <v>74</v>
      </c>
      <c r="K330">
        <f>IF(_xlfn.XLOOKUP($C330,貼_産出額整理表!$B$200:$B$378,貼_産出額整理表!M$200:M$378,0)="-",NA(),_xlfn.XLOOKUP($C330,貼_産出額整理表!$B$200:$B$378,貼_産出額整理表!M$200:M$378,0))</f>
        <v>152</v>
      </c>
      <c r="L330">
        <f>IF(_xlfn.XLOOKUP($C330,貼_産出額整理表!$B$200:$B$378,貼_産出額整理表!N$200:N$378,0)="-",NA(),_xlfn.XLOOKUP($C330,貼_産出額整理表!$B$200:$B$378,貼_産出額整理表!N$200:N$378,0))</f>
        <v>0</v>
      </c>
      <c r="M330">
        <f>IF(_xlfn.XLOOKUP($C330,貼_産出額整理表!$B$200:$B$378,貼_産出額整理表!J$200:J$378,0)="-",NA(),_xlfn.XLOOKUP($C330,貼_産出額整理表!$B$200:$B$378,貼_産出額整理表!J$200:J$378,0))</f>
        <v>464</v>
      </c>
      <c r="N330">
        <f>IF(_xlfn.XLOOKUP($C330,貼_産出額整理表!$B$200:$B$378,貼_産出額整理表!K$200:K$378,0)="-",NA(),_xlfn.XLOOKUP($C330,貼_産出額整理表!$B$200:$B$378,貼_産出額整理表!K$200:K$378,0))</f>
        <v>14</v>
      </c>
      <c r="O330">
        <f>IF(_xlfn.XLOOKUP($C330,貼_産出額整理表!$B$200:$B$378,貼_産出額整理表!L$200:L$378,0)="-",NA(),_xlfn.XLOOKUP($C330,貼_産出額整理表!$B$200:$B$378,貼_産出額整理表!L$200:L$378,0))</f>
        <v>12</v>
      </c>
      <c r="P330">
        <f>IF(_xlfn.XLOOKUP($C330,貼_産出額整理表!$B$200:$B$378,貼_産出額整理表!O$200:O$378,0)="-",NA(),_xlfn.XLOOKUP($C330,貼_産出額整理表!$B$200:$B$378,貼_産出額整理表!O$200:O$378,0))</f>
        <v>1474</v>
      </c>
      <c r="Q330">
        <f>IF(_xlfn.XLOOKUP($C330,貼_産出額整理表!$B$200:$B$378,貼_産出額整理表!Q$200:Q$378,0)="-",NA(),_xlfn.XLOOKUP($C330,貼_産出額整理表!$B$200:$B$378,貼_産出額整理表!Q$200:Q$378,0))</f>
        <v>909</v>
      </c>
      <c r="R330">
        <f>IF(_xlfn.XLOOKUP($C330,貼_産出額整理表!$B$200:$B$378,貼_産出額整理表!R$200:R$378,0)="-",NA(),_xlfn.XLOOKUP($C330,貼_産出額整理表!$B$200:$B$378,貼_産出額整理表!R$200:R$378,0))</f>
        <v>814</v>
      </c>
      <c r="S330">
        <f>IF(_xlfn.XLOOKUP($C330,貼_産出額整理表!$B$200:$B$378,貼_産出額整理表!P$200:P$378,0)="-",NA(),_xlfn.XLOOKUP($C330,貼_産出額整理表!$B$200:$B$378,貼_産出額整理表!P$200:P$378,0))</f>
        <v>283</v>
      </c>
    </row>
    <row r="331" spans="3:19">
      <c r="C331">
        <v>13</v>
      </c>
      <c r="D331">
        <f>IF(_xlfn.XLOOKUP($C331,貼_産出額整理表!$B$200:$B$378,貼_産出額整理表!C$200:C$378,0)="-",NA(),_xlfn.XLOOKUP($C331,貼_産出額整理表!$B$200:$B$378,貼_産出額整理表!C$200:C$378,0))</f>
        <v>1971</v>
      </c>
      <c r="E331">
        <f>IF(_xlfn.XLOOKUP($C331,貼_産出額整理表!$B$200:$B$378,貼_産出額整理表!D$200:D$378,0)="-",NA(),_xlfn.XLOOKUP($C331,貼_産出額整理表!$B$200:$B$378,貼_産出額整理表!D$200:D$378,0))</f>
        <v>921</v>
      </c>
      <c r="F331">
        <f>IF(_xlfn.XLOOKUP($C331,貼_産出額整理表!$B$200:$B$378,貼_産出額整理表!E$200:E$378,0)="-",NA(),_xlfn.XLOOKUP($C331,貼_産出額整理表!$B$200:$B$378,貼_産出額整理表!E$200:E$378,0))</f>
        <v>248</v>
      </c>
      <c r="G331">
        <f>IF(_xlfn.XLOOKUP($C331,貼_産出額整理表!$B$200:$B$378,貼_産出額整理表!F$200:F$378,0)="-",NA(),_xlfn.XLOOKUP($C331,貼_産出額整理表!$B$200:$B$378,貼_産出額整理表!F$200:F$378,0))</f>
        <v>97</v>
      </c>
      <c r="H331">
        <f>IF(_xlfn.XLOOKUP($C331,貼_産出額整理表!$B$200:$B$378,貼_産出額整理表!G$200:G$378,0)="-",NA(),_xlfn.XLOOKUP($C331,貼_産出額整理表!$B$200:$B$378,貼_産出額整理表!G$200:G$378,0))</f>
        <v>8</v>
      </c>
      <c r="I331">
        <f>IF(_xlfn.XLOOKUP($C331,貼_産出額整理表!$B$200:$B$378,貼_産出額整理表!H$200:H$378,0)="-",NA(),_xlfn.XLOOKUP($C331,貼_産出額整理表!$B$200:$B$378,貼_産出額整理表!H$200:H$378,0))</f>
        <v>36</v>
      </c>
      <c r="J331">
        <f>IF(_xlfn.XLOOKUP($C331,貼_産出額整理表!$B$200:$B$378,貼_産出額整理表!I$200:I$378,0)="-",NA(),_xlfn.XLOOKUP($C331,貼_産出額整理表!$B$200:$B$378,貼_産出額整理表!I$200:I$378,0))</f>
        <v>72</v>
      </c>
      <c r="K331">
        <f>IF(_xlfn.XLOOKUP($C331,貼_産出額整理表!$B$200:$B$378,貼_産出額整理表!M$200:M$378,0)="-",NA(),_xlfn.XLOOKUP($C331,貼_産出額整理表!$B$200:$B$378,貼_産出額整理表!M$200:M$378,0))</f>
        <v>141</v>
      </c>
      <c r="L331">
        <f>IF(_xlfn.XLOOKUP($C331,貼_産出額整理表!$B$200:$B$378,貼_産出額整理表!N$200:N$378,0)="-",NA(),_xlfn.XLOOKUP($C331,貼_産出額整理表!$B$200:$B$378,貼_産出額整理表!N$200:N$378,0))</f>
        <v>0</v>
      </c>
      <c r="M331">
        <f>IF(_xlfn.XLOOKUP($C331,貼_産出額整理表!$B$200:$B$378,貼_産出額整理表!J$200:J$378,0)="-",NA(),_xlfn.XLOOKUP($C331,貼_産出額整理表!$B$200:$B$378,貼_産出額整理表!J$200:J$378,0))</f>
        <v>415</v>
      </c>
      <c r="N331">
        <f>IF(_xlfn.XLOOKUP($C331,貼_産出額整理表!$B$200:$B$378,貼_産出額整理表!K$200:K$378,0)="-",NA(),_xlfn.XLOOKUP($C331,貼_産出額整理表!$B$200:$B$378,貼_産出額整理表!K$200:K$378,0))</f>
        <v>14</v>
      </c>
      <c r="O331">
        <f>IF(_xlfn.XLOOKUP($C331,貼_産出額整理表!$B$200:$B$378,貼_産出額整理表!L$200:L$378,0)="-",NA(),_xlfn.XLOOKUP($C331,貼_産出額整理表!$B$200:$B$378,貼_産出額整理表!L$200:L$378,0))</f>
        <v>11</v>
      </c>
      <c r="P331">
        <f>IF(_xlfn.XLOOKUP($C331,貼_産出額整理表!$B$200:$B$378,貼_産出額整理表!O$200:O$378,0)="-",NA(),_xlfn.XLOOKUP($C331,貼_産出額整理表!$B$200:$B$378,貼_産出額整理表!O$200:O$378,0))</f>
        <v>1380</v>
      </c>
      <c r="Q331">
        <f>IF(_xlfn.XLOOKUP($C331,貼_産出額整理表!$B$200:$B$378,貼_産出額整理表!Q$200:Q$378,0)="-",NA(),_xlfn.XLOOKUP($C331,貼_産出額整理表!$B$200:$B$378,貼_産出額整理表!Q$200:Q$378,0))</f>
        <v>904</v>
      </c>
      <c r="R331">
        <f>IF(_xlfn.XLOOKUP($C331,貼_産出額整理表!$B$200:$B$378,貼_産出額整理表!R$200:R$378,0)="-",NA(),_xlfn.XLOOKUP($C331,貼_産出額整理表!$B$200:$B$378,貼_産出額整理表!R$200:R$378,0))</f>
        <v>803</v>
      </c>
      <c r="S331">
        <f>IF(_xlfn.XLOOKUP($C331,貼_産出額整理表!$B$200:$B$378,貼_産出額整理表!P$200:P$378,0)="-",NA(),_xlfn.XLOOKUP($C331,貼_産出額整理表!$B$200:$B$378,貼_産出額整理表!P$200:P$378,0))</f>
        <v>264</v>
      </c>
    </row>
    <row r="332" spans="3:19">
      <c r="C332">
        <v>14</v>
      </c>
      <c r="D332">
        <f>IF(_xlfn.XLOOKUP($C332,貼_産出額整理表!$B$200:$B$378,貼_産出額整理表!C$200:C$378,0)="-",NA(),_xlfn.XLOOKUP($C332,貼_産出額整理表!$B$200:$B$378,貼_産出額整理表!C$200:C$378,0))</f>
        <v>1960</v>
      </c>
      <c r="E332">
        <f>IF(_xlfn.XLOOKUP($C332,貼_産出額整理表!$B$200:$B$378,貼_産出額整理表!D$200:D$378,0)="-",NA(),_xlfn.XLOOKUP($C332,貼_産出額整理表!$B$200:$B$378,貼_産出額整理表!D$200:D$378,0))</f>
        <v>908</v>
      </c>
      <c r="F332">
        <f>IF(_xlfn.XLOOKUP($C332,貼_産出額整理表!$B$200:$B$378,貼_産出額整理表!E$200:E$378,0)="-",NA(),_xlfn.XLOOKUP($C332,貼_産出額整理表!$B$200:$B$378,貼_産出額整理表!E$200:E$378,0))</f>
        <v>234</v>
      </c>
      <c r="G332">
        <f>IF(_xlfn.XLOOKUP($C332,貼_産出額整理表!$B$200:$B$378,貼_産出額整理表!F$200:F$378,0)="-",NA(),_xlfn.XLOOKUP($C332,貼_産出額整理表!$B$200:$B$378,貼_産出額整理表!F$200:F$378,0))</f>
        <v>96</v>
      </c>
      <c r="H332">
        <f>IF(_xlfn.XLOOKUP($C332,貼_産出額整理表!$B$200:$B$378,貼_産出額整理表!G$200:G$378,0)="-",NA(),_xlfn.XLOOKUP($C332,貼_産出額整理表!$B$200:$B$378,貼_産出額整理表!G$200:G$378,0))</f>
        <v>7</v>
      </c>
      <c r="I332">
        <f>IF(_xlfn.XLOOKUP($C332,貼_産出額整理表!$B$200:$B$378,貼_産出額整理表!H$200:H$378,0)="-",NA(),_xlfn.XLOOKUP($C332,貼_産出額整理表!$B$200:$B$378,貼_産出額整理表!H$200:H$378,0))</f>
        <v>33</v>
      </c>
      <c r="J332">
        <f>IF(_xlfn.XLOOKUP($C332,貼_産出額整理表!$B$200:$B$378,貼_産出額整理表!I$200:I$378,0)="-",NA(),_xlfn.XLOOKUP($C332,貼_産出額整理表!$B$200:$B$378,貼_産出額整理表!I$200:I$378,0))</f>
        <v>65</v>
      </c>
      <c r="K332">
        <f>IF(_xlfn.XLOOKUP($C332,貼_産出額整理表!$B$200:$B$378,貼_産出額整理表!M$200:M$378,0)="-",NA(),_xlfn.XLOOKUP($C332,貼_産出額整理表!$B$200:$B$378,貼_産出額整理表!M$200:M$378,0))</f>
        <v>99</v>
      </c>
      <c r="L332">
        <f>IF(_xlfn.XLOOKUP($C332,貼_産出額整理表!$B$200:$B$378,貼_産出額整理表!N$200:N$378,0)="-",NA(),_xlfn.XLOOKUP($C332,貼_産出額整理表!$B$200:$B$378,貼_産出額整理表!N$200:N$378,0))</f>
        <v>0</v>
      </c>
      <c r="M332">
        <f>IF(_xlfn.XLOOKUP($C332,貼_産出額整理表!$B$200:$B$378,貼_産出額整理表!J$200:J$378,0)="-",NA(),_xlfn.XLOOKUP($C332,貼_産出額整理表!$B$200:$B$378,貼_産出額整理表!J$200:J$378,0))</f>
        <v>403</v>
      </c>
      <c r="N332">
        <f>IF(_xlfn.XLOOKUP($C332,貼_産出額整理表!$B$200:$B$378,貼_産出額整理表!K$200:K$378,0)="-",NA(),_xlfn.XLOOKUP($C332,貼_産出額整理表!$B$200:$B$378,貼_産出額整理表!K$200:K$378,0))</f>
        <v>11</v>
      </c>
      <c r="O332">
        <f>IF(_xlfn.XLOOKUP($C332,貼_産出額整理表!$B$200:$B$378,貼_産出額整理表!L$200:L$378,0)="-",NA(),_xlfn.XLOOKUP($C332,貼_産出額整理表!$B$200:$B$378,貼_産出額整理表!L$200:L$378,0))</f>
        <v>11</v>
      </c>
      <c r="P332">
        <f>IF(_xlfn.XLOOKUP($C332,貼_産出額整理表!$B$200:$B$378,貼_産出額整理表!O$200:O$378,0)="-",NA(),_xlfn.XLOOKUP($C332,貼_産出額整理表!$B$200:$B$378,貼_産出額整理表!O$200:O$378,0))</f>
        <v>1297</v>
      </c>
      <c r="Q332">
        <f>IF(_xlfn.XLOOKUP($C332,貼_産出額整理表!$B$200:$B$378,貼_産出額整理表!Q$200:Q$378,0)="-",NA(),_xlfn.XLOOKUP($C332,貼_産出額整理表!$B$200:$B$378,貼_産出額整理表!Q$200:Q$378,0))</f>
        <v>828</v>
      </c>
      <c r="R332">
        <f>IF(_xlfn.XLOOKUP($C332,貼_産出額整理表!$B$200:$B$378,貼_産出額整理表!R$200:R$378,0)="-",NA(),_xlfn.XLOOKUP($C332,貼_産出額整理表!$B$200:$B$378,貼_産出額整理表!R$200:R$378,0))</f>
        <v>737</v>
      </c>
      <c r="S332">
        <f>IF(_xlfn.XLOOKUP($C332,貼_産出額整理表!$B$200:$B$378,貼_産出額整理表!P$200:P$378,0)="-",NA(),_xlfn.XLOOKUP($C332,貼_産出額整理表!$B$200:$B$378,貼_産出額整理表!P$200:P$378,0))</f>
        <v>261</v>
      </c>
    </row>
    <row r="333" spans="3:19">
      <c r="C333">
        <v>15</v>
      </c>
      <c r="D333">
        <f>IF(_xlfn.XLOOKUP($C333,貼_産出額整理表!$B$200:$B$378,貼_産出額整理表!C$200:C$378,0)="-",NA(),_xlfn.XLOOKUP($C333,貼_産出額整理表!$B$200:$B$378,貼_産出額整理表!C$200:C$378,0))</f>
        <v>1917</v>
      </c>
      <c r="E333">
        <f>IF(_xlfn.XLOOKUP($C333,貼_産出額整理表!$B$200:$B$378,貼_産出額整理表!D$200:D$378,0)="-",NA(),_xlfn.XLOOKUP($C333,貼_産出額整理表!$B$200:$B$378,貼_産出額整理表!D$200:D$378,0))</f>
        <v>871</v>
      </c>
      <c r="F333">
        <f>IF(_xlfn.XLOOKUP($C333,貼_産出額整理表!$B$200:$B$378,貼_産出額整理表!E$200:E$378,0)="-",NA(),_xlfn.XLOOKUP($C333,貼_産出額整理表!$B$200:$B$378,貼_産出額整理表!E$200:E$378,0))</f>
        <v>217</v>
      </c>
      <c r="G333">
        <f>IF(_xlfn.XLOOKUP($C333,貼_産出額整理表!$B$200:$B$378,貼_産出額整理表!F$200:F$378,0)="-",NA(),_xlfn.XLOOKUP($C333,貼_産出額整理表!$B$200:$B$378,貼_産出額整理表!F$200:F$378,0))</f>
        <v>85</v>
      </c>
      <c r="H333">
        <f>IF(_xlfn.XLOOKUP($C333,貼_産出額整理表!$B$200:$B$378,貼_産出額整理表!G$200:G$378,0)="-",NA(),_xlfn.XLOOKUP($C333,貼_産出額整理表!$B$200:$B$378,貼_産出額整理表!G$200:G$378,0))</f>
        <v>7</v>
      </c>
      <c r="I333">
        <f>IF(_xlfn.XLOOKUP($C333,貼_産出額整理表!$B$200:$B$378,貼_産出額整理表!H$200:H$378,0)="-",NA(),_xlfn.XLOOKUP($C333,貼_産出額整理表!$B$200:$B$378,貼_産出額整理表!H$200:H$378,0))</f>
        <v>31</v>
      </c>
      <c r="J333">
        <f>IF(_xlfn.XLOOKUP($C333,貼_産出額整理表!$B$200:$B$378,貼_産出額整理表!I$200:I$378,0)="-",NA(),_xlfn.XLOOKUP($C333,貼_産出額整理表!$B$200:$B$378,貼_産出額整理表!I$200:I$378,0))</f>
        <v>59</v>
      </c>
      <c r="K333">
        <f>IF(_xlfn.XLOOKUP($C333,貼_産出額整理表!$B$200:$B$378,貼_産出額整理表!M$200:M$378,0)="-",NA(),_xlfn.XLOOKUP($C333,貼_産出額整理表!$B$200:$B$378,貼_産出額整理表!M$200:M$378,0))</f>
        <v>96</v>
      </c>
      <c r="L333">
        <f>IF(_xlfn.XLOOKUP($C333,貼_産出額整理表!$B$200:$B$378,貼_産出額整理表!N$200:N$378,0)="-",NA(),_xlfn.XLOOKUP($C333,貼_産出額整理表!$B$200:$B$378,貼_産出額整理表!N$200:N$378,0))</f>
        <v>0</v>
      </c>
      <c r="M333">
        <f>IF(_xlfn.XLOOKUP($C333,貼_産出額整理表!$B$200:$B$378,貼_産出額整理表!J$200:J$378,0)="-",NA(),_xlfn.XLOOKUP($C333,貼_産出額整理表!$B$200:$B$378,貼_産出額整理表!J$200:J$378,0))</f>
        <v>379</v>
      </c>
      <c r="N333">
        <f>IF(_xlfn.XLOOKUP($C333,貼_産出額整理表!$B$200:$B$378,貼_産出額整理表!K$200:K$378,0)="-",NA(),_xlfn.XLOOKUP($C333,貼_産出額整理表!$B$200:$B$378,貼_産出額整理表!K$200:K$378,0))</f>
        <v>9</v>
      </c>
      <c r="O333">
        <f>IF(_xlfn.XLOOKUP($C333,貼_産出額整理表!$B$200:$B$378,貼_産出額整理表!L$200:L$378,0)="-",NA(),_xlfn.XLOOKUP($C333,貼_産出額整理表!$B$200:$B$378,貼_産出額整理表!L$200:L$378,0))</f>
        <v>10</v>
      </c>
      <c r="P333">
        <f>IF(_xlfn.XLOOKUP($C333,貼_産出額整理表!$B$200:$B$378,貼_産出額整理表!O$200:O$378,0)="-",NA(),_xlfn.XLOOKUP($C333,貼_産出額整理表!$B$200:$B$378,貼_産出額整理表!O$200:O$378,0))</f>
        <v>1292</v>
      </c>
      <c r="Q333">
        <f>IF(_xlfn.XLOOKUP($C333,貼_産出額整理表!$B$200:$B$378,貼_産出額整理表!Q$200:Q$378,0)="-",NA(),_xlfn.XLOOKUP($C333,貼_産出額整理表!$B$200:$B$378,貼_産出額整理表!Q$200:Q$378,0))</f>
        <v>826</v>
      </c>
      <c r="R333">
        <f>IF(_xlfn.XLOOKUP($C333,貼_産出額整理表!$B$200:$B$378,貼_産出額整理表!R$200:R$378,0)="-",NA(),_xlfn.XLOOKUP($C333,貼_産出額整理表!$B$200:$B$378,貼_産出額整理表!R$200:R$378,0))</f>
        <v>735</v>
      </c>
      <c r="S333">
        <f>IF(_xlfn.XLOOKUP($C333,貼_産出額整理表!$B$200:$B$378,貼_産出額整理表!P$200:P$378,0)="-",NA(),_xlfn.XLOOKUP($C333,貼_産出額整理表!$B$200:$B$378,貼_産出額整理表!P$200:P$378,0))</f>
        <v>240</v>
      </c>
    </row>
    <row r="334" spans="3:19">
      <c r="C334">
        <v>16</v>
      </c>
      <c r="D334">
        <f>IF(_xlfn.XLOOKUP($C334,貼_産出額整理表!$B$200:$B$378,貼_産出額整理表!C$200:C$378,0)="-",NA(),_xlfn.XLOOKUP($C334,貼_産出額整理表!$B$200:$B$378,貼_産出額整理表!C$200:C$378,0))</f>
        <v>1833</v>
      </c>
      <c r="E334">
        <f>IF(_xlfn.XLOOKUP($C334,貼_産出額整理表!$B$200:$B$378,貼_産出額整理表!D$200:D$378,0)="-",NA(),_xlfn.XLOOKUP($C334,貼_産出額整理表!$B$200:$B$378,貼_産出額整理表!D$200:D$378,0))</f>
        <v>865</v>
      </c>
      <c r="F334">
        <f>IF(_xlfn.XLOOKUP($C334,貼_産出額整理表!$B$200:$B$378,貼_産出額整理表!E$200:E$378,0)="-",NA(),_xlfn.XLOOKUP($C334,貼_産出額整理表!$B$200:$B$378,貼_産出額整理表!E$200:E$378,0))</f>
        <v>216</v>
      </c>
      <c r="G334">
        <f>IF(_xlfn.XLOOKUP($C334,貼_産出額整理表!$B$200:$B$378,貼_産出額整理表!F$200:F$378,0)="-",NA(),_xlfn.XLOOKUP($C334,貼_産出額整理表!$B$200:$B$378,貼_産出額整理表!F$200:F$378,0))</f>
        <v>82</v>
      </c>
      <c r="H334">
        <f>IF(_xlfn.XLOOKUP($C334,貼_産出額整理表!$B$200:$B$378,貼_産出額整理表!G$200:G$378,0)="-",NA(),_xlfn.XLOOKUP($C334,貼_産出額整理表!$B$200:$B$378,貼_産出額整理表!G$200:G$378,0))</f>
        <v>7</v>
      </c>
      <c r="I334">
        <f>IF(_xlfn.XLOOKUP($C334,貼_産出額整理表!$B$200:$B$378,貼_産出額整理表!H$200:H$378,0)="-",NA(),_xlfn.XLOOKUP($C334,貼_産出額整理表!$B$200:$B$378,貼_産出額整理表!H$200:H$378,0))</f>
        <v>31</v>
      </c>
      <c r="J334">
        <f>IF(_xlfn.XLOOKUP($C334,貼_産出額整理表!$B$200:$B$378,貼_産出額整理表!I$200:I$378,0)="-",NA(),_xlfn.XLOOKUP($C334,貼_産出額整理表!$B$200:$B$378,貼_産出額整理表!I$200:I$378,0))</f>
        <v>57</v>
      </c>
      <c r="K334">
        <f>IF(_xlfn.XLOOKUP($C334,貼_産出額整理表!$B$200:$B$378,貼_産出額整理表!M$200:M$378,0)="-",NA(),_xlfn.XLOOKUP($C334,貼_産出額整理表!$B$200:$B$378,貼_産出額整理表!M$200:M$378,0))</f>
        <v>92</v>
      </c>
      <c r="L334">
        <f>IF(_xlfn.XLOOKUP($C334,貼_産出額整理表!$B$200:$B$378,貼_産出額整理表!N$200:N$378,0)="-",NA(),_xlfn.XLOOKUP($C334,貼_産出額整理表!$B$200:$B$378,貼_産出額整理表!N$200:N$378,0))</f>
        <v>0</v>
      </c>
      <c r="M334">
        <f>IF(_xlfn.XLOOKUP($C334,貼_産出額整理表!$B$200:$B$378,貼_産出額整理表!J$200:J$378,0)="-",NA(),_xlfn.XLOOKUP($C334,貼_産出額整理表!$B$200:$B$378,貼_産出額整理表!J$200:J$378,0))</f>
        <v>373</v>
      </c>
      <c r="N334">
        <f>IF(_xlfn.XLOOKUP($C334,貼_産出額整理表!$B$200:$B$378,貼_産出額整理表!K$200:K$378,0)="-",NA(),_xlfn.XLOOKUP($C334,貼_産出額整理表!$B$200:$B$378,貼_産出額整理表!K$200:K$378,0))</f>
        <v>8</v>
      </c>
      <c r="O334">
        <f>IF(_xlfn.XLOOKUP($C334,貼_産出額整理表!$B$200:$B$378,貼_産出額整理表!L$200:L$378,0)="-",NA(),_xlfn.XLOOKUP($C334,貼_産出額整理表!$B$200:$B$378,貼_産出額整理表!L$200:L$378,0))</f>
        <v>10</v>
      </c>
      <c r="P334">
        <f>IF(_xlfn.XLOOKUP($C334,貼_産出額整理表!$B$200:$B$378,貼_産出額整理表!O$200:O$378,0)="-",NA(),_xlfn.XLOOKUP($C334,貼_産出額整理表!$B$200:$B$378,貼_産出額整理表!O$200:O$378,0))</f>
        <v>1282</v>
      </c>
      <c r="Q334">
        <f>IF(_xlfn.XLOOKUP($C334,貼_産出額整理表!$B$200:$B$378,貼_産出額整理表!Q$200:Q$378,0)="-",NA(),_xlfn.XLOOKUP($C334,貼_産出額整理表!$B$200:$B$378,貼_産出額整理表!Q$200:Q$378,0))</f>
        <v>809</v>
      </c>
      <c r="R334">
        <f>IF(_xlfn.XLOOKUP($C334,貼_産出額整理表!$B$200:$B$378,貼_産出額整理表!R$200:R$378,0)="-",NA(),_xlfn.XLOOKUP($C334,貼_産出額整理表!$B$200:$B$378,貼_産出額整理表!R$200:R$378,0))</f>
        <v>731</v>
      </c>
      <c r="S334">
        <f>IF(_xlfn.XLOOKUP($C334,貼_産出額整理表!$B$200:$B$378,貼_産出額整理表!P$200:P$378,0)="-",NA(),_xlfn.XLOOKUP($C334,貼_産出額整理表!$B$200:$B$378,貼_産出額整理表!P$200:P$378,0))</f>
        <v>231</v>
      </c>
    </row>
    <row r="335" spans="3:19">
      <c r="C335">
        <v>17</v>
      </c>
      <c r="D335">
        <f>IF(_xlfn.XLOOKUP($C335,貼_産出額整理表!$B$200:$B$378,貼_産出額整理表!C$200:C$378,0)="-",NA(),_xlfn.XLOOKUP($C335,貼_産出額整理表!$B$200:$B$378,貼_産出額整理表!C$200:C$378,0))</f>
        <v>1698</v>
      </c>
      <c r="E335">
        <f>IF(_xlfn.XLOOKUP($C335,貼_産出額整理表!$B$200:$B$378,貼_産出額整理表!D$200:D$378,0)="-",NA(),_xlfn.XLOOKUP($C335,貼_産出額整理表!$B$200:$B$378,貼_産出額整理表!D$200:D$378,0))</f>
        <v>827</v>
      </c>
      <c r="F335">
        <f>IF(_xlfn.XLOOKUP($C335,貼_産出額整理表!$B$200:$B$378,貼_産出額整理表!E$200:E$378,0)="-",NA(),_xlfn.XLOOKUP($C335,貼_産出額整理表!$B$200:$B$378,貼_産出額整理表!E$200:E$378,0))</f>
        <v>202</v>
      </c>
      <c r="G335">
        <f>IF(_xlfn.XLOOKUP($C335,貼_産出額整理表!$B$200:$B$378,貼_産出額整理表!F$200:F$378,0)="-",NA(),_xlfn.XLOOKUP($C335,貼_産出額整理表!$B$200:$B$378,貼_産出額整理表!F$200:F$378,0))</f>
        <v>79</v>
      </c>
      <c r="H335">
        <f>IF(_xlfn.XLOOKUP($C335,貼_産出額整理表!$B$200:$B$378,貼_産出額整理表!G$200:G$378,0)="-",NA(),_xlfn.XLOOKUP($C335,貼_産出額整理表!$B$200:$B$378,貼_産出額整理表!G$200:G$378,0))</f>
        <v>6</v>
      </c>
      <c r="I335">
        <f>IF(_xlfn.XLOOKUP($C335,貼_産出額整理表!$B$200:$B$378,貼_産出額整理表!H$200:H$378,0)="-",NA(),_xlfn.XLOOKUP($C335,貼_産出額整理表!$B$200:$B$378,貼_産出額整理表!H$200:H$378,0))</f>
        <v>30</v>
      </c>
      <c r="J335">
        <f>IF(_xlfn.XLOOKUP($C335,貼_産出額整理表!$B$200:$B$378,貼_産出額整理表!I$200:I$378,0)="-",NA(),_xlfn.XLOOKUP($C335,貼_産出額整理表!$B$200:$B$378,貼_産出額整理表!I$200:I$378,0))</f>
        <v>54</v>
      </c>
      <c r="K335">
        <f>IF(_xlfn.XLOOKUP($C335,貼_産出額整理表!$B$200:$B$378,貼_産出額整理表!M$200:M$378,0)="-",NA(),_xlfn.XLOOKUP($C335,貼_産出額整理表!$B$200:$B$378,貼_産出額整理表!M$200:M$378,0))</f>
        <v>87</v>
      </c>
      <c r="L335">
        <f>IF(_xlfn.XLOOKUP($C335,貼_産出額整理表!$B$200:$B$378,貼_産出額整理表!N$200:N$378,0)="-",NA(),_xlfn.XLOOKUP($C335,貼_産出額整理表!$B$200:$B$378,貼_産出額整理表!N$200:N$378,0))</f>
        <v>0</v>
      </c>
      <c r="M335">
        <f>IF(_xlfn.XLOOKUP($C335,貼_産出額整理表!$B$200:$B$378,貼_産出額整理表!J$200:J$378,0)="-",NA(),_xlfn.XLOOKUP($C335,貼_産出額整理表!$B$200:$B$378,貼_産出額整理表!J$200:J$378,0))</f>
        <v>333</v>
      </c>
      <c r="N335">
        <f>IF(_xlfn.XLOOKUP($C335,貼_産出額整理表!$B$200:$B$378,貼_産出額整理表!K$200:K$378,0)="-",NA(),_xlfn.XLOOKUP($C335,貼_産出額整理表!$B$200:$B$378,貼_産出額整理表!K$200:K$378,0))</f>
        <v>7</v>
      </c>
      <c r="O335">
        <f>IF(_xlfn.XLOOKUP($C335,貼_産出額整理表!$B$200:$B$378,貼_産出額整理表!L$200:L$378,0)="-",NA(),_xlfn.XLOOKUP($C335,貼_産出額整理表!$B$200:$B$378,貼_産出額整理表!L$200:L$378,0))</f>
        <v>9</v>
      </c>
      <c r="P335">
        <f>IF(_xlfn.XLOOKUP($C335,貼_産出額整理表!$B$200:$B$378,貼_産出額整理表!O$200:O$378,0)="-",NA(),_xlfn.XLOOKUP($C335,貼_産出額整理表!$B$200:$B$378,貼_産出額整理表!O$200:O$378,0))</f>
        <v>1206</v>
      </c>
      <c r="Q335">
        <f>IF(_xlfn.XLOOKUP($C335,貼_産出額整理表!$B$200:$B$378,貼_産出額整理表!Q$200:Q$378,0)="-",NA(),_xlfn.XLOOKUP($C335,貼_産出額整理表!$B$200:$B$378,貼_産出額整理表!Q$200:Q$378,0))</f>
        <v>790</v>
      </c>
      <c r="R335">
        <f>IF(_xlfn.XLOOKUP($C335,貼_産出額整理表!$B$200:$B$378,貼_産出額整理表!R$200:R$378,0)="-",NA(),_xlfn.XLOOKUP($C335,貼_産出額整理表!$B$200:$B$378,貼_産出額整理表!R$200:R$378,0))</f>
        <v>714</v>
      </c>
      <c r="S335">
        <f>IF(_xlfn.XLOOKUP($C335,貼_産出額整理表!$B$200:$B$378,貼_産出額整理表!P$200:P$378,0)="-",NA(),_xlfn.XLOOKUP($C335,貼_産出額整理表!$B$200:$B$378,貼_産出額整理表!P$200:P$378,0))</f>
        <v>220</v>
      </c>
    </row>
    <row r="336" spans="3:19">
      <c r="C336">
        <v>18</v>
      </c>
      <c r="D336">
        <f>IF(_xlfn.XLOOKUP($C336,貼_産出額整理表!$B$200:$B$378,貼_産出額整理表!C$200:C$378,0)="-",NA(),_xlfn.XLOOKUP($C336,貼_産出額整理表!$B$200:$B$378,貼_産出額整理表!C$200:C$378,0))</f>
        <v>1676</v>
      </c>
      <c r="E336">
        <f>IF(_xlfn.XLOOKUP($C336,貼_産出額整理表!$B$200:$B$378,貼_産出額整理表!D$200:D$378,0)="-",NA(),_xlfn.XLOOKUP($C336,貼_産出額整理表!$B$200:$B$378,貼_産出額整理表!D$200:D$378,0))</f>
        <v>819</v>
      </c>
      <c r="F336">
        <f>IF(_xlfn.XLOOKUP($C336,貼_産出額整理表!$B$200:$B$378,貼_産出額整理表!E$200:E$378,0)="-",NA(),_xlfn.XLOOKUP($C336,貼_産出額整理表!$B$200:$B$378,貼_産出額整理表!E$200:E$378,0))</f>
        <v>195</v>
      </c>
      <c r="G336">
        <f>IF(_xlfn.XLOOKUP($C336,貼_産出額整理表!$B$200:$B$378,貼_産出額整理表!F$200:F$378,0)="-",NA(),_xlfn.XLOOKUP($C336,貼_産出額整理表!$B$200:$B$378,貼_産出額整理表!F$200:F$378,0))</f>
        <v>75</v>
      </c>
      <c r="H336">
        <f>IF(_xlfn.XLOOKUP($C336,貼_産出額整理表!$B$200:$B$378,貼_産出額整理表!G$200:G$378,0)="-",NA(),_xlfn.XLOOKUP($C336,貼_産出額整理表!$B$200:$B$378,貼_産出額整理表!G$200:G$378,0))</f>
        <v>5</v>
      </c>
      <c r="I336">
        <f>IF(_xlfn.XLOOKUP($C336,貼_産出額整理表!$B$200:$B$378,貼_産出額整理表!H$200:H$378,0)="-",NA(),_xlfn.XLOOKUP($C336,貼_産出額整理表!$B$200:$B$378,貼_産出額整理表!H$200:H$378,0))</f>
        <v>30</v>
      </c>
      <c r="J336">
        <f>IF(_xlfn.XLOOKUP($C336,貼_産出額整理表!$B$200:$B$378,貼_産出額整理表!I$200:I$378,0)="-",NA(),_xlfn.XLOOKUP($C336,貼_産出額整理表!$B$200:$B$378,貼_産出額整理表!I$200:I$378,0))</f>
        <v>51</v>
      </c>
      <c r="K336">
        <f>IF(_xlfn.XLOOKUP($C336,貼_産出額整理表!$B$200:$B$378,貼_産出額整理表!M$200:M$378,0)="-",NA(),_xlfn.XLOOKUP($C336,貼_産出額整理表!$B$200:$B$378,貼_産出額整理表!M$200:M$378,0))</f>
        <v>73</v>
      </c>
      <c r="L336">
        <f>IF(_xlfn.XLOOKUP($C336,貼_産出額整理表!$B$200:$B$378,貼_産出額整理表!N$200:N$378,0)="-",NA(),_xlfn.XLOOKUP($C336,貼_産出額整理表!$B$200:$B$378,貼_産出額整理表!N$200:N$378,0))</f>
        <v>0</v>
      </c>
      <c r="M336">
        <f>IF(_xlfn.XLOOKUP($C336,貼_産出額整理表!$B$200:$B$378,貼_産出額整理表!J$200:J$378,0)="-",NA(),_xlfn.XLOOKUP($C336,貼_産出額整理表!$B$200:$B$378,貼_産出額整理表!J$200:J$378,0))</f>
        <v>332</v>
      </c>
      <c r="N336">
        <f>IF(_xlfn.XLOOKUP($C336,貼_産出額整理表!$B$200:$B$378,貼_産出額整理表!K$200:K$378,0)="-",NA(),_xlfn.XLOOKUP($C336,貼_産出額整理表!$B$200:$B$378,貼_産出額整理表!K$200:K$378,0))</f>
        <v>7</v>
      </c>
      <c r="O336">
        <f>IF(_xlfn.XLOOKUP($C336,貼_産出額整理表!$B$200:$B$378,貼_産出額整理表!L$200:L$378,0)="-",NA(),_xlfn.XLOOKUP($C336,貼_産出額整理表!$B$200:$B$378,貼_産出額整理表!L$200:L$378,0))</f>
        <v>9</v>
      </c>
      <c r="P336">
        <f>IF(_xlfn.XLOOKUP($C336,貼_産出額整理表!$B$200:$B$378,貼_産出額整理表!O$200:O$378,0)="-",NA(),_xlfn.XLOOKUP($C336,貼_産出額整理表!$B$200:$B$378,貼_産出額整理表!O$200:O$378,0))</f>
        <v>1119</v>
      </c>
      <c r="Q336">
        <f>IF(_xlfn.XLOOKUP($C336,貼_産出額整理表!$B$200:$B$378,貼_産出額整理表!Q$200:Q$378,0)="-",NA(),_xlfn.XLOOKUP($C336,貼_産出額整理表!$B$200:$B$378,貼_産出額整理表!Q$200:Q$378,0))</f>
        <v>719</v>
      </c>
      <c r="R336">
        <f>IF(_xlfn.XLOOKUP($C336,貼_産出額整理表!$B$200:$B$378,貼_産出額整理表!R$200:R$378,0)="-",NA(),_xlfn.XLOOKUP($C336,貼_産出額整理表!$B$200:$B$378,貼_産出額整理表!R$200:R$378,0))</f>
        <v>625</v>
      </c>
      <c r="S336">
        <f>IF(_xlfn.XLOOKUP($C336,貼_産出額整理表!$B$200:$B$378,貼_産出額整理表!P$200:P$378,0)="-",NA(),_xlfn.XLOOKUP($C336,貼_産出額整理表!$B$200:$B$378,貼_産出額整理表!P$200:P$378,0))</f>
        <v>202</v>
      </c>
    </row>
    <row r="337" spans="3:19">
      <c r="C337">
        <v>19</v>
      </c>
      <c r="D337">
        <f>IF(_xlfn.XLOOKUP($C337,貼_産出額整理表!$B$200:$B$378,貼_産出額整理表!C$200:C$378,0)="-",NA(),_xlfn.XLOOKUP($C337,貼_産出額整理表!$B$200:$B$378,貼_産出額整理表!C$200:C$378,0))</f>
        <v>1629</v>
      </c>
      <c r="E337">
        <f>IF(_xlfn.XLOOKUP($C337,貼_産出額整理表!$B$200:$B$378,貼_産出額整理表!D$200:D$378,0)="-",NA(),_xlfn.XLOOKUP($C337,貼_産出額整理表!$B$200:$B$378,貼_産出額整理表!D$200:D$378,0))</f>
        <v>753</v>
      </c>
      <c r="F337">
        <f>IF(_xlfn.XLOOKUP($C337,貼_産出額整理表!$B$200:$B$378,貼_産出額整理表!E$200:E$378,0)="-",NA(),_xlfn.XLOOKUP($C337,貼_産出額整理表!$B$200:$B$378,貼_産出額整理表!E$200:E$378,0))</f>
        <v>176</v>
      </c>
      <c r="G337">
        <f>IF(_xlfn.XLOOKUP($C337,貼_産出額整理表!$B$200:$B$378,貼_産出額整理表!F$200:F$378,0)="-",NA(),_xlfn.XLOOKUP($C337,貼_産出額整理表!$B$200:$B$378,貼_産出額整理表!F$200:F$378,0))</f>
        <v>74</v>
      </c>
      <c r="H337">
        <f>IF(_xlfn.XLOOKUP($C337,貼_産出額整理表!$B$200:$B$378,貼_産出額整理表!G$200:G$378,0)="-",NA(),_xlfn.XLOOKUP($C337,貼_産出額整理表!$B$200:$B$378,貼_産出額整理表!G$200:G$378,0))</f>
        <v>5</v>
      </c>
      <c r="I337">
        <f>IF(_xlfn.XLOOKUP($C337,貼_産出額整理表!$B$200:$B$378,貼_産出額整理表!H$200:H$378,0)="-",NA(),_xlfn.XLOOKUP($C337,貼_産出額整理表!$B$200:$B$378,貼_産出額整理表!H$200:H$378,0))</f>
        <v>29</v>
      </c>
      <c r="J337">
        <f>IF(_xlfn.XLOOKUP($C337,貼_産出額整理表!$B$200:$B$378,貼_産出額整理表!I$200:I$378,0)="-",NA(),_xlfn.XLOOKUP($C337,貼_産出額整理表!$B$200:$B$378,貼_産出額整理表!I$200:I$378,0))</f>
        <v>47</v>
      </c>
      <c r="K337">
        <f>IF(_xlfn.XLOOKUP($C337,貼_産出額整理表!$B$200:$B$378,貼_産出額整理表!M$200:M$378,0)="-",NA(),_xlfn.XLOOKUP($C337,貼_産出額整理表!$B$200:$B$378,貼_産出額整理表!M$200:M$378,0))</f>
        <v>72</v>
      </c>
      <c r="L337">
        <f>IF(_xlfn.XLOOKUP($C337,貼_産出額整理表!$B$200:$B$378,貼_産出額整理表!N$200:N$378,0)="-",NA(),_xlfn.XLOOKUP($C337,貼_産出額整理表!$B$200:$B$378,貼_産出額整理表!N$200:N$378,0))</f>
        <v>0</v>
      </c>
      <c r="M337">
        <f>IF(_xlfn.XLOOKUP($C337,貼_産出額整理表!$B$200:$B$378,貼_産出額整理表!J$200:J$378,0)="-",NA(),_xlfn.XLOOKUP($C337,貼_産出額整理表!$B$200:$B$378,貼_産出額整理表!J$200:J$378,0))</f>
        <v>319</v>
      </c>
      <c r="N337">
        <f>IF(_xlfn.XLOOKUP($C337,貼_産出額整理表!$B$200:$B$378,貼_産出額整理表!K$200:K$378,0)="-",NA(),_xlfn.XLOOKUP($C337,貼_産出額整理表!$B$200:$B$378,貼_産出額整理表!K$200:K$378,0))</f>
        <v>7</v>
      </c>
      <c r="O337">
        <f>IF(_xlfn.XLOOKUP($C337,貼_産出額整理表!$B$200:$B$378,貼_産出額整理表!L$200:L$378,0)="-",NA(),_xlfn.XLOOKUP($C337,貼_産出額整理表!$B$200:$B$378,貼_産出額整理表!L$200:L$378,0))</f>
        <v>9</v>
      </c>
      <c r="P337">
        <f>IF(_xlfn.XLOOKUP($C337,貼_産出額整理表!$B$200:$B$378,貼_産出額整理表!O$200:O$378,0)="-",NA(),_xlfn.XLOOKUP($C337,貼_産出額整理表!$B$200:$B$378,貼_産出額整理表!O$200:O$378,0))</f>
        <v>1023</v>
      </c>
      <c r="Q337">
        <f>IF(_xlfn.XLOOKUP($C337,貼_産出額整理表!$B$200:$B$378,貼_産出額整理表!Q$200:Q$378,0)="-",NA(),_xlfn.XLOOKUP($C337,貼_産出額整理表!$B$200:$B$378,貼_産出額整理表!Q$200:Q$378,0))</f>
        <v>685</v>
      </c>
      <c r="R337">
        <f>IF(_xlfn.XLOOKUP($C337,貼_産出額整理表!$B$200:$B$378,貼_産出額整理表!R$200:R$378,0)="-",NA(),_xlfn.XLOOKUP($C337,貼_産出額整理表!$B$200:$B$378,貼_産出額整理表!R$200:R$378,0))</f>
        <v>610</v>
      </c>
      <c r="S337">
        <f>IF(_xlfn.XLOOKUP($C337,貼_産出額整理表!$B$200:$B$378,貼_産出額整理表!P$200:P$378,0)="-",NA(),_xlfn.XLOOKUP($C337,貼_産出額整理表!$B$200:$B$378,貼_産出額整理表!P$200:P$378,0))</f>
        <v>195</v>
      </c>
    </row>
    <row r="338" spans="3:19">
      <c r="C338">
        <v>20</v>
      </c>
      <c r="D338">
        <f>IF(_xlfn.XLOOKUP($C338,貼_産出額整理表!$B$200:$B$378,貼_産出額整理表!C$200:C$378,0)="-",NA(),_xlfn.XLOOKUP($C338,貼_産出額整理表!$B$200:$B$378,貼_産出額整理表!C$200:C$378,0))</f>
        <v>1549</v>
      </c>
      <c r="E338">
        <f>IF(_xlfn.XLOOKUP($C338,貼_産出額整理表!$B$200:$B$378,貼_産出額整理表!D$200:D$378,0)="-",NA(),_xlfn.XLOOKUP($C338,貼_産出額整理表!$B$200:$B$378,貼_産出額整理表!D$200:D$378,0))</f>
        <v>701</v>
      </c>
      <c r="F338">
        <f>IF(_xlfn.XLOOKUP($C338,貼_産出額整理表!$B$200:$B$378,貼_産出額整理表!E$200:E$378,0)="-",NA(),_xlfn.XLOOKUP($C338,貼_産出額整理表!$B$200:$B$378,貼_産出額整理表!E$200:E$378,0))</f>
        <v>172</v>
      </c>
      <c r="G338">
        <f>IF(_xlfn.XLOOKUP($C338,貼_産出額整理表!$B$200:$B$378,貼_産出額整理表!F$200:F$378,0)="-",NA(),_xlfn.XLOOKUP($C338,貼_産出額整理表!$B$200:$B$378,貼_産出額整理表!F$200:F$378,0))</f>
        <v>66</v>
      </c>
      <c r="H338">
        <f>IF(_xlfn.XLOOKUP($C338,貼_産出額整理表!$B$200:$B$378,貼_産出額整理表!G$200:G$378,0)="-",NA(),_xlfn.XLOOKUP($C338,貼_産出額整理表!$B$200:$B$378,貼_産出額整理表!G$200:G$378,0))</f>
        <v>5</v>
      </c>
      <c r="I338">
        <f>IF(_xlfn.XLOOKUP($C338,貼_産出額整理表!$B$200:$B$378,貼_産出額整理表!H$200:H$378,0)="-",NA(),_xlfn.XLOOKUP($C338,貼_産出額整理表!$B$200:$B$378,貼_産出額整理表!H$200:H$378,0))</f>
        <v>29</v>
      </c>
      <c r="J338">
        <f>IF(_xlfn.XLOOKUP($C338,貼_産出額整理表!$B$200:$B$378,貼_産出額整理表!I$200:I$378,0)="-",NA(),_xlfn.XLOOKUP($C338,貼_産出額整理表!$B$200:$B$378,貼_産出額整理表!I$200:I$378,0))</f>
        <v>41</v>
      </c>
      <c r="K338">
        <f>IF(_xlfn.XLOOKUP($C338,貼_産出額整理表!$B$200:$B$378,貼_産出額整理表!M$200:M$378,0)="-",NA(),_xlfn.XLOOKUP($C338,貼_産出額整理表!$B$200:$B$378,貼_産出額整理表!M$200:M$378,0))</f>
        <v>60</v>
      </c>
      <c r="L338" t="e">
        <f>IF(_xlfn.XLOOKUP($C338,貼_産出額整理表!$B$200:$B$378,貼_産出額整理表!N$200:N$378,0)="-",NA(),_xlfn.XLOOKUP($C338,貼_産出額整理表!$B$200:$B$378,貼_産出額整理表!N$200:N$378,0))</f>
        <v>#N/A</v>
      </c>
      <c r="M338">
        <f>IF(_xlfn.XLOOKUP($C338,貼_産出額整理表!$B$200:$B$378,貼_産出額整理表!J$200:J$378,0)="-",NA(),_xlfn.XLOOKUP($C338,貼_産出額整理表!$B$200:$B$378,貼_産出額整理表!J$200:J$378,0))</f>
        <v>305</v>
      </c>
      <c r="N338">
        <f>IF(_xlfn.XLOOKUP($C338,貼_産出額整理表!$B$200:$B$378,貼_産出額整理表!K$200:K$378,0)="-",NA(),_xlfn.XLOOKUP($C338,貼_産出額整理表!$B$200:$B$378,貼_産出額整理表!K$200:K$378,0))</f>
        <v>6</v>
      </c>
      <c r="O338">
        <f>IF(_xlfn.XLOOKUP($C338,貼_産出額整理表!$B$200:$B$378,貼_産出額整理表!L$200:L$378,0)="-",NA(),_xlfn.XLOOKUP($C338,貼_産出額整理表!$B$200:$B$378,貼_産出額整理表!L$200:L$378,0))</f>
        <v>8</v>
      </c>
      <c r="P338">
        <f>IF(_xlfn.XLOOKUP($C338,貼_産出額整理表!$B$200:$B$378,貼_産出額整理表!O$200:O$378,0)="-",NA(),_xlfn.XLOOKUP($C338,貼_産出額整理表!$B$200:$B$378,貼_産出額整理表!O$200:O$378,0))</f>
        <v>1017</v>
      </c>
      <c r="Q338">
        <f>IF(_xlfn.XLOOKUP($C338,貼_産出額整理表!$B$200:$B$378,貼_産出額整理表!Q$200:Q$378,0)="-",NA(),_xlfn.XLOOKUP($C338,貼_産出額整理表!$B$200:$B$378,貼_産出額整理表!Q$200:Q$378,0))</f>
        <v>650</v>
      </c>
      <c r="R338">
        <f>IF(_xlfn.XLOOKUP($C338,貼_産出額整理表!$B$200:$B$378,貼_産出額整理表!R$200:R$378,0)="-",NA(),_xlfn.XLOOKUP($C338,貼_産出額整理表!$B$200:$B$378,貼_産出額整理表!R$200:R$378,0))</f>
        <v>589</v>
      </c>
      <c r="S338">
        <f>IF(_xlfn.XLOOKUP($C338,貼_産出額整理表!$B$200:$B$378,貼_産出額整理表!P$200:P$378,0)="-",NA(),_xlfn.XLOOKUP($C338,貼_産出額整理表!$B$200:$B$378,貼_産出額整理表!P$200:P$378,0))</f>
        <v>177</v>
      </c>
    </row>
    <row r="339" spans="3:19">
      <c r="C339">
        <v>21</v>
      </c>
      <c r="D339">
        <f>IF(_xlfn.XLOOKUP($C339,貼_産出額整理表!$B$200:$B$378,貼_産出額整理表!C$200:C$378,0)="-",NA(),_xlfn.XLOOKUP($C339,貼_産出額整理表!$B$200:$B$378,貼_産出額整理表!C$200:C$378,0))</f>
        <v>1419</v>
      </c>
      <c r="E339">
        <f>IF(_xlfn.XLOOKUP($C339,貼_産出額整理表!$B$200:$B$378,貼_産出額整理表!D$200:D$378,0)="-",NA(),_xlfn.XLOOKUP($C339,貼_産出額整理表!$B$200:$B$378,貼_産出額整理表!D$200:D$378,0))</f>
        <v>699</v>
      </c>
      <c r="F339">
        <f>IF(_xlfn.XLOOKUP($C339,貼_産出額整理表!$B$200:$B$378,貼_産出額整理表!E$200:E$378,0)="-",NA(),_xlfn.XLOOKUP($C339,貼_産出額整理表!$B$200:$B$378,貼_産出額整理表!E$200:E$378,0))</f>
        <v>171</v>
      </c>
      <c r="G339">
        <f>IF(_xlfn.XLOOKUP($C339,貼_産出額整理表!$B$200:$B$378,貼_産出額整理表!F$200:F$378,0)="-",NA(),_xlfn.XLOOKUP($C339,貼_産出額整理表!$B$200:$B$378,貼_産出額整理表!F$200:F$378,0))</f>
        <v>65</v>
      </c>
      <c r="H339">
        <f>IF(_xlfn.XLOOKUP($C339,貼_産出額整理表!$B$200:$B$378,貼_産出額整理表!G$200:G$378,0)="-",NA(),_xlfn.XLOOKUP($C339,貼_産出額整理表!$B$200:$B$378,貼_産出額整理表!G$200:G$378,0))</f>
        <v>5</v>
      </c>
      <c r="I339">
        <f>IF(_xlfn.XLOOKUP($C339,貼_産出額整理表!$B$200:$B$378,貼_産出額整理表!H$200:H$378,0)="-",NA(),_xlfn.XLOOKUP($C339,貼_産出額整理表!$B$200:$B$378,貼_産出額整理表!H$200:H$378,0))</f>
        <v>29</v>
      </c>
      <c r="J339">
        <f>IF(_xlfn.XLOOKUP($C339,貼_産出額整理表!$B$200:$B$378,貼_産出額整理表!I$200:I$378,0)="-",NA(),_xlfn.XLOOKUP($C339,貼_産出額整理表!$B$200:$B$378,貼_産出額整理表!I$200:I$378,0))</f>
        <v>39</v>
      </c>
      <c r="K339">
        <f>IF(_xlfn.XLOOKUP($C339,貼_産出額整理表!$B$200:$B$378,貼_産出額整理表!M$200:M$378,0)="-",NA(),_xlfn.XLOOKUP($C339,貼_産出額整理表!$B$200:$B$378,貼_産出額整理表!M$200:M$378,0))</f>
        <v>60</v>
      </c>
      <c r="L339" t="e">
        <f>IF(_xlfn.XLOOKUP($C339,貼_産出額整理表!$B$200:$B$378,貼_産出額整理表!N$200:N$378,0)="-",NA(),_xlfn.XLOOKUP($C339,貼_産出額整理表!$B$200:$B$378,貼_産出額整理表!N$200:N$378,0))</f>
        <v>#N/A</v>
      </c>
      <c r="M339">
        <f>IF(_xlfn.XLOOKUP($C339,貼_産出額整理表!$B$200:$B$378,貼_産出額整理表!J$200:J$378,0)="-",NA(),_xlfn.XLOOKUP($C339,貼_産出額整理表!$B$200:$B$378,貼_産出額整理表!J$200:J$378,0))</f>
        <v>301</v>
      </c>
      <c r="N339">
        <f>IF(_xlfn.XLOOKUP($C339,貼_産出額整理表!$B$200:$B$378,貼_産出額整理表!K$200:K$378,0)="-",NA(),_xlfn.XLOOKUP($C339,貼_産出額整理表!$B$200:$B$378,貼_産出額整理表!K$200:K$378,0))</f>
        <v>5</v>
      </c>
      <c r="O339">
        <f>IF(_xlfn.XLOOKUP($C339,貼_産出額整理表!$B$200:$B$378,貼_産出額整理表!L$200:L$378,0)="-",NA(),_xlfn.XLOOKUP($C339,貼_産出額整理表!$B$200:$B$378,貼_産出額整理表!L$200:L$378,0))</f>
        <v>7</v>
      </c>
      <c r="P339">
        <f>IF(_xlfn.XLOOKUP($C339,貼_産出額整理表!$B$200:$B$378,貼_産出額整理表!O$200:O$378,0)="-",NA(),_xlfn.XLOOKUP($C339,貼_産出額整理表!$B$200:$B$378,貼_産出額整理表!O$200:O$378,0))</f>
        <v>1008</v>
      </c>
      <c r="Q339">
        <f>IF(_xlfn.XLOOKUP($C339,貼_産出額整理表!$B$200:$B$378,貼_産出額整理表!Q$200:Q$378,0)="-",NA(),_xlfn.XLOOKUP($C339,貼_産出額整理表!$B$200:$B$378,貼_産出額整理表!Q$200:Q$378,0))</f>
        <v>643</v>
      </c>
      <c r="R339">
        <f>IF(_xlfn.XLOOKUP($C339,貼_産出額整理表!$B$200:$B$378,貼_産出額整理表!R$200:R$378,0)="-",NA(),_xlfn.XLOOKUP($C339,貼_産出額整理表!$B$200:$B$378,貼_産出額整理表!R$200:R$378,0))</f>
        <v>580</v>
      </c>
      <c r="S339">
        <f>IF(_xlfn.XLOOKUP($C339,貼_産出額整理表!$B$200:$B$378,貼_産出額整理表!P$200:P$378,0)="-",NA(),_xlfn.XLOOKUP($C339,貼_産出額整理表!$B$200:$B$378,貼_産出額整理表!P$200:P$378,0))</f>
        <v>171</v>
      </c>
    </row>
    <row r="340" spans="3:19">
      <c r="C340">
        <v>22</v>
      </c>
      <c r="D340">
        <f>IF(_xlfn.XLOOKUP($C340,貼_産出額整理表!$B$200:$B$378,貼_産出額整理表!C$200:C$378,0)="-",NA(),_xlfn.XLOOKUP($C340,貼_産出額整理表!$B$200:$B$378,貼_産出額整理表!C$200:C$378,0))</f>
        <v>1401</v>
      </c>
      <c r="E340">
        <f>IF(_xlfn.XLOOKUP($C340,貼_産出額整理表!$B$200:$B$378,貼_産出額整理表!D$200:D$378,0)="-",NA(),_xlfn.XLOOKUP($C340,貼_産出額整理表!$B$200:$B$378,貼_産出額整理表!D$200:D$378,0))</f>
        <v>678</v>
      </c>
      <c r="F340">
        <f>IF(_xlfn.XLOOKUP($C340,貼_産出額整理表!$B$200:$B$378,貼_産出額整理表!E$200:E$378,0)="-",NA(),_xlfn.XLOOKUP($C340,貼_産出額整理表!$B$200:$B$378,貼_産出額整理表!E$200:E$378,0))</f>
        <v>162</v>
      </c>
      <c r="G340">
        <f>IF(_xlfn.XLOOKUP($C340,貼_産出額整理表!$B$200:$B$378,貼_産出額整理表!F$200:F$378,0)="-",NA(),_xlfn.XLOOKUP($C340,貼_産出額整理表!$B$200:$B$378,貼_産出額整理表!F$200:F$378,0))</f>
        <v>64</v>
      </c>
      <c r="H340">
        <f>IF(_xlfn.XLOOKUP($C340,貼_産出額整理表!$B$200:$B$378,貼_産出額整理表!G$200:G$378,0)="-",NA(),_xlfn.XLOOKUP($C340,貼_産出額整理表!$B$200:$B$378,貼_産出額整理表!G$200:G$378,0))</f>
        <v>5</v>
      </c>
      <c r="I340">
        <f>IF(_xlfn.XLOOKUP($C340,貼_産出額整理表!$B$200:$B$378,貼_産出額整理表!H$200:H$378,0)="-",NA(),_xlfn.XLOOKUP($C340,貼_産出額整理表!$B$200:$B$378,貼_産出額整理表!H$200:H$378,0))</f>
        <v>28</v>
      </c>
      <c r="J340">
        <f>IF(_xlfn.XLOOKUP($C340,貼_産出額整理表!$B$200:$B$378,貼_産出額整理表!I$200:I$378,0)="-",NA(),_xlfn.XLOOKUP($C340,貼_産出額整理表!$B$200:$B$378,貼_産出額整理表!I$200:I$378,0))</f>
        <v>36</v>
      </c>
      <c r="K340">
        <f>IF(_xlfn.XLOOKUP($C340,貼_産出額整理表!$B$200:$B$378,貼_産出額整理表!M$200:M$378,0)="-",NA(),_xlfn.XLOOKUP($C340,貼_産出額整理表!$B$200:$B$378,貼_産出額整理表!M$200:M$378,0))</f>
        <v>59</v>
      </c>
      <c r="L340" t="e">
        <f>IF(_xlfn.XLOOKUP($C340,貼_産出額整理表!$B$200:$B$378,貼_産出額整理表!N$200:N$378,0)="-",NA(),_xlfn.XLOOKUP($C340,貼_産出額整理表!$B$200:$B$378,貼_産出額整理表!N$200:N$378,0))</f>
        <v>#N/A</v>
      </c>
      <c r="M340">
        <f>IF(_xlfn.XLOOKUP($C340,貼_産出額整理表!$B$200:$B$378,貼_産出額整理表!J$200:J$378,0)="-",NA(),_xlfn.XLOOKUP($C340,貼_産出額整理表!$B$200:$B$378,貼_産出額整理表!J$200:J$378,0))</f>
        <v>275</v>
      </c>
      <c r="N340">
        <f>IF(_xlfn.XLOOKUP($C340,貼_産出額整理表!$B$200:$B$378,貼_産出額整理表!K$200:K$378,0)="-",NA(),_xlfn.XLOOKUP($C340,貼_産出額整理表!$B$200:$B$378,貼_産出額整理表!K$200:K$378,0))</f>
        <v>5</v>
      </c>
      <c r="O340">
        <f>IF(_xlfn.XLOOKUP($C340,貼_産出額整理表!$B$200:$B$378,貼_産出額整理表!L$200:L$378,0)="-",NA(),_xlfn.XLOOKUP($C340,貼_産出額整理表!$B$200:$B$378,貼_産出額整理表!L$200:L$378,0))</f>
        <v>6</v>
      </c>
      <c r="P340">
        <f>IF(_xlfn.XLOOKUP($C340,貼_産出額整理表!$B$200:$B$378,貼_産出額整理表!O$200:O$378,0)="-",NA(),_xlfn.XLOOKUP($C340,貼_産出額整理表!$B$200:$B$378,貼_産出額整理表!O$200:O$378,0))</f>
        <v>986</v>
      </c>
      <c r="Q340">
        <f>IF(_xlfn.XLOOKUP($C340,貼_産出額整理表!$B$200:$B$378,貼_産出額整理表!Q$200:Q$378,0)="-",NA(),_xlfn.XLOOKUP($C340,貼_産出額整理表!$B$200:$B$378,貼_産出額整理表!Q$200:Q$378,0))</f>
        <v>631</v>
      </c>
      <c r="R340">
        <f>IF(_xlfn.XLOOKUP($C340,貼_産出額整理表!$B$200:$B$378,貼_産出額整理表!R$200:R$378,0)="-",NA(),_xlfn.XLOOKUP($C340,貼_産出額整理表!$B$200:$B$378,貼_産出額整理表!R$200:R$378,0))</f>
        <v>545</v>
      </c>
      <c r="S340">
        <f>IF(_xlfn.XLOOKUP($C340,貼_産出額整理表!$B$200:$B$378,貼_産出額整理表!P$200:P$378,0)="-",NA(),_xlfn.XLOOKUP($C340,貼_産出額整理表!$B$200:$B$378,貼_産出額整理表!P$200:P$378,0))</f>
        <v>148</v>
      </c>
    </row>
    <row r="341" spans="3:19">
      <c r="C341">
        <v>23</v>
      </c>
      <c r="D341">
        <f>IF(_xlfn.XLOOKUP($C341,貼_産出額整理表!$B$200:$B$378,貼_産出額整理表!C$200:C$378,0)="-",NA(),_xlfn.XLOOKUP($C341,貼_産出額整理表!$B$200:$B$378,貼_産出額整理表!C$200:C$378,0))</f>
        <v>1399</v>
      </c>
      <c r="E341">
        <f>IF(_xlfn.XLOOKUP($C341,貼_産出額整理表!$B$200:$B$378,貼_産出額整理表!D$200:D$378,0)="-",NA(),_xlfn.XLOOKUP($C341,貼_産出額整理表!$B$200:$B$378,貼_産出額整理表!D$200:D$378,0))</f>
        <v>660</v>
      </c>
      <c r="F341">
        <f>IF(_xlfn.XLOOKUP($C341,貼_産出額整理表!$B$200:$B$378,貼_産出額整理表!E$200:E$378,0)="-",NA(),_xlfn.XLOOKUP($C341,貼_産出額整理表!$B$200:$B$378,貼_産出額整理表!E$200:E$378,0))</f>
        <v>160</v>
      </c>
      <c r="G341">
        <f>IF(_xlfn.XLOOKUP($C341,貼_産出額整理表!$B$200:$B$378,貼_産出額整理表!F$200:F$378,0)="-",NA(),_xlfn.XLOOKUP($C341,貼_産出額整理表!$B$200:$B$378,貼_産出額整理表!F$200:F$378,0))</f>
        <v>62</v>
      </c>
      <c r="H341">
        <f>IF(_xlfn.XLOOKUP($C341,貼_産出額整理表!$B$200:$B$378,貼_産出額整理表!G$200:G$378,0)="-",NA(),_xlfn.XLOOKUP($C341,貼_産出額整理表!$B$200:$B$378,貼_産出額整理表!G$200:G$378,0))</f>
        <v>5</v>
      </c>
      <c r="I341">
        <f>IF(_xlfn.XLOOKUP($C341,貼_産出額整理表!$B$200:$B$378,貼_産出額整理表!H$200:H$378,0)="-",NA(),_xlfn.XLOOKUP($C341,貼_産出額整理表!$B$200:$B$378,貼_産出額整理表!H$200:H$378,0))</f>
        <v>28</v>
      </c>
      <c r="J341">
        <f>IF(_xlfn.XLOOKUP($C341,貼_産出額整理表!$B$200:$B$378,貼_産出額整理表!I$200:I$378,0)="-",NA(),_xlfn.XLOOKUP($C341,貼_産出額整理表!$B$200:$B$378,貼_産出額整理表!I$200:I$378,0))</f>
        <v>36</v>
      </c>
      <c r="K341">
        <f>IF(_xlfn.XLOOKUP($C341,貼_産出額整理表!$B$200:$B$378,貼_産出額整理表!M$200:M$378,0)="-",NA(),_xlfn.XLOOKUP($C341,貼_産出額整理表!$B$200:$B$378,貼_産出額整理表!M$200:M$378,0))</f>
        <v>49</v>
      </c>
      <c r="L341" t="e">
        <f>IF(_xlfn.XLOOKUP($C341,貼_産出額整理表!$B$200:$B$378,貼_産出額整理表!N$200:N$378,0)="-",NA(),_xlfn.XLOOKUP($C341,貼_産出額整理表!$B$200:$B$378,貼_産出額整理表!N$200:N$378,0))</f>
        <v>#N/A</v>
      </c>
      <c r="M341">
        <f>IF(_xlfn.XLOOKUP($C341,貼_産出額整理表!$B$200:$B$378,貼_産出額整理表!J$200:J$378,0)="-",NA(),_xlfn.XLOOKUP($C341,貼_産出額整理表!$B$200:$B$378,貼_産出額整理表!J$200:J$378,0))</f>
        <v>262</v>
      </c>
      <c r="N341">
        <f>IF(_xlfn.XLOOKUP($C341,貼_産出額整理表!$B$200:$B$378,貼_産出額整理表!K$200:K$378,0)="-",NA(),_xlfn.XLOOKUP($C341,貼_産出額整理表!$B$200:$B$378,貼_産出額整理表!K$200:K$378,0))</f>
        <v>5</v>
      </c>
      <c r="O341">
        <f>IF(_xlfn.XLOOKUP($C341,貼_産出額整理表!$B$200:$B$378,貼_産出額整理表!L$200:L$378,0)="-",NA(),_xlfn.XLOOKUP($C341,貼_産出額整理表!$B$200:$B$378,貼_産出額整理表!L$200:L$378,0))</f>
        <v>3</v>
      </c>
      <c r="P341">
        <f>IF(_xlfn.XLOOKUP($C341,貼_産出額整理表!$B$200:$B$378,貼_産出額整理表!O$200:O$378,0)="-",NA(),_xlfn.XLOOKUP($C341,貼_産出額整理表!$B$200:$B$378,貼_産出額整理表!O$200:O$378,0))</f>
        <v>973</v>
      </c>
      <c r="Q341">
        <f>IF(_xlfn.XLOOKUP($C341,貼_産出額整理表!$B$200:$B$378,貼_産出額整理表!Q$200:Q$378,0)="-",NA(),_xlfn.XLOOKUP($C341,貼_産出額整理表!$B$200:$B$378,貼_産出額整理表!Q$200:Q$378,0))</f>
        <v>606</v>
      </c>
      <c r="R341">
        <f>IF(_xlfn.XLOOKUP($C341,貼_産出額整理表!$B$200:$B$378,貼_産出額整理表!R$200:R$378,0)="-",NA(),_xlfn.XLOOKUP($C341,貼_産出額整理表!$B$200:$B$378,貼_産出額整理表!R$200:R$378,0))</f>
        <v>523</v>
      </c>
      <c r="S341">
        <f>IF(_xlfn.XLOOKUP($C341,貼_産出額整理表!$B$200:$B$378,貼_産出額整理表!P$200:P$378,0)="-",NA(),_xlfn.XLOOKUP($C341,貼_産出額整理表!$B$200:$B$378,貼_産出額整理表!P$200:P$378,0))</f>
        <v>147</v>
      </c>
    </row>
    <row r="342" spans="3:19">
      <c r="C342">
        <v>24</v>
      </c>
      <c r="D342">
        <f>IF(_xlfn.XLOOKUP($C342,貼_産出額整理表!$B$200:$B$378,貼_産出額整理表!C$200:C$378,0)="-",NA(),_xlfn.XLOOKUP($C342,貼_産出額整理表!$B$200:$B$378,貼_産出額整理表!C$200:C$378,0))</f>
        <v>1389</v>
      </c>
      <c r="E342">
        <f>IF(_xlfn.XLOOKUP($C342,貼_産出額整理表!$B$200:$B$378,貼_産出額整理表!D$200:D$378,0)="-",NA(),_xlfn.XLOOKUP($C342,貼_産出額整理表!$B$200:$B$378,貼_産出額整理表!D$200:D$378,0))</f>
        <v>654</v>
      </c>
      <c r="F342">
        <f>IF(_xlfn.XLOOKUP($C342,貼_産出額整理表!$B$200:$B$378,貼_産出額整理表!E$200:E$378,0)="-",NA(),_xlfn.XLOOKUP($C342,貼_産出額整理表!$B$200:$B$378,貼_産出額整理表!E$200:E$378,0))</f>
        <v>160</v>
      </c>
      <c r="G342">
        <f>IF(_xlfn.XLOOKUP($C342,貼_産出額整理表!$B$200:$B$378,貼_産出額整理表!F$200:F$378,0)="-",NA(),_xlfn.XLOOKUP($C342,貼_産出額整理表!$B$200:$B$378,貼_産出額整理表!F$200:F$378,0))</f>
        <v>60</v>
      </c>
      <c r="H342">
        <f>IF(_xlfn.XLOOKUP($C342,貼_産出額整理表!$B$200:$B$378,貼_産出額整理表!G$200:G$378,0)="-",NA(),_xlfn.XLOOKUP($C342,貼_産出額整理表!$B$200:$B$378,貼_産出額整理表!G$200:G$378,0))</f>
        <v>5</v>
      </c>
      <c r="I342">
        <f>IF(_xlfn.XLOOKUP($C342,貼_産出額整理表!$B$200:$B$378,貼_産出額整理表!H$200:H$378,0)="-",NA(),_xlfn.XLOOKUP($C342,貼_産出額整理表!$B$200:$B$378,貼_産出額整理表!H$200:H$378,0))</f>
        <v>28</v>
      </c>
      <c r="J342">
        <f>IF(_xlfn.XLOOKUP($C342,貼_産出額整理表!$B$200:$B$378,貼_産出額整理表!I$200:I$378,0)="-",NA(),_xlfn.XLOOKUP($C342,貼_産出額整理表!$B$200:$B$378,貼_産出額整理表!I$200:I$378,0))</f>
        <v>35</v>
      </c>
      <c r="K342">
        <f>IF(_xlfn.XLOOKUP($C342,貼_産出額整理表!$B$200:$B$378,貼_産出額整理表!M$200:M$378,0)="-",NA(),_xlfn.XLOOKUP($C342,貼_産出額整理表!$B$200:$B$378,貼_産出額整理表!M$200:M$378,0))</f>
        <v>48</v>
      </c>
      <c r="L342" t="e">
        <f>IF(_xlfn.XLOOKUP($C342,貼_産出額整理表!$B$200:$B$378,貼_産出額整理表!N$200:N$378,0)="-",NA(),_xlfn.XLOOKUP($C342,貼_産出額整理表!$B$200:$B$378,貼_産出額整理表!N$200:N$378,0))</f>
        <v>#N/A</v>
      </c>
      <c r="M342">
        <f>IF(_xlfn.XLOOKUP($C342,貼_産出額整理表!$B$200:$B$378,貼_産出額整理表!J$200:J$378,0)="-",NA(),_xlfn.XLOOKUP($C342,貼_産出額整理表!$B$200:$B$378,貼_産出額整理表!J$200:J$378,0))</f>
        <v>259</v>
      </c>
      <c r="N342">
        <f>IF(_xlfn.XLOOKUP($C342,貼_産出額整理表!$B$200:$B$378,貼_産出額整理表!K$200:K$378,0)="-",NA(),_xlfn.XLOOKUP($C342,貼_産出額整理表!$B$200:$B$378,貼_産出額整理表!K$200:K$378,0))</f>
        <v>5</v>
      </c>
      <c r="O342">
        <f>IF(_xlfn.XLOOKUP($C342,貼_産出額整理表!$B$200:$B$378,貼_産出額整理表!L$200:L$378,0)="-",NA(),_xlfn.XLOOKUP($C342,貼_産出額整理表!$B$200:$B$378,貼_産出額整理表!L$200:L$378,0))</f>
        <v>3</v>
      </c>
      <c r="P342">
        <f>IF(_xlfn.XLOOKUP($C342,貼_産出額整理表!$B$200:$B$378,貼_産出額整理表!O$200:O$378,0)="-",NA(),_xlfn.XLOOKUP($C342,貼_産出額整理表!$B$200:$B$378,貼_産出額整理表!O$200:O$378,0))</f>
        <v>963</v>
      </c>
      <c r="Q342">
        <f>IF(_xlfn.XLOOKUP($C342,貼_産出額整理表!$B$200:$B$378,貼_産出額整理表!Q$200:Q$378,0)="-",NA(),_xlfn.XLOOKUP($C342,貼_産出額整理表!$B$200:$B$378,貼_産出額整理表!Q$200:Q$378,0))</f>
        <v>605</v>
      </c>
      <c r="R342">
        <f>IF(_xlfn.XLOOKUP($C342,貼_産出額整理表!$B$200:$B$378,貼_産出額整理表!R$200:R$378,0)="-",NA(),_xlfn.XLOOKUP($C342,貼_産出額整理表!$B$200:$B$378,貼_産出額整理表!R$200:R$378,0))</f>
        <v>522</v>
      </c>
      <c r="S342">
        <f>IF(_xlfn.XLOOKUP($C342,貼_産出額整理表!$B$200:$B$378,貼_産出額整理表!P$200:P$378,0)="-",NA(),_xlfn.XLOOKUP($C342,貼_産出額整理表!$B$200:$B$378,貼_産出額整理表!P$200:P$378,0))</f>
        <v>147</v>
      </c>
    </row>
    <row r="343" spans="3:19">
      <c r="C343">
        <v>25</v>
      </c>
      <c r="D343">
        <f>IF(_xlfn.XLOOKUP($C343,貼_産出額整理表!$B$200:$B$378,貼_産出額整理表!C$200:C$378,0)="-",NA(),_xlfn.XLOOKUP($C343,貼_産出額整理表!$B$200:$B$378,貼_産出額整理表!C$200:C$378,0))</f>
        <v>1371</v>
      </c>
      <c r="E343">
        <f>IF(_xlfn.XLOOKUP($C343,貼_産出額整理表!$B$200:$B$378,貼_産出額整理表!D$200:D$378,0)="-",NA(),_xlfn.XLOOKUP($C343,貼_産出額整理表!$B$200:$B$378,貼_産出額整理表!D$200:D$378,0))</f>
        <v>613</v>
      </c>
      <c r="F343">
        <f>IF(_xlfn.XLOOKUP($C343,貼_産出額整理表!$B$200:$B$378,貼_産出額整理表!E$200:E$378,0)="-",NA(),_xlfn.XLOOKUP($C343,貼_産出額整理表!$B$200:$B$378,貼_産出額整理表!E$200:E$378,0))</f>
        <v>159</v>
      </c>
      <c r="G343">
        <f>IF(_xlfn.XLOOKUP($C343,貼_産出額整理表!$B$200:$B$378,貼_産出額整理表!F$200:F$378,0)="-",NA(),_xlfn.XLOOKUP($C343,貼_産出額整理表!$B$200:$B$378,貼_産出額整理表!F$200:F$378,0))</f>
        <v>60</v>
      </c>
      <c r="H343">
        <f>IF(_xlfn.XLOOKUP($C343,貼_産出額整理表!$B$200:$B$378,貼_産出額整理表!G$200:G$378,0)="-",NA(),_xlfn.XLOOKUP($C343,貼_産出額整理表!$B$200:$B$378,貼_産出額整理表!G$200:G$378,0))</f>
        <v>4</v>
      </c>
      <c r="I343">
        <f>IF(_xlfn.XLOOKUP($C343,貼_産出額整理表!$B$200:$B$378,貼_産出額整理表!H$200:H$378,0)="-",NA(),_xlfn.XLOOKUP($C343,貼_産出額整理表!$B$200:$B$378,貼_産出額整理表!H$200:H$378,0))</f>
        <v>25</v>
      </c>
      <c r="J343">
        <f>IF(_xlfn.XLOOKUP($C343,貼_産出額整理表!$B$200:$B$378,貼_産出額整理表!I$200:I$378,0)="-",NA(),_xlfn.XLOOKUP($C343,貼_産出額整理表!$B$200:$B$378,貼_産出額整理表!I$200:I$378,0))</f>
        <v>33</v>
      </c>
      <c r="K343">
        <f>IF(_xlfn.XLOOKUP($C343,貼_産出額整理表!$B$200:$B$378,貼_産出額整理表!M$200:M$378,0)="-",NA(),_xlfn.XLOOKUP($C343,貼_産出額整理表!$B$200:$B$378,貼_産出額整理表!M$200:M$378,0))</f>
        <v>43</v>
      </c>
      <c r="L343" t="e">
        <f>IF(_xlfn.XLOOKUP($C343,貼_産出額整理表!$B$200:$B$378,貼_産出額整理表!N$200:N$378,0)="-",NA(),_xlfn.XLOOKUP($C343,貼_産出額整理表!$B$200:$B$378,貼_産出額整理表!N$200:N$378,0))</f>
        <v>#N/A</v>
      </c>
      <c r="M343">
        <f>IF(_xlfn.XLOOKUP($C343,貼_産出額整理表!$B$200:$B$378,貼_産出額整理表!J$200:J$378,0)="-",NA(),_xlfn.XLOOKUP($C343,貼_産出額整理表!$B$200:$B$378,貼_産出額整理表!J$200:J$378,0))</f>
        <v>258</v>
      </c>
      <c r="N343">
        <f>IF(_xlfn.XLOOKUP($C343,貼_産出額整理表!$B$200:$B$378,貼_産出額整理表!K$200:K$378,0)="-",NA(),_xlfn.XLOOKUP($C343,貼_産出額整理表!$B$200:$B$378,貼_産出額整理表!K$200:K$378,0))</f>
        <v>4</v>
      </c>
      <c r="O343">
        <f>IF(_xlfn.XLOOKUP($C343,貼_産出額整理表!$B$200:$B$378,貼_産出額整理表!L$200:L$378,0)="-",NA(),_xlfn.XLOOKUP($C343,貼_産出額整理表!$B$200:$B$378,貼_産出額整理表!L$200:L$378,0))</f>
        <v>3</v>
      </c>
      <c r="P343">
        <f>IF(_xlfn.XLOOKUP($C343,貼_産出額整理表!$B$200:$B$378,貼_産出額整理表!O$200:O$378,0)="-",NA(),_xlfn.XLOOKUP($C343,貼_産出額整理表!$B$200:$B$378,貼_産出額整理表!O$200:O$378,0))</f>
        <v>910</v>
      </c>
      <c r="Q343">
        <f>IF(_xlfn.XLOOKUP($C343,貼_産出額整理表!$B$200:$B$378,貼_産出額整理表!Q$200:Q$378,0)="-",NA(),_xlfn.XLOOKUP($C343,貼_産出額整理表!$B$200:$B$378,貼_産出額整理表!Q$200:Q$378,0))</f>
        <v>560</v>
      </c>
      <c r="R343">
        <f>IF(_xlfn.XLOOKUP($C343,貼_産出額整理表!$B$200:$B$378,貼_産出額整理表!R$200:R$378,0)="-",NA(),_xlfn.XLOOKUP($C343,貼_産出額整理表!$B$200:$B$378,貼_産出額整理表!R$200:R$378,0))</f>
        <v>487</v>
      </c>
      <c r="S343">
        <f>IF(_xlfn.XLOOKUP($C343,貼_産出額整理表!$B$200:$B$378,貼_産出額整理表!P$200:P$378,0)="-",NA(),_xlfn.XLOOKUP($C343,貼_産出額整理表!$B$200:$B$378,貼_産出額整理表!P$200:P$378,0))</f>
        <v>146</v>
      </c>
    </row>
    <row r="344" spans="3:19">
      <c r="C344">
        <v>26</v>
      </c>
      <c r="D344">
        <f>IF(_xlfn.XLOOKUP($C344,貼_産出額整理表!$B$200:$B$378,貼_産出額整理表!C$200:C$378,0)="-",NA(),_xlfn.XLOOKUP($C344,貼_産出額整理表!$B$200:$B$378,貼_産出額整理表!C$200:C$378,0))</f>
        <v>1361</v>
      </c>
      <c r="E344">
        <f>IF(_xlfn.XLOOKUP($C344,貼_産出額整理表!$B$200:$B$378,貼_産出額整理表!D$200:D$378,0)="-",NA(),_xlfn.XLOOKUP($C344,貼_産出額整理表!$B$200:$B$378,貼_産出額整理表!D$200:D$378,0))</f>
        <v>605</v>
      </c>
      <c r="F344">
        <f>IF(_xlfn.XLOOKUP($C344,貼_産出額整理表!$B$200:$B$378,貼_産出額整理表!E$200:E$378,0)="-",NA(),_xlfn.XLOOKUP($C344,貼_産出額整理表!$B$200:$B$378,貼_産出額整理表!E$200:E$378,0))</f>
        <v>153</v>
      </c>
      <c r="G344">
        <f>IF(_xlfn.XLOOKUP($C344,貼_産出額整理表!$B$200:$B$378,貼_産出額整理表!F$200:F$378,0)="-",NA(),_xlfn.XLOOKUP($C344,貼_産出額整理表!$B$200:$B$378,貼_産出額整理表!F$200:F$378,0))</f>
        <v>53</v>
      </c>
      <c r="H344">
        <f>IF(_xlfn.XLOOKUP($C344,貼_産出額整理表!$B$200:$B$378,貼_産出額整理表!G$200:G$378,0)="-",NA(),_xlfn.XLOOKUP($C344,貼_産出額整理表!$B$200:$B$378,貼_産出額整理表!G$200:G$378,0))</f>
        <v>4</v>
      </c>
      <c r="I344">
        <f>IF(_xlfn.XLOOKUP($C344,貼_産出額整理表!$B$200:$B$378,貼_産出額整理表!H$200:H$378,0)="-",NA(),_xlfn.XLOOKUP($C344,貼_産出額整理表!$B$200:$B$378,貼_産出額整理表!H$200:H$378,0))</f>
        <v>24</v>
      </c>
      <c r="J344">
        <f>IF(_xlfn.XLOOKUP($C344,貼_産出額整理表!$B$200:$B$378,貼_産出額整理表!I$200:I$378,0)="-",NA(),_xlfn.XLOOKUP($C344,貼_産出額整理表!$B$200:$B$378,貼_産出額整理表!I$200:I$378,0))</f>
        <v>27</v>
      </c>
      <c r="K344">
        <f>IF(_xlfn.XLOOKUP($C344,貼_産出額整理表!$B$200:$B$378,貼_産出額整理表!M$200:M$378,0)="-",NA(),_xlfn.XLOOKUP($C344,貼_産出額整理表!$B$200:$B$378,貼_産出額整理表!M$200:M$378,0))</f>
        <v>40</v>
      </c>
      <c r="L344" t="e">
        <f>IF(_xlfn.XLOOKUP($C344,貼_産出額整理表!$B$200:$B$378,貼_産出額整理表!N$200:N$378,0)="-",NA(),_xlfn.XLOOKUP($C344,貼_産出額整理表!$B$200:$B$378,貼_産出額整理表!N$200:N$378,0))</f>
        <v>#N/A</v>
      </c>
      <c r="M344">
        <f>IF(_xlfn.XLOOKUP($C344,貼_産出額整理表!$B$200:$B$378,貼_産出額整理表!J$200:J$378,0)="-",NA(),_xlfn.XLOOKUP($C344,貼_産出額整理表!$B$200:$B$378,貼_産出額整理表!J$200:J$378,0))</f>
        <v>240</v>
      </c>
      <c r="N344">
        <f>IF(_xlfn.XLOOKUP($C344,貼_産出額整理表!$B$200:$B$378,貼_産出額整理表!K$200:K$378,0)="-",NA(),_xlfn.XLOOKUP($C344,貼_産出額整理表!$B$200:$B$378,貼_産出額整理表!K$200:K$378,0))</f>
        <v>4</v>
      </c>
      <c r="O344">
        <f>IF(_xlfn.XLOOKUP($C344,貼_産出額整理表!$B$200:$B$378,貼_産出額整理表!L$200:L$378,0)="-",NA(),_xlfn.XLOOKUP($C344,貼_産出額整理表!$B$200:$B$378,貼_産出額整理表!L$200:L$378,0))</f>
        <v>3</v>
      </c>
      <c r="P344">
        <f>IF(_xlfn.XLOOKUP($C344,貼_産出額整理表!$B$200:$B$378,貼_産出額整理表!O$200:O$378,0)="-",NA(),_xlfn.XLOOKUP($C344,貼_産出額整理表!$B$200:$B$378,貼_産出額整理表!O$200:O$378,0))</f>
        <v>883</v>
      </c>
      <c r="Q344">
        <f>IF(_xlfn.XLOOKUP($C344,貼_産出額整理表!$B$200:$B$378,貼_産出額整理表!Q$200:Q$378,0)="-",NA(),_xlfn.XLOOKUP($C344,貼_産出額整理表!$B$200:$B$378,貼_産出額整理表!Q$200:Q$378,0))</f>
        <v>537</v>
      </c>
      <c r="R344">
        <f>IF(_xlfn.XLOOKUP($C344,貼_産出額整理表!$B$200:$B$378,貼_産出額整理表!R$200:R$378,0)="-",NA(),_xlfn.XLOOKUP($C344,貼_産出額整理表!$B$200:$B$378,貼_産出額整理表!R$200:R$378,0))</f>
        <v>472</v>
      </c>
      <c r="S344">
        <f>IF(_xlfn.XLOOKUP($C344,貼_産出額整理表!$B$200:$B$378,貼_産出額整理表!P$200:P$378,0)="-",NA(),_xlfn.XLOOKUP($C344,貼_産出額整理表!$B$200:$B$378,貼_産出額整理表!P$200:P$378,0))</f>
        <v>142</v>
      </c>
    </row>
    <row r="345" spans="3:19">
      <c r="C345">
        <v>27</v>
      </c>
      <c r="D345">
        <f>IF(_xlfn.XLOOKUP($C345,貼_産出額整理表!$B$200:$B$378,貼_産出額整理表!C$200:C$378,0)="-",NA(),_xlfn.XLOOKUP($C345,貼_産出額整理表!$B$200:$B$378,貼_産出額整理表!C$200:C$378,0))</f>
        <v>1345</v>
      </c>
      <c r="E345">
        <f>IF(_xlfn.XLOOKUP($C345,貼_産出額整理表!$B$200:$B$378,貼_産出額整理表!D$200:D$378,0)="-",NA(),_xlfn.XLOOKUP($C345,貼_産出額整理表!$B$200:$B$378,貼_産出額整理表!D$200:D$378,0))</f>
        <v>595</v>
      </c>
      <c r="F345">
        <f>IF(_xlfn.XLOOKUP($C345,貼_産出額整理表!$B$200:$B$378,貼_産出額整理表!E$200:E$378,0)="-",NA(),_xlfn.XLOOKUP($C345,貼_産出額整理表!$B$200:$B$378,貼_産出額整理表!E$200:E$378,0))</f>
        <v>148</v>
      </c>
      <c r="G345">
        <f>IF(_xlfn.XLOOKUP($C345,貼_産出額整理表!$B$200:$B$378,貼_産出額整理表!F$200:F$378,0)="-",NA(),_xlfn.XLOOKUP($C345,貼_産出額整理表!$B$200:$B$378,貼_産出額整理表!F$200:F$378,0))</f>
        <v>53</v>
      </c>
      <c r="H345">
        <f>IF(_xlfn.XLOOKUP($C345,貼_産出額整理表!$B$200:$B$378,貼_産出額整理表!G$200:G$378,0)="-",NA(),_xlfn.XLOOKUP($C345,貼_産出額整理表!$B$200:$B$378,貼_産出額整理表!G$200:G$378,0))</f>
        <v>4</v>
      </c>
      <c r="I345">
        <f>IF(_xlfn.XLOOKUP($C345,貼_産出額整理表!$B$200:$B$378,貼_産出額整理表!H$200:H$378,0)="-",NA(),_xlfn.XLOOKUP($C345,貼_産出額整理表!$B$200:$B$378,貼_産出額整理表!H$200:H$378,0))</f>
        <v>24</v>
      </c>
      <c r="J345">
        <f>IF(_xlfn.XLOOKUP($C345,貼_産出額整理表!$B$200:$B$378,貼_産出額整理表!I$200:I$378,0)="-",NA(),_xlfn.XLOOKUP($C345,貼_産出額整理表!$B$200:$B$378,貼_産出額整理表!I$200:I$378,0))</f>
        <v>26</v>
      </c>
      <c r="K345">
        <f>IF(_xlfn.XLOOKUP($C345,貼_産出額整理表!$B$200:$B$378,貼_産出額整理表!M$200:M$378,0)="-",NA(),_xlfn.XLOOKUP($C345,貼_産出額整理表!$B$200:$B$378,貼_産出額整理表!M$200:M$378,0))</f>
        <v>36</v>
      </c>
      <c r="L345" t="e">
        <f>IF(_xlfn.XLOOKUP($C345,貼_産出額整理表!$B$200:$B$378,貼_産出額整理表!N$200:N$378,0)="-",NA(),_xlfn.XLOOKUP($C345,貼_産出額整理表!$B$200:$B$378,貼_産出額整理表!N$200:N$378,0))</f>
        <v>#N/A</v>
      </c>
      <c r="M345">
        <f>IF(_xlfn.XLOOKUP($C345,貼_産出額整理表!$B$200:$B$378,貼_産出額整理表!J$200:J$378,0)="-",NA(),_xlfn.XLOOKUP($C345,貼_産出額整理表!$B$200:$B$378,貼_産出額整理表!J$200:J$378,0))</f>
        <v>222</v>
      </c>
      <c r="N345">
        <f>IF(_xlfn.XLOOKUP($C345,貼_産出額整理表!$B$200:$B$378,貼_産出額整理表!K$200:K$378,0)="-",NA(),_xlfn.XLOOKUP($C345,貼_産出額整理表!$B$200:$B$378,貼_産出額整理表!K$200:K$378,0))</f>
        <v>3</v>
      </c>
      <c r="O345">
        <f>IF(_xlfn.XLOOKUP($C345,貼_産出額整理表!$B$200:$B$378,貼_産出額整理表!L$200:L$378,0)="-",NA(),_xlfn.XLOOKUP($C345,貼_産出額整理表!$B$200:$B$378,貼_産出額整理表!L$200:L$378,0))</f>
        <v>2</v>
      </c>
      <c r="P345">
        <f>IF(_xlfn.XLOOKUP($C345,貼_産出額整理表!$B$200:$B$378,貼_産出額整理表!O$200:O$378,0)="-",NA(),_xlfn.XLOOKUP($C345,貼_産出額整理表!$B$200:$B$378,貼_産出額整理表!O$200:O$378,0))</f>
        <v>850</v>
      </c>
      <c r="Q345">
        <f>IF(_xlfn.XLOOKUP($C345,貼_産出額整理表!$B$200:$B$378,貼_産出額整理表!Q$200:Q$378,0)="-",NA(),_xlfn.XLOOKUP($C345,貼_産出額整理表!$B$200:$B$378,貼_産出額整理表!Q$200:Q$378,0))</f>
        <v>534</v>
      </c>
      <c r="R345">
        <f>IF(_xlfn.XLOOKUP($C345,貼_産出額整理表!$B$200:$B$378,貼_産出額整理表!R$200:R$378,0)="-",NA(),_xlfn.XLOOKUP($C345,貼_産出額整理表!$B$200:$B$378,貼_産出額整理表!R$200:R$378,0))</f>
        <v>467</v>
      </c>
      <c r="S345">
        <f>IF(_xlfn.XLOOKUP($C345,貼_産出額整理表!$B$200:$B$378,貼_産出額整理表!P$200:P$378,0)="-",NA(),_xlfn.XLOOKUP($C345,貼_産出額整理表!$B$200:$B$378,貼_産出額整理表!P$200:P$378,0))</f>
        <v>141</v>
      </c>
    </row>
    <row r="346" spans="3:19">
      <c r="C346">
        <v>28</v>
      </c>
      <c r="D346">
        <f>IF(_xlfn.XLOOKUP($C346,貼_産出額整理表!$B$200:$B$378,貼_産出額整理表!C$200:C$378,0)="-",NA(),_xlfn.XLOOKUP($C346,貼_産出額整理表!$B$200:$B$378,貼_産出額整理表!C$200:C$378,0))</f>
        <v>1322</v>
      </c>
      <c r="E346">
        <f>IF(_xlfn.XLOOKUP($C346,貼_産出額整理表!$B$200:$B$378,貼_産出額整理表!D$200:D$378,0)="-",NA(),_xlfn.XLOOKUP($C346,貼_産出額整理表!$B$200:$B$378,貼_産出額整理表!D$200:D$378,0))</f>
        <v>593</v>
      </c>
      <c r="F346">
        <f>IF(_xlfn.XLOOKUP($C346,貼_産出額整理表!$B$200:$B$378,貼_産出額整理表!E$200:E$378,0)="-",NA(),_xlfn.XLOOKUP($C346,貼_産出額整理表!$B$200:$B$378,貼_産出額整理表!E$200:E$378,0))</f>
        <v>145</v>
      </c>
      <c r="G346">
        <f>IF(_xlfn.XLOOKUP($C346,貼_産出額整理表!$B$200:$B$378,貼_産出額整理表!F$200:F$378,0)="-",NA(),_xlfn.XLOOKUP($C346,貼_産出額整理表!$B$200:$B$378,貼_産出額整理表!F$200:F$378,0))</f>
        <v>52</v>
      </c>
      <c r="H346">
        <f>IF(_xlfn.XLOOKUP($C346,貼_産出額整理表!$B$200:$B$378,貼_産出額整理表!G$200:G$378,0)="-",NA(),_xlfn.XLOOKUP($C346,貼_産出額整理表!$B$200:$B$378,貼_産出額整理表!G$200:G$378,0))</f>
        <v>4</v>
      </c>
      <c r="I346">
        <f>IF(_xlfn.XLOOKUP($C346,貼_産出額整理表!$B$200:$B$378,貼_産出額整理表!H$200:H$378,0)="-",NA(),_xlfn.XLOOKUP($C346,貼_産出額整理表!$B$200:$B$378,貼_産出額整理表!H$200:H$378,0))</f>
        <v>20</v>
      </c>
      <c r="J346">
        <f>IF(_xlfn.XLOOKUP($C346,貼_産出額整理表!$B$200:$B$378,貼_産出額整理表!I$200:I$378,0)="-",NA(),_xlfn.XLOOKUP($C346,貼_産出額整理表!$B$200:$B$378,貼_産出額整理表!I$200:I$378,0))</f>
        <v>26</v>
      </c>
      <c r="K346">
        <f>IF(_xlfn.XLOOKUP($C346,貼_産出額整理表!$B$200:$B$378,貼_産出額整理表!M$200:M$378,0)="-",NA(),_xlfn.XLOOKUP($C346,貼_産出額整理表!$B$200:$B$378,貼_産出額整理表!M$200:M$378,0))</f>
        <v>34</v>
      </c>
      <c r="L346" t="e">
        <f>IF(_xlfn.XLOOKUP($C346,貼_産出額整理表!$B$200:$B$378,貼_産出額整理表!N$200:N$378,0)="-",NA(),_xlfn.XLOOKUP($C346,貼_産出額整理表!$B$200:$B$378,貼_産出額整理表!N$200:N$378,0))</f>
        <v>#N/A</v>
      </c>
      <c r="M346">
        <f>IF(_xlfn.XLOOKUP($C346,貼_産出額整理表!$B$200:$B$378,貼_産出額整理表!J$200:J$378,0)="-",NA(),_xlfn.XLOOKUP($C346,貼_産出額整理表!$B$200:$B$378,貼_産出額整理表!J$200:J$378,0))</f>
        <v>218</v>
      </c>
      <c r="N346">
        <f>IF(_xlfn.XLOOKUP($C346,貼_産出額整理表!$B$200:$B$378,貼_産出額整理表!K$200:K$378,0)="-",NA(),_xlfn.XLOOKUP($C346,貼_産出額整理表!$B$200:$B$378,貼_産出額整理表!K$200:K$378,0))</f>
        <v>3</v>
      </c>
      <c r="O346">
        <f>IF(_xlfn.XLOOKUP($C346,貼_産出額整理表!$B$200:$B$378,貼_産出額整理表!L$200:L$378,0)="-",NA(),_xlfn.XLOOKUP($C346,貼_産出額整理表!$B$200:$B$378,貼_産出額整理表!L$200:L$378,0))</f>
        <v>2</v>
      </c>
      <c r="P346">
        <f>IF(_xlfn.XLOOKUP($C346,貼_産出額整理表!$B$200:$B$378,貼_産出額整理表!O$200:O$378,0)="-",NA(),_xlfn.XLOOKUP($C346,貼_産出額整理表!$B$200:$B$378,貼_産出額整理表!O$200:O$378,0))</f>
        <v>820</v>
      </c>
      <c r="Q346">
        <f>IF(_xlfn.XLOOKUP($C346,貼_産出額整理表!$B$200:$B$378,貼_産出額整理表!Q$200:Q$378,0)="-",NA(),_xlfn.XLOOKUP($C346,貼_産出額整理表!$B$200:$B$378,貼_産出額整理表!Q$200:Q$378,0))</f>
        <v>514</v>
      </c>
      <c r="R346">
        <f>IF(_xlfn.XLOOKUP($C346,貼_産出額整理表!$B$200:$B$378,貼_産出額整理表!R$200:R$378,0)="-",NA(),_xlfn.XLOOKUP($C346,貼_産出額整理表!$B$200:$B$378,貼_産出額整理表!R$200:R$378,0))</f>
        <v>460</v>
      </c>
      <c r="S346">
        <f>IF(_xlfn.XLOOKUP($C346,貼_産出額整理表!$B$200:$B$378,貼_産出額整理表!P$200:P$378,0)="-",NA(),_xlfn.XLOOKUP($C346,貼_産出額整理表!$B$200:$B$378,貼_産出額整理表!P$200:P$378,0))</f>
        <v>139</v>
      </c>
    </row>
    <row r="347" spans="3:19">
      <c r="C347">
        <v>29</v>
      </c>
      <c r="D347">
        <f>IF(_xlfn.XLOOKUP($C347,貼_産出額整理表!$B$200:$B$378,貼_産出額整理表!C$200:C$378,0)="-",NA(),_xlfn.XLOOKUP($C347,貼_産出額整理表!$B$200:$B$378,貼_産出額整理表!C$200:C$378,0))</f>
        <v>1291</v>
      </c>
      <c r="E347">
        <f>IF(_xlfn.XLOOKUP($C347,貼_産出額整理表!$B$200:$B$378,貼_産出額整理表!D$200:D$378,0)="-",NA(),_xlfn.XLOOKUP($C347,貼_産出額整理表!$B$200:$B$378,貼_産出額整理表!D$200:D$378,0))</f>
        <v>592</v>
      </c>
      <c r="F347">
        <f>IF(_xlfn.XLOOKUP($C347,貼_産出額整理表!$B$200:$B$378,貼_産出額整理表!E$200:E$378,0)="-",NA(),_xlfn.XLOOKUP($C347,貼_産出額整理表!$B$200:$B$378,貼_産出額整理表!E$200:E$378,0))</f>
        <v>145</v>
      </c>
      <c r="G347">
        <f>IF(_xlfn.XLOOKUP($C347,貼_産出額整理表!$B$200:$B$378,貼_産出額整理表!F$200:F$378,0)="-",NA(),_xlfn.XLOOKUP($C347,貼_産出額整理表!$B$200:$B$378,貼_産出額整理表!F$200:F$378,0))</f>
        <v>50</v>
      </c>
      <c r="H347">
        <f>IF(_xlfn.XLOOKUP($C347,貼_産出額整理表!$B$200:$B$378,貼_産出額整理表!G$200:G$378,0)="-",NA(),_xlfn.XLOOKUP($C347,貼_産出額整理表!$B$200:$B$378,貼_産出額整理表!G$200:G$378,0))</f>
        <v>3</v>
      </c>
      <c r="I347">
        <f>IF(_xlfn.XLOOKUP($C347,貼_産出額整理表!$B$200:$B$378,貼_産出額整理表!H$200:H$378,0)="-",NA(),_xlfn.XLOOKUP($C347,貼_産出額整理表!$B$200:$B$378,貼_産出額整理表!H$200:H$378,0))</f>
        <v>20</v>
      </c>
      <c r="J347">
        <f>IF(_xlfn.XLOOKUP($C347,貼_産出額整理表!$B$200:$B$378,貼_産出額整理表!I$200:I$378,0)="-",NA(),_xlfn.XLOOKUP($C347,貼_産出額整理表!$B$200:$B$378,貼_産出額整理表!I$200:I$378,0))</f>
        <v>26</v>
      </c>
      <c r="K347">
        <f>IF(_xlfn.XLOOKUP($C347,貼_産出額整理表!$B$200:$B$378,貼_産出額整理表!M$200:M$378,0)="-",NA(),_xlfn.XLOOKUP($C347,貼_産出額整理表!$B$200:$B$378,貼_産出額整理表!M$200:M$378,0))</f>
        <v>33</v>
      </c>
      <c r="L347" t="e">
        <f>IF(_xlfn.XLOOKUP($C347,貼_産出額整理表!$B$200:$B$378,貼_産出額整理表!N$200:N$378,0)="-",NA(),_xlfn.XLOOKUP($C347,貼_産出額整理表!$B$200:$B$378,貼_産出額整理表!N$200:N$378,0))</f>
        <v>#N/A</v>
      </c>
      <c r="M347">
        <f>IF(_xlfn.XLOOKUP($C347,貼_産出額整理表!$B$200:$B$378,貼_産出額整理表!J$200:J$378,0)="-",NA(),_xlfn.XLOOKUP($C347,貼_産出額整理表!$B$200:$B$378,貼_産出額整理表!J$200:J$378,0))</f>
        <v>215</v>
      </c>
      <c r="N347">
        <f>IF(_xlfn.XLOOKUP($C347,貼_産出額整理表!$B$200:$B$378,貼_産出額整理表!K$200:K$378,0)="-",NA(),_xlfn.XLOOKUP($C347,貼_産出額整理表!$B$200:$B$378,貼_産出額整理表!K$200:K$378,0))</f>
        <v>3</v>
      </c>
      <c r="O347">
        <f>IF(_xlfn.XLOOKUP($C347,貼_産出額整理表!$B$200:$B$378,貼_産出額整理表!L$200:L$378,0)="-",NA(),_xlfn.XLOOKUP($C347,貼_産出額整理表!$B$200:$B$378,貼_産出額整理表!L$200:L$378,0))</f>
        <v>2</v>
      </c>
      <c r="P347">
        <f>IF(_xlfn.XLOOKUP($C347,貼_産出額整理表!$B$200:$B$378,貼_産出額整理表!O$200:O$378,0)="-",NA(),_xlfn.XLOOKUP($C347,貼_産出額整理表!$B$200:$B$378,貼_産出額整理表!O$200:O$378,0))</f>
        <v>820</v>
      </c>
      <c r="Q347">
        <f>IF(_xlfn.XLOOKUP($C347,貼_産出額整理表!$B$200:$B$378,貼_産出額整理表!Q$200:Q$378,0)="-",NA(),_xlfn.XLOOKUP($C347,貼_産出額整理表!$B$200:$B$378,貼_産出額整理表!Q$200:Q$378,0))</f>
        <v>511</v>
      </c>
      <c r="R347">
        <f>IF(_xlfn.XLOOKUP($C347,貼_産出額整理表!$B$200:$B$378,貼_産出額整理表!R$200:R$378,0)="-",NA(),_xlfn.XLOOKUP($C347,貼_産出額整理表!$B$200:$B$378,貼_産出額整理表!R$200:R$378,0))</f>
        <v>451</v>
      </c>
      <c r="S347">
        <f>IF(_xlfn.XLOOKUP($C347,貼_産出額整理表!$B$200:$B$378,貼_産出額整理表!P$200:P$378,0)="-",NA(),_xlfn.XLOOKUP($C347,貼_産出額整理表!$B$200:$B$378,貼_産出額整理表!P$200:P$378,0))</f>
        <v>131</v>
      </c>
    </row>
    <row r="348" spans="3:19">
      <c r="C348">
        <v>30</v>
      </c>
      <c r="D348">
        <f>IF(_xlfn.XLOOKUP($C348,貼_産出額整理表!$B$200:$B$378,貼_産出額整理表!C$200:C$378,0)="-",NA(),_xlfn.XLOOKUP($C348,貼_産出額整理表!$B$200:$B$378,貼_産出額整理表!C$200:C$378,0))</f>
        <v>1261</v>
      </c>
      <c r="E348">
        <f>IF(_xlfn.XLOOKUP($C348,貼_産出額整理表!$B$200:$B$378,貼_産出額整理表!D$200:D$378,0)="-",NA(),_xlfn.XLOOKUP($C348,貼_産出額整理表!$B$200:$B$378,貼_産出額整理表!D$200:D$378,0))</f>
        <v>505</v>
      </c>
      <c r="F348">
        <f>IF(_xlfn.XLOOKUP($C348,貼_産出額整理表!$B$200:$B$378,貼_産出額整理表!E$200:E$378,0)="-",NA(),_xlfn.XLOOKUP($C348,貼_産出額整理表!$B$200:$B$378,貼_産出額整理表!E$200:E$378,0))</f>
        <v>138</v>
      </c>
      <c r="G348">
        <f>IF(_xlfn.XLOOKUP($C348,貼_産出額整理表!$B$200:$B$378,貼_産出額整理表!F$200:F$378,0)="-",NA(),_xlfn.XLOOKUP($C348,貼_産出額整理表!$B$200:$B$378,貼_産出額整理表!F$200:F$378,0))</f>
        <v>50</v>
      </c>
      <c r="H348">
        <f>IF(_xlfn.XLOOKUP($C348,貼_産出額整理表!$B$200:$B$378,貼_産出額整理表!G$200:G$378,0)="-",NA(),_xlfn.XLOOKUP($C348,貼_産出額整理表!$B$200:$B$378,貼_産出額整理表!G$200:G$378,0))</f>
        <v>3</v>
      </c>
      <c r="I348">
        <f>IF(_xlfn.XLOOKUP($C348,貼_産出額整理表!$B$200:$B$378,貼_産出額整理表!H$200:H$378,0)="-",NA(),_xlfn.XLOOKUP($C348,貼_産出額整理表!$B$200:$B$378,貼_産出額整理表!H$200:H$378,0))</f>
        <v>20</v>
      </c>
      <c r="J348">
        <f>IF(_xlfn.XLOOKUP($C348,貼_産出額整理表!$B$200:$B$378,貼_産出額整理表!I$200:I$378,0)="-",NA(),_xlfn.XLOOKUP($C348,貼_産出額整理表!$B$200:$B$378,貼_産出額整理表!I$200:I$378,0))</f>
        <v>24</v>
      </c>
      <c r="K348">
        <f>IF(_xlfn.XLOOKUP($C348,貼_産出額整理表!$B$200:$B$378,貼_産出額整理表!M$200:M$378,0)="-",NA(),_xlfn.XLOOKUP($C348,貼_産出額整理表!$B$200:$B$378,貼_産出額整理表!M$200:M$378,0))</f>
        <v>33</v>
      </c>
      <c r="L348" t="e">
        <f>IF(_xlfn.XLOOKUP($C348,貼_産出額整理表!$B$200:$B$378,貼_産出額整理表!N$200:N$378,0)="-",NA(),_xlfn.XLOOKUP($C348,貼_産出額整理表!$B$200:$B$378,貼_産出額整理表!N$200:N$378,0))</f>
        <v>#N/A</v>
      </c>
      <c r="M348">
        <f>IF(_xlfn.XLOOKUP($C348,貼_産出額整理表!$B$200:$B$378,貼_産出額整理表!J$200:J$378,0)="-",NA(),_xlfn.XLOOKUP($C348,貼_産出額整理表!$B$200:$B$378,貼_産出額整理表!J$200:J$378,0))</f>
        <v>206</v>
      </c>
      <c r="N348">
        <f>IF(_xlfn.XLOOKUP($C348,貼_産出額整理表!$B$200:$B$378,貼_産出額整理表!K$200:K$378,0)="-",NA(),_xlfn.XLOOKUP($C348,貼_産出額整理表!$B$200:$B$378,貼_産出額整理表!K$200:K$378,0))</f>
        <v>3</v>
      </c>
      <c r="O348">
        <f>IF(_xlfn.XLOOKUP($C348,貼_産出額整理表!$B$200:$B$378,貼_産出額整理表!L$200:L$378,0)="-",NA(),_xlfn.XLOOKUP($C348,貼_産出額整理表!$B$200:$B$378,貼_産出額整理表!L$200:L$378,0))</f>
        <v>2</v>
      </c>
      <c r="P348">
        <f>IF(_xlfn.XLOOKUP($C348,貼_産出額整理表!$B$200:$B$378,貼_産出額整理表!O$200:O$378,0)="-",NA(),_xlfn.XLOOKUP($C348,貼_産出額整理表!$B$200:$B$378,貼_産出額整理表!O$200:O$378,0))</f>
        <v>808</v>
      </c>
      <c r="Q348">
        <f>IF(_xlfn.XLOOKUP($C348,貼_産出額整理表!$B$200:$B$378,貼_産出額整理表!Q$200:Q$378,0)="-",NA(),_xlfn.XLOOKUP($C348,貼_産出額整理表!$B$200:$B$378,貼_産出額整理表!Q$200:Q$378,0))</f>
        <v>478</v>
      </c>
      <c r="R348">
        <f>IF(_xlfn.XLOOKUP($C348,貼_産出額整理表!$B$200:$B$378,貼_産出額整理表!R$200:R$378,0)="-",NA(),_xlfn.XLOOKUP($C348,貼_産出額整理表!$B$200:$B$378,貼_産出額整理表!R$200:R$378,0))</f>
        <v>418</v>
      </c>
      <c r="S348">
        <f>IF(_xlfn.XLOOKUP($C348,貼_産出額整理表!$B$200:$B$378,貼_産出額整理表!P$200:P$378,0)="-",NA(),_xlfn.XLOOKUP($C348,貼_産出額整理表!$B$200:$B$378,貼_産出額整理表!P$200:P$378,0))</f>
        <v>128</v>
      </c>
    </row>
    <row r="349" spans="3:19">
      <c r="C349">
        <v>31</v>
      </c>
      <c r="D349">
        <f>IF(_xlfn.XLOOKUP($C349,貼_産出額整理表!$B$200:$B$378,貼_産出額整理表!C$200:C$378,0)="-",NA(),_xlfn.XLOOKUP($C349,貼_産出額整理表!$B$200:$B$378,貼_産出額整理表!C$200:C$378,0))</f>
        <v>1222</v>
      </c>
      <c r="E349">
        <f>IF(_xlfn.XLOOKUP($C349,貼_産出額整理表!$B$200:$B$378,貼_産出額整理表!D$200:D$378,0)="-",NA(),_xlfn.XLOOKUP($C349,貼_産出額整理表!$B$200:$B$378,貼_産出額整理表!D$200:D$378,0))</f>
        <v>500</v>
      </c>
      <c r="F349">
        <f>IF(_xlfn.XLOOKUP($C349,貼_産出額整理表!$B$200:$B$378,貼_産出額整理表!E$200:E$378,0)="-",NA(),_xlfn.XLOOKUP($C349,貼_産出額整理表!$B$200:$B$378,貼_産出額整理表!E$200:E$378,0))</f>
        <v>133</v>
      </c>
      <c r="G349">
        <f>IF(_xlfn.XLOOKUP($C349,貼_産出額整理表!$B$200:$B$378,貼_産出額整理表!F$200:F$378,0)="-",NA(),_xlfn.XLOOKUP($C349,貼_産出額整理表!$B$200:$B$378,貼_産出額整理表!F$200:F$378,0))</f>
        <v>50</v>
      </c>
      <c r="H349">
        <f>IF(_xlfn.XLOOKUP($C349,貼_産出額整理表!$B$200:$B$378,貼_産出額整理表!G$200:G$378,0)="-",NA(),_xlfn.XLOOKUP($C349,貼_産出額整理表!$B$200:$B$378,貼_産出額整理表!G$200:G$378,0))</f>
        <v>3</v>
      </c>
      <c r="I349">
        <f>IF(_xlfn.XLOOKUP($C349,貼_産出額整理表!$B$200:$B$378,貼_産出額整理表!H$200:H$378,0)="-",NA(),_xlfn.XLOOKUP($C349,貼_産出額整理表!$B$200:$B$378,貼_産出額整理表!H$200:H$378,0))</f>
        <v>18</v>
      </c>
      <c r="J349">
        <f>IF(_xlfn.XLOOKUP($C349,貼_産出額整理表!$B$200:$B$378,貼_産出額整理表!I$200:I$378,0)="-",NA(),_xlfn.XLOOKUP($C349,貼_産出額整理表!$B$200:$B$378,貼_産出額整理表!I$200:I$378,0))</f>
        <v>21</v>
      </c>
      <c r="K349">
        <f>IF(_xlfn.XLOOKUP($C349,貼_産出額整理表!$B$200:$B$378,貼_産出額整理表!M$200:M$378,0)="-",NA(),_xlfn.XLOOKUP($C349,貼_産出額整理表!$B$200:$B$378,貼_産出額整理表!M$200:M$378,0))</f>
        <v>29</v>
      </c>
      <c r="L349" t="e">
        <f>IF(_xlfn.XLOOKUP($C349,貼_産出額整理表!$B$200:$B$378,貼_産出額整理表!N$200:N$378,0)="-",NA(),_xlfn.XLOOKUP($C349,貼_産出額整理表!$B$200:$B$378,貼_産出額整理表!N$200:N$378,0))</f>
        <v>#N/A</v>
      </c>
      <c r="M349">
        <f>IF(_xlfn.XLOOKUP($C349,貼_産出額整理表!$B$200:$B$378,貼_産出額整理表!J$200:J$378,0)="-",NA(),_xlfn.XLOOKUP($C349,貼_産出額整理表!$B$200:$B$378,貼_産出額整理表!J$200:J$378,0))</f>
        <v>204</v>
      </c>
      <c r="N349">
        <f>IF(_xlfn.XLOOKUP($C349,貼_産出額整理表!$B$200:$B$378,貼_産出額整理表!K$200:K$378,0)="-",NA(),_xlfn.XLOOKUP($C349,貼_産出額整理表!$B$200:$B$378,貼_産出額整理表!K$200:K$378,0))</f>
        <v>3</v>
      </c>
      <c r="O349">
        <f>IF(_xlfn.XLOOKUP($C349,貼_産出額整理表!$B$200:$B$378,貼_産出額整理表!L$200:L$378,0)="-",NA(),_xlfn.XLOOKUP($C349,貼_産出額整理表!$B$200:$B$378,貼_産出額整理表!L$200:L$378,0))</f>
        <v>2</v>
      </c>
      <c r="P349">
        <f>IF(_xlfn.XLOOKUP($C349,貼_産出額整理表!$B$200:$B$378,貼_産出額整理表!O$200:O$378,0)="-",NA(),_xlfn.XLOOKUP($C349,貼_産出額整理表!$B$200:$B$378,貼_産出額整理表!O$200:O$378,0))</f>
        <v>794</v>
      </c>
      <c r="Q349">
        <f>IF(_xlfn.XLOOKUP($C349,貼_産出額整理表!$B$200:$B$378,貼_産出額整理表!Q$200:Q$378,0)="-",NA(),_xlfn.XLOOKUP($C349,貼_産出額整理表!$B$200:$B$378,貼_産出額整理表!Q$200:Q$378,0))</f>
        <v>475</v>
      </c>
      <c r="R349">
        <f>IF(_xlfn.XLOOKUP($C349,貼_産出額整理表!$B$200:$B$378,貼_産出額整理表!R$200:R$378,0)="-",NA(),_xlfn.XLOOKUP($C349,貼_産出額整理表!$B$200:$B$378,貼_産出額整理表!R$200:R$378,0))</f>
        <v>417</v>
      </c>
      <c r="S349">
        <f>IF(_xlfn.XLOOKUP($C349,貼_産出額整理表!$B$200:$B$378,貼_産出額整理表!P$200:P$378,0)="-",NA(),_xlfn.XLOOKUP($C349,貼_産出額整理表!$B$200:$B$378,貼_産出額整理表!P$200:P$378,0))</f>
        <v>122</v>
      </c>
    </row>
    <row r="350" spans="3:19">
      <c r="C350">
        <v>32</v>
      </c>
      <c r="D350">
        <f>IF(_xlfn.XLOOKUP($C350,貼_産出額整理表!$B$200:$B$378,貼_産出額整理表!C$200:C$378,0)="-",NA(),_xlfn.XLOOKUP($C350,貼_産出額整理表!$B$200:$B$378,貼_産出額整理表!C$200:C$378,0))</f>
        <v>1214</v>
      </c>
      <c r="E350">
        <f>IF(_xlfn.XLOOKUP($C350,貼_産出額整理表!$B$200:$B$378,貼_産出額整理表!D$200:D$378,0)="-",NA(),_xlfn.XLOOKUP($C350,貼_産出額整理表!$B$200:$B$378,貼_産出額整理表!D$200:D$378,0))</f>
        <v>491</v>
      </c>
      <c r="F350">
        <f>IF(_xlfn.XLOOKUP($C350,貼_産出額整理表!$B$200:$B$378,貼_産出額整理表!E$200:E$378,0)="-",NA(),_xlfn.XLOOKUP($C350,貼_産出額整理表!$B$200:$B$378,貼_産出額整理表!E$200:E$378,0))</f>
        <v>132</v>
      </c>
      <c r="G350">
        <f>IF(_xlfn.XLOOKUP($C350,貼_産出額整理表!$B$200:$B$378,貼_産出額整理表!F$200:F$378,0)="-",NA(),_xlfn.XLOOKUP($C350,貼_産出額整理表!$B$200:$B$378,貼_産出額整理表!F$200:F$378,0))</f>
        <v>45</v>
      </c>
      <c r="H350">
        <f>IF(_xlfn.XLOOKUP($C350,貼_産出額整理表!$B$200:$B$378,貼_産出額整理表!G$200:G$378,0)="-",NA(),_xlfn.XLOOKUP($C350,貼_産出額整理表!$B$200:$B$378,貼_産出額整理表!G$200:G$378,0))</f>
        <v>3</v>
      </c>
      <c r="I350">
        <f>IF(_xlfn.XLOOKUP($C350,貼_産出額整理表!$B$200:$B$378,貼_産出額整理表!H$200:H$378,0)="-",NA(),_xlfn.XLOOKUP($C350,貼_産出額整理表!$B$200:$B$378,貼_産出額整理表!H$200:H$378,0))</f>
        <v>18</v>
      </c>
      <c r="J350">
        <f>IF(_xlfn.XLOOKUP($C350,貼_産出額整理表!$B$200:$B$378,貼_産出額整理表!I$200:I$378,0)="-",NA(),_xlfn.XLOOKUP($C350,貼_産出額整理表!$B$200:$B$378,貼_産出額整理表!I$200:I$378,0))</f>
        <v>21</v>
      </c>
      <c r="K350">
        <f>IF(_xlfn.XLOOKUP($C350,貼_産出額整理表!$B$200:$B$378,貼_産出額整理表!M$200:M$378,0)="-",NA(),_xlfn.XLOOKUP($C350,貼_産出額整理表!$B$200:$B$378,貼_産出額整理表!M$200:M$378,0))</f>
        <v>29</v>
      </c>
      <c r="L350" t="e">
        <f>IF(_xlfn.XLOOKUP($C350,貼_産出額整理表!$B$200:$B$378,貼_産出額整理表!N$200:N$378,0)="-",NA(),_xlfn.XLOOKUP($C350,貼_産出額整理表!$B$200:$B$378,貼_産出額整理表!N$200:N$378,0))</f>
        <v>#N/A</v>
      </c>
      <c r="M350">
        <f>IF(_xlfn.XLOOKUP($C350,貼_産出額整理表!$B$200:$B$378,貼_産出額整理表!J$200:J$378,0)="-",NA(),_xlfn.XLOOKUP($C350,貼_産出額整理表!$B$200:$B$378,貼_産出額整理表!J$200:J$378,0))</f>
        <v>202</v>
      </c>
      <c r="N350">
        <f>IF(_xlfn.XLOOKUP($C350,貼_産出額整理表!$B$200:$B$378,貼_産出額整理表!K$200:K$378,0)="-",NA(),_xlfn.XLOOKUP($C350,貼_産出額整理表!$B$200:$B$378,貼_産出額整理表!K$200:K$378,0))</f>
        <v>3</v>
      </c>
      <c r="O350">
        <f>IF(_xlfn.XLOOKUP($C350,貼_産出額整理表!$B$200:$B$378,貼_産出額整理表!L$200:L$378,0)="-",NA(),_xlfn.XLOOKUP($C350,貼_産出額整理表!$B$200:$B$378,貼_産出額整理表!L$200:L$378,0))</f>
        <v>1</v>
      </c>
      <c r="P350">
        <f>IF(_xlfn.XLOOKUP($C350,貼_産出額整理表!$B$200:$B$378,貼_産出額整理表!O$200:O$378,0)="-",NA(),_xlfn.XLOOKUP($C350,貼_産出額整理表!$B$200:$B$378,貼_産出額整理表!O$200:O$378,0))</f>
        <v>779</v>
      </c>
      <c r="Q350">
        <f>IF(_xlfn.XLOOKUP($C350,貼_産出額整理表!$B$200:$B$378,貼_産出額整理表!Q$200:Q$378,0)="-",NA(),_xlfn.XLOOKUP($C350,貼_産出額整理表!$B$200:$B$378,貼_産出額整理表!Q$200:Q$378,0))</f>
        <v>465</v>
      </c>
      <c r="R350">
        <f>IF(_xlfn.XLOOKUP($C350,貼_産出額整理表!$B$200:$B$378,貼_産出額整理表!R$200:R$378,0)="-",NA(),_xlfn.XLOOKUP($C350,貼_産出額整理表!$B$200:$B$378,貼_産出額整理表!R$200:R$378,0))</f>
        <v>400</v>
      </c>
      <c r="S350">
        <f>IF(_xlfn.XLOOKUP($C350,貼_産出額整理表!$B$200:$B$378,貼_産出額整理表!P$200:P$378,0)="-",NA(),_xlfn.XLOOKUP($C350,貼_産出額整理表!$B$200:$B$378,貼_産出額整理表!P$200:P$378,0))</f>
        <v>118</v>
      </c>
    </row>
    <row r="351" spans="3:19">
      <c r="C351">
        <v>33</v>
      </c>
      <c r="D351">
        <f>IF(_xlfn.XLOOKUP($C351,貼_産出額整理表!$B$200:$B$378,貼_産出額整理表!C$200:C$378,0)="-",NA(),_xlfn.XLOOKUP($C351,貼_産出額整理表!$B$200:$B$378,貼_産出額整理表!C$200:C$378,0))</f>
        <v>1181</v>
      </c>
      <c r="E351">
        <f>IF(_xlfn.XLOOKUP($C351,貼_産出額整理表!$B$200:$B$378,貼_産出額整理表!D$200:D$378,0)="-",NA(),_xlfn.XLOOKUP($C351,貼_産出額整理表!$B$200:$B$378,貼_産出額整理表!D$200:D$378,0))</f>
        <v>479</v>
      </c>
      <c r="F351">
        <f>IF(_xlfn.XLOOKUP($C351,貼_産出額整理表!$B$200:$B$378,貼_産出額整理表!E$200:E$378,0)="-",NA(),_xlfn.XLOOKUP($C351,貼_産出額整理表!$B$200:$B$378,貼_産出額整理表!E$200:E$378,0))</f>
        <v>129</v>
      </c>
      <c r="G351">
        <f>IF(_xlfn.XLOOKUP($C351,貼_産出額整理表!$B$200:$B$378,貼_産出額整理表!F$200:F$378,0)="-",NA(),_xlfn.XLOOKUP($C351,貼_産出額整理表!$B$200:$B$378,貼_産出額整理表!F$200:F$378,0))</f>
        <v>44</v>
      </c>
      <c r="H351">
        <f>IF(_xlfn.XLOOKUP($C351,貼_産出額整理表!$B$200:$B$378,貼_産出額整理表!G$200:G$378,0)="-",NA(),_xlfn.XLOOKUP($C351,貼_産出額整理表!$B$200:$B$378,貼_産出額整理表!G$200:G$378,0))</f>
        <v>3</v>
      </c>
      <c r="I351">
        <f>IF(_xlfn.XLOOKUP($C351,貼_産出額整理表!$B$200:$B$378,貼_産出額整理表!H$200:H$378,0)="-",NA(),_xlfn.XLOOKUP($C351,貼_産出額整理表!$B$200:$B$378,貼_産出額整理表!H$200:H$378,0))</f>
        <v>16</v>
      </c>
      <c r="J351">
        <f>IF(_xlfn.XLOOKUP($C351,貼_産出額整理表!$B$200:$B$378,貼_産出額整理表!I$200:I$378,0)="-",NA(),_xlfn.XLOOKUP($C351,貼_産出額整理表!$B$200:$B$378,貼_産出額整理表!I$200:I$378,0))</f>
        <v>19</v>
      </c>
      <c r="K351">
        <f>IF(_xlfn.XLOOKUP($C351,貼_産出額整理表!$B$200:$B$378,貼_産出額整理表!M$200:M$378,0)="-",NA(),_xlfn.XLOOKUP($C351,貼_産出額整理表!$B$200:$B$378,貼_産出額整理表!M$200:M$378,0))</f>
        <v>28</v>
      </c>
      <c r="L351" t="e">
        <f>IF(_xlfn.XLOOKUP($C351,貼_産出額整理表!$B$200:$B$378,貼_産出額整理表!N$200:N$378,0)="-",NA(),_xlfn.XLOOKUP($C351,貼_産出額整理表!$B$200:$B$378,貼_産出額整理表!N$200:N$378,0))</f>
        <v>#N/A</v>
      </c>
      <c r="M351">
        <f>IF(_xlfn.XLOOKUP($C351,貼_産出額整理表!$B$200:$B$378,貼_産出額整理表!J$200:J$378,0)="-",NA(),_xlfn.XLOOKUP($C351,貼_産出額整理表!$B$200:$B$378,貼_産出額整理表!J$200:J$378,0))</f>
        <v>195</v>
      </c>
      <c r="N351">
        <f>IF(_xlfn.XLOOKUP($C351,貼_産出額整理表!$B$200:$B$378,貼_産出額整理表!K$200:K$378,0)="-",NA(),_xlfn.XLOOKUP($C351,貼_産出額整理表!$B$200:$B$378,貼_産出額整理表!K$200:K$378,0))</f>
        <v>2</v>
      </c>
      <c r="O351">
        <f>IF(_xlfn.XLOOKUP($C351,貼_産出額整理表!$B$200:$B$378,貼_産出額整理表!L$200:L$378,0)="-",NA(),_xlfn.XLOOKUP($C351,貼_産出額整理表!$B$200:$B$378,貼_産出額整理表!L$200:L$378,0))</f>
        <v>1</v>
      </c>
      <c r="P351">
        <f>IF(_xlfn.XLOOKUP($C351,貼_産出額整理表!$B$200:$B$378,貼_産出額整理表!O$200:O$378,0)="-",NA(),_xlfn.XLOOKUP($C351,貼_産出額整理表!$B$200:$B$378,貼_産出額整理表!O$200:O$378,0))</f>
        <v>778</v>
      </c>
      <c r="Q351">
        <f>IF(_xlfn.XLOOKUP($C351,貼_産出額整理表!$B$200:$B$378,貼_産出額整理表!Q$200:Q$378,0)="-",NA(),_xlfn.XLOOKUP($C351,貼_産出額整理表!$B$200:$B$378,貼_産出額整理表!Q$200:Q$378,0))</f>
        <v>448</v>
      </c>
      <c r="R351">
        <f>IF(_xlfn.XLOOKUP($C351,貼_産出額整理表!$B$200:$B$378,貼_産出額整理表!R$200:R$378,0)="-",NA(),_xlfn.XLOOKUP($C351,貼_産出額整理表!$B$200:$B$378,貼_産出額整理表!R$200:R$378,0))</f>
        <v>400</v>
      </c>
      <c r="S351">
        <f>IF(_xlfn.XLOOKUP($C351,貼_産出額整理表!$B$200:$B$378,貼_産出額整理表!P$200:P$378,0)="-",NA(),_xlfn.XLOOKUP($C351,貼_産出額整理表!$B$200:$B$378,貼_産出額整理表!P$200:P$378,0))</f>
        <v>114</v>
      </c>
    </row>
    <row r="352" spans="3:19">
      <c r="C352">
        <v>34</v>
      </c>
      <c r="D352">
        <f>IF(_xlfn.XLOOKUP($C352,貼_産出額整理表!$B$200:$B$378,貼_産出額整理表!C$200:C$378,0)="-",NA(),_xlfn.XLOOKUP($C352,貼_産出額整理表!$B$200:$B$378,貼_産出額整理表!C$200:C$378,0))</f>
        <v>1152</v>
      </c>
      <c r="E352">
        <f>IF(_xlfn.XLOOKUP($C352,貼_産出額整理表!$B$200:$B$378,貼_産出額整理表!D$200:D$378,0)="-",NA(),_xlfn.XLOOKUP($C352,貼_産出額整理表!$B$200:$B$378,貼_産出額整理表!D$200:D$378,0))</f>
        <v>478</v>
      </c>
      <c r="F352">
        <f>IF(_xlfn.XLOOKUP($C352,貼_産出額整理表!$B$200:$B$378,貼_産出額整理表!E$200:E$378,0)="-",NA(),_xlfn.XLOOKUP($C352,貼_産出額整理表!$B$200:$B$378,貼_産出額整理表!E$200:E$378,0))</f>
        <v>120</v>
      </c>
      <c r="G352">
        <f>IF(_xlfn.XLOOKUP($C352,貼_産出額整理表!$B$200:$B$378,貼_産出額整理表!F$200:F$378,0)="-",NA(),_xlfn.XLOOKUP($C352,貼_産出額整理表!$B$200:$B$378,貼_産出額整理表!F$200:F$378,0))</f>
        <v>41</v>
      </c>
      <c r="H352">
        <f>IF(_xlfn.XLOOKUP($C352,貼_産出額整理表!$B$200:$B$378,貼_産出額整理表!G$200:G$378,0)="-",NA(),_xlfn.XLOOKUP($C352,貼_産出額整理表!$B$200:$B$378,貼_産出額整理表!G$200:G$378,0))</f>
        <v>3</v>
      </c>
      <c r="I352">
        <f>IF(_xlfn.XLOOKUP($C352,貼_産出額整理表!$B$200:$B$378,貼_産出額整理表!H$200:H$378,0)="-",NA(),_xlfn.XLOOKUP($C352,貼_産出額整理表!$B$200:$B$378,貼_産出額整理表!H$200:H$378,0))</f>
        <v>16</v>
      </c>
      <c r="J352">
        <f>IF(_xlfn.XLOOKUP($C352,貼_産出額整理表!$B$200:$B$378,貼_産出額整理表!I$200:I$378,0)="-",NA(),_xlfn.XLOOKUP($C352,貼_産出額整理表!$B$200:$B$378,貼_産出額整理表!I$200:I$378,0))</f>
        <v>18</v>
      </c>
      <c r="K352">
        <f>IF(_xlfn.XLOOKUP($C352,貼_産出額整理表!$B$200:$B$378,貼_産出額整理表!M$200:M$378,0)="-",NA(),_xlfn.XLOOKUP($C352,貼_産出額整理表!$B$200:$B$378,貼_産出額整理表!M$200:M$378,0))</f>
        <v>27</v>
      </c>
      <c r="L352" t="e">
        <f>IF(_xlfn.XLOOKUP($C352,貼_産出額整理表!$B$200:$B$378,貼_産出額整理表!N$200:N$378,0)="-",NA(),_xlfn.XLOOKUP($C352,貼_産出額整理表!$B$200:$B$378,貼_産出額整理表!N$200:N$378,0))</f>
        <v>#N/A</v>
      </c>
      <c r="M352">
        <f>IF(_xlfn.XLOOKUP($C352,貼_産出額整理表!$B$200:$B$378,貼_産出額整理表!J$200:J$378,0)="-",NA(),_xlfn.XLOOKUP($C352,貼_産出額整理表!$B$200:$B$378,貼_産出額整理表!J$200:J$378,0))</f>
        <v>192</v>
      </c>
      <c r="N352">
        <f>IF(_xlfn.XLOOKUP($C352,貼_産出額整理表!$B$200:$B$378,貼_産出額整理表!K$200:K$378,0)="-",NA(),_xlfn.XLOOKUP($C352,貼_産出額整理表!$B$200:$B$378,貼_産出額整理表!K$200:K$378,0))</f>
        <v>2</v>
      </c>
      <c r="O352">
        <f>IF(_xlfn.XLOOKUP($C352,貼_産出額整理表!$B$200:$B$378,貼_産出額整理表!L$200:L$378,0)="-",NA(),_xlfn.XLOOKUP($C352,貼_産出額整理表!$B$200:$B$378,貼_産出額整理表!L$200:L$378,0))</f>
        <v>1</v>
      </c>
      <c r="P352">
        <f>IF(_xlfn.XLOOKUP($C352,貼_産出額整理表!$B$200:$B$378,貼_産出額整理表!O$200:O$378,0)="-",NA(),_xlfn.XLOOKUP($C352,貼_産出額整理表!$B$200:$B$378,貼_産出額整理表!O$200:O$378,0))</f>
        <v>773</v>
      </c>
      <c r="Q352">
        <f>IF(_xlfn.XLOOKUP($C352,貼_産出額整理表!$B$200:$B$378,貼_産出額整理表!Q$200:Q$378,0)="-",NA(),_xlfn.XLOOKUP($C352,貼_産出額整理表!$B$200:$B$378,貼_産出額整理表!Q$200:Q$378,0))</f>
        <v>447</v>
      </c>
      <c r="R352">
        <f>IF(_xlfn.XLOOKUP($C352,貼_産出額整理表!$B$200:$B$378,貼_産出額整理表!R$200:R$378,0)="-",NA(),_xlfn.XLOOKUP($C352,貼_産出額整理表!$B$200:$B$378,貼_産出額整理表!R$200:R$378,0))</f>
        <v>396</v>
      </c>
      <c r="S352">
        <f>IF(_xlfn.XLOOKUP($C352,貼_産出額整理表!$B$200:$B$378,貼_産出額整理表!P$200:P$378,0)="-",NA(),_xlfn.XLOOKUP($C352,貼_産出額整理表!$B$200:$B$378,貼_産出額整理表!P$200:P$378,0))</f>
        <v>113</v>
      </c>
    </row>
    <row r="353" spans="3:19">
      <c r="C353">
        <v>35</v>
      </c>
      <c r="D353">
        <f>IF(_xlfn.XLOOKUP($C353,貼_産出額整理表!$B$200:$B$378,貼_産出額整理表!C$200:C$378,0)="-",NA(),_xlfn.XLOOKUP($C353,貼_産出額整理表!$B$200:$B$378,貼_産出額整理表!C$200:C$378,0))</f>
        <v>1138</v>
      </c>
      <c r="E353">
        <f>IF(_xlfn.XLOOKUP($C353,貼_産出額整理表!$B$200:$B$378,貼_産出額整理表!D$200:D$378,0)="-",NA(),_xlfn.XLOOKUP($C353,貼_産出額整理表!$B$200:$B$378,貼_産出額整理表!D$200:D$378,0))</f>
        <v>477</v>
      </c>
      <c r="F353">
        <f>IF(_xlfn.XLOOKUP($C353,貼_産出額整理表!$B$200:$B$378,貼_産出額整理表!E$200:E$378,0)="-",NA(),_xlfn.XLOOKUP($C353,貼_産出額整理表!$B$200:$B$378,貼_産出額整理表!E$200:E$378,0))</f>
        <v>117</v>
      </c>
      <c r="G353">
        <f>IF(_xlfn.XLOOKUP($C353,貼_産出額整理表!$B$200:$B$378,貼_産出額整理表!F$200:F$378,0)="-",NA(),_xlfn.XLOOKUP($C353,貼_産出額整理表!$B$200:$B$378,貼_産出額整理表!F$200:F$378,0))</f>
        <v>36</v>
      </c>
      <c r="H353">
        <f>IF(_xlfn.XLOOKUP($C353,貼_産出額整理表!$B$200:$B$378,貼_産出額整理表!G$200:G$378,0)="-",NA(),_xlfn.XLOOKUP($C353,貼_産出額整理表!$B$200:$B$378,貼_産出額整理表!G$200:G$378,0))</f>
        <v>3</v>
      </c>
      <c r="I353">
        <f>IF(_xlfn.XLOOKUP($C353,貼_産出額整理表!$B$200:$B$378,貼_産出額整理表!H$200:H$378,0)="-",NA(),_xlfn.XLOOKUP($C353,貼_産出額整理表!$B$200:$B$378,貼_産出額整理表!H$200:H$378,0))</f>
        <v>16</v>
      </c>
      <c r="J353">
        <f>IF(_xlfn.XLOOKUP($C353,貼_産出額整理表!$B$200:$B$378,貼_産出額整理表!I$200:I$378,0)="-",NA(),_xlfn.XLOOKUP($C353,貼_産出額整理表!$B$200:$B$378,貼_産出額整理表!I$200:I$378,0))</f>
        <v>18</v>
      </c>
      <c r="K353">
        <f>IF(_xlfn.XLOOKUP($C353,貼_産出額整理表!$B$200:$B$378,貼_産出額整理表!M$200:M$378,0)="-",NA(),_xlfn.XLOOKUP($C353,貼_産出額整理表!$B$200:$B$378,貼_産出額整理表!M$200:M$378,0))</f>
        <v>23</v>
      </c>
      <c r="L353" t="e">
        <f>IF(_xlfn.XLOOKUP($C353,貼_産出額整理表!$B$200:$B$378,貼_産出額整理表!N$200:N$378,0)="-",NA(),_xlfn.XLOOKUP($C353,貼_産出額整理表!$B$200:$B$378,貼_産出額整理表!N$200:N$378,0))</f>
        <v>#N/A</v>
      </c>
      <c r="M353">
        <f>IF(_xlfn.XLOOKUP($C353,貼_産出額整理表!$B$200:$B$378,貼_産出額整理表!J$200:J$378,0)="-",NA(),_xlfn.XLOOKUP($C353,貼_産出額整理表!$B$200:$B$378,貼_産出額整理表!J$200:J$378,0))</f>
        <v>175</v>
      </c>
      <c r="N353">
        <f>IF(_xlfn.XLOOKUP($C353,貼_産出額整理表!$B$200:$B$378,貼_産出額整理表!K$200:K$378,0)="-",NA(),_xlfn.XLOOKUP($C353,貼_産出額整理表!$B$200:$B$378,貼_産出額整理表!K$200:K$378,0))</f>
        <v>2</v>
      </c>
      <c r="O353">
        <f>IF(_xlfn.XLOOKUP($C353,貼_産出額整理表!$B$200:$B$378,貼_産出額整理表!L$200:L$378,0)="-",NA(),_xlfn.XLOOKUP($C353,貼_産出額整理表!$B$200:$B$378,貼_産出額整理表!L$200:L$378,0))</f>
        <v>0</v>
      </c>
      <c r="P353">
        <f>IF(_xlfn.XLOOKUP($C353,貼_産出額整理表!$B$200:$B$378,貼_産出額整理表!O$200:O$378,0)="-",NA(),_xlfn.XLOOKUP($C353,貼_産出額整理表!$B$200:$B$378,貼_産出額整理表!O$200:O$378,0))</f>
        <v>748</v>
      </c>
      <c r="Q353">
        <f>IF(_xlfn.XLOOKUP($C353,貼_産出額整理表!$B$200:$B$378,貼_産出額整理表!Q$200:Q$378,0)="-",NA(),_xlfn.XLOOKUP($C353,貼_産出額整理表!$B$200:$B$378,貼_産出額整理表!Q$200:Q$378,0))</f>
        <v>445</v>
      </c>
      <c r="R353">
        <f>IF(_xlfn.XLOOKUP($C353,貼_産出額整理表!$B$200:$B$378,貼_産出額整理表!R$200:R$378,0)="-",NA(),_xlfn.XLOOKUP($C353,貼_産出額整理表!$B$200:$B$378,貼_産出額整理表!R$200:R$378,0))</f>
        <v>383</v>
      </c>
      <c r="S353">
        <f>IF(_xlfn.XLOOKUP($C353,貼_産出額整理表!$B$200:$B$378,貼_産出額整理表!P$200:P$378,0)="-",NA(),_xlfn.XLOOKUP($C353,貼_産出額整理表!$B$200:$B$378,貼_産出額整理表!P$200:P$378,0))</f>
        <v>109</v>
      </c>
    </row>
    <row r="354" spans="3:19">
      <c r="C354">
        <v>36</v>
      </c>
      <c r="D354">
        <f>IF(_xlfn.XLOOKUP($C354,貼_産出額整理表!$B$200:$B$378,貼_産出額整理表!C$200:C$378,0)="-",NA(),_xlfn.XLOOKUP($C354,貼_産出額整理表!$B$200:$B$378,貼_産出額整理表!C$200:C$378,0))</f>
        <v>1127</v>
      </c>
      <c r="E354">
        <f>IF(_xlfn.XLOOKUP($C354,貼_産出額整理表!$B$200:$B$378,貼_産出額整理表!D$200:D$378,0)="-",NA(),_xlfn.XLOOKUP($C354,貼_産出額整理表!$B$200:$B$378,貼_産出額整理表!D$200:D$378,0))</f>
        <v>456</v>
      </c>
      <c r="F354">
        <f>IF(_xlfn.XLOOKUP($C354,貼_産出額整理表!$B$200:$B$378,貼_産出額整理表!E$200:E$378,0)="-",NA(),_xlfn.XLOOKUP($C354,貼_産出額整理表!$B$200:$B$378,貼_産出額整理表!E$200:E$378,0))</f>
        <v>115</v>
      </c>
      <c r="G354">
        <f>IF(_xlfn.XLOOKUP($C354,貼_産出額整理表!$B$200:$B$378,貼_産出額整理表!F$200:F$378,0)="-",NA(),_xlfn.XLOOKUP($C354,貼_産出額整理表!$B$200:$B$378,貼_産出額整理表!F$200:F$378,0))</f>
        <v>34</v>
      </c>
      <c r="H354">
        <f>IF(_xlfn.XLOOKUP($C354,貼_産出額整理表!$B$200:$B$378,貼_産出額整理表!G$200:G$378,0)="-",NA(),_xlfn.XLOOKUP($C354,貼_産出額整理表!$B$200:$B$378,貼_産出額整理表!G$200:G$378,0))</f>
        <v>3</v>
      </c>
      <c r="I354">
        <f>IF(_xlfn.XLOOKUP($C354,貼_産出額整理表!$B$200:$B$378,貼_産出額整理表!H$200:H$378,0)="-",NA(),_xlfn.XLOOKUP($C354,貼_産出額整理表!$B$200:$B$378,貼_産出額整理表!H$200:H$378,0))</f>
        <v>16</v>
      </c>
      <c r="J354">
        <f>IF(_xlfn.XLOOKUP($C354,貼_産出額整理表!$B$200:$B$378,貼_産出額整理表!I$200:I$378,0)="-",NA(),_xlfn.XLOOKUP($C354,貼_産出額整理表!$B$200:$B$378,貼_産出額整理表!I$200:I$378,0))</f>
        <v>18</v>
      </c>
      <c r="K354">
        <f>IF(_xlfn.XLOOKUP($C354,貼_産出額整理表!$B$200:$B$378,貼_産出額整理表!M$200:M$378,0)="-",NA(),_xlfn.XLOOKUP($C354,貼_産出額整理表!$B$200:$B$378,貼_産出額整理表!M$200:M$378,0))</f>
        <v>23</v>
      </c>
      <c r="L354" t="e">
        <f>IF(_xlfn.XLOOKUP($C354,貼_産出額整理表!$B$200:$B$378,貼_産出額整理表!N$200:N$378,0)="-",NA(),_xlfn.XLOOKUP($C354,貼_産出額整理表!$B$200:$B$378,貼_産出額整理表!N$200:N$378,0))</f>
        <v>#N/A</v>
      </c>
      <c r="M354">
        <f>IF(_xlfn.XLOOKUP($C354,貼_産出額整理表!$B$200:$B$378,貼_産出額整理表!J$200:J$378,0)="-",NA(),_xlfn.XLOOKUP($C354,貼_産出額整理表!$B$200:$B$378,貼_産出額整理表!J$200:J$378,0))</f>
        <v>173</v>
      </c>
      <c r="N354">
        <f>IF(_xlfn.XLOOKUP($C354,貼_産出額整理表!$B$200:$B$378,貼_産出額整理表!K$200:K$378,0)="-",NA(),_xlfn.XLOOKUP($C354,貼_産出額整理表!$B$200:$B$378,貼_産出額整理表!K$200:K$378,0))</f>
        <v>2</v>
      </c>
      <c r="O354">
        <f>IF(_xlfn.XLOOKUP($C354,貼_産出額整理表!$B$200:$B$378,貼_産出額整理表!L$200:L$378,0)="-",NA(),_xlfn.XLOOKUP($C354,貼_産出額整理表!$B$200:$B$378,貼_産出額整理表!L$200:L$378,0))</f>
        <v>0</v>
      </c>
      <c r="P354">
        <f>IF(_xlfn.XLOOKUP($C354,貼_産出額整理表!$B$200:$B$378,貼_産出額整理表!O$200:O$378,0)="-",NA(),_xlfn.XLOOKUP($C354,貼_産出額整理表!$B$200:$B$378,貼_産出額整理表!O$200:O$378,0))</f>
        <v>703</v>
      </c>
      <c r="Q354">
        <f>IF(_xlfn.XLOOKUP($C354,貼_産出額整理表!$B$200:$B$378,貼_産出額整理表!Q$200:Q$378,0)="-",NA(),_xlfn.XLOOKUP($C354,貼_産出額整理表!$B$200:$B$378,貼_産出額整理表!Q$200:Q$378,0))</f>
        <v>408</v>
      </c>
      <c r="R354">
        <f>IF(_xlfn.XLOOKUP($C354,貼_産出額整理表!$B$200:$B$378,貼_産出額整理表!R$200:R$378,0)="-",NA(),_xlfn.XLOOKUP($C354,貼_産出額整理表!$B$200:$B$378,貼_産出額整理表!R$200:R$378,0))</f>
        <v>360</v>
      </c>
      <c r="S354">
        <f>IF(_xlfn.XLOOKUP($C354,貼_産出額整理表!$B$200:$B$378,貼_産出額整理表!P$200:P$378,0)="-",NA(),_xlfn.XLOOKUP($C354,貼_産出額整理表!$B$200:$B$378,貼_産出額整理表!P$200:P$378,0))</f>
        <v>94</v>
      </c>
    </row>
    <row r="355" spans="3:19">
      <c r="C355">
        <v>37</v>
      </c>
      <c r="D355">
        <f>IF(_xlfn.XLOOKUP($C355,貼_産出額整理表!$B$200:$B$378,貼_産出額整理表!C$200:C$378,0)="-",NA(),_xlfn.XLOOKUP($C355,貼_産出額整理表!$B$200:$B$378,貼_産出額整理表!C$200:C$378,0))</f>
        <v>1111</v>
      </c>
      <c r="E355">
        <f>IF(_xlfn.XLOOKUP($C355,貼_産出額整理表!$B$200:$B$378,貼_産出額整理表!D$200:D$378,0)="-",NA(),_xlfn.XLOOKUP($C355,貼_産出額整理表!$B$200:$B$378,貼_産出額整理表!D$200:D$378,0))</f>
        <v>440</v>
      </c>
      <c r="F355">
        <f>IF(_xlfn.XLOOKUP($C355,貼_産出額整理表!$B$200:$B$378,貼_産出額整理表!E$200:E$378,0)="-",NA(),_xlfn.XLOOKUP($C355,貼_産出額整理表!$B$200:$B$378,貼_産出額整理表!E$200:E$378,0))</f>
        <v>113</v>
      </c>
      <c r="G355">
        <f>IF(_xlfn.XLOOKUP($C355,貼_産出額整理表!$B$200:$B$378,貼_産出額整理表!F$200:F$378,0)="-",NA(),_xlfn.XLOOKUP($C355,貼_産出額整理表!$B$200:$B$378,貼_産出額整理表!F$200:F$378,0))</f>
        <v>32</v>
      </c>
      <c r="H355">
        <f>IF(_xlfn.XLOOKUP($C355,貼_産出額整理表!$B$200:$B$378,貼_産出額整理表!G$200:G$378,0)="-",NA(),_xlfn.XLOOKUP($C355,貼_産出額整理表!$B$200:$B$378,貼_産出額整理表!G$200:G$378,0))</f>
        <v>3</v>
      </c>
      <c r="I355">
        <f>IF(_xlfn.XLOOKUP($C355,貼_産出額整理表!$B$200:$B$378,貼_産出額整理表!H$200:H$378,0)="-",NA(),_xlfn.XLOOKUP($C355,貼_産出額整理表!$B$200:$B$378,貼_産出額整理表!H$200:H$378,0))</f>
        <v>15</v>
      </c>
      <c r="J355">
        <f>IF(_xlfn.XLOOKUP($C355,貼_産出額整理表!$B$200:$B$378,貼_産出額整理表!I$200:I$378,0)="-",NA(),_xlfn.XLOOKUP($C355,貼_産出額整理表!$B$200:$B$378,貼_産出額整理表!I$200:I$378,0))</f>
        <v>17</v>
      </c>
      <c r="K355">
        <f>IF(_xlfn.XLOOKUP($C355,貼_産出額整理表!$B$200:$B$378,貼_産出額整理表!M$200:M$378,0)="-",NA(),_xlfn.XLOOKUP($C355,貼_産出額整理表!$B$200:$B$378,貼_産出額整理表!M$200:M$378,0))</f>
        <v>23</v>
      </c>
      <c r="L355" t="e">
        <f>IF(_xlfn.XLOOKUP($C355,貼_産出額整理表!$B$200:$B$378,貼_産出額整理表!N$200:N$378,0)="-",NA(),_xlfn.XLOOKUP($C355,貼_産出額整理表!$B$200:$B$378,貼_産出額整理表!N$200:N$378,0))</f>
        <v>#N/A</v>
      </c>
      <c r="M355">
        <f>IF(_xlfn.XLOOKUP($C355,貼_産出額整理表!$B$200:$B$378,貼_産出額整理表!J$200:J$378,0)="-",NA(),_xlfn.XLOOKUP($C355,貼_産出額整理表!$B$200:$B$378,貼_産出額整理表!J$200:J$378,0))</f>
        <v>173</v>
      </c>
      <c r="N355">
        <f>IF(_xlfn.XLOOKUP($C355,貼_産出額整理表!$B$200:$B$378,貼_産出額整理表!K$200:K$378,0)="-",NA(),_xlfn.XLOOKUP($C355,貼_産出額整理表!$B$200:$B$378,貼_産出額整理表!K$200:K$378,0))</f>
        <v>2</v>
      </c>
      <c r="O355">
        <f>IF(_xlfn.XLOOKUP($C355,貼_産出額整理表!$B$200:$B$378,貼_産出額整理表!L$200:L$378,0)="-",NA(),_xlfn.XLOOKUP($C355,貼_産出額整理表!$B$200:$B$378,貼_産出額整理表!L$200:L$378,0))</f>
        <v>0</v>
      </c>
      <c r="P355">
        <f>IF(_xlfn.XLOOKUP($C355,貼_産出額整理表!$B$200:$B$378,貼_産出額整理表!O$200:O$378,0)="-",NA(),_xlfn.XLOOKUP($C355,貼_産出額整理表!$B$200:$B$378,貼_産出額整理表!O$200:O$378,0))</f>
        <v>695</v>
      </c>
      <c r="Q355">
        <f>IF(_xlfn.XLOOKUP($C355,貼_産出額整理表!$B$200:$B$378,貼_産出額整理表!Q$200:Q$378,0)="-",NA(),_xlfn.XLOOKUP($C355,貼_産出額整理表!$B$200:$B$378,貼_産出額整理表!Q$200:Q$378,0))</f>
        <v>406</v>
      </c>
      <c r="R355">
        <f>IF(_xlfn.XLOOKUP($C355,貼_産出額整理表!$B$200:$B$378,貼_産出額整理表!R$200:R$378,0)="-",NA(),_xlfn.XLOOKUP($C355,貼_産出額整理表!$B$200:$B$378,貼_産出額整理表!R$200:R$378,0))</f>
        <v>360</v>
      </c>
      <c r="S355">
        <f>IF(_xlfn.XLOOKUP($C355,貼_産出額整理表!$B$200:$B$378,貼_産出額整理表!P$200:P$378,0)="-",NA(),_xlfn.XLOOKUP($C355,貼_産出額整理表!$B$200:$B$378,貼_産出額整理表!P$200:P$378,0))</f>
        <v>93</v>
      </c>
    </row>
    <row r="356" spans="3:19">
      <c r="C356">
        <v>38</v>
      </c>
      <c r="D356">
        <f>IF(_xlfn.XLOOKUP($C356,貼_産出額整理表!$B$200:$B$378,貼_産出額整理表!C$200:C$378,0)="-",NA(),_xlfn.XLOOKUP($C356,貼_産出額整理表!$B$200:$B$378,貼_産出額整理表!C$200:C$378,0))</f>
        <v>1084</v>
      </c>
      <c r="E356">
        <f>IF(_xlfn.XLOOKUP($C356,貼_産出額整理表!$B$200:$B$378,貼_産出額整理表!D$200:D$378,0)="-",NA(),_xlfn.XLOOKUP($C356,貼_産出額整理表!$B$200:$B$378,貼_産出額整理表!D$200:D$378,0))</f>
        <v>421</v>
      </c>
      <c r="F356">
        <f>IF(_xlfn.XLOOKUP($C356,貼_産出額整理表!$B$200:$B$378,貼_産出額整理表!E$200:E$378,0)="-",NA(),_xlfn.XLOOKUP($C356,貼_産出額整理表!$B$200:$B$378,貼_産出額整理表!E$200:E$378,0))</f>
        <v>102</v>
      </c>
      <c r="G356">
        <f>IF(_xlfn.XLOOKUP($C356,貼_産出額整理表!$B$200:$B$378,貼_産出額整理表!F$200:F$378,0)="-",NA(),_xlfn.XLOOKUP($C356,貼_産出額整理表!$B$200:$B$378,貼_産出額整理表!F$200:F$378,0))</f>
        <v>31</v>
      </c>
      <c r="H356">
        <f>IF(_xlfn.XLOOKUP($C356,貼_産出額整理表!$B$200:$B$378,貼_産出額整理表!G$200:G$378,0)="-",NA(),_xlfn.XLOOKUP($C356,貼_産出額整理表!$B$200:$B$378,貼_産出額整理表!G$200:G$378,0))</f>
        <v>2</v>
      </c>
      <c r="I356">
        <f>IF(_xlfn.XLOOKUP($C356,貼_産出額整理表!$B$200:$B$378,貼_産出額整理表!H$200:H$378,0)="-",NA(),_xlfn.XLOOKUP($C356,貼_産出額整理表!$B$200:$B$378,貼_産出額整理表!H$200:H$378,0))</f>
        <v>15</v>
      </c>
      <c r="J356">
        <f>IF(_xlfn.XLOOKUP($C356,貼_産出額整理表!$B$200:$B$378,貼_産出額整理表!I$200:I$378,0)="-",NA(),_xlfn.XLOOKUP($C356,貼_産出額整理表!$B$200:$B$378,貼_産出額整理表!I$200:I$378,0))</f>
        <v>14</v>
      </c>
      <c r="K356">
        <f>IF(_xlfn.XLOOKUP($C356,貼_産出額整理表!$B$200:$B$378,貼_産出額整理表!M$200:M$378,0)="-",NA(),_xlfn.XLOOKUP($C356,貼_産出額整理表!$B$200:$B$378,貼_産出額整理表!M$200:M$378,0))</f>
        <v>21</v>
      </c>
      <c r="L356" t="e">
        <f>IF(_xlfn.XLOOKUP($C356,貼_産出額整理表!$B$200:$B$378,貼_産出額整理表!N$200:N$378,0)="-",NA(),_xlfn.XLOOKUP($C356,貼_産出額整理表!$B$200:$B$378,貼_産出額整理表!N$200:N$378,0))</f>
        <v>#N/A</v>
      </c>
      <c r="M356">
        <f>IF(_xlfn.XLOOKUP($C356,貼_産出額整理表!$B$200:$B$378,貼_産出額整理表!J$200:J$378,0)="-",NA(),_xlfn.XLOOKUP($C356,貼_産出額整理表!$B$200:$B$378,貼_産出額整理表!J$200:J$378,0))</f>
        <v>160</v>
      </c>
      <c r="N356">
        <f>IF(_xlfn.XLOOKUP($C356,貼_産出額整理表!$B$200:$B$378,貼_産出額整理表!K$200:K$378,0)="-",NA(),_xlfn.XLOOKUP($C356,貼_産出額整理表!$B$200:$B$378,貼_産出額整理表!K$200:K$378,0))</f>
        <v>2</v>
      </c>
      <c r="O356">
        <f>IF(_xlfn.XLOOKUP($C356,貼_産出額整理表!$B$200:$B$378,貼_産出額整理表!L$200:L$378,0)="-",NA(),_xlfn.XLOOKUP($C356,貼_産出額整理表!$B$200:$B$378,貼_産出額整理表!L$200:L$378,0))</f>
        <v>0</v>
      </c>
      <c r="P356">
        <f>IF(_xlfn.XLOOKUP($C356,貼_産出額整理表!$B$200:$B$378,貼_産出額整理表!O$200:O$378,0)="-",NA(),_xlfn.XLOOKUP($C356,貼_産出額整理表!$B$200:$B$378,貼_産出額整理表!O$200:O$378,0))</f>
        <v>680</v>
      </c>
      <c r="Q356">
        <f>IF(_xlfn.XLOOKUP($C356,貼_産出額整理表!$B$200:$B$378,貼_産出額整理表!Q$200:Q$378,0)="-",NA(),_xlfn.XLOOKUP($C356,貼_産出額整理表!$B$200:$B$378,貼_産出額整理表!Q$200:Q$378,0))</f>
        <v>404</v>
      </c>
      <c r="R356">
        <f>IF(_xlfn.XLOOKUP($C356,貼_産出額整理表!$B$200:$B$378,貼_産出額整理表!R$200:R$378,0)="-",NA(),_xlfn.XLOOKUP($C356,貼_産出額整理表!$B$200:$B$378,貼_産出額整理表!R$200:R$378,0))</f>
        <v>354</v>
      </c>
      <c r="S356">
        <f>IF(_xlfn.XLOOKUP($C356,貼_産出額整理表!$B$200:$B$378,貼_産出額整理表!P$200:P$378,0)="-",NA(),_xlfn.XLOOKUP($C356,貼_産出額整理表!$B$200:$B$378,貼_産出額整理表!P$200:P$378,0))</f>
        <v>91</v>
      </c>
    </row>
    <row r="357" spans="3:19">
      <c r="C357">
        <v>39</v>
      </c>
      <c r="D357">
        <f>IF(_xlfn.XLOOKUP($C357,貼_産出額整理表!$B$200:$B$378,貼_産出額整理表!C$200:C$378,0)="-",NA(),_xlfn.XLOOKUP($C357,貼_産出額整理表!$B$200:$B$378,貼_産出額整理表!C$200:C$378,0))</f>
        <v>1080</v>
      </c>
      <c r="E357">
        <f>IF(_xlfn.XLOOKUP($C357,貼_産出額整理表!$B$200:$B$378,貼_産出額整理表!D$200:D$378,0)="-",NA(),_xlfn.XLOOKUP($C357,貼_産出額整理表!$B$200:$B$378,貼_産出額整理表!D$200:D$378,0))</f>
        <v>419</v>
      </c>
      <c r="F357">
        <f>IF(_xlfn.XLOOKUP($C357,貼_産出額整理表!$B$200:$B$378,貼_産出額整理表!E$200:E$378,0)="-",NA(),_xlfn.XLOOKUP($C357,貼_産出額整理表!$B$200:$B$378,貼_産出額整理表!E$200:E$378,0))</f>
        <v>102</v>
      </c>
      <c r="G357">
        <f>IF(_xlfn.XLOOKUP($C357,貼_産出額整理表!$B$200:$B$378,貼_産出額整理表!F$200:F$378,0)="-",NA(),_xlfn.XLOOKUP($C357,貼_産出額整理表!$B$200:$B$378,貼_産出額整理表!F$200:F$378,0))</f>
        <v>27</v>
      </c>
      <c r="H357">
        <f>IF(_xlfn.XLOOKUP($C357,貼_産出額整理表!$B$200:$B$378,貼_産出額整理表!G$200:G$378,0)="-",NA(),_xlfn.XLOOKUP($C357,貼_産出額整理表!$B$200:$B$378,貼_産出額整理表!G$200:G$378,0))</f>
        <v>2</v>
      </c>
      <c r="I357">
        <f>IF(_xlfn.XLOOKUP($C357,貼_産出額整理表!$B$200:$B$378,貼_産出額整理表!H$200:H$378,0)="-",NA(),_xlfn.XLOOKUP($C357,貼_産出額整理表!$B$200:$B$378,貼_産出額整理表!H$200:H$378,0))</f>
        <v>14</v>
      </c>
      <c r="J357">
        <f>IF(_xlfn.XLOOKUP($C357,貼_産出額整理表!$B$200:$B$378,貼_産出額整理表!I$200:I$378,0)="-",NA(),_xlfn.XLOOKUP($C357,貼_産出額整理表!$B$200:$B$378,貼_産出額整理表!I$200:I$378,0))</f>
        <v>13</v>
      </c>
      <c r="K357">
        <f>IF(_xlfn.XLOOKUP($C357,貼_産出額整理表!$B$200:$B$378,貼_産出額整理表!M$200:M$378,0)="-",NA(),_xlfn.XLOOKUP($C357,貼_産出額整理表!$B$200:$B$378,貼_産出額整理表!M$200:M$378,0))</f>
        <v>19</v>
      </c>
      <c r="L357" t="e">
        <f>IF(_xlfn.XLOOKUP($C357,貼_産出額整理表!$B$200:$B$378,貼_産出額整理表!N$200:N$378,0)="-",NA(),_xlfn.XLOOKUP($C357,貼_産出額整理表!$B$200:$B$378,貼_産出額整理表!N$200:N$378,0))</f>
        <v>#N/A</v>
      </c>
      <c r="M357">
        <f>IF(_xlfn.XLOOKUP($C357,貼_産出額整理表!$B$200:$B$378,貼_産出額整理表!J$200:J$378,0)="-",NA(),_xlfn.XLOOKUP($C357,貼_産出額整理表!$B$200:$B$378,貼_産出額整理表!J$200:J$378,0))</f>
        <v>159</v>
      </c>
      <c r="N357">
        <f>IF(_xlfn.XLOOKUP($C357,貼_産出額整理表!$B$200:$B$378,貼_産出額整理表!K$200:K$378,0)="-",NA(),_xlfn.XLOOKUP($C357,貼_産出額整理表!$B$200:$B$378,貼_産出額整理表!K$200:K$378,0))</f>
        <v>2</v>
      </c>
      <c r="O357">
        <f>IF(_xlfn.XLOOKUP($C357,貼_産出額整理表!$B$200:$B$378,貼_産出額整理表!L$200:L$378,0)="-",NA(),_xlfn.XLOOKUP($C357,貼_産出額整理表!$B$200:$B$378,貼_産出額整理表!L$200:L$378,0))</f>
        <v>0</v>
      </c>
      <c r="P357">
        <f>IF(_xlfn.XLOOKUP($C357,貼_産出額整理表!$B$200:$B$378,貼_産出額整理表!O$200:O$378,0)="-",NA(),_xlfn.XLOOKUP($C357,貼_産出額整理表!$B$200:$B$378,貼_産出額整理表!O$200:O$378,0))</f>
        <v>664</v>
      </c>
      <c r="Q357">
        <f>IF(_xlfn.XLOOKUP($C357,貼_産出額整理表!$B$200:$B$378,貼_産出額整理表!Q$200:Q$378,0)="-",NA(),_xlfn.XLOOKUP($C357,貼_産出額整理表!$B$200:$B$378,貼_産出額整理表!Q$200:Q$378,0))</f>
        <v>392</v>
      </c>
      <c r="R357">
        <f>IF(_xlfn.XLOOKUP($C357,貼_産出額整理表!$B$200:$B$378,貼_産出額整理表!R$200:R$378,0)="-",NA(),_xlfn.XLOOKUP($C357,貼_産出額整理表!$B$200:$B$378,貼_産出額整理表!R$200:R$378,0))</f>
        <v>352</v>
      </c>
      <c r="S357">
        <f>IF(_xlfn.XLOOKUP($C357,貼_産出額整理表!$B$200:$B$378,貼_産出額整理表!P$200:P$378,0)="-",NA(),_xlfn.XLOOKUP($C357,貼_産出額整理表!$B$200:$B$378,貼_産出額整理表!P$200:P$378,0))</f>
        <v>90</v>
      </c>
    </row>
    <row r="358" spans="3:19">
      <c r="C358">
        <v>40</v>
      </c>
      <c r="D358">
        <f>IF(_xlfn.XLOOKUP($C358,貼_産出額整理表!$B$200:$B$378,貼_産出額整理表!C$200:C$378,0)="-",NA(),_xlfn.XLOOKUP($C358,貼_産出額整理表!$B$200:$B$378,貼_産出額整理表!C$200:C$378,0))</f>
        <v>1079</v>
      </c>
      <c r="E358">
        <f>IF(_xlfn.XLOOKUP($C358,貼_産出額整理表!$B$200:$B$378,貼_産出額整理表!D$200:D$378,0)="-",NA(),_xlfn.XLOOKUP($C358,貼_産出額整理表!$B$200:$B$378,貼_産出額整理表!D$200:D$378,0))</f>
        <v>415</v>
      </c>
      <c r="F358">
        <f>IF(_xlfn.XLOOKUP($C358,貼_産出額整理表!$B$200:$B$378,貼_産出額整理表!E$200:E$378,0)="-",NA(),_xlfn.XLOOKUP($C358,貼_産出額整理表!$B$200:$B$378,貼_産出額整理表!E$200:E$378,0))</f>
        <v>99</v>
      </c>
      <c r="G358">
        <f>IF(_xlfn.XLOOKUP($C358,貼_産出額整理表!$B$200:$B$378,貼_産出額整理表!F$200:F$378,0)="-",NA(),_xlfn.XLOOKUP($C358,貼_産出額整理表!$B$200:$B$378,貼_産出額整理表!F$200:F$378,0))</f>
        <v>27</v>
      </c>
      <c r="H358">
        <f>IF(_xlfn.XLOOKUP($C358,貼_産出額整理表!$B$200:$B$378,貼_産出額整理表!G$200:G$378,0)="-",NA(),_xlfn.XLOOKUP($C358,貼_産出額整理表!$B$200:$B$378,貼_産出額整理表!G$200:G$378,0))</f>
        <v>2</v>
      </c>
      <c r="I358">
        <f>IF(_xlfn.XLOOKUP($C358,貼_産出額整理表!$B$200:$B$378,貼_産出額整理表!H$200:H$378,0)="-",NA(),_xlfn.XLOOKUP($C358,貼_産出額整理表!$B$200:$B$378,貼_産出額整理表!H$200:H$378,0))</f>
        <v>13</v>
      </c>
      <c r="J358">
        <f>IF(_xlfn.XLOOKUP($C358,貼_産出額整理表!$B$200:$B$378,貼_産出額整理表!I$200:I$378,0)="-",NA(),_xlfn.XLOOKUP($C358,貼_産出額整理表!$B$200:$B$378,貼_産出額整理表!I$200:I$378,0))</f>
        <v>13</v>
      </c>
      <c r="K358">
        <f>IF(_xlfn.XLOOKUP($C358,貼_産出額整理表!$B$200:$B$378,貼_産出額整理表!M$200:M$378,0)="-",NA(),_xlfn.XLOOKUP($C358,貼_産出額整理表!$B$200:$B$378,貼_産出額整理表!M$200:M$378,0))</f>
        <v>17</v>
      </c>
      <c r="L358" t="e">
        <f>IF(_xlfn.XLOOKUP($C358,貼_産出額整理表!$B$200:$B$378,貼_産出額整理表!N$200:N$378,0)="-",NA(),_xlfn.XLOOKUP($C358,貼_産出額整理表!$B$200:$B$378,貼_産出額整理表!N$200:N$378,0))</f>
        <v>#N/A</v>
      </c>
      <c r="M358">
        <f>IF(_xlfn.XLOOKUP($C358,貼_産出額整理表!$B$200:$B$378,貼_産出額整理表!J$200:J$378,0)="-",NA(),_xlfn.XLOOKUP($C358,貼_産出額整理表!$B$200:$B$378,貼_産出額整理表!J$200:J$378,0))</f>
        <v>155</v>
      </c>
      <c r="N358">
        <f>IF(_xlfn.XLOOKUP($C358,貼_産出額整理表!$B$200:$B$378,貼_産出額整理表!K$200:K$378,0)="-",NA(),_xlfn.XLOOKUP($C358,貼_産出額整理表!$B$200:$B$378,貼_産出額整理表!K$200:K$378,0))</f>
        <v>2</v>
      </c>
      <c r="O358">
        <f>IF(_xlfn.XLOOKUP($C358,貼_産出額整理表!$B$200:$B$378,貼_産出額整理表!L$200:L$378,0)="-",NA(),_xlfn.XLOOKUP($C358,貼_産出額整理表!$B$200:$B$378,貼_産出額整理表!L$200:L$378,0))</f>
        <v>0</v>
      </c>
      <c r="P358">
        <f>IF(_xlfn.XLOOKUP($C358,貼_産出額整理表!$B$200:$B$378,貼_産出額整理表!O$200:O$378,0)="-",NA(),_xlfn.XLOOKUP($C358,貼_産出額整理表!$B$200:$B$378,貼_産出額整理表!O$200:O$378,0))</f>
        <v>662</v>
      </c>
      <c r="Q358">
        <f>IF(_xlfn.XLOOKUP($C358,貼_産出額整理表!$B$200:$B$378,貼_産出額整理表!Q$200:Q$378,0)="-",NA(),_xlfn.XLOOKUP($C358,貼_産出額整理表!$B$200:$B$378,貼_産出額整理表!Q$200:Q$378,0))</f>
        <v>388</v>
      </c>
      <c r="R358">
        <f>IF(_xlfn.XLOOKUP($C358,貼_産出額整理表!$B$200:$B$378,貼_産出額整理表!R$200:R$378,0)="-",NA(),_xlfn.XLOOKUP($C358,貼_産出額整理表!$B$200:$B$378,貼_産出額整理表!R$200:R$378,0))</f>
        <v>337</v>
      </c>
      <c r="S358">
        <f>IF(_xlfn.XLOOKUP($C358,貼_産出額整理表!$B$200:$B$378,貼_産出額整理表!P$200:P$378,0)="-",NA(),_xlfn.XLOOKUP($C358,貼_産出額整理表!$B$200:$B$378,貼_産出額整理表!P$200:P$378,0))</f>
        <v>89</v>
      </c>
    </row>
    <row r="359" spans="3:19">
      <c r="C359">
        <v>41</v>
      </c>
      <c r="D359">
        <f>IF(_xlfn.XLOOKUP($C359,貼_産出額整理表!$B$200:$B$378,貼_産出額整理表!C$200:C$378,0)="-",NA(),_xlfn.XLOOKUP($C359,貼_産出額整理表!$B$200:$B$378,貼_産出額整理表!C$200:C$378,0))</f>
        <v>1079</v>
      </c>
      <c r="E359">
        <f>IF(_xlfn.XLOOKUP($C359,貼_産出額整理表!$B$200:$B$378,貼_産出額整理表!D$200:D$378,0)="-",NA(),_xlfn.XLOOKUP($C359,貼_産出額整理表!$B$200:$B$378,貼_産出額整理表!D$200:D$378,0))</f>
        <v>403</v>
      </c>
      <c r="F359">
        <f>IF(_xlfn.XLOOKUP($C359,貼_産出額整理表!$B$200:$B$378,貼_産出額整理表!E$200:E$378,0)="-",NA(),_xlfn.XLOOKUP($C359,貼_産出額整理表!$B$200:$B$378,貼_産出額整理表!E$200:E$378,0))</f>
        <v>99</v>
      </c>
      <c r="G359">
        <f>IF(_xlfn.XLOOKUP($C359,貼_産出額整理表!$B$200:$B$378,貼_産出額整理表!F$200:F$378,0)="-",NA(),_xlfn.XLOOKUP($C359,貼_産出額整理表!$B$200:$B$378,貼_産出額整理表!F$200:F$378,0))</f>
        <v>26</v>
      </c>
      <c r="H359">
        <f>IF(_xlfn.XLOOKUP($C359,貼_産出額整理表!$B$200:$B$378,貼_産出額整理表!G$200:G$378,0)="-",NA(),_xlfn.XLOOKUP($C359,貼_産出額整理表!$B$200:$B$378,貼_産出額整理表!G$200:G$378,0))</f>
        <v>2</v>
      </c>
      <c r="I359">
        <f>IF(_xlfn.XLOOKUP($C359,貼_産出額整理表!$B$200:$B$378,貼_産出額整理表!H$200:H$378,0)="-",NA(),_xlfn.XLOOKUP($C359,貼_産出額整理表!$B$200:$B$378,貼_産出額整理表!H$200:H$378,0))</f>
        <v>13</v>
      </c>
      <c r="J359">
        <f>IF(_xlfn.XLOOKUP($C359,貼_産出額整理表!$B$200:$B$378,貼_産出額整理表!I$200:I$378,0)="-",NA(),_xlfn.XLOOKUP($C359,貼_産出額整理表!$B$200:$B$378,貼_産出額整理表!I$200:I$378,0))</f>
        <v>11</v>
      </c>
      <c r="K359">
        <f>IF(_xlfn.XLOOKUP($C359,貼_産出額整理表!$B$200:$B$378,貼_産出額整理表!M$200:M$378,0)="-",NA(),_xlfn.XLOOKUP($C359,貼_産出額整理表!$B$200:$B$378,貼_産出額整理表!M$200:M$378,0))</f>
        <v>17</v>
      </c>
      <c r="L359" t="e">
        <f>IF(_xlfn.XLOOKUP($C359,貼_産出額整理表!$B$200:$B$378,貼_産出額整理表!N$200:N$378,0)="-",NA(),_xlfn.XLOOKUP($C359,貼_産出額整理表!$B$200:$B$378,貼_産出額整理表!N$200:N$378,0))</f>
        <v>#N/A</v>
      </c>
      <c r="M359">
        <f>IF(_xlfn.XLOOKUP($C359,貼_産出額整理表!$B$200:$B$378,貼_産出額整理表!J$200:J$378,0)="-",NA(),_xlfn.XLOOKUP($C359,貼_産出額整理表!$B$200:$B$378,貼_産出額整理表!J$200:J$378,0))</f>
        <v>153</v>
      </c>
      <c r="N359">
        <f>IF(_xlfn.XLOOKUP($C359,貼_産出額整理表!$B$200:$B$378,貼_産出額整理表!K$200:K$378,0)="-",NA(),_xlfn.XLOOKUP($C359,貼_産出額整理表!$B$200:$B$378,貼_産出額整理表!K$200:K$378,0))</f>
        <v>1</v>
      </c>
      <c r="O359">
        <f>IF(_xlfn.XLOOKUP($C359,貼_産出額整理表!$B$200:$B$378,貼_産出額整理表!L$200:L$378,0)="-",NA(),_xlfn.XLOOKUP($C359,貼_産出額整理表!$B$200:$B$378,貼_産出額整理表!L$200:L$378,0))</f>
        <v>0</v>
      </c>
      <c r="P359">
        <f>IF(_xlfn.XLOOKUP($C359,貼_産出額整理表!$B$200:$B$378,貼_産出額整理表!O$200:O$378,0)="-",NA(),_xlfn.XLOOKUP($C359,貼_産出額整理表!$B$200:$B$378,貼_産出額整理表!O$200:O$378,0))</f>
        <v>662</v>
      </c>
      <c r="Q359">
        <f>IF(_xlfn.XLOOKUP($C359,貼_産出額整理表!$B$200:$B$378,貼_産出額整理表!Q$200:Q$378,0)="-",NA(),_xlfn.XLOOKUP($C359,貼_産出額整理表!$B$200:$B$378,貼_産出額整理表!Q$200:Q$378,0))</f>
        <v>375</v>
      </c>
      <c r="R359">
        <f>IF(_xlfn.XLOOKUP($C359,貼_産出額整理表!$B$200:$B$378,貼_産出額整理表!R$200:R$378,0)="-",NA(),_xlfn.XLOOKUP($C359,貼_産出額整理表!$B$200:$B$378,貼_産出額整理表!R$200:R$378,0))</f>
        <v>319</v>
      </c>
      <c r="S359">
        <f>IF(_xlfn.XLOOKUP($C359,貼_産出額整理表!$B$200:$B$378,貼_産出額整理表!P$200:P$378,0)="-",NA(),_xlfn.XLOOKUP($C359,貼_産出額整理表!$B$200:$B$378,貼_産出額整理表!P$200:P$378,0))</f>
        <v>85</v>
      </c>
    </row>
    <row r="360" spans="3:19">
      <c r="C360">
        <v>42</v>
      </c>
      <c r="D360">
        <f>IF(_xlfn.XLOOKUP($C360,貼_産出額整理表!$B$200:$B$378,貼_産出額整理表!C$200:C$378,0)="-",NA(),_xlfn.XLOOKUP($C360,貼_産出額整理表!$B$200:$B$378,貼_産出額整理表!C$200:C$378,0))</f>
        <v>1072</v>
      </c>
      <c r="E360">
        <f>IF(_xlfn.XLOOKUP($C360,貼_産出額整理表!$B$200:$B$378,貼_産出額整理表!D$200:D$378,0)="-",NA(),_xlfn.XLOOKUP($C360,貼_産出額整理表!$B$200:$B$378,貼_産出額整理表!D$200:D$378,0))</f>
        <v>401</v>
      </c>
      <c r="F360">
        <f>IF(_xlfn.XLOOKUP($C360,貼_産出額整理表!$B$200:$B$378,貼_産出額整理表!E$200:E$378,0)="-",NA(),_xlfn.XLOOKUP($C360,貼_産出額整理表!$B$200:$B$378,貼_産出額整理表!E$200:E$378,0))</f>
        <v>92</v>
      </c>
      <c r="G360">
        <f>IF(_xlfn.XLOOKUP($C360,貼_産出額整理表!$B$200:$B$378,貼_産出額整理表!F$200:F$378,0)="-",NA(),_xlfn.XLOOKUP($C360,貼_産出額整理表!$B$200:$B$378,貼_産出額整理表!F$200:F$378,0))</f>
        <v>26</v>
      </c>
      <c r="H360">
        <f>IF(_xlfn.XLOOKUP($C360,貼_産出額整理表!$B$200:$B$378,貼_産出額整理表!G$200:G$378,0)="-",NA(),_xlfn.XLOOKUP($C360,貼_産出額整理表!$B$200:$B$378,貼_産出額整理表!G$200:G$378,0))</f>
        <v>2</v>
      </c>
      <c r="I360">
        <f>IF(_xlfn.XLOOKUP($C360,貼_産出額整理表!$B$200:$B$378,貼_産出額整理表!H$200:H$378,0)="-",NA(),_xlfn.XLOOKUP($C360,貼_産出額整理表!$B$200:$B$378,貼_産出額整理表!H$200:H$378,0))</f>
        <v>13</v>
      </c>
      <c r="J360">
        <f>IF(_xlfn.XLOOKUP($C360,貼_産出額整理表!$B$200:$B$378,貼_産出額整理表!I$200:I$378,0)="-",NA(),_xlfn.XLOOKUP($C360,貼_産出額整理表!$B$200:$B$378,貼_産出額整理表!I$200:I$378,0))</f>
        <v>11</v>
      </c>
      <c r="K360">
        <f>IF(_xlfn.XLOOKUP($C360,貼_産出額整理表!$B$200:$B$378,貼_産出額整理表!M$200:M$378,0)="-",NA(),_xlfn.XLOOKUP($C360,貼_産出額整理表!$B$200:$B$378,貼_産出額整理表!M$200:M$378,0))</f>
        <v>16</v>
      </c>
      <c r="L360" t="e">
        <f>IF(_xlfn.XLOOKUP($C360,貼_産出額整理表!$B$200:$B$378,貼_産出額整理表!N$200:N$378,0)="-",NA(),_xlfn.XLOOKUP($C360,貼_産出額整理表!$B$200:$B$378,貼_産出額整理表!N$200:N$378,0))</f>
        <v>#N/A</v>
      </c>
      <c r="M360">
        <f>IF(_xlfn.XLOOKUP($C360,貼_産出額整理表!$B$200:$B$378,貼_産出額整理表!J$200:J$378,0)="-",NA(),_xlfn.XLOOKUP($C360,貼_産出額整理表!$B$200:$B$378,貼_産出額整理表!J$200:J$378,0))</f>
        <v>151</v>
      </c>
      <c r="N360">
        <f>IF(_xlfn.XLOOKUP($C360,貼_産出額整理表!$B$200:$B$378,貼_産出額整理表!K$200:K$378,0)="-",NA(),_xlfn.XLOOKUP($C360,貼_産出額整理表!$B$200:$B$378,貼_産出額整理表!K$200:K$378,0))</f>
        <v>1</v>
      </c>
      <c r="O360">
        <f>IF(_xlfn.XLOOKUP($C360,貼_産出額整理表!$B$200:$B$378,貼_産出額整理表!L$200:L$378,0)="-",NA(),_xlfn.XLOOKUP($C360,貼_産出額整理表!$B$200:$B$378,貼_産出額整理表!L$200:L$378,0))</f>
        <v>0</v>
      </c>
      <c r="P360">
        <f>IF(_xlfn.XLOOKUP($C360,貼_産出額整理表!$B$200:$B$378,貼_産出額整理表!O$200:O$378,0)="-",NA(),_xlfn.XLOOKUP($C360,貼_産出額整理表!$B$200:$B$378,貼_産出額整理表!O$200:O$378,0))</f>
        <v>653</v>
      </c>
      <c r="Q360">
        <f>IF(_xlfn.XLOOKUP($C360,貼_産出額整理表!$B$200:$B$378,貼_産出額整理表!Q$200:Q$378,0)="-",NA(),_xlfn.XLOOKUP($C360,貼_産出額整理表!$B$200:$B$378,貼_産出額整理表!Q$200:Q$378,0))</f>
        <v>343</v>
      </c>
      <c r="R360">
        <f>IF(_xlfn.XLOOKUP($C360,貼_産出額整理表!$B$200:$B$378,貼_産出額整理表!R$200:R$378,0)="-",NA(),_xlfn.XLOOKUP($C360,貼_産出額整理表!$B$200:$B$378,貼_産出額整理表!R$200:R$378,0))</f>
        <v>300</v>
      </c>
      <c r="S360">
        <f>IF(_xlfn.XLOOKUP($C360,貼_産出額整理表!$B$200:$B$378,貼_産出額整理表!P$200:P$378,0)="-",NA(),_xlfn.XLOOKUP($C360,貼_産出額整理表!$B$200:$B$378,貼_産出額整理表!P$200:P$378,0))</f>
        <v>85</v>
      </c>
    </row>
    <row r="361" spans="3:19">
      <c r="C361">
        <v>43</v>
      </c>
      <c r="D361">
        <f>IF(_xlfn.XLOOKUP($C361,貼_産出額整理表!$B$200:$B$378,貼_産出額整理表!C$200:C$378,0)="-",NA(),_xlfn.XLOOKUP($C361,貼_産出額整理表!$B$200:$B$378,貼_産出額整理表!C$200:C$378,0))</f>
        <v>1048</v>
      </c>
      <c r="E361">
        <f>IF(_xlfn.XLOOKUP($C361,貼_産出額整理表!$B$200:$B$378,貼_産出額整理表!D$200:D$378,0)="-",NA(),_xlfn.XLOOKUP($C361,貼_産出額整理表!$B$200:$B$378,貼_産出額整理表!D$200:D$378,0))</f>
        <v>401</v>
      </c>
      <c r="F361">
        <f>IF(_xlfn.XLOOKUP($C361,貼_産出額整理表!$B$200:$B$378,貼_産出額整理表!E$200:E$378,0)="-",NA(),_xlfn.XLOOKUP($C361,貼_産出額整理表!$B$200:$B$378,貼_産出額整理表!E$200:E$378,0))</f>
        <v>91</v>
      </c>
      <c r="G361">
        <f>IF(_xlfn.XLOOKUP($C361,貼_産出額整理表!$B$200:$B$378,貼_産出額整理表!F$200:F$378,0)="-",NA(),_xlfn.XLOOKUP($C361,貼_産出額整理表!$B$200:$B$378,貼_産出額整理表!F$200:F$378,0))</f>
        <v>25</v>
      </c>
      <c r="H361">
        <f>IF(_xlfn.XLOOKUP($C361,貼_産出額整理表!$B$200:$B$378,貼_産出額整理表!G$200:G$378,0)="-",NA(),_xlfn.XLOOKUP($C361,貼_産出額整理表!$B$200:$B$378,貼_産出額整理表!G$200:G$378,0))</f>
        <v>2</v>
      </c>
      <c r="I361">
        <f>IF(_xlfn.XLOOKUP($C361,貼_産出額整理表!$B$200:$B$378,貼_産出額整理表!H$200:H$378,0)="-",NA(),_xlfn.XLOOKUP($C361,貼_産出額整理表!$B$200:$B$378,貼_産出額整理表!H$200:H$378,0))</f>
        <v>13</v>
      </c>
      <c r="J361">
        <f>IF(_xlfn.XLOOKUP($C361,貼_産出額整理表!$B$200:$B$378,貼_産出額整理表!I$200:I$378,0)="-",NA(),_xlfn.XLOOKUP($C361,貼_産出額整理表!$B$200:$B$378,貼_産出額整理表!I$200:I$378,0))</f>
        <v>10</v>
      </c>
      <c r="K361">
        <f>IF(_xlfn.XLOOKUP($C361,貼_産出額整理表!$B$200:$B$378,貼_産出額整理表!M$200:M$378,0)="-",NA(),_xlfn.XLOOKUP($C361,貼_産出額整理表!$B$200:$B$378,貼_産出額整理表!M$200:M$378,0))</f>
        <v>16</v>
      </c>
      <c r="L361" t="e">
        <f>IF(_xlfn.XLOOKUP($C361,貼_産出額整理表!$B$200:$B$378,貼_産出額整理表!N$200:N$378,0)="-",NA(),_xlfn.XLOOKUP($C361,貼_産出額整理表!$B$200:$B$378,貼_産出額整理表!N$200:N$378,0))</f>
        <v>#N/A</v>
      </c>
      <c r="M361">
        <f>IF(_xlfn.XLOOKUP($C361,貼_産出額整理表!$B$200:$B$378,貼_産出額整理表!J$200:J$378,0)="-",NA(),_xlfn.XLOOKUP($C361,貼_産出額整理表!$B$200:$B$378,貼_産出額整理表!J$200:J$378,0))</f>
        <v>144</v>
      </c>
      <c r="N361">
        <f>IF(_xlfn.XLOOKUP($C361,貼_産出額整理表!$B$200:$B$378,貼_産出額整理表!K$200:K$378,0)="-",NA(),_xlfn.XLOOKUP($C361,貼_産出額整理表!$B$200:$B$378,貼_産出額整理表!K$200:K$378,0))</f>
        <v>1</v>
      </c>
      <c r="O361">
        <f>IF(_xlfn.XLOOKUP($C361,貼_産出額整理表!$B$200:$B$378,貼_産出額整理表!L$200:L$378,0)="-",NA(),_xlfn.XLOOKUP($C361,貼_産出額整理表!$B$200:$B$378,貼_産出額整理表!L$200:L$378,0))</f>
        <v>0</v>
      </c>
      <c r="P361">
        <f>IF(_xlfn.XLOOKUP($C361,貼_産出額整理表!$B$200:$B$378,貼_産出額整理表!O$200:O$378,0)="-",NA(),_xlfn.XLOOKUP($C361,貼_産出額整理表!$B$200:$B$378,貼_産出額整理表!O$200:O$378,0))</f>
        <v>634</v>
      </c>
      <c r="Q361">
        <f>IF(_xlfn.XLOOKUP($C361,貼_産出額整理表!$B$200:$B$378,貼_産出額整理表!Q$200:Q$378,0)="-",NA(),_xlfn.XLOOKUP($C361,貼_産出額整理表!$B$200:$B$378,貼_産出額整理表!Q$200:Q$378,0))</f>
        <v>328</v>
      </c>
      <c r="R361">
        <f>IF(_xlfn.XLOOKUP($C361,貼_産出額整理表!$B$200:$B$378,貼_産出額整理表!R$200:R$378,0)="-",NA(),_xlfn.XLOOKUP($C361,貼_産出額整理表!$B$200:$B$378,貼_産出額整理表!R$200:R$378,0))</f>
        <v>293</v>
      </c>
      <c r="S361">
        <f>IF(_xlfn.XLOOKUP($C361,貼_産出額整理表!$B$200:$B$378,貼_産出額整理表!P$200:P$378,0)="-",NA(),_xlfn.XLOOKUP($C361,貼_産出額整理表!$B$200:$B$378,貼_産出額整理表!P$200:P$378,0))</f>
        <v>81</v>
      </c>
    </row>
    <row r="362" spans="3:19">
      <c r="C362">
        <v>44</v>
      </c>
      <c r="D362">
        <f>IF(_xlfn.XLOOKUP($C362,貼_産出額整理表!$B$200:$B$378,貼_産出額整理表!C$200:C$378,0)="-",NA(),_xlfn.XLOOKUP($C362,貼_産出額整理表!$B$200:$B$378,貼_産出額整理表!C$200:C$378,0))</f>
        <v>1043</v>
      </c>
      <c r="E362">
        <f>IF(_xlfn.XLOOKUP($C362,貼_産出額整理表!$B$200:$B$378,貼_産出額整理表!D$200:D$378,0)="-",NA(),_xlfn.XLOOKUP($C362,貼_産出額整理表!$B$200:$B$378,貼_産出額整理表!D$200:D$378,0))</f>
        <v>399</v>
      </c>
      <c r="F362">
        <f>IF(_xlfn.XLOOKUP($C362,貼_産出額整理表!$B$200:$B$378,貼_産出額整理表!E$200:E$378,0)="-",NA(),_xlfn.XLOOKUP($C362,貼_産出額整理表!$B$200:$B$378,貼_産出額整理表!E$200:E$378,0))</f>
        <v>83</v>
      </c>
      <c r="G362">
        <f>IF(_xlfn.XLOOKUP($C362,貼_産出額整理表!$B$200:$B$378,貼_産出額整理表!F$200:F$378,0)="-",NA(),_xlfn.XLOOKUP($C362,貼_産出額整理表!$B$200:$B$378,貼_産出額整理表!F$200:F$378,0))</f>
        <v>25</v>
      </c>
      <c r="H362">
        <f>IF(_xlfn.XLOOKUP($C362,貼_産出額整理表!$B$200:$B$378,貼_産出額整理表!G$200:G$378,0)="-",NA(),_xlfn.XLOOKUP($C362,貼_産出額整理表!$B$200:$B$378,貼_産出額整理表!G$200:G$378,0))</f>
        <v>2</v>
      </c>
      <c r="I362">
        <f>IF(_xlfn.XLOOKUP($C362,貼_産出額整理表!$B$200:$B$378,貼_産出額整理表!H$200:H$378,0)="-",NA(),_xlfn.XLOOKUP($C362,貼_産出額整理表!$B$200:$B$378,貼_産出額整理表!H$200:H$378,0))</f>
        <v>13</v>
      </c>
      <c r="J362">
        <f>IF(_xlfn.XLOOKUP($C362,貼_産出額整理表!$B$200:$B$378,貼_産出額整理表!I$200:I$378,0)="-",NA(),_xlfn.XLOOKUP($C362,貼_産出額整理表!$B$200:$B$378,貼_産出額整理表!I$200:I$378,0))</f>
        <v>9</v>
      </c>
      <c r="K362">
        <f>IF(_xlfn.XLOOKUP($C362,貼_産出額整理表!$B$200:$B$378,貼_産出額整理表!M$200:M$378,0)="-",NA(),_xlfn.XLOOKUP($C362,貼_産出額整理表!$B$200:$B$378,貼_産出額整理表!M$200:M$378,0))</f>
        <v>16</v>
      </c>
      <c r="L362" t="e">
        <f>IF(_xlfn.XLOOKUP($C362,貼_産出額整理表!$B$200:$B$378,貼_産出額整理表!N$200:N$378,0)="-",NA(),_xlfn.XLOOKUP($C362,貼_産出額整理表!$B$200:$B$378,貼_産出額整理表!N$200:N$378,0))</f>
        <v>#N/A</v>
      </c>
      <c r="M362">
        <f>IF(_xlfn.XLOOKUP($C362,貼_産出額整理表!$B$200:$B$378,貼_産出額整理表!J$200:J$378,0)="-",NA(),_xlfn.XLOOKUP($C362,貼_産出額整理表!$B$200:$B$378,貼_産出額整理表!J$200:J$378,0))</f>
        <v>139</v>
      </c>
      <c r="N362">
        <f>IF(_xlfn.XLOOKUP($C362,貼_産出額整理表!$B$200:$B$378,貼_産出額整理表!K$200:K$378,0)="-",NA(),_xlfn.XLOOKUP($C362,貼_産出額整理表!$B$200:$B$378,貼_産出額整理表!K$200:K$378,0))</f>
        <v>1</v>
      </c>
      <c r="O362">
        <f>IF(_xlfn.XLOOKUP($C362,貼_産出額整理表!$B$200:$B$378,貼_産出額整理表!L$200:L$378,0)="-",NA(),_xlfn.XLOOKUP($C362,貼_産出額整理表!$B$200:$B$378,貼_産出額整理表!L$200:L$378,0))</f>
        <v>0</v>
      </c>
      <c r="P362">
        <f>IF(_xlfn.XLOOKUP($C362,貼_産出額整理表!$B$200:$B$378,貼_産出額整理表!O$200:O$378,0)="-",NA(),_xlfn.XLOOKUP($C362,貼_産出額整理表!$B$200:$B$378,貼_産出額整理表!O$200:O$378,0))</f>
        <v>626</v>
      </c>
      <c r="Q362">
        <f>IF(_xlfn.XLOOKUP($C362,貼_産出額整理表!$B$200:$B$378,貼_産出額整理表!Q$200:Q$378,0)="-",NA(),_xlfn.XLOOKUP($C362,貼_産出額整理表!$B$200:$B$378,貼_産出額整理表!Q$200:Q$378,0))</f>
        <v>316</v>
      </c>
      <c r="R362">
        <f>IF(_xlfn.XLOOKUP($C362,貼_産出額整理表!$B$200:$B$378,貼_産出額整理表!R$200:R$378,0)="-",NA(),_xlfn.XLOOKUP($C362,貼_産出額整理表!$B$200:$B$378,貼_産出額整理表!R$200:R$378,0))</f>
        <v>288</v>
      </c>
      <c r="S362">
        <f>IF(_xlfn.XLOOKUP($C362,貼_産出額整理表!$B$200:$B$378,貼_産出額整理表!P$200:P$378,0)="-",NA(),_xlfn.XLOOKUP($C362,貼_産出額整理表!$B$200:$B$378,貼_産出額整理表!P$200:P$378,0))</f>
        <v>71</v>
      </c>
    </row>
    <row r="363" spans="3:19">
      <c r="C363">
        <v>45</v>
      </c>
      <c r="D363">
        <f>IF(_xlfn.XLOOKUP($C363,貼_産出額整理表!$B$200:$B$378,貼_産出額整理表!C$200:C$378,0)="-",NA(),_xlfn.XLOOKUP($C363,貼_産出額整理表!$B$200:$B$378,貼_産出額整理表!C$200:C$378,0))</f>
        <v>1038</v>
      </c>
      <c r="E363">
        <f>IF(_xlfn.XLOOKUP($C363,貼_産出額整理表!$B$200:$B$378,貼_産出額整理表!D$200:D$378,0)="-",NA(),_xlfn.XLOOKUP($C363,貼_産出額整理表!$B$200:$B$378,貼_産出額整理表!D$200:D$378,0))</f>
        <v>389</v>
      </c>
      <c r="F363">
        <f>IF(_xlfn.XLOOKUP($C363,貼_産出額整理表!$B$200:$B$378,貼_産出額整理表!E$200:E$378,0)="-",NA(),_xlfn.XLOOKUP($C363,貼_産出額整理表!$B$200:$B$378,貼_産出額整理表!E$200:E$378,0))</f>
        <v>77</v>
      </c>
      <c r="G363">
        <f>IF(_xlfn.XLOOKUP($C363,貼_産出額整理表!$B$200:$B$378,貼_産出額整理表!F$200:F$378,0)="-",NA(),_xlfn.XLOOKUP($C363,貼_産出額整理表!$B$200:$B$378,貼_産出額整理表!F$200:F$378,0))</f>
        <v>22</v>
      </c>
      <c r="H363">
        <f>IF(_xlfn.XLOOKUP($C363,貼_産出額整理表!$B$200:$B$378,貼_産出額整理表!G$200:G$378,0)="-",NA(),_xlfn.XLOOKUP($C363,貼_産出額整理表!$B$200:$B$378,貼_産出額整理表!G$200:G$378,0))</f>
        <v>2</v>
      </c>
      <c r="I363">
        <f>IF(_xlfn.XLOOKUP($C363,貼_産出額整理表!$B$200:$B$378,貼_産出額整理表!H$200:H$378,0)="-",NA(),_xlfn.XLOOKUP($C363,貼_産出額整理表!$B$200:$B$378,貼_産出額整理表!H$200:H$378,0))</f>
        <v>12</v>
      </c>
      <c r="J363">
        <f>IF(_xlfn.XLOOKUP($C363,貼_産出額整理表!$B$200:$B$378,貼_産出額整理表!I$200:I$378,0)="-",NA(),_xlfn.XLOOKUP($C363,貼_産出額整理表!$B$200:$B$378,貼_産出額整理表!I$200:I$378,0))</f>
        <v>8</v>
      </c>
      <c r="K363">
        <f>IF(_xlfn.XLOOKUP($C363,貼_産出額整理表!$B$200:$B$378,貼_産出額整理表!M$200:M$378,0)="-",NA(),_xlfn.XLOOKUP($C363,貼_産出額整理表!$B$200:$B$378,貼_産出額整理表!M$200:M$378,0))</f>
        <v>16</v>
      </c>
      <c r="L363" t="e">
        <f>IF(_xlfn.XLOOKUP($C363,貼_産出額整理表!$B$200:$B$378,貼_産出額整理表!N$200:N$378,0)="-",NA(),_xlfn.XLOOKUP($C363,貼_産出額整理表!$B$200:$B$378,貼_産出額整理表!N$200:N$378,0))</f>
        <v>#N/A</v>
      </c>
      <c r="M363">
        <f>IF(_xlfn.XLOOKUP($C363,貼_産出額整理表!$B$200:$B$378,貼_産出額整理表!J$200:J$378,0)="-",NA(),_xlfn.XLOOKUP($C363,貼_産出額整理表!$B$200:$B$378,貼_産出額整理表!J$200:J$378,0))</f>
        <v>138</v>
      </c>
      <c r="N363">
        <f>IF(_xlfn.XLOOKUP($C363,貼_産出額整理表!$B$200:$B$378,貼_産出額整理表!K$200:K$378,0)="-",NA(),_xlfn.XLOOKUP($C363,貼_産出額整理表!$B$200:$B$378,貼_産出額整理表!K$200:K$378,0))</f>
        <v>1</v>
      </c>
      <c r="O363">
        <f>IF(_xlfn.XLOOKUP($C363,貼_産出額整理表!$B$200:$B$378,貼_産出額整理表!L$200:L$378,0)="-",NA(),_xlfn.XLOOKUP($C363,貼_産出額整理表!$B$200:$B$378,貼_産出額整理表!L$200:L$378,0))</f>
        <v>0</v>
      </c>
      <c r="P363">
        <f>IF(_xlfn.XLOOKUP($C363,貼_産出額整理表!$B$200:$B$378,貼_産出額整理表!O$200:O$378,0)="-",NA(),_xlfn.XLOOKUP($C363,貼_産出額整理表!$B$200:$B$378,貼_産出額整理表!O$200:O$378,0))</f>
        <v>625</v>
      </c>
      <c r="Q363">
        <f>IF(_xlfn.XLOOKUP($C363,貼_産出額整理表!$B$200:$B$378,貼_産出額整理表!Q$200:Q$378,0)="-",NA(),_xlfn.XLOOKUP($C363,貼_産出額整理表!$B$200:$B$378,貼_産出額整理表!Q$200:Q$378,0))</f>
        <v>287</v>
      </c>
      <c r="R363">
        <f>IF(_xlfn.XLOOKUP($C363,貼_産出額整理表!$B$200:$B$378,貼_産出額整理表!R$200:R$378,0)="-",NA(),_xlfn.XLOOKUP($C363,貼_産出額整理表!$B$200:$B$378,貼_産出額整理表!R$200:R$378,0))</f>
        <v>253</v>
      </c>
      <c r="S363">
        <f>IF(_xlfn.XLOOKUP($C363,貼_産出額整理表!$B$200:$B$378,貼_産出額整理表!P$200:P$378,0)="-",NA(),_xlfn.XLOOKUP($C363,貼_産出額整理表!$B$200:$B$378,貼_産出額整理表!P$200:P$378,0))</f>
        <v>69</v>
      </c>
    </row>
    <row r="364" spans="3:19">
      <c r="C364">
        <v>46</v>
      </c>
      <c r="D364">
        <f>IF(_xlfn.XLOOKUP($C364,貼_産出額整理表!$B$200:$B$378,貼_産出額整理表!C$200:C$378,0)="-",NA(),_xlfn.XLOOKUP($C364,貼_産出額整理表!$B$200:$B$378,貼_産出額整理表!C$200:C$378,0))</f>
        <v>1028</v>
      </c>
      <c r="E364">
        <f>IF(_xlfn.XLOOKUP($C364,貼_産出額整理表!$B$200:$B$378,貼_産出額整理表!D$200:D$378,0)="-",NA(),_xlfn.XLOOKUP($C364,貼_産出額整理表!$B$200:$B$378,貼_産出額整理表!D$200:D$378,0))</f>
        <v>388</v>
      </c>
      <c r="F364">
        <f>IF(_xlfn.XLOOKUP($C364,貼_産出額整理表!$B$200:$B$378,貼_産出額整理表!E$200:E$378,0)="-",NA(),_xlfn.XLOOKUP($C364,貼_産出額整理表!$B$200:$B$378,貼_産出額整理表!E$200:E$378,0))</f>
        <v>76</v>
      </c>
      <c r="G364">
        <f>IF(_xlfn.XLOOKUP($C364,貼_産出額整理表!$B$200:$B$378,貼_産出額整理表!F$200:F$378,0)="-",NA(),_xlfn.XLOOKUP($C364,貼_産出額整理表!$B$200:$B$378,貼_産出額整理表!F$200:F$378,0))</f>
        <v>22</v>
      </c>
      <c r="H364">
        <f>IF(_xlfn.XLOOKUP($C364,貼_産出額整理表!$B$200:$B$378,貼_産出額整理表!G$200:G$378,0)="-",NA(),_xlfn.XLOOKUP($C364,貼_産出額整理表!$B$200:$B$378,貼_産出額整理表!G$200:G$378,0))</f>
        <v>2</v>
      </c>
      <c r="I364">
        <f>IF(_xlfn.XLOOKUP($C364,貼_産出額整理表!$B$200:$B$378,貼_産出額整理表!H$200:H$378,0)="-",NA(),_xlfn.XLOOKUP($C364,貼_産出額整理表!$B$200:$B$378,貼_産出額整理表!H$200:H$378,0))</f>
        <v>12</v>
      </c>
      <c r="J364">
        <f>IF(_xlfn.XLOOKUP($C364,貼_産出額整理表!$B$200:$B$378,貼_産出額整理表!I$200:I$378,0)="-",NA(),_xlfn.XLOOKUP($C364,貼_産出額整理表!$B$200:$B$378,貼_産出額整理表!I$200:I$378,0))</f>
        <v>8</v>
      </c>
      <c r="K364">
        <f>IF(_xlfn.XLOOKUP($C364,貼_産出額整理表!$B$200:$B$378,貼_産出額整理表!M$200:M$378,0)="-",NA(),_xlfn.XLOOKUP($C364,貼_産出額整理表!$B$200:$B$378,貼_産出額整理表!M$200:M$378,0))</f>
        <v>15</v>
      </c>
      <c r="L364" t="e">
        <f>IF(_xlfn.XLOOKUP($C364,貼_産出額整理表!$B$200:$B$378,貼_産出額整理表!N$200:N$378,0)="-",NA(),_xlfn.XLOOKUP($C364,貼_産出額整理表!$B$200:$B$378,貼_産出額整理表!N$200:N$378,0))</f>
        <v>#N/A</v>
      </c>
      <c r="M364">
        <f>IF(_xlfn.XLOOKUP($C364,貼_産出額整理表!$B$200:$B$378,貼_産出額整理表!J$200:J$378,0)="-",NA(),_xlfn.XLOOKUP($C364,貼_産出額整理表!$B$200:$B$378,貼_産出額整理表!J$200:J$378,0))</f>
        <v>127</v>
      </c>
      <c r="N364">
        <f>IF(_xlfn.XLOOKUP($C364,貼_産出額整理表!$B$200:$B$378,貼_産出額整理表!K$200:K$378,0)="-",NA(),_xlfn.XLOOKUP($C364,貼_産出額整理表!$B$200:$B$378,貼_産出額整理表!K$200:K$378,0))</f>
        <v>1</v>
      </c>
      <c r="O364">
        <f>IF(_xlfn.XLOOKUP($C364,貼_産出額整理表!$B$200:$B$378,貼_産出額整理表!L$200:L$378,0)="-",NA(),_xlfn.XLOOKUP($C364,貼_産出額整理表!$B$200:$B$378,貼_産出額整理表!L$200:L$378,0))</f>
        <v>0</v>
      </c>
      <c r="P364">
        <f>IF(_xlfn.XLOOKUP($C364,貼_産出額整理表!$B$200:$B$378,貼_産出額整理表!O$200:O$378,0)="-",NA(),_xlfn.XLOOKUP($C364,貼_産出額整理表!$B$200:$B$378,貼_産出額整理表!O$200:O$378,0))</f>
        <v>584</v>
      </c>
      <c r="Q364">
        <f>IF(_xlfn.XLOOKUP($C364,貼_産出額整理表!$B$200:$B$378,貼_産出額整理表!Q$200:Q$378,0)="-",NA(),_xlfn.XLOOKUP($C364,貼_産出額整理表!$B$200:$B$378,貼_産出額整理表!Q$200:Q$378,0))</f>
        <v>285</v>
      </c>
      <c r="R364">
        <f>IF(_xlfn.XLOOKUP($C364,貼_産出額整理表!$B$200:$B$378,貼_産出額整理表!R$200:R$378,0)="-",NA(),_xlfn.XLOOKUP($C364,貼_産出額整理表!$B$200:$B$378,貼_産出額整理表!R$200:R$378,0))</f>
        <v>248</v>
      </c>
      <c r="S364">
        <f>IF(_xlfn.XLOOKUP($C364,貼_産出額整理表!$B$200:$B$378,貼_産出額整理表!P$200:P$378,0)="-",NA(),_xlfn.XLOOKUP($C364,貼_産出額整理表!$B$200:$B$378,貼_産出額整理表!P$200:P$378,0))</f>
        <v>67</v>
      </c>
    </row>
    <row r="365" spans="3:19">
      <c r="C365">
        <v>47</v>
      </c>
      <c r="D365">
        <f>IF(_xlfn.XLOOKUP($C365,貼_産出額整理表!$B$200:$B$378,貼_産出額整理表!C$200:C$378,0)="-",NA(),_xlfn.XLOOKUP($C365,貼_産出額整理表!$B$200:$B$378,貼_産出額整理表!C$200:C$378,0))</f>
        <v>1017</v>
      </c>
      <c r="E365">
        <f>IF(_xlfn.XLOOKUP($C365,貼_産出額整理表!$B$200:$B$378,貼_産出額整理表!D$200:D$378,0)="-",NA(),_xlfn.XLOOKUP($C365,貼_産出額整理表!$B$200:$B$378,貼_産出額整理表!D$200:D$378,0))</f>
        <v>386</v>
      </c>
      <c r="F365">
        <f>IF(_xlfn.XLOOKUP($C365,貼_産出額整理表!$B$200:$B$378,貼_産出額整理表!E$200:E$378,0)="-",NA(),_xlfn.XLOOKUP($C365,貼_産出額整理表!$B$200:$B$378,貼_産出額整理表!E$200:E$378,0))</f>
        <v>69</v>
      </c>
      <c r="G365">
        <f>IF(_xlfn.XLOOKUP($C365,貼_産出額整理表!$B$200:$B$378,貼_産出額整理表!F$200:F$378,0)="-",NA(),_xlfn.XLOOKUP($C365,貼_産出額整理表!$B$200:$B$378,貼_産出額整理表!F$200:F$378,0))</f>
        <v>22</v>
      </c>
      <c r="H365">
        <f>IF(_xlfn.XLOOKUP($C365,貼_産出額整理表!$B$200:$B$378,貼_産出額整理表!G$200:G$378,0)="-",NA(),_xlfn.XLOOKUP($C365,貼_産出額整理表!$B$200:$B$378,貼_産出額整理表!G$200:G$378,0))</f>
        <v>1</v>
      </c>
      <c r="I365">
        <f>IF(_xlfn.XLOOKUP($C365,貼_産出額整理表!$B$200:$B$378,貼_産出額整理表!H$200:H$378,0)="-",NA(),_xlfn.XLOOKUP($C365,貼_産出額整理表!$B$200:$B$378,貼_産出額整理表!H$200:H$378,0))</f>
        <v>11</v>
      </c>
      <c r="J365">
        <f>IF(_xlfn.XLOOKUP($C365,貼_産出額整理表!$B$200:$B$378,貼_産出額整理表!I$200:I$378,0)="-",NA(),_xlfn.XLOOKUP($C365,貼_産出額整理表!$B$200:$B$378,貼_産出額整理表!I$200:I$378,0))</f>
        <v>8</v>
      </c>
      <c r="K365">
        <f>IF(_xlfn.XLOOKUP($C365,貼_産出額整理表!$B$200:$B$378,貼_産出額整理表!M$200:M$378,0)="-",NA(),_xlfn.XLOOKUP($C365,貼_産出額整理表!$B$200:$B$378,貼_産出額整理表!M$200:M$378,0))</f>
        <v>14</v>
      </c>
      <c r="L365" t="e">
        <f>IF(_xlfn.XLOOKUP($C365,貼_産出額整理表!$B$200:$B$378,貼_産出額整理表!N$200:N$378,0)="-",NA(),_xlfn.XLOOKUP($C365,貼_産出額整理表!$B$200:$B$378,貼_産出額整理表!N$200:N$378,0))</f>
        <v>#N/A</v>
      </c>
      <c r="M365">
        <f>IF(_xlfn.XLOOKUP($C365,貼_産出額整理表!$B$200:$B$378,貼_産出額整理表!J$200:J$378,0)="-",NA(),_xlfn.XLOOKUP($C365,貼_産出額整理表!$B$200:$B$378,貼_産出額整理表!J$200:J$378,0))</f>
        <v>122</v>
      </c>
      <c r="N365">
        <f>IF(_xlfn.XLOOKUP($C365,貼_産出額整理表!$B$200:$B$378,貼_産出額整理表!K$200:K$378,0)="-",NA(),_xlfn.XLOOKUP($C365,貼_産出額整理表!$B$200:$B$378,貼_産出額整理表!K$200:K$378,0))</f>
        <v>1</v>
      </c>
      <c r="O365">
        <f>IF(_xlfn.XLOOKUP($C365,貼_産出額整理表!$B$200:$B$378,貼_産出額整理表!L$200:L$378,0)="-",NA(),_xlfn.XLOOKUP($C365,貼_産出額整理表!$B$200:$B$378,貼_産出額整理表!L$200:L$378,0))</f>
        <v>0</v>
      </c>
      <c r="P365">
        <f>IF(_xlfn.XLOOKUP($C365,貼_産出額整理表!$B$200:$B$378,貼_産出額整理表!O$200:O$378,0)="-",NA(),_xlfn.XLOOKUP($C365,貼_産出額整理表!$B$200:$B$378,貼_産出額整理表!O$200:O$378,0))</f>
        <v>536</v>
      </c>
      <c r="Q365">
        <f>IF(_xlfn.XLOOKUP($C365,貼_産出額整理表!$B$200:$B$378,貼_産出額整理表!Q$200:Q$378,0)="-",NA(),_xlfn.XLOOKUP($C365,貼_産出額整理表!$B$200:$B$378,貼_産出額整理表!Q$200:Q$378,0))</f>
        <v>278</v>
      </c>
      <c r="R365">
        <f>IF(_xlfn.XLOOKUP($C365,貼_産出額整理表!$B$200:$B$378,貼_産出額整理表!R$200:R$378,0)="-",NA(),_xlfn.XLOOKUP($C365,貼_産出額整理表!$B$200:$B$378,貼_産出額整理表!R$200:R$378,0))</f>
        <v>246</v>
      </c>
      <c r="S365">
        <f>IF(_xlfn.XLOOKUP($C365,貼_産出額整理表!$B$200:$B$378,貼_産出額整理表!P$200:P$378,0)="-",NA(),_xlfn.XLOOKUP($C365,貼_産出額整理表!$B$200:$B$378,貼_産出額整理表!P$200:P$378,0))</f>
        <v>66</v>
      </c>
    </row>
    <row r="366" spans="3:19">
      <c r="C366">
        <v>48</v>
      </c>
      <c r="D366">
        <f>IF(_xlfn.XLOOKUP($C366,貼_産出額整理表!$B$200:$B$378,貼_産出額整理表!C$200:C$378,0)="-",NA(),_xlfn.XLOOKUP($C366,貼_産出額整理表!$B$200:$B$378,貼_産出額整理表!C$200:C$378,0))</f>
        <v>1000</v>
      </c>
      <c r="E366">
        <f>IF(_xlfn.XLOOKUP($C366,貼_産出額整理表!$B$200:$B$378,貼_産出額整理表!D$200:D$378,0)="-",NA(),_xlfn.XLOOKUP($C366,貼_産出額整理表!$B$200:$B$378,貼_産出額整理表!D$200:D$378,0))</f>
        <v>384</v>
      </c>
      <c r="F366">
        <f>IF(_xlfn.XLOOKUP($C366,貼_産出額整理表!$B$200:$B$378,貼_産出額整理表!E$200:E$378,0)="-",NA(),_xlfn.XLOOKUP($C366,貼_産出額整理表!$B$200:$B$378,貼_産出額整理表!E$200:E$378,0))</f>
        <v>65</v>
      </c>
      <c r="G366">
        <f>IF(_xlfn.XLOOKUP($C366,貼_産出額整理表!$B$200:$B$378,貼_産出額整理表!F$200:F$378,0)="-",NA(),_xlfn.XLOOKUP($C366,貼_産出額整理表!$B$200:$B$378,貼_産出額整理表!F$200:F$378,0))</f>
        <v>20</v>
      </c>
      <c r="H366">
        <f>IF(_xlfn.XLOOKUP($C366,貼_産出額整理表!$B$200:$B$378,貼_産出額整理表!G$200:G$378,0)="-",NA(),_xlfn.XLOOKUP($C366,貼_産出額整理表!$B$200:$B$378,貼_産出額整理表!G$200:G$378,0))</f>
        <v>1</v>
      </c>
      <c r="I366">
        <f>IF(_xlfn.XLOOKUP($C366,貼_産出額整理表!$B$200:$B$378,貼_産出額整理表!H$200:H$378,0)="-",NA(),_xlfn.XLOOKUP($C366,貼_産出額整理表!$B$200:$B$378,貼_産出額整理表!H$200:H$378,0))</f>
        <v>11</v>
      </c>
      <c r="J366">
        <f>IF(_xlfn.XLOOKUP($C366,貼_産出額整理表!$B$200:$B$378,貼_産出額整理表!I$200:I$378,0)="-",NA(),_xlfn.XLOOKUP($C366,貼_産出額整理表!$B$200:$B$378,貼_産出額整理表!I$200:I$378,0))</f>
        <v>7</v>
      </c>
      <c r="K366">
        <f>IF(_xlfn.XLOOKUP($C366,貼_産出額整理表!$B$200:$B$378,貼_産出額整理表!M$200:M$378,0)="-",NA(),_xlfn.XLOOKUP($C366,貼_産出額整理表!$B$200:$B$378,貼_産出額整理表!M$200:M$378,0))</f>
        <v>13</v>
      </c>
      <c r="L366" t="e">
        <f>IF(_xlfn.XLOOKUP($C366,貼_産出額整理表!$B$200:$B$378,貼_産出額整理表!N$200:N$378,0)="-",NA(),_xlfn.XLOOKUP($C366,貼_産出額整理表!$B$200:$B$378,貼_産出額整理表!N$200:N$378,0))</f>
        <v>#N/A</v>
      </c>
      <c r="M366">
        <f>IF(_xlfn.XLOOKUP($C366,貼_産出額整理表!$B$200:$B$378,貼_産出額整理表!J$200:J$378,0)="-",NA(),_xlfn.XLOOKUP($C366,貼_産出額整理表!$B$200:$B$378,貼_産出額整理表!J$200:J$378,0))</f>
        <v>120</v>
      </c>
      <c r="N366">
        <f>IF(_xlfn.XLOOKUP($C366,貼_産出額整理表!$B$200:$B$378,貼_産出額整理表!K$200:K$378,0)="-",NA(),_xlfn.XLOOKUP($C366,貼_産出額整理表!$B$200:$B$378,貼_産出額整理表!K$200:K$378,0))</f>
        <v>1</v>
      </c>
      <c r="O366">
        <f>IF(_xlfn.XLOOKUP($C366,貼_産出額整理表!$B$200:$B$378,貼_産出額整理表!L$200:L$378,0)="-",NA(),_xlfn.XLOOKUP($C366,貼_産出額整理表!$B$200:$B$378,貼_産出額整理表!L$200:L$378,0))</f>
        <v>0</v>
      </c>
      <c r="P366">
        <f>IF(_xlfn.XLOOKUP($C366,貼_産出額整理表!$B$200:$B$378,貼_産出額整理表!O$200:O$378,0)="-",NA(),_xlfn.XLOOKUP($C366,貼_産出額整理表!$B$200:$B$378,貼_産出額整理表!O$200:O$378,0))</f>
        <v>529</v>
      </c>
      <c r="Q366">
        <f>IF(_xlfn.XLOOKUP($C366,貼_産出額整理表!$B$200:$B$378,貼_産出額整理表!Q$200:Q$378,0)="-",NA(),_xlfn.XLOOKUP($C366,貼_産出額整理表!$B$200:$B$378,貼_産出額整理表!Q$200:Q$378,0))</f>
        <v>274</v>
      </c>
      <c r="R366">
        <f>IF(_xlfn.XLOOKUP($C366,貼_産出額整理表!$B$200:$B$378,貼_産出額整理表!R$200:R$378,0)="-",NA(),_xlfn.XLOOKUP($C366,貼_産出額整理表!$B$200:$B$378,貼_産出額整理表!R$200:R$378,0))</f>
        <v>242</v>
      </c>
      <c r="S366">
        <f>IF(_xlfn.XLOOKUP($C366,貼_産出額整理表!$B$200:$B$378,貼_産出額整理表!P$200:P$378,0)="-",NA(),_xlfn.XLOOKUP($C366,貼_産出額整理表!$B$200:$B$378,貼_産出額整理表!P$200:P$378,0))</f>
        <v>65</v>
      </c>
    </row>
    <row r="367" spans="3:19">
      <c r="C367">
        <v>49</v>
      </c>
      <c r="D367">
        <f>IF(_xlfn.XLOOKUP($C367,貼_産出額整理表!$B$200:$B$378,貼_産出額整理表!C$200:C$378,0)="-",NA(),_xlfn.XLOOKUP($C367,貼_産出額整理表!$B$200:$B$378,貼_産出額整理表!C$200:C$378,0))</f>
        <v>996</v>
      </c>
      <c r="E367">
        <f>IF(_xlfn.XLOOKUP($C367,貼_産出額整理表!$B$200:$B$378,貼_産出額整理表!D$200:D$378,0)="-",NA(),_xlfn.XLOOKUP($C367,貼_産出額整理表!$B$200:$B$378,貼_産出額整理表!D$200:D$378,0))</f>
        <v>373</v>
      </c>
      <c r="F367">
        <f>IF(_xlfn.XLOOKUP($C367,貼_産出額整理表!$B$200:$B$378,貼_産出額整理表!E$200:E$378,0)="-",NA(),_xlfn.XLOOKUP($C367,貼_産出額整理表!$B$200:$B$378,貼_産出額整理表!E$200:E$378,0))</f>
        <v>53</v>
      </c>
      <c r="G367">
        <f>IF(_xlfn.XLOOKUP($C367,貼_産出額整理表!$B$200:$B$378,貼_産出額整理表!F$200:F$378,0)="-",NA(),_xlfn.XLOOKUP($C367,貼_産出額整理表!$B$200:$B$378,貼_産出額整理表!F$200:F$378,0))</f>
        <v>20</v>
      </c>
      <c r="H367">
        <f>IF(_xlfn.XLOOKUP($C367,貼_産出額整理表!$B$200:$B$378,貼_産出額整理表!G$200:G$378,0)="-",NA(),_xlfn.XLOOKUP($C367,貼_産出額整理表!$B$200:$B$378,貼_産出額整理表!G$200:G$378,0))</f>
        <v>1</v>
      </c>
      <c r="I367">
        <f>IF(_xlfn.XLOOKUP($C367,貼_産出額整理表!$B$200:$B$378,貼_産出額整理表!H$200:H$378,0)="-",NA(),_xlfn.XLOOKUP($C367,貼_産出額整理表!$B$200:$B$378,貼_産出額整理表!H$200:H$378,0))</f>
        <v>11</v>
      </c>
      <c r="J367">
        <f>IF(_xlfn.XLOOKUP($C367,貼_産出額整理表!$B$200:$B$378,貼_産出額整理表!I$200:I$378,0)="-",NA(),_xlfn.XLOOKUP($C367,貼_産出額整理表!$B$200:$B$378,貼_産出額整理表!I$200:I$378,0))</f>
        <v>5</v>
      </c>
      <c r="K367">
        <f>IF(_xlfn.XLOOKUP($C367,貼_産出額整理表!$B$200:$B$378,貼_産出額整理表!M$200:M$378,0)="-",NA(),_xlfn.XLOOKUP($C367,貼_産出額整理表!$B$200:$B$378,貼_産出額整理表!M$200:M$378,0))</f>
        <v>12</v>
      </c>
      <c r="L367" t="e">
        <f>IF(_xlfn.XLOOKUP($C367,貼_産出額整理表!$B$200:$B$378,貼_産出額整理表!N$200:N$378,0)="-",NA(),_xlfn.XLOOKUP($C367,貼_産出額整理表!$B$200:$B$378,貼_産出額整理表!N$200:N$378,0))</f>
        <v>#N/A</v>
      </c>
      <c r="M367">
        <f>IF(_xlfn.XLOOKUP($C367,貼_産出額整理表!$B$200:$B$378,貼_産出額整理表!J$200:J$378,0)="-",NA(),_xlfn.XLOOKUP($C367,貼_産出額整理表!$B$200:$B$378,貼_産出額整理表!J$200:J$378,0))</f>
        <v>117</v>
      </c>
      <c r="N367">
        <f>IF(_xlfn.XLOOKUP($C367,貼_産出額整理表!$B$200:$B$378,貼_産出額整理表!K$200:K$378,0)="-",NA(),_xlfn.XLOOKUP($C367,貼_産出額整理表!$B$200:$B$378,貼_産出額整理表!K$200:K$378,0))</f>
        <v>1</v>
      </c>
      <c r="O367">
        <f>IF(_xlfn.XLOOKUP($C367,貼_産出額整理表!$B$200:$B$378,貼_産出額整理表!L$200:L$378,0)="-",NA(),_xlfn.XLOOKUP($C367,貼_産出額整理表!$B$200:$B$378,貼_産出額整理表!L$200:L$378,0))</f>
        <v>0</v>
      </c>
      <c r="P367">
        <f>IF(_xlfn.XLOOKUP($C367,貼_産出額整理表!$B$200:$B$378,貼_産出額整理表!O$200:O$378,0)="-",NA(),_xlfn.XLOOKUP($C367,貼_産出額整理表!$B$200:$B$378,貼_産出額整理表!O$200:O$378,0))</f>
        <v>523</v>
      </c>
      <c r="Q367">
        <f>IF(_xlfn.XLOOKUP($C367,貼_産出額整理表!$B$200:$B$378,貼_産出額整理表!Q$200:Q$378,0)="-",NA(),_xlfn.XLOOKUP($C367,貼_産出額整理表!$B$200:$B$378,貼_産出額整理表!Q$200:Q$378,0))</f>
        <v>272</v>
      </c>
      <c r="R367">
        <f>IF(_xlfn.XLOOKUP($C367,貼_産出額整理表!$B$200:$B$378,貼_産出額整理表!R$200:R$378,0)="-",NA(),_xlfn.XLOOKUP($C367,貼_産出額整理表!$B$200:$B$378,貼_産出額整理表!R$200:R$378,0))</f>
        <v>233</v>
      </c>
      <c r="S367">
        <f>IF(_xlfn.XLOOKUP($C367,貼_産出額整理表!$B$200:$B$378,貼_産出額整理表!P$200:P$378,0)="-",NA(),_xlfn.XLOOKUP($C367,貼_産出額整理表!$B$200:$B$378,貼_産出額整理表!P$200:P$378,0))</f>
        <v>61</v>
      </c>
    </row>
    <row r="368" spans="3:19">
      <c r="C368">
        <v>50</v>
      </c>
      <c r="D368">
        <f>IF(_xlfn.XLOOKUP($C368,貼_産出額整理表!$B$200:$B$378,貼_産出額整理表!C$200:C$378,0)="-",NA(),_xlfn.XLOOKUP($C368,貼_産出額整理表!$B$200:$B$378,貼_産出額整理表!C$200:C$378,0))</f>
        <v>988</v>
      </c>
      <c r="E368">
        <f>IF(_xlfn.XLOOKUP($C368,貼_産出額整理表!$B$200:$B$378,貼_産出額整理表!D$200:D$378,0)="-",NA(),_xlfn.XLOOKUP($C368,貼_産出額整理表!$B$200:$B$378,貼_産出額整理表!D$200:D$378,0))</f>
        <v>371</v>
      </c>
      <c r="F368">
        <f>IF(_xlfn.XLOOKUP($C368,貼_産出額整理表!$B$200:$B$378,貼_産出額整理表!E$200:E$378,0)="-",NA(),_xlfn.XLOOKUP($C368,貼_産出額整理表!$B$200:$B$378,貼_産出額整理表!E$200:E$378,0))</f>
        <v>52</v>
      </c>
      <c r="G368">
        <f>IF(_xlfn.XLOOKUP($C368,貼_産出額整理表!$B$200:$B$378,貼_産出額整理表!F$200:F$378,0)="-",NA(),_xlfn.XLOOKUP($C368,貼_産出額整理表!$B$200:$B$378,貼_産出額整理表!F$200:F$378,0))</f>
        <v>19</v>
      </c>
      <c r="H368">
        <f>IF(_xlfn.XLOOKUP($C368,貼_産出額整理表!$B$200:$B$378,貼_産出額整理表!G$200:G$378,0)="-",NA(),_xlfn.XLOOKUP($C368,貼_産出額整理表!$B$200:$B$378,貼_産出額整理表!G$200:G$378,0))</f>
        <v>1</v>
      </c>
      <c r="I368">
        <f>IF(_xlfn.XLOOKUP($C368,貼_産出額整理表!$B$200:$B$378,貼_産出額整理表!H$200:H$378,0)="-",NA(),_xlfn.XLOOKUP($C368,貼_産出額整理表!$B$200:$B$378,貼_産出額整理表!H$200:H$378,0))</f>
        <v>10</v>
      </c>
      <c r="J368">
        <f>IF(_xlfn.XLOOKUP($C368,貼_産出額整理表!$B$200:$B$378,貼_産出額整理表!I$200:I$378,0)="-",NA(),_xlfn.XLOOKUP($C368,貼_産出額整理表!$B$200:$B$378,貼_産出額整理表!I$200:I$378,0))</f>
        <v>5</v>
      </c>
      <c r="K368">
        <f>IF(_xlfn.XLOOKUP($C368,貼_産出額整理表!$B$200:$B$378,貼_産出額整理表!M$200:M$378,0)="-",NA(),_xlfn.XLOOKUP($C368,貼_産出額整理表!$B$200:$B$378,貼_産出額整理表!M$200:M$378,0))</f>
        <v>12</v>
      </c>
      <c r="L368" t="e">
        <f>IF(_xlfn.XLOOKUP($C368,貼_産出額整理表!$B$200:$B$378,貼_産出額整理表!N$200:N$378,0)="-",NA(),_xlfn.XLOOKUP($C368,貼_産出額整理表!$B$200:$B$378,貼_産出額整理表!N$200:N$378,0))</f>
        <v>#N/A</v>
      </c>
      <c r="M368">
        <f>IF(_xlfn.XLOOKUP($C368,貼_産出額整理表!$B$200:$B$378,貼_産出額整理表!J$200:J$378,0)="-",NA(),_xlfn.XLOOKUP($C368,貼_産出額整理表!$B$200:$B$378,貼_産出額整理表!J$200:J$378,0))</f>
        <v>117</v>
      </c>
      <c r="N368">
        <f>IF(_xlfn.XLOOKUP($C368,貼_産出額整理表!$B$200:$B$378,貼_産出額整理表!K$200:K$378,0)="-",NA(),_xlfn.XLOOKUP($C368,貼_産出額整理表!$B$200:$B$378,貼_産出額整理表!K$200:K$378,0))</f>
        <v>1</v>
      </c>
      <c r="O368">
        <f>IF(_xlfn.XLOOKUP($C368,貼_産出額整理表!$B$200:$B$378,貼_産出額整理表!L$200:L$378,0)="-",NA(),_xlfn.XLOOKUP($C368,貼_産出額整理表!$B$200:$B$378,貼_産出額整理表!L$200:L$378,0))</f>
        <v>0</v>
      </c>
      <c r="P368">
        <f>IF(_xlfn.XLOOKUP($C368,貼_産出額整理表!$B$200:$B$378,貼_産出額整理表!O$200:O$378,0)="-",NA(),_xlfn.XLOOKUP($C368,貼_産出額整理表!$B$200:$B$378,貼_産出額整理表!O$200:O$378,0))</f>
        <v>499</v>
      </c>
      <c r="Q368">
        <f>IF(_xlfn.XLOOKUP($C368,貼_産出額整理表!$B$200:$B$378,貼_産出額整理表!Q$200:Q$378,0)="-",NA(),_xlfn.XLOOKUP($C368,貼_産出額整理表!$B$200:$B$378,貼_産出額整理表!Q$200:Q$378,0))</f>
        <v>249</v>
      </c>
      <c r="R368">
        <f>IF(_xlfn.XLOOKUP($C368,貼_産出額整理表!$B$200:$B$378,貼_産出額整理表!R$200:R$378,0)="-",NA(),_xlfn.XLOOKUP($C368,貼_産出額整理表!$B$200:$B$378,貼_産出額整理表!R$200:R$378,0))</f>
        <v>218</v>
      </c>
      <c r="S368">
        <f>IF(_xlfn.XLOOKUP($C368,貼_産出額整理表!$B$200:$B$378,貼_産出額整理表!P$200:P$378,0)="-",NA(),_xlfn.XLOOKUP($C368,貼_産出額整理表!$B$200:$B$378,貼_産出額整理表!P$200:P$378,0))</f>
        <v>58</v>
      </c>
    </row>
    <row r="369" spans="3:19">
      <c r="C369">
        <v>51</v>
      </c>
      <c r="D369">
        <f>IF(_xlfn.XLOOKUP($C369,貼_産出額整理表!$B$200:$B$378,貼_産出額整理表!C$200:C$378,0)="-",NA(),_xlfn.XLOOKUP($C369,貼_産出額整理表!$B$200:$B$378,貼_産出額整理表!C$200:C$378,0))</f>
        <v>978</v>
      </c>
      <c r="E369">
        <f>IF(_xlfn.XLOOKUP($C369,貼_産出額整理表!$B$200:$B$378,貼_産出額整理表!D$200:D$378,0)="-",NA(),_xlfn.XLOOKUP($C369,貼_産出額整理表!$B$200:$B$378,貼_産出額整理表!D$200:D$378,0))</f>
        <v>366</v>
      </c>
      <c r="F369">
        <f>IF(_xlfn.XLOOKUP($C369,貼_産出額整理表!$B$200:$B$378,貼_産出額整理表!E$200:E$378,0)="-",NA(),_xlfn.XLOOKUP($C369,貼_産出額整理表!$B$200:$B$378,貼_産出額整理表!E$200:E$378,0))</f>
        <v>51</v>
      </c>
      <c r="G369">
        <f>IF(_xlfn.XLOOKUP($C369,貼_産出額整理表!$B$200:$B$378,貼_産出額整理表!F$200:F$378,0)="-",NA(),_xlfn.XLOOKUP($C369,貼_産出額整理表!$B$200:$B$378,貼_産出額整理表!F$200:F$378,0))</f>
        <v>19</v>
      </c>
      <c r="H369">
        <f>IF(_xlfn.XLOOKUP($C369,貼_産出額整理表!$B$200:$B$378,貼_産出額整理表!G$200:G$378,0)="-",NA(),_xlfn.XLOOKUP($C369,貼_産出額整理表!$B$200:$B$378,貼_産出額整理表!G$200:G$378,0))</f>
        <v>1</v>
      </c>
      <c r="I369">
        <f>IF(_xlfn.XLOOKUP($C369,貼_産出額整理表!$B$200:$B$378,貼_産出額整理表!H$200:H$378,0)="-",NA(),_xlfn.XLOOKUP($C369,貼_産出額整理表!$B$200:$B$378,貼_産出額整理表!H$200:H$378,0))</f>
        <v>9</v>
      </c>
      <c r="J369">
        <f>IF(_xlfn.XLOOKUP($C369,貼_産出額整理表!$B$200:$B$378,貼_産出額整理表!I$200:I$378,0)="-",NA(),_xlfn.XLOOKUP($C369,貼_産出額整理表!$B$200:$B$378,貼_産出額整理表!I$200:I$378,0))</f>
        <v>4</v>
      </c>
      <c r="K369">
        <f>IF(_xlfn.XLOOKUP($C369,貼_産出額整理表!$B$200:$B$378,貼_産出額整理表!M$200:M$378,0)="-",NA(),_xlfn.XLOOKUP($C369,貼_産出額整理表!$B$200:$B$378,貼_産出額整理表!M$200:M$378,0))</f>
        <v>11</v>
      </c>
      <c r="L369" t="e">
        <f>IF(_xlfn.XLOOKUP($C369,貼_産出額整理表!$B$200:$B$378,貼_産出額整理表!N$200:N$378,0)="-",NA(),_xlfn.XLOOKUP($C369,貼_産出額整理表!$B$200:$B$378,貼_産出額整理表!N$200:N$378,0))</f>
        <v>#N/A</v>
      </c>
      <c r="M369">
        <f>IF(_xlfn.XLOOKUP($C369,貼_産出額整理表!$B$200:$B$378,貼_産出額整理表!J$200:J$378,0)="-",NA(),_xlfn.XLOOKUP($C369,貼_産出額整理表!$B$200:$B$378,貼_産出額整理表!J$200:J$378,0))</f>
        <v>100</v>
      </c>
      <c r="N369">
        <f>IF(_xlfn.XLOOKUP($C369,貼_産出額整理表!$B$200:$B$378,貼_産出額整理表!K$200:K$378,0)="-",NA(),_xlfn.XLOOKUP($C369,貼_産出額整理表!$B$200:$B$378,貼_産出額整理表!K$200:K$378,0))</f>
        <v>1</v>
      </c>
      <c r="O369">
        <f>IF(_xlfn.XLOOKUP($C369,貼_産出額整理表!$B$200:$B$378,貼_産出額整理表!L$200:L$378,0)="-",NA(),_xlfn.XLOOKUP($C369,貼_産出額整理表!$B$200:$B$378,貼_産出額整理表!L$200:L$378,0))</f>
        <v>0</v>
      </c>
      <c r="P369">
        <f>IF(_xlfn.XLOOKUP($C369,貼_産出額整理表!$B$200:$B$378,貼_産出額整理表!O$200:O$378,0)="-",NA(),_xlfn.XLOOKUP($C369,貼_産出額整理表!$B$200:$B$378,貼_産出額整理表!O$200:O$378,0))</f>
        <v>497</v>
      </c>
      <c r="Q369">
        <f>IF(_xlfn.XLOOKUP($C369,貼_産出額整理表!$B$200:$B$378,貼_産出額整理表!Q$200:Q$378,0)="-",NA(),_xlfn.XLOOKUP($C369,貼_産出額整理表!$B$200:$B$378,貼_産出額整理表!Q$200:Q$378,0))</f>
        <v>244</v>
      </c>
      <c r="R369">
        <f>IF(_xlfn.XLOOKUP($C369,貼_産出額整理表!$B$200:$B$378,貼_産出額整理表!R$200:R$378,0)="-",NA(),_xlfn.XLOOKUP($C369,貼_産出額整理表!$B$200:$B$378,貼_産出額整理表!R$200:R$378,0))</f>
        <v>218</v>
      </c>
      <c r="S369">
        <f>IF(_xlfn.XLOOKUP($C369,貼_産出額整理表!$B$200:$B$378,貼_産出額整理表!P$200:P$378,0)="-",NA(),_xlfn.XLOOKUP($C369,貼_産出額整理表!$B$200:$B$378,貼_産出額整理表!P$200:P$378,0))</f>
        <v>58</v>
      </c>
    </row>
    <row r="370" spans="3:19">
      <c r="C370">
        <v>52</v>
      </c>
      <c r="D370">
        <f>IF(_xlfn.XLOOKUP($C370,貼_産出額整理表!$B$200:$B$378,貼_産出額整理表!C$200:C$378,0)="-",NA(),_xlfn.XLOOKUP($C370,貼_産出額整理表!$B$200:$B$378,貼_産出額整理表!C$200:C$378,0))</f>
        <v>968</v>
      </c>
      <c r="E370">
        <f>IF(_xlfn.XLOOKUP($C370,貼_産出額整理表!$B$200:$B$378,貼_産出額整理表!D$200:D$378,0)="-",NA(),_xlfn.XLOOKUP($C370,貼_産出額整理表!$B$200:$B$378,貼_産出額整理表!D$200:D$378,0))</f>
        <v>360</v>
      </c>
      <c r="F370">
        <f>IF(_xlfn.XLOOKUP($C370,貼_産出額整理表!$B$200:$B$378,貼_産出額整理表!E$200:E$378,0)="-",NA(),_xlfn.XLOOKUP($C370,貼_産出額整理表!$B$200:$B$378,貼_産出額整理表!E$200:E$378,0))</f>
        <v>50</v>
      </c>
      <c r="G370">
        <f>IF(_xlfn.XLOOKUP($C370,貼_産出額整理表!$B$200:$B$378,貼_産出額整理表!F$200:F$378,0)="-",NA(),_xlfn.XLOOKUP($C370,貼_産出額整理表!$B$200:$B$378,貼_産出額整理表!F$200:F$378,0))</f>
        <v>19</v>
      </c>
      <c r="H370">
        <f>IF(_xlfn.XLOOKUP($C370,貼_産出額整理表!$B$200:$B$378,貼_産出額整理表!G$200:G$378,0)="-",NA(),_xlfn.XLOOKUP($C370,貼_産出額整理表!$B$200:$B$378,貼_産出額整理表!G$200:G$378,0))</f>
        <v>1</v>
      </c>
      <c r="I370">
        <f>IF(_xlfn.XLOOKUP($C370,貼_産出額整理表!$B$200:$B$378,貼_産出額整理表!H$200:H$378,0)="-",NA(),_xlfn.XLOOKUP($C370,貼_産出額整理表!$B$200:$B$378,貼_産出額整理表!H$200:H$378,0))</f>
        <v>9</v>
      </c>
      <c r="J370">
        <f>IF(_xlfn.XLOOKUP($C370,貼_産出額整理表!$B$200:$B$378,貼_産出額整理表!I$200:I$378,0)="-",NA(),_xlfn.XLOOKUP($C370,貼_産出額整理表!$B$200:$B$378,貼_産出額整理表!I$200:I$378,0))</f>
        <v>4</v>
      </c>
      <c r="K370">
        <f>IF(_xlfn.XLOOKUP($C370,貼_産出額整理表!$B$200:$B$378,貼_産出額整理表!M$200:M$378,0)="-",NA(),_xlfn.XLOOKUP($C370,貼_産出額整理表!$B$200:$B$378,貼_産出額整理表!M$200:M$378,0))</f>
        <v>11</v>
      </c>
      <c r="L370" t="e">
        <f>IF(_xlfn.XLOOKUP($C370,貼_産出額整理表!$B$200:$B$378,貼_産出額整理表!N$200:N$378,0)="-",NA(),_xlfn.XLOOKUP($C370,貼_産出額整理表!$B$200:$B$378,貼_産出額整理表!N$200:N$378,0))</f>
        <v>#N/A</v>
      </c>
      <c r="M370">
        <f>IF(_xlfn.XLOOKUP($C370,貼_産出額整理表!$B$200:$B$378,貼_産出額整理表!J$200:J$378,0)="-",NA(),_xlfn.XLOOKUP($C370,貼_産出額整理表!$B$200:$B$378,貼_産出額整理表!J$200:J$378,0))</f>
        <v>98</v>
      </c>
      <c r="N370">
        <f>IF(_xlfn.XLOOKUP($C370,貼_産出額整理表!$B$200:$B$378,貼_産出額整理表!K$200:K$378,0)="-",NA(),_xlfn.XLOOKUP($C370,貼_産出額整理表!$B$200:$B$378,貼_産出額整理表!K$200:K$378,0))</f>
        <v>1</v>
      </c>
      <c r="O370">
        <f>IF(_xlfn.XLOOKUP($C370,貼_産出額整理表!$B$200:$B$378,貼_産出額整理表!L$200:L$378,0)="-",NA(),_xlfn.XLOOKUP($C370,貼_産出額整理表!$B$200:$B$378,貼_産出額整理表!L$200:L$378,0))</f>
        <v>0</v>
      </c>
      <c r="P370">
        <f>IF(_xlfn.XLOOKUP($C370,貼_産出額整理表!$B$200:$B$378,貼_産出額整理表!O$200:O$378,0)="-",NA(),_xlfn.XLOOKUP($C370,貼_産出額整理表!$B$200:$B$378,貼_産出額整理表!O$200:O$378,0))</f>
        <v>486</v>
      </c>
      <c r="Q370">
        <f>IF(_xlfn.XLOOKUP($C370,貼_産出額整理表!$B$200:$B$378,貼_産出額整理表!Q$200:Q$378,0)="-",NA(),_xlfn.XLOOKUP($C370,貼_産出額整理表!$B$200:$B$378,貼_産出額整理表!Q$200:Q$378,0))</f>
        <v>243</v>
      </c>
      <c r="R370">
        <f>IF(_xlfn.XLOOKUP($C370,貼_産出額整理表!$B$200:$B$378,貼_産出額整理表!R$200:R$378,0)="-",NA(),_xlfn.XLOOKUP($C370,貼_産出額整理表!$B$200:$B$378,貼_産出額整理表!R$200:R$378,0))</f>
        <v>215</v>
      </c>
      <c r="S370">
        <f>IF(_xlfn.XLOOKUP($C370,貼_産出額整理表!$B$200:$B$378,貼_産出額整理表!P$200:P$378,0)="-",NA(),_xlfn.XLOOKUP($C370,貼_産出額整理表!$B$200:$B$378,貼_産出額整理表!P$200:P$378,0))</f>
        <v>55</v>
      </c>
    </row>
    <row r="371" spans="3:19">
      <c r="C371">
        <v>53</v>
      </c>
      <c r="D371">
        <f>IF(_xlfn.XLOOKUP($C371,貼_産出額整理表!$B$200:$B$378,貼_産出額整理表!C$200:C$378,0)="-",NA(),_xlfn.XLOOKUP($C371,貼_産出額整理表!$B$200:$B$378,貼_産出額整理表!C$200:C$378,0))</f>
        <v>965</v>
      </c>
      <c r="E371">
        <f>IF(_xlfn.XLOOKUP($C371,貼_産出額整理表!$B$200:$B$378,貼_産出額整理表!D$200:D$378,0)="-",NA(),_xlfn.XLOOKUP($C371,貼_産出額整理表!$B$200:$B$378,貼_産出額整理表!D$200:D$378,0))</f>
        <v>346</v>
      </c>
      <c r="F371">
        <f>IF(_xlfn.XLOOKUP($C371,貼_産出額整理表!$B$200:$B$378,貼_産出額整理表!E$200:E$378,0)="-",NA(),_xlfn.XLOOKUP($C371,貼_産出額整理表!$B$200:$B$378,貼_産出額整理表!E$200:E$378,0))</f>
        <v>48</v>
      </c>
      <c r="G371">
        <f>IF(_xlfn.XLOOKUP($C371,貼_産出額整理表!$B$200:$B$378,貼_産出額整理表!F$200:F$378,0)="-",NA(),_xlfn.XLOOKUP($C371,貼_産出額整理表!$B$200:$B$378,貼_産出額整理表!F$200:F$378,0))</f>
        <v>18</v>
      </c>
      <c r="H371">
        <f>IF(_xlfn.XLOOKUP($C371,貼_産出額整理表!$B$200:$B$378,貼_産出額整理表!G$200:G$378,0)="-",NA(),_xlfn.XLOOKUP($C371,貼_産出額整理表!$B$200:$B$378,貼_産出額整理表!G$200:G$378,0))</f>
        <v>1</v>
      </c>
      <c r="I371">
        <f>IF(_xlfn.XLOOKUP($C371,貼_産出額整理表!$B$200:$B$378,貼_産出額整理表!H$200:H$378,0)="-",NA(),_xlfn.XLOOKUP($C371,貼_産出額整理表!$B$200:$B$378,貼_産出額整理表!H$200:H$378,0))</f>
        <v>9</v>
      </c>
      <c r="J371">
        <f>IF(_xlfn.XLOOKUP($C371,貼_産出額整理表!$B$200:$B$378,貼_産出額整理表!I$200:I$378,0)="-",NA(),_xlfn.XLOOKUP($C371,貼_産出額整理表!$B$200:$B$378,貼_産出額整理表!I$200:I$378,0))</f>
        <v>3</v>
      </c>
      <c r="K371">
        <f>IF(_xlfn.XLOOKUP($C371,貼_産出額整理表!$B$200:$B$378,貼_産出額整理表!M$200:M$378,0)="-",NA(),_xlfn.XLOOKUP($C371,貼_産出額整理表!$B$200:$B$378,貼_産出額整理表!M$200:M$378,0))</f>
        <v>10</v>
      </c>
      <c r="L371" t="e">
        <f>IF(_xlfn.XLOOKUP($C371,貼_産出額整理表!$B$200:$B$378,貼_産出額整理表!N$200:N$378,0)="-",NA(),_xlfn.XLOOKUP($C371,貼_産出額整理表!$B$200:$B$378,貼_産出額整理表!N$200:N$378,0))</f>
        <v>#N/A</v>
      </c>
      <c r="M371">
        <f>IF(_xlfn.XLOOKUP($C371,貼_産出額整理表!$B$200:$B$378,貼_産出額整理表!J$200:J$378,0)="-",NA(),_xlfn.XLOOKUP($C371,貼_産出額整理表!$B$200:$B$378,貼_産出額整理表!J$200:J$378,0))</f>
        <v>97</v>
      </c>
      <c r="N371">
        <f>IF(_xlfn.XLOOKUP($C371,貼_産出額整理表!$B$200:$B$378,貼_産出額整理表!K$200:K$378,0)="-",NA(),_xlfn.XLOOKUP($C371,貼_産出額整理表!$B$200:$B$378,貼_産出額整理表!K$200:K$378,0))</f>
        <v>1</v>
      </c>
      <c r="O371">
        <f>IF(_xlfn.XLOOKUP($C371,貼_産出額整理表!$B$200:$B$378,貼_産出額整理表!L$200:L$378,0)="-",NA(),_xlfn.XLOOKUP($C371,貼_産出額整理表!$B$200:$B$378,貼_産出額整理表!L$200:L$378,0))</f>
        <v>0</v>
      </c>
      <c r="P371">
        <f>IF(_xlfn.XLOOKUP($C371,貼_産出額整理表!$B$200:$B$378,貼_産出額整理表!O$200:O$378,0)="-",NA(),_xlfn.XLOOKUP($C371,貼_産出額整理表!$B$200:$B$378,貼_産出額整理表!O$200:O$378,0))</f>
        <v>477</v>
      </c>
      <c r="Q371">
        <f>IF(_xlfn.XLOOKUP($C371,貼_産出額整理表!$B$200:$B$378,貼_産出額整理表!Q$200:Q$378,0)="-",NA(),_xlfn.XLOOKUP($C371,貼_産出額整理表!$B$200:$B$378,貼_産出額整理表!Q$200:Q$378,0))</f>
        <v>237</v>
      </c>
      <c r="R371">
        <f>IF(_xlfn.XLOOKUP($C371,貼_産出額整理表!$B$200:$B$378,貼_産出額整理表!R$200:R$378,0)="-",NA(),_xlfn.XLOOKUP($C371,貼_産出額整理表!$B$200:$B$378,貼_産出額整理表!R$200:R$378,0))</f>
        <v>210</v>
      </c>
      <c r="S371">
        <f>IF(_xlfn.XLOOKUP($C371,貼_産出額整理表!$B$200:$B$378,貼_産出額整理表!P$200:P$378,0)="-",NA(),_xlfn.XLOOKUP($C371,貼_産出額整理表!$B$200:$B$378,貼_産出額整理表!P$200:P$378,0))</f>
        <v>52</v>
      </c>
    </row>
    <row r="372" spans="3:19">
      <c r="C372">
        <v>54</v>
      </c>
      <c r="D372">
        <f>IF(_xlfn.XLOOKUP($C372,貼_産出額整理表!$B$200:$B$378,貼_産出額整理表!C$200:C$378,0)="-",NA(),_xlfn.XLOOKUP($C372,貼_産出額整理表!$B$200:$B$378,貼_産出額整理表!C$200:C$378,0))</f>
        <v>904</v>
      </c>
      <c r="E372">
        <f>IF(_xlfn.XLOOKUP($C372,貼_産出額整理表!$B$200:$B$378,貼_産出額整理表!D$200:D$378,0)="-",NA(),_xlfn.XLOOKUP($C372,貼_産出額整理表!$B$200:$B$378,貼_産出額整理表!D$200:D$378,0))</f>
        <v>343</v>
      </c>
      <c r="F372">
        <f>IF(_xlfn.XLOOKUP($C372,貼_産出額整理表!$B$200:$B$378,貼_産出額整理表!E$200:E$378,0)="-",NA(),_xlfn.XLOOKUP($C372,貼_産出額整理表!$B$200:$B$378,貼_産出額整理表!E$200:E$378,0))</f>
        <v>44</v>
      </c>
      <c r="G372">
        <f>IF(_xlfn.XLOOKUP($C372,貼_産出額整理表!$B$200:$B$378,貼_産出額整理表!F$200:F$378,0)="-",NA(),_xlfn.XLOOKUP($C372,貼_産出額整理表!$B$200:$B$378,貼_産出額整理表!F$200:F$378,0))</f>
        <v>16</v>
      </c>
      <c r="H372">
        <f>IF(_xlfn.XLOOKUP($C372,貼_産出額整理表!$B$200:$B$378,貼_産出額整理表!G$200:G$378,0)="-",NA(),_xlfn.XLOOKUP($C372,貼_産出額整理表!$B$200:$B$378,貼_産出額整理表!G$200:G$378,0))</f>
        <v>1</v>
      </c>
      <c r="I372">
        <f>IF(_xlfn.XLOOKUP($C372,貼_産出額整理表!$B$200:$B$378,貼_産出額整理表!H$200:H$378,0)="-",NA(),_xlfn.XLOOKUP($C372,貼_産出額整理表!$B$200:$B$378,貼_産出額整理表!H$200:H$378,0))</f>
        <v>8</v>
      </c>
      <c r="J372">
        <f>IF(_xlfn.XLOOKUP($C372,貼_産出額整理表!$B$200:$B$378,貼_産出額整理表!I$200:I$378,0)="-",NA(),_xlfn.XLOOKUP($C372,貼_産出額整理表!$B$200:$B$378,貼_産出額整理表!I$200:I$378,0))</f>
        <v>3</v>
      </c>
      <c r="K372">
        <f>IF(_xlfn.XLOOKUP($C372,貼_産出額整理表!$B$200:$B$378,貼_産出額整理表!M$200:M$378,0)="-",NA(),_xlfn.XLOOKUP($C372,貼_産出額整理表!$B$200:$B$378,貼_産出額整理表!M$200:M$378,0))</f>
        <v>9</v>
      </c>
      <c r="L372" t="e">
        <f>IF(_xlfn.XLOOKUP($C372,貼_産出額整理表!$B$200:$B$378,貼_産出額整理表!N$200:N$378,0)="-",NA(),_xlfn.XLOOKUP($C372,貼_産出額整理表!$B$200:$B$378,貼_産出額整理表!N$200:N$378,0))</f>
        <v>#N/A</v>
      </c>
      <c r="M372">
        <f>IF(_xlfn.XLOOKUP($C372,貼_産出額整理表!$B$200:$B$378,貼_産出額整理表!J$200:J$378,0)="-",NA(),_xlfn.XLOOKUP($C372,貼_産出額整理表!$B$200:$B$378,貼_産出額整理表!J$200:J$378,0))</f>
        <v>97</v>
      </c>
      <c r="N372">
        <f>IF(_xlfn.XLOOKUP($C372,貼_産出額整理表!$B$200:$B$378,貼_産出額整理表!K$200:K$378,0)="-",NA(),_xlfn.XLOOKUP($C372,貼_産出額整理表!$B$200:$B$378,貼_産出額整理表!K$200:K$378,0))</f>
        <v>0</v>
      </c>
      <c r="O372">
        <f>IF(_xlfn.XLOOKUP($C372,貼_産出額整理表!$B$200:$B$378,貼_産出額整理表!L$200:L$378,0)="-",NA(),_xlfn.XLOOKUP($C372,貼_産出額整理表!$B$200:$B$378,貼_産出額整理表!L$200:L$378,0))</f>
        <v>0</v>
      </c>
      <c r="P372">
        <f>IF(_xlfn.XLOOKUP($C372,貼_産出額整理表!$B$200:$B$378,貼_産出額整理表!O$200:O$378,0)="-",NA(),_xlfn.XLOOKUP($C372,貼_産出額整理表!$B$200:$B$378,貼_産出額整理表!O$200:O$378,0))</f>
        <v>472</v>
      </c>
      <c r="Q372">
        <f>IF(_xlfn.XLOOKUP($C372,貼_産出額整理表!$B$200:$B$378,貼_産出額整理表!Q$200:Q$378,0)="-",NA(),_xlfn.XLOOKUP($C372,貼_産出額整理表!$B$200:$B$378,貼_産出額整理表!Q$200:Q$378,0))</f>
        <v>235</v>
      </c>
      <c r="R372">
        <f>IF(_xlfn.XLOOKUP($C372,貼_産出額整理表!$B$200:$B$378,貼_産出額整理表!R$200:R$378,0)="-",NA(),_xlfn.XLOOKUP($C372,貼_産出額整理表!$B$200:$B$378,貼_産出額整理表!R$200:R$378,0))</f>
        <v>206</v>
      </c>
      <c r="S372">
        <f>IF(_xlfn.XLOOKUP($C372,貼_産出額整理表!$B$200:$B$378,貼_産出額整理表!P$200:P$378,0)="-",NA(),_xlfn.XLOOKUP($C372,貼_産出額整理表!$B$200:$B$378,貼_産出額整理表!P$200:P$378,0))</f>
        <v>52</v>
      </c>
    </row>
    <row r="373" spans="3:19">
      <c r="C373">
        <v>55</v>
      </c>
      <c r="D373">
        <f>IF(_xlfn.XLOOKUP($C373,貼_産出額整理表!$B$200:$B$378,貼_産出額整理表!C$200:C$378,0)="-",NA(),_xlfn.XLOOKUP($C373,貼_産出額整理表!$B$200:$B$378,貼_産出額整理表!C$200:C$378,0))</f>
        <v>843</v>
      </c>
      <c r="E373">
        <f>IF(_xlfn.XLOOKUP($C373,貼_産出額整理表!$B$200:$B$378,貼_産出額整理表!D$200:D$378,0)="-",NA(),_xlfn.XLOOKUP($C373,貼_産出額整理表!$B$200:$B$378,貼_産出額整理表!D$200:D$378,0))</f>
        <v>341</v>
      </c>
      <c r="F373">
        <f>IF(_xlfn.XLOOKUP($C373,貼_産出額整理表!$B$200:$B$378,貼_産出額整理表!E$200:E$378,0)="-",NA(),_xlfn.XLOOKUP($C373,貼_産出額整理表!$B$200:$B$378,貼_産出額整理表!E$200:E$378,0))</f>
        <v>44</v>
      </c>
      <c r="G373">
        <f>IF(_xlfn.XLOOKUP($C373,貼_産出額整理表!$B$200:$B$378,貼_産出額整理表!F$200:F$378,0)="-",NA(),_xlfn.XLOOKUP($C373,貼_産出額整理表!$B$200:$B$378,貼_産出額整理表!F$200:F$378,0))</f>
        <v>16</v>
      </c>
      <c r="H373">
        <f>IF(_xlfn.XLOOKUP($C373,貼_産出額整理表!$B$200:$B$378,貼_産出額整理表!G$200:G$378,0)="-",NA(),_xlfn.XLOOKUP($C373,貼_産出額整理表!$B$200:$B$378,貼_産出額整理表!G$200:G$378,0))</f>
        <v>1</v>
      </c>
      <c r="I373">
        <f>IF(_xlfn.XLOOKUP($C373,貼_産出額整理表!$B$200:$B$378,貼_産出額整理表!H$200:H$378,0)="-",NA(),_xlfn.XLOOKUP($C373,貼_産出額整理表!$B$200:$B$378,貼_産出額整理表!H$200:H$378,0))</f>
        <v>7</v>
      </c>
      <c r="J373">
        <f>IF(_xlfn.XLOOKUP($C373,貼_産出額整理表!$B$200:$B$378,貼_産出額整理表!I$200:I$378,0)="-",NA(),_xlfn.XLOOKUP($C373,貼_産出額整理表!$B$200:$B$378,貼_産出額整理表!I$200:I$378,0))</f>
        <v>3</v>
      </c>
      <c r="K373">
        <f>IF(_xlfn.XLOOKUP($C373,貼_産出額整理表!$B$200:$B$378,貼_産出額整理表!M$200:M$378,0)="-",NA(),_xlfn.XLOOKUP($C373,貼_産出額整理表!$B$200:$B$378,貼_産出額整理表!M$200:M$378,0))</f>
        <v>9</v>
      </c>
      <c r="L373" t="e">
        <f>IF(_xlfn.XLOOKUP($C373,貼_産出額整理表!$B$200:$B$378,貼_産出額整理表!N$200:N$378,0)="-",NA(),_xlfn.XLOOKUP($C373,貼_産出額整理表!$B$200:$B$378,貼_産出額整理表!N$200:N$378,0))</f>
        <v>#N/A</v>
      </c>
      <c r="M373">
        <f>IF(_xlfn.XLOOKUP($C373,貼_産出額整理表!$B$200:$B$378,貼_産出額整理表!J$200:J$378,0)="-",NA(),_xlfn.XLOOKUP($C373,貼_産出額整理表!$B$200:$B$378,貼_産出額整理表!J$200:J$378,0))</f>
        <v>96</v>
      </c>
      <c r="N373">
        <f>IF(_xlfn.XLOOKUP($C373,貼_産出額整理表!$B$200:$B$378,貼_産出額整理表!K$200:K$378,0)="-",NA(),_xlfn.XLOOKUP($C373,貼_産出額整理表!$B$200:$B$378,貼_産出額整理表!K$200:K$378,0))</f>
        <v>0</v>
      </c>
      <c r="O373">
        <f>IF(_xlfn.XLOOKUP($C373,貼_産出額整理表!$B$200:$B$378,貼_産出額整理表!L$200:L$378,0)="-",NA(),_xlfn.XLOOKUP($C373,貼_産出額整理表!$B$200:$B$378,貼_産出額整理表!L$200:L$378,0))</f>
        <v>0</v>
      </c>
      <c r="P373">
        <f>IF(_xlfn.XLOOKUP($C373,貼_産出額整理表!$B$200:$B$378,貼_産出額整理表!O$200:O$378,0)="-",NA(),_xlfn.XLOOKUP($C373,貼_産出額整理表!$B$200:$B$378,貼_産出額整理表!O$200:O$378,0))</f>
        <v>451</v>
      </c>
      <c r="Q373">
        <f>IF(_xlfn.XLOOKUP($C373,貼_産出額整理表!$B$200:$B$378,貼_産出額整理表!Q$200:Q$378,0)="-",NA(),_xlfn.XLOOKUP($C373,貼_産出額整理表!$B$200:$B$378,貼_産出額整理表!Q$200:Q$378,0))</f>
        <v>227</v>
      </c>
      <c r="R373">
        <f>IF(_xlfn.XLOOKUP($C373,貼_産出額整理表!$B$200:$B$378,貼_産出額整理表!R$200:R$378,0)="-",NA(),_xlfn.XLOOKUP($C373,貼_産出額整理表!$B$200:$B$378,貼_産出額整理表!R$200:R$378,0))</f>
        <v>200</v>
      </c>
      <c r="S373">
        <f>IF(_xlfn.XLOOKUP($C373,貼_産出額整理表!$B$200:$B$378,貼_産出額整理表!P$200:P$378,0)="-",NA(),_xlfn.XLOOKUP($C373,貼_産出額整理表!$B$200:$B$378,貼_産出額整理表!P$200:P$378,0))</f>
        <v>51</v>
      </c>
    </row>
    <row r="374" spans="3:19">
      <c r="C374">
        <v>56</v>
      </c>
      <c r="D374">
        <f>IF(_xlfn.XLOOKUP($C374,貼_産出額整理表!$B$200:$B$378,貼_産出額整理表!C$200:C$378,0)="-",NA(),_xlfn.XLOOKUP($C374,貼_産出額整理表!$B$200:$B$378,貼_産出額整理表!C$200:C$378,0))</f>
        <v>832</v>
      </c>
      <c r="E374">
        <f>IF(_xlfn.XLOOKUP($C374,貼_産出額整理表!$B$200:$B$378,貼_産出額整理表!D$200:D$378,0)="-",NA(),_xlfn.XLOOKUP($C374,貼_産出額整理表!$B$200:$B$378,貼_産出額整理表!D$200:D$378,0))</f>
        <v>334</v>
      </c>
      <c r="F374">
        <f>IF(_xlfn.XLOOKUP($C374,貼_産出額整理表!$B$200:$B$378,貼_産出額整理表!E$200:E$378,0)="-",NA(),_xlfn.XLOOKUP($C374,貼_産出額整理表!$B$200:$B$378,貼_産出額整理表!E$200:E$378,0))</f>
        <v>43</v>
      </c>
      <c r="G374">
        <f>IF(_xlfn.XLOOKUP($C374,貼_産出額整理表!$B$200:$B$378,貼_産出額整理表!F$200:F$378,0)="-",NA(),_xlfn.XLOOKUP($C374,貼_産出額整理表!$B$200:$B$378,貼_産出額整理表!F$200:F$378,0))</f>
        <v>16</v>
      </c>
      <c r="H374">
        <f>IF(_xlfn.XLOOKUP($C374,貼_産出額整理表!$B$200:$B$378,貼_産出額整理表!G$200:G$378,0)="-",NA(),_xlfn.XLOOKUP($C374,貼_産出額整理表!$B$200:$B$378,貼_産出額整理表!G$200:G$378,0))</f>
        <v>1</v>
      </c>
      <c r="I374">
        <f>IF(_xlfn.XLOOKUP($C374,貼_産出額整理表!$B$200:$B$378,貼_産出額整理表!H$200:H$378,0)="-",NA(),_xlfn.XLOOKUP($C374,貼_産出額整理表!$B$200:$B$378,貼_産出額整理表!H$200:H$378,0))</f>
        <v>7</v>
      </c>
      <c r="J374">
        <f>IF(_xlfn.XLOOKUP($C374,貼_産出額整理表!$B$200:$B$378,貼_産出額整理表!I$200:I$378,0)="-",NA(),_xlfn.XLOOKUP($C374,貼_産出額整理表!$B$200:$B$378,貼_産出額整理表!I$200:I$378,0))</f>
        <v>3</v>
      </c>
      <c r="K374">
        <f>IF(_xlfn.XLOOKUP($C374,貼_産出額整理表!$B$200:$B$378,貼_産出額整理表!M$200:M$378,0)="-",NA(),_xlfn.XLOOKUP($C374,貼_産出額整理表!$B$200:$B$378,貼_産出額整理表!M$200:M$378,0))</f>
        <v>8</v>
      </c>
      <c r="L374" t="e">
        <f>IF(_xlfn.XLOOKUP($C374,貼_産出額整理表!$B$200:$B$378,貼_産出額整理表!N$200:N$378,0)="-",NA(),_xlfn.XLOOKUP($C374,貼_産出額整理表!$B$200:$B$378,貼_産出額整理表!N$200:N$378,0))</f>
        <v>#N/A</v>
      </c>
      <c r="M374">
        <f>IF(_xlfn.XLOOKUP($C374,貼_産出額整理表!$B$200:$B$378,貼_産出額整理表!J$200:J$378,0)="-",NA(),_xlfn.XLOOKUP($C374,貼_産出額整理表!$B$200:$B$378,貼_産出額整理表!J$200:J$378,0))</f>
        <v>95</v>
      </c>
      <c r="N374">
        <f>IF(_xlfn.XLOOKUP($C374,貼_産出額整理表!$B$200:$B$378,貼_産出額整理表!K$200:K$378,0)="-",NA(),_xlfn.XLOOKUP($C374,貼_産出額整理表!$B$200:$B$378,貼_産出額整理表!K$200:K$378,0))</f>
        <v>0</v>
      </c>
      <c r="O374">
        <f>IF(_xlfn.XLOOKUP($C374,貼_産出額整理表!$B$200:$B$378,貼_産出額整理表!L$200:L$378,0)="-",NA(),_xlfn.XLOOKUP($C374,貼_産出額整理表!$B$200:$B$378,貼_産出額整理表!L$200:L$378,0))</f>
        <v>0</v>
      </c>
      <c r="P374">
        <f>IF(_xlfn.XLOOKUP($C374,貼_産出額整理表!$B$200:$B$378,貼_産出額整理表!O$200:O$378,0)="-",NA(),_xlfn.XLOOKUP($C374,貼_産出額整理表!$B$200:$B$378,貼_産出額整理表!O$200:O$378,0))</f>
        <v>446</v>
      </c>
      <c r="Q374">
        <f>IF(_xlfn.XLOOKUP($C374,貼_産出額整理表!$B$200:$B$378,貼_産出額整理表!Q$200:Q$378,0)="-",NA(),_xlfn.XLOOKUP($C374,貼_産出額整理表!$B$200:$B$378,貼_産出額整理表!Q$200:Q$378,0))</f>
        <v>218</v>
      </c>
      <c r="R374">
        <f>IF(_xlfn.XLOOKUP($C374,貼_産出額整理表!$B$200:$B$378,貼_産出額整理表!R$200:R$378,0)="-",NA(),_xlfn.XLOOKUP($C374,貼_産出額整理表!$B$200:$B$378,貼_産出額整理表!R$200:R$378,0))</f>
        <v>196</v>
      </c>
      <c r="S374">
        <f>IF(_xlfn.XLOOKUP($C374,貼_産出額整理表!$B$200:$B$378,貼_産出額整理表!P$200:P$378,0)="-",NA(),_xlfn.XLOOKUP($C374,貼_産出額整理表!$B$200:$B$378,貼_産出額整理表!P$200:P$378,0))</f>
        <v>51</v>
      </c>
    </row>
    <row r="375" spans="3:19">
      <c r="C375">
        <v>57</v>
      </c>
      <c r="D375">
        <f>IF(_xlfn.XLOOKUP($C375,貼_産出額整理表!$B$200:$B$378,貼_産出額整理表!C$200:C$378,0)="-",NA(),_xlfn.XLOOKUP($C375,貼_産出額整理表!$B$200:$B$378,貼_産出額整理表!C$200:C$378,0))</f>
        <v>820</v>
      </c>
      <c r="E375">
        <f>IF(_xlfn.XLOOKUP($C375,貼_産出額整理表!$B$200:$B$378,貼_産出額整理表!D$200:D$378,0)="-",NA(),_xlfn.XLOOKUP($C375,貼_産出額整理表!$B$200:$B$378,貼_産出額整理表!D$200:D$378,0))</f>
        <v>331</v>
      </c>
      <c r="F375">
        <f>IF(_xlfn.XLOOKUP($C375,貼_産出額整理表!$B$200:$B$378,貼_産出額整理表!E$200:E$378,0)="-",NA(),_xlfn.XLOOKUP($C375,貼_産出額整理表!$B$200:$B$378,貼_産出額整理表!E$200:E$378,0))</f>
        <v>43</v>
      </c>
      <c r="G375">
        <f>IF(_xlfn.XLOOKUP($C375,貼_産出額整理表!$B$200:$B$378,貼_産出額整理表!F$200:F$378,0)="-",NA(),_xlfn.XLOOKUP($C375,貼_産出額整理表!$B$200:$B$378,貼_産出額整理表!F$200:F$378,0))</f>
        <v>14</v>
      </c>
      <c r="H375">
        <f>IF(_xlfn.XLOOKUP($C375,貼_産出額整理表!$B$200:$B$378,貼_産出額整理表!G$200:G$378,0)="-",NA(),_xlfn.XLOOKUP($C375,貼_産出額整理表!$B$200:$B$378,貼_産出額整理表!G$200:G$378,0))</f>
        <v>1</v>
      </c>
      <c r="I375">
        <f>IF(_xlfn.XLOOKUP($C375,貼_産出額整理表!$B$200:$B$378,貼_産出額整理表!H$200:H$378,0)="-",NA(),_xlfn.XLOOKUP($C375,貼_産出額整理表!$B$200:$B$378,貼_産出額整理表!H$200:H$378,0))</f>
        <v>7</v>
      </c>
      <c r="J375">
        <f>IF(_xlfn.XLOOKUP($C375,貼_産出額整理表!$B$200:$B$378,貼_産出額整理表!I$200:I$378,0)="-",NA(),_xlfn.XLOOKUP($C375,貼_産出額整理表!$B$200:$B$378,貼_産出額整理表!I$200:I$378,0))</f>
        <v>3</v>
      </c>
      <c r="K375">
        <f>IF(_xlfn.XLOOKUP($C375,貼_産出額整理表!$B$200:$B$378,貼_産出額整理表!M$200:M$378,0)="-",NA(),_xlfn.XLOOKUP($C375,貼_産出額整理表!$B$200:$B$378,貼_産出額整理表!M$200:M$378,0))</f>
        <v>8</v>
      </c>
      <c r="L375" t="e">
        <f>IF(_xlfn.XLOOKUP($C375,貼_産出額整理表!$B$200:$B$378,貼_産出額整理表!N$200:N$378,0)="-",NA(),_xlfn.XLOOKUP($C375,貼_産出額整理表!$B$200:$B$378,貼_産出額整理表!N$200:N$378,0))</f>
        <v>#N/A</v>
      </c>
      <c r="M375">
        <f>IF(_xlfn.XLOOKUP($C375,貼_産出額整理表!$B$200:$B$378,貼_産出額整理表!J$200:J$378,0)="-",NA(),_xlfn.XLOOKUP($C375,貼_産出額整理表!$B$200:$B$378,貼_産出額整理表!J$200:J$378,0))</f>
        <v>94</v>
      </c>
      <c r="N375">
        <f>IF(_xlfn.XLOOKUP($C375,貼_産出額整理表!$B$200:$B$378,貼_産出額整理表!K$200:K$378,0)="-",NA(),_xlfn.XLOOKUP($C375,貼_産出額整理表!$B$200:$B$378,貼_産出額整理表!K$200:K$378,0))</f>
        <v>0</v>
      </c>
      <c r="O375">
        <f>IF(_xlfn.XLOOKUP($C375,貼_産出額整理表!$B$200:$B$378,貼_産出額整理表!L$200:L$378,0)="-",NA(),_xlfn.XLOOKUP($C375,貼_産出額整理表!$B$200:$B$378,貼_産出額整理表!L$200:L$378,0))</f>
        <v>0</v>
      </c>
      <c r="P375">
        <f>IF(_xlfn.XLOOKUP($C375,貼_産出額整理表!$B$200:$B$378,貼_産出額整理表!O$200:O$378,0)="-",NA(),_xlfn.XLOOKUP($C375,貼_産出額整理表!$B$200:$B$378,貼_産出額整理表!O$200:O$378,0))</f>
        <v>445</v>
      </c>
      <c r="Q375">
        <f>IF(_xlfn.XLOOKUP($C375,貼_産出額整理表!$B$200:$B$378,貼_産出額整理表!Q$200:Q$378,0)="-",NA(),_xlfn.XLOOKUP($C375,貼_産出額整理表!$B$200:$B$378,貼_産出額整理表!Q$200:Q$378,0))</f>
        <v>198</v>
      </c>
      <c r="R375">
        <f>IF(_xlfn.XLOOKUP($C375,貼_産出額整理表!$B$200:$B$378,貼_産出額整理表!R$200:R$378,0)="-",NA(),_xlfn.XLOOKUP($C375,貼_産出額整理表!$B$200:$B$378,貼_産出額整理表!R$200:R$378,0))</f>
        <v>180</v>
      </c>
      <c r="S375">
        <f>IF(_xlfn.XLOOKUP($C375,貼_産出額整理表!$B$200:$B$378,貼_産出額整理表!P$200:P$378,0)="-",NA(),_xlfn.XLOOKUP($C375,貼_産出額整理表!$B$200:$B$378,貼_産出額整理表!P$200:P$378,0))</f>
        <v>50</v>
      </c>
    </row>
    <row r="376" spans="3:19">
      <c r="C376">
        <v>58</v>
      </c>
      <c r="D376">
        <f>IF(_xlfn.XLOOKUP($C376,貼_産出額整理表!$B$200:$B$378,貼_産出額整理表!C$200:C$378,0)="-",NA(),_xlfn.XLOOKUP($C376,貼_産出額整理表!$B$200:$B$378,貼_産出額整理表!C$200:C$378,0))</f>
        <v>808</v>
      </c>
      <c r="E376">
        <f>IF(_xlfn.XLOOKUP($C376,貼_産出額整理表!$B$200:$B$378,貼_産出額整理表!D$200:D$378,0)="-",NA(),_xlfn.XLOOKUP($C376,貼_産出額整理表!$B$200:$B$378,貼_産出額整理表!D$200:D$378,0))</f>
        <v>326</v>
      </c>
      <c r="F376">
        <f>IF(_xlfn.XLOOKUP($C376,貼_産出額整理表!$B$200:$B$378,貼_産出額整理表!E$200:E$378,0)="-",NA(),_xlfn.XLOOKUP($C376,貼_産出額整理表!$B$200:$B$378,貼_産出額整理表!E$200:E$378,0))</f>
        <v>37</v>
      </c>
      <c r="G376">
        <f>IF(_xlfn.XLOOKUP($C376,貼_産出額整理表!$B$200:$B$378,貼_産出額整理表!F$200:F$378,0)="-",NA(),_xlfn.XLOOKUP($C376,貼_産出額整理表!$B$200:$B$378,貼_産出額整理表!F$200:F$378,0))</f>
        <v>14</v>
      </c>
      <c r="H376">
        <f>IF(_xlfn.XLOOKUP($C376,貼_産出額整理表!$B$200:$B$378,貼_産出額整理表!G$200:G$378,0)="-",NA(),_xlfn.XLOOKUP($C376,貼_産出額整理表!$B$200:$B$378,貼_産出額整理表!G$200:G$378,0))</f>
        <v>1</v>
      </c>
      <c r="I376">
        <f>IF(_xlfn.XLOOKUP($C376,貼_産出額整理表!$B$200:$B$378,貼_産出額整理表!H$200:H$378,0)="-",NA(),_xlfn.XLOOKUP($C376,貼_産出額整理表!$B$200:$B$378,貼_産出額整理表!H$200:H$378,0))</f>
        <v>7</v>
      </c>
      <c r="J376">
        <f>IF(_xlfn.XLOOKUP($C376,貼_産出額整理表!$B$200:$B$378,貼_産出額整理表!I$200:I$378,0)="-",NA(),_xlfn.XLOOKUP($C376,貼_産出額整理表!$B$200:$B$378,貼_産出額整理表!I$200:I$378,0))</f>
        <v>2</v>
      </c>
      <c r="K376">
        <f>IF(_xlfn.XLOOKUP($C376,貼_産出額整理表!$B$200:$B$378,貼_産出額整理表!M$200:M$378,0)="-",NA(),_xlfn.XLOOKUP($C376,貼_産出額整理表!$B$200:$B$378,貼_産出額整理表!M$200:M$378,0))</f>
        <v>7</v>
      </c>
      <c r="L376" t="e">
        <f>IF(_xlfn.XLOOKUP($C376,貼_産出額整理表!$B$200:$B$378,貼_産出額整理表!N$200:N$378,0)="-",NA(),_xlfn.XLOOKUP($C376,貼_産出額整理表!$B$200:$B$378,貼_産出額整理表!N$200:N$378,0))</f>
        <v>#N/A</v>
      </c>
      <c r="M376">
        <f>IF(_xlfn.XLOOKUP($C376,貼_産出額整理表!$B$200:$B$378,貼_産出額整理表!J$200:J$378,0)="-",NA(),_xlfn.XLOOKUP($C376,貼_産出額整理表!$B$200:$B$378,貼_産出額整理表!J$200:J$378,0))</f>
        <v>91</v>
      </c>
      <c r="N376">
        <f>IF(_xlfn.XLOOKUP($C376,貼_産出額整理表!$B$200:$B$378,貼_産出額整理表!K$200:K$378,0)="-",NA(),_xlfn.XLOOKUP($C376,貼_産出額整理表!$B$200:$B$378,貼_産出額整理表!K$200:K$378,0))</f>
        <v>0</v>
      </c>
      <c r="O376">
        <f>IF(_xlfn.XLOOKUP($C376,貼_産出額整理表!$B$200:$B$378,貼_産出額整理表!L$200:L$378,0)="-",NA(),_xlfn.XLOOKUP($C376,貼_産出額整理表!$B$200:$B$378,貼_産出額整理表!L$200:L$378,0))</f>
        <v>0</v>
      </c>
      <c r="P376">
        <f>IF(_xlfn.XLOOKUP($C376,貼_産出額整理表!$B$200:$B$378,貼_産出額整理表!O$200:O$378,0)="-",NA(),_xlfn.XLOOKUP($C376,貼_産出額整理表!$B$200:$B$378,貼_産出額整理表!O$200:O$378,0))</f>
        <v>436</v>
      </c>
      <c r="Q376">
        <f>IF(_xlfn.XLOOKUP($C376,貼_産出額整理表!$B$200:$B$378,貼_産出額整理表!Q$200:Q$378,0)="-",NA(),_xlfn.XLOOKUP($C376,貼_産出額整理表!$B$200:$B$378,貼_産出額整理表!Q$200:Q$378,0))</f>
        <v>196</v>
      </c>
      <c r="R376">
        <f>IF(_xlfn.XLOOKUP($C376,貼_産出額整理表!$B$200:$B$378,貼_産出額整理表!R$200:R$378,0)="-",NA(),_xlfn.XLOOKUP($C376,貼_産出額整理表!$B$200:$B$378,貼_産出額整理表!R$200:R$378,0))</f>
        <v>170</v>
      </c>
      <c r="S376">
        <f>IF(_xlfn.XLOOKUP($C376,貼_産出額整理表!$B$200:$B$378,貼_産出額整理表!P$200:P$378,0)="-",NA(),_xlfn.XLOOKUP($C376,貼_産出額整理表!$B$200:$B$378,貼_産出額整理表!P$200:P$378,0))</f>
        <v>50</v>
      </c>
    </row>
    <row r="377" spans="3:19">
      <c r="C377">
        <v>59</v>
      </c>
      <c r="D377">
        <f>IF(_xlfn.XLOOKUP($C377,貼_産出額整理表!$B$200:$B$378,貼_産出額整理表!C$200:C$378,0)="-",NA(),_xlfn.XLOOKUP($C377,貼_産出額整理表!$B$200:$B$378,貼_産出額整理表!C$200:C$378,0))</f>
        <v>797</v>
      </c>
      <c r="E377">
        <f>IF(_xlfn.XLOOKUP($C377,貼_産出額整理表!$B$200:$B$378,貼_産出額整理表!D$200:D$378,0)="-",NA(),_xlfn.XLOOKUP($C377,貼_産出額整理表!$B$200:$B$378,貼_産出額整理表!D$200:D$378,0))</f>
        <v>319</v>
      </c>
      <c r="F377">
        <f>IF(_xlfn.XLOOKUP($C377,貼_産出額整理表!$B$200:$B$378,貼_産出額整理表!E$200:E$378,0)="-",NA(),_xlfn.XLOOKUP($C377,貼_産出額整理表!$B$200:$B$378,貼_産出額整理表!E$200:E$378,0))</f>
        <v>36</v>
      </c>
      <c r="G377">
        <f>IF(_xlfn.XLOOKUP($C377,貼_産出額整理表!$B$200:$B$378,貼_産出額整理表!F$200:F$378,0)="-",NA(),_xlfn.XLOOKUP($C377,貼_産出額整理表!$B$200:$B$378,貼_産出額整理表!F$200:F$378,0))</f>
        <v>14</v>
      </c>
      <c r="H377">
        <f>IF(_xlfn.XLOOKUP($C377,貼_産出額整理表!$B$200:$B$378,貼_産出額整理表!G$200:G$378,0)="-",NA(),_xlfn.XLOOKUP($C377,貼_産出額整理表!$B$200:$B$378,貼_産出額整理表!G$200:G$378,0))</f>
        <v>1</v>
      </c>
      <c r="I377">
        <f>IF(_xlfn.XLOOKUP($C377,貼_産出額整理表!$B$200:$B$378,貼_産出額整理表!H$200:H$378,0)="-",NA(),_xlfn.XLOOKUP($C377,貼_産出額整理表!$B$200:$B$378,貼_産出額整理表!H$200:H$378,0))</f>
        <v>7</v>
      </c>
      <c r="J377">
        <f>IF(_xlfn.XLOOKUP($C377,貼_産出額整理表!$B$200:$B$378,貼_産出額整理表!I$200:I$378,0)="-",NA(),_xlfn.XLOOKUP($C377,貼_産出額整理表!$B$200:$B$378,貼_産出額整理表!I$200:I$378,0))</f>
        <v>2</v>
      </c>
      <c r="K377">
        <f>IF(_xlfn.XLOOKUP($C377,貼_産出額整理表!$B$200:$B$378,貼_産出額整理表!M$200:M$378,0)="-",NA(),_xlfn.XLOOKUP($C377,貼_産出額整理表!$B$200:$B$378,貼_産出額整理表!M$200:M$378,0))</f>
        <v>7</v>
      </c>
      <c r="L377" t="e">
        <f>IF(_xlfn.XLOOKUP($C377,貼_産出額整理表!$B$200:$B$378,貼_産出額整理表!N$200:N$378,0)="-",NA(),_xlfn.XLOOKUP($C377,貼_産出額整理表!$B$200:$B$378,貼_産出額整理表!N$200:N$378,0))</f>
        <v>#N/A</v>
      </c>
      <c r="M377">
        <f>IF(_xlfn.XLOOKUP($C377,貼_産出額整理表!$B$200:$B$378,貼_産出額整理表!J$200:J$378,0)="-",NA(),_xlfn.XLOOKUP($C377,貼_産出額整理表!$B$200:$B$378,貼_産出額整理表!J$200:J$378,0))</f>
        <v>91</v>
      </c>
      <c r="N377">
        <f>IF(_xlfn.XLOOKUP($C377,貼_産出額整理表!$B$200:$B$378,貼_産出額整理表!K$200:K$378,0)="-",NA(),_xlfn.XLOOKUP($C377,貼_産出額整理表!$B$200:$B$378,貼_産出額整理表!K$200:K$378,0))</f>
        <v>0</v>
      </c>
      <c r="O377" t="e">
        <f>IF(_xlfn.XLOOKUP($C377,貼_産出額整理表!$B$200:$B$378,貼_産出額整理表!L$200:L$378,0)="-",NA(),_xlfn.XLOOKUP($C377,貼_産出額整理表!$B$200:$B$378,貼_産出額整理表!L$200:L$378,0))</f>
        <v>#N/A</v>
      </c>
      <c r="P377">
        <f>IF(_xlfn.XLOOKUP($C377,貼_産出額整理表!$B$200:$B$378,貼_産出額整理表!O$200:O$378,0)="-",NA(),_xlfn.XLOOKUP($C377,貼_産出額整理表!$B$200:$B$378,貼_産出額整理表!O$200:O$378,0))</f>
        <v>432</v>
      </c>
      <c r="Q377">
        <f>IF(_xlfn.XLOOKUP($C377,貼_産出額整理表!$B$200:$B$378,貼_産出額整理表!Q$200:Q$378,0)="-",NA(),_xlfn.XLOOKUP($C377,貼_産出額整理表!$B$200:$B$378,貼_産出額整理表!Q$200:Q$378,0))</f>
        <v>190</v>
      </c>
      <c r="R377">
        <f>IF(_xlfn.XLOOKUP($C377,貼_産出額整理表!$B$200:$B$378,貼_産出額整理表!R$200:R$378,0)="-",NA(),_xlfn.XLOOKUP($C377,貼_産出額整理表!$B$200:$B$378,貼_産出額整理表!R$200:R$378,0))</f>
        <v>168</v>
      </c>
      <c r="S377">
        <f>IF(_xlfn.XLOOKUP($C377,貼_産出額整理表!$B$200:$B$378,貼_産出額整理表!P$200:P$378,0)="-",NA(),_xlfn.XLOOKUP($C377,貼_産出額整理表!$B$200:$B$378,貼_産出額整理表!P$200:P$378,0))</f>
        <v>46</v>
      </c>
    </row>
    <row r="378" spans="3:19">
      <c r="C378">
        <v>60</v>
      </c>
      <c r="D378">
        <f>IF(_xlfn.XLOOKUP($C378,貼_産出額整理表!$B$200:$B$378,貼_産出額整理表!C$200:C$378,0)="-",NA(),_xlfn.XLOOKUP($C378,貼_産出額整理表!$B$200:$B$378,貼_産出額整理表!C$200:C$378,0))</f>
        <v>793</v>
      </c>
      <c r="E378">
        <f>IF(_xlfn.XLOOKUP($C378,貼_産出額整理表!$B$200:$B$378,貼_産出額整理表!D$200:D$378,0)="-",NA(),_xlfn.XLOOKUP($C378,貼_産出額整理表!$B$200:$B$378,貼_産出額整理表!D$200:D$378,0))</f>
        <v>307</v>
      </c>
      <c r="F378">
        <f>IF(_xlfn.XLOOKUP($C378,貼_産出額整理表!$B$200:$B$378,貼_産出額整理表!E$200:E$378,0)="-",NA(),_xlfn.XLOOKUP($C378,貼_産出額整理表!$B$200:$B$378,貼_産出額整理表!E$200:E$378,0))</f>
        <v>34</v>
      </c>
      <c r="G378">
        <f>IF(_xlfn.XLOOKUP($C378,貼_産出額整理表!$B$200:$B$378,貼_産出額整理表!F$200:F$378,0)="-",NA(),_xlfn.XLOOKUP($C378,貼_産出額整理表!$B$200:$B$378,貼_産出額整理表!F$200:F$378,0))</f>
        <v>12</v>
      </c>
      <c r="H378">
        <f>IF(_xlfn.XLOOKUP($C378,貼_産出額整理表!$B$200:$B$378,貼_産出額整理表!G$200:G$378,0)="-",NA(),_xlfn.XLOOKUP($C378,貼_産出額整理表!$B$200:$B$378,貼_産出額整理表!G$200:G$378,0))</f>
        <v>1</v>
      </c>
      <c r="I378">
        <f>IF(_xlfn.XLOOKUP($C378,貼_産出額整理表!$B$200:$B$378,貼_産出額整理表!H$200:H$378,0)="-",NA(),_xlfn.XLOOKUP($C378,貼_産出額整理表!$B$200:$B$378,貼_産出額整理表!H$200:H$378,0))</f>
        <v>7</v>
      </c>
      <c r="J378">
        <f>IF(_xlfn.XLOOKUP($C378,貼_産出額整理表!$B$200:$B$378,貼_産出額整理表!I$200:I$378,0)="-",NA(),_xlfn.XLOOKUP($C378,貼_産出額整理表!$B$200:$B$378,貼_産出額整理表!I$200:I$378,0))</f>
        <v>1</v>
      </c>
      <c r="K378">
        <f>IF(_xlfn.XLOOKUP($C378,貼_産出額整理表!$B$200:$B$378,貼_産出額整理表!M$200:M$378,0)="-",NA(),_xlfn.XLOOKUP($C378,貼_産出額整理表!$B$200:$B$378,貼_産出額整理表!M$200:M$378,0))</f>
        <v>7</v>
      </c>
      <c r="L378" t="e">
        <f>IF(_xlfn.XLOOKUP($C378,貼_産出額整理表!$B$200:$B$378,貼_産出額整理表!N$200:N$378,0)="-",NA(),_xlfn.XLOOKUP($C378,貼_産出額整理表!$B$200:$B$378,貼_産出額整理表!N$200:N$378,0))</f>
        <v>#N/A</v>
      </c>
      <c r="M378">
        <f>IF(_xlfn.XLOOKUP($C378,貼_産出額整理表!$B$200:$B$378,貼_産出額整理表!J$200:J$378,0)="-",NA(),_xlfn.XLOOKUP($C378,貼_産出額整理表!$B$200:$B$378,貼_産出額整理表!J$200:J$378,0))</f>
        <v>90</v>
      </c>
      <c r="N378">
        <f>IF(_xlfn.XLOOKUP($C378,貼_産出額整理表!$B$200:$B$378,貼_産出額整理表!K$200:K$378,0)="-",NA(),_xlfn.XLOOKUP($C378,貼_産出額整理表!$B$200:$B$378,貼_産出額整理表!K$200:K$378,0))</f>
        <v>0</v>
      </c>
      <c r="O378" t="e">
        <f>IF(_xlfn.XLOOKUP($C378,貼_産出額整理表!$B$200:$B$378,貼_産出額整理表!L$200:L$378,0)="-",NA(),_xlfn.XLOOKUP($C378,貼_産出額整理表!$B$200:$B$378,貼_産出額整理表!L$200:L$378,0))</f>
        <v>#N/A</v>
      </c>
      <c r="P378">
        <f>IF(_xlfn.XLOOKUP($C378,貼_産出額整理表!$B$200:$B$378,貼_産出額整理表!O$200:O$378,0)="-",NA(),_xlfn.XLOOKUP($C378,貼_産出額整理表!$B$200:$B$378,貼_産出額整理表!O$200:O$378,0))</f>
        <v>411</v>
      </c>
      <c r="Q378">
        <f>IF(_xlfn.XLOOKUP($C378,貼_産出額整理表!$B$200:$B$378,貼_産出額整理表!Q$200:Q$378,0)="-",NA(),_xlfn.XLOOKUP($C378,貼_産出額整理表!$B$200:$B$378,貼_産出額整理表!Q$200:Q$378,0))</f>
        <v>185</v>
      </c>
      <c r="R378">
        <f>IF(_xlfn.XLOOKUP($C378,貼_産出額整理表!$B$200:$B$378,貼_産出額整理表!R$200:R$378,0)="-",NA(),_xlfn.XLOOKUP($C378,貼_産出額整理表!$B$200:$B$378,貼_産出額整理表!R$200:R$378,0))</f>
        <v>168</v>
      </c>
      <c r="S378">
        <f>IF(_xlfn.XLOOKUP($C378,貼_産出額整理表!$B$200:$B$378,貼_産出額整理表!P$200:P$378,0)="-",NA(),_xlfn.XLOOKUP($C378,貼_産出額整理表!$B$200:$B$378,貼_産出額整理表!P$200:P$378,0))</f>
        <v>43</v>
      </c>
    </row>
    <row r="379" spans="3:19">
      <c r="C379">
        <v>61</v>
      </c>
      <c r="D379">
        <f>IF(_xlfn.XLOOKUP($C379,貼_産出額整理表!$B$200:$B$378,貼_産出額整理表!C$200:C$378,0)="-",NA(),_xlfn.XLOOKUP($C379,貼_産出額整理表!$B$200:$B$378,貼_産出額整理表!C$200:C$378,0))</f>
        <v>792</v>
      </c>
      <c r="E379">
        <f>IF(_xlfn.XLOOKUP($C379,貼_産出額整理表!$B$200:$B$378,貼_産出額整理表!D$200:D$378,0)="-",NA(),_xlfn.XLOOKUP($C379,貼_産出額整理表!$B$200:$B$378,貼_産出額整理表!D$200:D$378,0))</f>
        <v>304</v>
      </c>
      <c r="F379">
        <f>IF(_xlfn.XLOOKUP($C379,貼_産出額整理表!$B$200:$B$378,貼_産出額整理表!E$200:E$378,0)="-",NA(),_xlfn.XLOOKUP($C379,貼_産出額整理表!$B$200:$B$378,貼_産出額整理表!E$200:E$378,0))</f>
        <v>33</v>
      </c>
      <c r="G379">
        <f>IF(_xlfn.XLOOKUP($C379,貼_産出額整理表!$B$200:$B$378,貼_産出額整理表!F$200:F$378,0)="-",NA(),_xlfn.XLOOKUP($C379,貼_産出額整理表!$B$200:$B$378,貼_産出額整理表!F$200:F$378,0))</f>
        <v>12</v>
      </c>
      <c r="H379">
        <f>IF(_xlfn.XLOOKUP($C379,貼_産出額整理表!$B$200:$B$378,貼_産出額整理表!G$200:G$378,0)="-",NA(),_xlfn.XLOOKUP($C379,貼_産出額整理表!$B$200:$B$378,貼_産出額整理表!G$200:G$378,0))</f>
        <v>1</v>
      </c>
      <c r="I379">
        <f>IF(_xlfn.XLOOKUP($C379,貼_産出額整理表!$B$200:$B$378,貼_産出額整理表!H$200:H$378,0)="-",NA(),_xlfn.XLOOKUP($C379,貼_産出額整理表!$B$200:$B$378,貼_産出額整理表!H$200:H$378,0))</f>
        <v>6</v>
      </c>
      <c r="J379">
        <f>IF(_xlfn.XLOOKUP($C379,貼_産出額整理表!$B$200:$B$378,貼_産出額整理表!I$200:I$378,0)="-",NA(),_xlfn.XLOOKUP($C379,貼_産出額整理表!$B$200:$B$378,貼_産出額整理表!I$200:I$378,0))</f>
        <v>1</v>
      </c>
      <c r="K379">
        <f>IF(_xlfn.XLOOKUP($C379,貼_産出額整理表!$B$200:$B$378,貼_産出額整理表!M$200:M$378,0)="-",NA(),_xlfn.XLOOKUP($C379,貼_産出額整理表!$B$200:$B$378,貼_産出額整理表!M$200:M$378,0))</f>
        <v>7</v>
      </c>
      <c r="L379" t="e">
        <f>IF(_xlfn.XLOOKUP($C379,貼_産出額整理表!$B$200:$B$378,貼_産出額整理表!N$200:N$378,0)="-",NA(),_xlfn.XLOOKUP($C379,貼_産出額整理表!$B$200:$B$378,貼_産出額整理表!N$200:N$378,0))</f>
        <v>#N/A</v>
      </c>
      <c r="M379">
        <f>IF(_xlfn.XLOOKUP($C379,貼_産出額整理表!$B$200:$B$378,貼_産出額整理表!J$200:J$378,0)="-",NA(),_xlfn.XLOOKUP($C379,貼_産出額整理表!$B$200:$B$378,貼_産出額整理表!J$200:J$378,0))</f>
        <v>85</v>
      </c>
      <c r="N379">
        <f>IF(_xlfn.XLOOKUP($C379,貼_産出額整理表!$B$200:$B$378,貼_産出額整理表!K$200:K$378,0)="-",NA(),_xlfn.XLOOKUP($C379,貼_産出額整理表!$B$200:$B$378,貼_産出額整理表!K$200:K$378,0))</f>
        <v>0</v>
      </c>
      <c r="O379" t="e">
        <f>IF(_xlfn.XLOOKUP($C379,貼_産出額整理表!$B$200:$B$378,貼_産出額整理表!L$200:L$378,0)="-",NA(),_xlfn.XLOOKUP($C379,貼_産出額整理表!$B$200:$B$378,貼_産出額整理表!L$200:L$378,0))</f>
        <v>#N/A</v>
      </c>
      <c r="P379">
        <f>IF(_xlfn.XLOOKUP($C379,貼_産出額整理表!$B$200:$B$378,貼_産出額整理表!O$200:O$378,0)="-",NA(),_xlfn.XLOOKUP($C379,貼_産出額整理表!$B$200:$B$378,貼_産出額整理表!O$200:O$378,0))</f>
        <v>392</v>
      </c>
      <c r="Q379">
        <f>IF(_xlfn.XLOOKUP($C379,貼_産出額整理表!$B$200:$B$378,貼_産出額整理表!Q$200:Q$378,0)="-",NA(),_xlfn.XLOOKUP($C379,貼_産出額整理表!$B$200:$B$378,貼_産出額整理表!Q$200:Q$378,0))</f>
        <v>174</v>
      </c>
      <c r="R379">
        <f>IF(_xlfn.XLOOKUP($C379,貼_産出額整理表!$B$200:$B$378,貼_産出額整理表!R$200:R$378,0)="-",NA(),_xlfn.XLOOKUP($C379,貼_産出額整理表!$B$200:$B$378,貼_産出額整理表!R$200:R$378,0))</f>
        <v>155</v>
      </c>
      <c r="S379">
        <f>IF(_xlfn.XLOOKUP($C379,貼_産出額整理表!$B$200:$B$378,貼_産出額整理表!P$200:P$378,0)="-",NA(),_xlfn.XLOOKUP($C379,貼_産出額整理表!$B$200:$B$378,貼_産出額整理表!P$200:P$378,0))</f>
        <v>41</v>
      </c>
    </row>
    <row r="380" spans="3:19">
      <c r="C380">
        <v>62</v>
      </c>
      <c r="D380">
        <f>IF(_xlfn.XLOOKUP($C380,貼_産出額整理表!$B$200:$B$378,貼_産出額整理表!C$200:C$378,0)="-",NA(),_xlfn.XLOOKUP($C380,貼_産出額整理表!$B$200:$B$378,貼_産出額整理表!C$200:C$378,0))</f>
        <v>785</v>
      </c>
      <c r="E380">
        <f>IF(_xlfn.XLOOKUP($C380,貼_産出額整理表!$B$200:$B$378,貼_産出額整理表!D$200:D$378,0)="-",NA(),_xlfn.XLOOKUP($C380,貼_産出額整理表!$B$200:$B$378,貼_産出額整理表!D$200:D$378,0))</f>
        <v>303</v>
      </c>
      <c r="F380">
        <f>IF(_xlfn.XLOOKUP($C380,貼_産出額整理表!$B$200:$B$378,貼_産出額整理表!E$200:E$378,0)="-",NA(),_xlfn.XLOOKUP($C380,貼_産出額整理表!$B$200:$B$378,貼_産出額整理表!E$200:E$378,0))</f>
        <v>32</v>
      </c>
      <c r="G380">
        <f>IF(_xlfn.XLOOKUP($C380,貼_産出額整理表!$B$200:$B$378,貼_産出額整理表!F$200:F$378,0)="-",NA(),_xlfn.XLOOKUP($C380,貼_産出額整理表!$B$200:$B$378,貼_産出額整理表!F$200:F$378,0))</f>
        <v>11</v>
      </c>
      <c r="H380">
        <f>IF(_xlfn.XLOOKUP($C380,貼_産出額整理表!$B$200:$B$378,貼_産出額整理表!G$200:G$378,0)="-",NA(),_xlfn.XLOOKUP($C380,貼_産出額整理表!$B$200:$B$378,貼_産出額整理表!G$200:G$378,0))</f>
        <v>1</v>
      </c>
      <c r="I380">
        <f>IF(_xlfn.XLOOKUP($C380,貼_産出額整理表!$B$200:$B$378,貼_産出額整理表!H$200:H$378,0)="-",NA(),_xlfn.XLOOKUP($C380,貼_産出額整理表!$B$200:$B$378,貼_産出額整理表!H$200:H$378,0))</f>
        <v>6</v>
      </c>
      <c r="J380">
        <f>IF(_xlfn.XLOOKUP($C380,貼_産出額整理表!$B$200:$B$378,貼_産出額整理表!I$200:I$378,0)="-",NA(),_xlfn.XLOOKUP($C380,貼_産出額整理表!$B$200:$B$378,貼_産出額整理表!I$200:I$378,0))</f>
        <v>1</v>
      </c>
      <c r="K380">
        <f>IF(_xlfn.XLOOKUP($C380,貼_産出額整理表!$B$200:$B$378,貼_産出額整理表!M$200:M$378,0)="-",NA(),_xlfn.XLOOKUP($C380,貼_産出額整理表!$B$200:$B$378,貼_産出額整理表!M$200:M$378,0))</f>
        <v>6</v>
      </c>
      <c r="L380" t="e">
        <f>IF(_xlfn.XLOOKUP($C380,貼_産出額整理表!$B$200:$B$378,貼_産出額整理表!N$200:N$378,0)="-",NA(),_xlfn.XLOOKUP($C380,貼_産出額整理表!$B$200:$B$378,貼_産出額整理表!N$200:N$378,0))</f>
        <v>#N/A</v>
      </c>
      <c r="M380">
        <f>IF(_xlfn.XLOOKUP($C380,貼_産出額整理表!$B$200:$B$378,貼_産出額整理表!J$200:J$378,0)="-",NA(),_xlfn.XLOOKUP($C380,貼_産出額整理表!$B$200:$B$378,貼_産出額整理表!J$200:J$378,0))</f>
        <v>84</v>
      </c>
      <c r="N380">
        <f>IF(_xlfn.XLOOKUP($C380,貼_産出額整理表!$B$200:$B$378,貼_産出額整理表!K$200:K$378,0)="-",NA(),_xlfn.XLOOKUP($C380,貼_産出額整理表!$B$200:$B$378,貼_産出額整理表!K$200:K$378,0))</f>
        <v>0</v>
      </c>
      <c r="O380" t="e">
        <f>IF(_xlfn.XLOOKUP($C380,貼_産出額整理表!$B$200:$B$378,貼_産出額整理表!L$200:L$378,0)="-",NA(),_xlfn.XLOOKUP($C380,貼_産出額整理表!$B$200:$B$378,貼_産出額整理表!L$200:L$378,0))</f>
        <v>#N/A</v>
      </c>
      <c r="P380">
        <f>IF(_xlfn.XLOOKUP($C380,貼_産出額整理表!$B$200:$B$378,貼_産出額整理表!O$200:O$378,0)="-",NA(),_xlfn.XLOOKUP($C380,貼_産出額整理表!$B$200:$B$378,貼_産出額整理表!O$200:O$378,0))</f>
        <v>374</v>
      </c>
      <c r="Q380">
        <f>IF(_xlfn.XLOOKUP($C380,貼_産出額整理表!$B$200:$B$378,貼_産出額整理表!Q$200:Q$378,0)="-",NA(),_xlfn.XLOOKUP($C380,貼_産出額整理表!$B$200:$B$378,貼_産出額整理表!Q$200:Q$378,0))</f>
        <v>169</v>
      </c>
      <c r="R380">
        <f>IF(_xlfn.XLOOKUP($C380,貼_産出額整理表!$B$200:$B$378,貼_産出額整理表!R$200:R$378,0)="-",NA(),_xlfn.XLOOKUP($C380,貼_産出額整理表!$B$200:$B$378,貼_産出額整理表!R$200:R$378,0))</f>
        <v>154</v>
      </c>
      <c r="S380">
        <f>IF(_xlfn.XLOOKUP($C380,貼_産出額整理表!$B$200:$B$378,貼_産出額整理表!P$200:P$378,0)="-",NA(),_xlfn.XLOOKUP($C380,貼_産出額整理表!$B$200:$B$378,貼_産出額整理表!P$200:P$378,0))</f>
        <v>38</v>
      </c>
    </row>
    <row r="381" spans="3:19">
      <c r="C381">
        <v>63</v>
      </c>
      <c r="D381">
        <f>IF(_xlfn.XLOOKUP($C381,貼_産出額整理表!$B$200:$B$378,貼_産出額整理表!C$200:C$378,0)="-",NA(),_xlfn.XLOOKUP($C381,貼_産出額整理表!$B$200:$B$378,貼_産出額整理表!C$200:C$378,0))</f>
        <v>735</v>
      </c>
      <c r="E381">
        <f>IF(_xlfn.XLOOKUP($C381,貼_産出額整理表!$B$200:$B$378,貼_産出額整理表!D$200:D$378,0)="-",NA(),_xlfn.XLOOKUP($C381,貼_産出額整理表!$B$200:$B$378,貼_産出額整理表!D$200:D$378,0))</f>
        <v>302</v>
      </c>
      <c r="F381">
        <f>IF(_xlfn.XLOOKUP($C381,貼_産出額整理表!$B$200:$B$378,貼_産出額整理表!E$200:E$378,0)="-",NA(),_xlfn.XLOOKUP($C381,貼_産出額整理表!$B$200:$B$378,貼_産出額整理表!E$200:E$378,0))</f>
        <v>31</v>
      </c>
      <c r="G381">
        <f>IF(_xlfn.XLOOKUP($C381,貼_産出額整理表!$B$200:$B$378,貼_産出額整理表!F$200:F$378,0)="-",NA(),_xlfn.XLOOKUP($C381,貼_産出額整理表!$B$200:$B$378,貼_産出額整理表!F$200:F$378,0))</f>
        <v>10</v>
      </c>
      <c r="H381">
        <f>IF(_xlfn.XLOOKUP($C381,貼_産出額整理表!$B$200:$B$378,貼_産出額整理表!G$200:G$378,0)="-",NA(),_xlfn.XLOOKUP($C381,貼_産出額整理表!$B$200:$B$378,貼_産出額整理表!G$200:G$378,0))</f>
        <v>1</v>
      </c>
      <c r="I381">
        <f>IF(_xlfn.XLOOKUP($C381,貼_産出額整理表!$B$200:$B$378,貼_産出額整理表!H$200:H$378,0)="-",NA(),_xlfn.XLOOKUP($C381,貼_産出額整理表!$B$200:$B$378,貼_産出額整理表!H$200:H$378,0))</f>
        <v>6</v>
      </c>
      <c r="J381">
        <f>IF(_xlfn.XLOOKUP($C381,貼_産出額整理表!$B$200:$B$378,貼_産出額整理表!I$200:I$378,0)="-",NA(),_xlfn.XLOOKUP($C381,貼_産出額整理表!$B$200:$B$378,貼_産出額整理表!I$200:I$378,0))</f>
        <v>1</v>
      </c>
      <c r="K381">
        <f>IF(_xlfn.XLOOKUP($C381,貼_産出額整理表!$B$200:$B$378,貼_産出額整理表!M$200:M$378,0)="-",NA(),_xlfn.XLOOKUP($C381,貼_産出額整理表!$B$200:$B$378,貼_産出額整理表!M$200:M$378,0))</f>
        <v>5</v>
      </c>
      <c r="L381" t="e">
        <f>IF(_xlfn.XLOOKUP($C381,貼_産出額整理表!$B$200:$B$378,貼_産出額整理表!N$200:N$378,0)="-",NA(),_xlfn.XLOOKUP($C381,貼_産出額整理表!$B$200:$B$378,貼_産出額整理表!N$200:N$378,0))</f>
        <v>#N/A</v>
      </c>
      <c r="M381">
        <f>IF(_xlfn.XLOOKUP($C381,貼_産出額整理表!$B$200:$B$378,貼_産出額整理表!J$200:J$378,0)="-",NA(),_xlfn.XLOOKUP($C381,貼_産出額整理表!$B$200:$B$378,貼_産出額整理表!J$200:J$378,0))</f>
        <v>84</v>
      </c>
      <c r="N381">
        <f>IF(_xlfn.XLOOKUP($C381,貼_産出額整理表!$B$200:$B$378,貼_産出額整理表!K$200:K$378,0)="-",NA(),_xlfn.XLOOKUP($C381,貼_産出額整理表!$B$200:$B$378,貼_産出額整理表!K$200:K$378,0))</f>
        <v>0</v>
      </c>
      <c r="O381" t="e">
        <f>IF(_xlfn.XLOOKUP($C381,貼_産出額整理表!$B$200:$B$378,貼_産出額整理表!L$200:L$378,0)="-",NA(),_xlfn.XLOOKUP($C381,貼_産出額整理表!$B$200:$B$378,貼_産出額整理表!L$200:L$378,0))</f>
        <v>#N/A</v>
      </c>
      <c r="P381">
        <f>IF(_xlfn.XLOOKUP($C381,貼_産出額整理表!$B$200:$B$378,貼_産出額整理表!O$200:O$378,0)="-",NA(),_xlfn.XLOOKUP($C381,貼_産出額整理表!$B$200:$B$378,貼_産出額整理表!O$200:O$378,0))</f>
        <v>371</v>
      </c>
      <c r="Q381">
        <f>IF(_xlfn.XLOOKUP($C381,貼_産出額整理表!$B$200:$B$378,貼_産出額整理表!Q$200:Q$378,0)="-",NA(),_xlfn.XLOOKUP($C381,貼_産出額整理表!$B$200:$B$378,貼_産出額整理表!Q$200:Q$378,0))</f>
        <v>156</v>
      </c>
      <c r="R381">
        <f>IF(_xlfn.XLOOKUP($C381,貼_産出額整理表!$B$200:$B$378,貼_産出額整理表!R$200:R$378,0)="-",NA(),_xlfn.XLOOKUP($C381,貼_産出額整理表!$B$200:$B$378,貼_産出額整理表!R$200:R$378,0))</f>
        <v>140</v>
      </c>
      <c r="S381">
        <f>IF(_xlfn.XLOOKUP($C381,貼_産出額整理表!$B$200:$B$378,貼_産出額整理表!P$200:P$378,0)="-",NA(),_xlfn.XLOOKUP($C381,貼_産出額整理表!$B$200:$B$378,貼_産出額整理表!P$200:P$378,0))</f>
        <v>36</v>
      </c>
    </row>
    <row r="382" spans="3:19">
      <c r="C382">
        <v>64</v>
      </c>
      <c r="D382">
        <f>IF(_xlfn.XLOOKUP($C382,貼_産出額整理表!$B$200:$B$378,貼_産出額整理表!C$200:C$378,0)="-",NA(),_xlfn.XLOOKUP($C382,貼_産出額整理表!$B$200:$B$378,貼_産出額整理表!C$200:C$378,0))</f>
        <v>734</v>
      </c>
      <c r="E382">
        <f>IF(_xlfn.XLOOKUP($C382,貼_産出額整理表!$B$200:$B$378,貼_産出額整理表!D$200:D$378,0)="-",NA(),_xlfn.XLOOKUP($C382,貼_産出額整理表!$B$200:$B$378,貼_産出額整理表!D$200:D$378,0))</f>
        <v>296</v>
      </c>
      <c r="F382">
        <f>IF(_xlfn.XLOOKUP($C382,貼_産出額整理表!$B$200:$B$378,貼_産出額整理表!E$200:E$378,0)="-",NA(),_xlfn.XLOOKUP($C382,貼_産出額整理表!$B$200:$B$378,貼_産出額整理表!E$200:E$378,0))</f>
        <v>30</v>
      </c>
      <c r="G382">
        <f>IF(_xlfn.XLOOKUP($C382,貼_産出額整理表!$B$200:$B$378,貼_産出額整理表!F$200:F$378,0)="-",NA(),_xlfn.XLOOKUP($C382,貼_産出額整理表!$B$200:$B$378,貼_産出額整理表!F$200:F$378,0))</f>
        <v>10</v>
      </c>
      <c r="H382">
        <f>IF(_xlfn.XLOOKUP($C382,貼_産出額整理表!$B$200:$B$378,貼_産出額整理表!G$200:G$378,0)="-",NA(),_xlfn.XLOOKUP($C382,貼_産出額整理表!$B$200:$B$378,貼_産出額整理表!G$200:G$378,0))</f>
        <v>1</v>
      </c>
      <c r="I382">
        <f>IF(_xlfn.XLOOKUP($C382,貼_産出額整理表!$B$200:$B$378,貼_産出額整理表!H$200:H$378,0)="-",NA(),_xlfn.XLOOKUP($C382,貼_産出額整理表!$B$200:$B$378,貼_産出額整理表!H$200:H$378,0))</f>
        <v>6</v>
      </c>
      <c r="J382">
        <f>IF(_xlfn.XLOOKUP($C382,貼_産出額整理表!$B$200:$B$378,貼_産出額整理表!I$200:I$378,0)="-",NA(),_xlfn.XLOOKUP($C382,貼_産出額整理表!$B$200:$B$378,貼_産出額整理表!I$200:I$378,0))</f>
        <v>1</v>
      </c>
      <c r="K382">
        <f>IF(_xlfn.XLOOKUP($C382,貼_産出額整理表!$B$200:$B$378,貼_産出額整理表!M$200:M$378,0)="-",NA(),_xlfn.XLOOKUP($C382,貼_産出額整理表!$B$200:$B$378,貼_産出額整理表!M$200:M$378,0))</f>
        <v>5</v>
      </c>
      <c r="L382" t="e">
        <f>IF(_xlfn.XLOOKUP($C382,貼_産出額整理表!$B$200:$B$378,貼_産出額整理表!N$200:N$378,0)="-",NA(),_xlfn.XLOOKUP($C382,貼_産出額整理表!$B$200:$B$378,貼_産出額整理表!N$200:N$378,0))</f>
        <v>#N/A</v>
      </c>
      <c r="M382">
        <f>IF(_xlfn.XLOOKUP($C382,貼_産出額整理表!$B$200:$B$378,貼_産出額整理表!J$200:J$378,0)="-",NA(),_xlfn.XLOOKUP($C382,貼_産出額整理表!$B$200:$B$378,貼_産出額整理表!J$200:J$378,0))</f>
        <v>83</v>
      </c>
      <c r="N382">
        <f>IF(_xlfn.XLOOKUP($C382,貼_産出額整理表!$B$200:$B$378,貼_産出額整理表!K$200:K$378,0)="-",NA(),_xlfn.XLOOKUP($C382,貼_産出額整理表!$B$200:$B$378,貼_産出額整理表!K$200:K$378,0))</f>
        <v>0</v>
      </c>
      <c r="O382" t="e">
        <f>IF(_xlfn.XLOOKUP($C382,貼_産出額整理表!$B$200:$B$378,貼_産出額整理表!L$200:L$378,0)="-",NA(),_xlfn.XLOOKUP($C382,貼_産出額整理表!$B$200:$B$378,貼_産出額整理表!L$200:L$378,0))</f>
        <v>#N/A</v>
      </c>
      <c r="P382">
        <f>IF(_xlfn.XLOOKUP($C382,貼_産出額整理表!$B$200:$B$378,貼_産出額整理表!O$200:O$378,0)="-",NA(),_xlfn.XLOOKUP($C382,貼_産出額整理表!$B$200:$B$378,貼_産出額整理表!O$200:O$378,0))</f>
        <v>371</v>
      </c>
      <c r="Q382">
        <f>IF(_xlfn.XLOOKUP($C382,貼_産出額整理表!$B$200:$B$378,貼_産出額整理表!Q$200:Q$378,0)="-",NA(),_xlfn.XLOOKUP($C382,貼_産出額整理表!$B$200:$B$378,貼_産出額整理表!Q$200:Q$378,0))</f>
        <v>144</v>
      </c>
      <c r="R382">
        <f>IF(_xlfn.XLOOKUP($C382,貼_産出額整理表!$B$200:$B$378,貼_産出額整理表!R$200:R$378,0)="-",NA(),_xlfn.XLOOKUP($C382,貼_産出額整理表!$B$200:$B$378,貼_産出額整理表!R$200:R$378,0))</f>
        <v>132</v>
      </c>
      <c r="S382">
        <f>IF(_xlfn.XLOOKUP($C382,貼_産出額整理表!$B$200:$B$378,貼_産出額整理表!P$200:P$378,0)="-",NA(),_xlfn.XLOOKUP($C382,貼_産出額整理表!$B$200:$B$378,貼_産出額整理表!P$200:P$378,0))</f>
        <v>36</v>
      </c>
    </row>
    <row r="383" spans="3:19">
      <c r="C383">
        <v>65</v>
      </c>
      <c r="D383">
        <f>IF(_xlfn.XLOOKUP($C383,貼_産出額整理表!$B$200:$B$378,貼_産出額整理表!C$200:C$378,0)="-",NA(),_xlfn.XLOOKUP($C383,貼_産出額整理表!$B$200:$B$378,貼_産出額整理表!C$200:C$378,0))</f>
        <v>731</v>
      </c>
      <c r="E383">
        <f>IF(_xlfn.XLOOKUP($C383,貼_産出額整理表!$B$200:$B$378,貼_産出額整理表!D$200:D$378,0)="-",NA(),_xlfn.XLOOKUP($C383,貼_産出額整理表!$B$200:$B$378,貼_産出額整理表!D$200:D$378,0))</f>
        <v>284</v>
      </c>
      <c r="F383">
        <f>IF(_xlfn.XLOOKUP($C383,貼_産出額整理表!$B$200:$B$378,貼_産出額整理表!E$200:E$378,0)="-",NA(),_xlfn.XLOOKUP($C383,貼_産出額整理表!$B$200:$B$378,貼_産出額整理表!E$200:E$378,0))</f>
        <v>28</v>
      </c>
      <c r="G383">
        <f>IF(_xlfn.XLOOKUP($C383,貼_産出額整理表!$B$200:$B$378,貼_産出額整理表!F$200:F$378,0)="-",NA(),_xlfn.XLOOKUP($C383,貼_産出額整理表!$B$200:$B$378,貼_産出額整理表!F$200:F$378,0))</f>
        <v>9</v>
      </c>
      <c r="H383">
        <f>IF(_xlfn.XLOOKUP($C383,貼_産出額整理表!$B$200:$B$378,貼_産出額整理表!G$200:G$378,0)="-",NA(),_xlfn.XLOOKUP($C383,貼_産出額整理表!$B$200:$B$378,貼_産出額整理表!G$200:G$378,0))</f>
        <v>1</v>
      </c>
      <c r="I383">
        <f>IF(_xlfn.XLOOKUP($C383,貼_産出額整理表!$B$200:$B$378,貼_産出額整理表!H$200:H$378,0)="-",NA(),_xlfn.XLOOKUP($C383,貼_産出額整理表!$B$200:$B$378,貼_産出額整理表!H$200:H$378,0))</f>
        <v>6</v>
      </c>
      <c r="J383">
        <f>IF(_xlfn.XLOOKUP($C383,貼_産出額整理表!$B$200:$B$378,貼_産出額整理表!I$200:I$378,0)="-",NA(),_xlfn.XLOOKUP($C383,貼_産出額整理表!$B$200:$B$378,貼_産出額整理表!I$200:I$378,0))</f>
        <v>1</v>
      </c>
      <c r="K383">
        <f>IF(_xlfn.XLOOKUP($C383,貼_産出額整理表!$B$200:$B$378,貼_産出額整理表!M$200:M$378,0)="-",NA(),_xlfn.XLOOKUP($C383,貼_産出額整理表!$B$200:$B$378,貼_産出額整理表!M$200:M$378,0))</f>
        <v>5</v>
      </c>
      <c r="L383" t="e">
        <f>IF(_xlfn.XLOOKUP($C383,貼_産出額整理表!$B$200:$B$378,貼_産出額整理表!N$200:N$378,0)="-",NA(),_xlfn.XLOOKUP($C383,貼_産出額整理表!$B$200:$B$378,貼_産出額整理表!N$200:N$378,0))</f>
        <v>#N/A</v>
      </c>
      <c r="M383">
        <f>IF(_xlfn.XLOOKUP($C383,貼_産出額整理表!$B$200:$B$378,貼_産出額整理表!J$200:J$378,0)="-",NA(),_xlfn.XLOOKUP($C383,貼_産出額整理表!$B$200:$B$378,貼_産出額整理表!J$200:J$378,0))</f>
        <v>82</v>
      </c>
      <c r="N383">
        <f>IF(_xlfn.XLOOKUP($C383,貼_産出額整理表!$B$200:$B$378,貼_産出額整理表!K$200:K$378,0)="-",NA(),_xlfn.XLOOKUP($C383,貼_産出額整理表!$B$200:$B$378,貼_産出額整理表!K$200:K$378,0))</f>
        <v>0</v>
      </c>
      <c r="O383" t="e">
        <f>IF(_xlfn.XLOOKUP($C383,貼_産出額整理表!$B$200:$B$378,貼_産出額整理表!L$200:L$378,0)="-",NA(),_xlfn.XLOOKUP($C383,貼_産出額整理表!$B$200:$B$378,貼_産出額整理表!L$200:L$378,0))</f>
        <v>#N/A</v>
      </c>
      <c r="P383">
        <f>IF(_xlfn.XLOOKUP($C383,貼_産出額整理表!$B$200:$B$378,貼_産出額整理表!O$200:O$378,0)="-",NA(),_xlfn.XLOOKUP($C383,貼_産出額整理表!$B$200:$B$378,貼_産出額整理表!O$200:O$378,0))</f>
        <v>353</v>
      </c>
      <c r="Q383">
        <f>IF(_xlfn.XLOOKUP($C383,貼_産出額整理表!$B$200:$B$378,貼_産出額整理表!Q$200:Q$378,0)="-",NA(),_xlfn.XLOOKUP($C383,貼_産出額整理表!$B$200:$B$378,貼_産出額整理表!Q$200:Q$378,0))</f>
        <v>142</v>
      </c>
      <c r="R383">
        <f>IF(_xlfn.XLOOKUP($C383,貼_産出額整理表!$B$200:$B$378,貼_産出額整理表!R$200:R$378,0)="-",NA(),_xlfn.XLOOKUP($C383,貼_産出額整理表!$B$200:$B$378,貼_産出額整理表!R$200:R$378,0))</f>
        <v>127</v>
      </c>
      <c r="S383">
        <f>IF(_xlfn.XLOOKUP($C383,貼_産出額整理表!$B$200:$B$378,貼_産出額整理表!P$200:P$378,0)="-",NA(),_xlfn.XLOOKUP($C383,貼_産出額整理表!$B$200:$B$378,貼_産出額整理表!P$200:P$378,0))</f>
        <v>34</v>
      </c>
    </row>
    <row r="384" spans="3:19">
      <c r="C384">
        <v>66</v>
      </c>
      <c r="D384">
        <f>IF(_xlfn.XLOOKUP($C384,貼_産出額整理表!$B$200:$B$378,貼_産出額整理表!C$200:C$378,0)="-",NA(),_xlfn.XLOOKUP($C384,貼_産出額整理表!$B$200:$B$378,貼_産出額整理表!C$200:C$378,0))</f>
        <v>725</v>
      </c>
      <c r="E384">
        <f>IF(_xlfn.XLOOKUP($C384,貼_産出額整理表!$B$200:$B$378,貼_産出額整理表!D$200:D$378,0)="-",NA(),_xlfn.XLOOKUP($C384,貼_産出額整理表!$B$200:$B$378,貼_産出額整理表!D$200:D$378,0))</f>
        <v>284</v>
      </c>
      <c r="F384">
        <f>IF(_xlfn.XLOOKUP($C384,貼_産出額整理表!$B$200:$B$378,貼_産出額整理表!E$200:E$378,0)="-",NA(),_xlfn.XLOOKUP($C384,貼_産出額整理表!$B$200:$B$378,貼_産出額整理表!E$200:E$378,0))</f>
        <v>27</v>
      </c>
      <c r="G384">
        <f>IF(_xlfn.XLOOKUP($C384,貼_産出額整理表!$B$200:$B$378,貼_産出額整理表!F$200:F$378,0)="-",NA(),_xlfn.XLOOKUP($C384,貼_産出額整理表!$B$200:$B$378,貼_産出額整理表!F$200:F$378,0))</f>
        <v>9</v>
      </c>
      <c r="H384">
        <f>IF(_xlfn.XLOOKUP($C384,貼_産出額整理表!$B$200:$B$378,貼_産出額整理表!G$200:G$378,0)="-",NA(),_xlfn.XLOOKUP($C384,貼_産出額整理表!$B$200:$B$378,貼_産出額整理表!G$200:G$378,0))</f>
        <v>1</v>
      </c>
      <c r="I384">
        <f>IF(_xlfn.XLOOKUP($C384,貼_産出額整理表!$B$200:$B$378,貼_産出額整理表!H$200:H$378,0)="-",NA(),_xlfn.XLOOKUP($C384,貼_産出額整理表!$B$200:$B$378,貼_産出額整理表!H$200:H$378,0))</f>
        <v>6</v>
      </c>
      <c r="J384">
        <f>IF(_xlfn.XLOOKUP($C384,貼_産出額整理表!$B$200:$B$378,貼_産出額整理表!I$200:I$378,0)="-",NA(),_xlfn.XLOOKUP($C384,貼_産出額整理表!$B$200:$B$378,貼_産出額整理表!I$200:I$378,0))</f>
        <v>1</v>
      </c>
      <c r="K384">
        <f>IF(_xlfn.XLOOKUP($C384,貼_産出額整理表!$B$200:$B$378,貼_産出額整理表!M$200:M$378,0)="-",NA(),_xlfn.XLOOKUP($C384,貼_産出額整理表!$B$200:$B$378,貼_産出額整理表!M$200:M$378,0))</f>
        <v>5</v>
      </c>
      <c r="L384" t="e">
        <f>IF(_xlfn.XLOOKUP($C384,貼_産出額整理表!$B$200:$B$378,貼_産出額整理表!N$200:N$378,0)="-",NA(),_xlfn.XLOOKUP($C384,貼_産出額整理表!$B$200:$B$378,貼_産出額整理表!N$200:N$378,0))</f>
        <v>#N/A</v>
      </c>
      <c r="M384">
        <f>IF(_xlfn.XLOOKUP($C384,貼_産出額整理表!$B$200:$B$378,貼_産出額整理表!J$200:J$378,0)="-",NA(),_xlfn.XLOOKUP($C384,貼_産出額整理表!$B$200:$B$378,貼_産出額整理表!J$200:J$378,0))</f>
        <v>82</v>
      </c>
      <c r="N384">
        <f>IF(_xlfn.XLOOKUP($C384,貼_産出額整理表!$B$200:$B$378,貼_産出額整理表!K$200:K$378,0)="-",NA(),_xlfn.XLOOKUP($C384,貼_産出額整理表!$B$200:$B$378,貼_産出額整理表!K$200:K$378,0))</f>
        <v>0</v>
      </c>
      <c r="O384" t="e">
        <f>IF(_xlfn.XLOOKUP($C384,貼_産出額整理表!$B$200:$B$378,貼_産出額整理表!L$200:L$378,0)="-",NA(),_xlfn.XLOOKUP($C384,貼_産出額整理表!$B$200:$B$378,貼_産出額整理表!L$200:L$378,0))</f>
        <v>#N/A</v>
      </c>
      <c r="P384">
        <f>IF(_xlfn.XLOOKUP($C384,貼_産出額整理表!$B$200:$B$378,貼_産出額整理表!O$200:O$378,0)="-",NA(),_xlfn.XLOOKUP($C384,貼_産出額整理表!$B$200:$B$378,貼_産出額整理表!O$200:O$378,0))</f>
        <v>343</v>
      </c>
      <c r="Q384">
        <f>IF(_xlfn.XLOOKUP($C384,貼_産出額整理表!$B$200:$B$378,貼_産出額整理表!Q$200:Q$378,0)="-",NA(),_xlfn.XLOOKUP($C384,貼_産出額整理表!$B$200:$B$378,貼_産出額整理表!Q$200:Q$378,0))</f>
        <v>138</v>
      </c>
      <c r="R384">
        <f>IF(_xlfn.XLOOKUP($C384,貼_産出額整理表!$B$200:$B$378,貼_産出額整理表!R$200:R$378,0)="-",NA(),_xlfn.XLOOKUP($C384,貼_産出額整理表!$B$200:$B$378,貼_産出額整理表!R$200:R$378,0))</f>
        <v>123</v>
      </c>
      <c r="S384">
        <f>IF(_xlfn.XLOOKUP($C384,貼_産出額整理表!$B$200:$B$378,貼_産出額整理表!P$200:P$378,0)="-",NA(),_xlfn.XLOOKUP($C384,貼_産出額整理表!$B$200:$B$378,貼_産出額整理表!P$200:P$378,0))</f>
        <v>33</v>
      </c>
    </row>
    <row r="385" spans="3:19">
      <c r="C385">
        <v>67</v>
      </c>
      <c r="D385">
        <f>IF(_xlfn.XLOOKUP($C385,貼_産出額整理表!$B$200:$B$378,貼_産出額整理表!C$200:C$378,0)="-",NA(),_xlfn.XLOOKUP($C385,貼_産出額整理表!$B$200:$B$378,貼_産出額整理表!C$200:C$378,0))</f>
        <v>707</v>
      </c>
      <c r="E385">
        <f>IF(_xlfn.XLOOKUP($C385,貼_産出額整理表!$B$200:$B$378,貼_産出額整理表!D$200:D$378,0)="-",NA(),_xlfn.XLOOKUP($C385,貼_産出額整理表!$B$200:$B$378,貼_産出額整理表!D$200:D$378,0))</f>
        <v>280</v>
      </c>
      <c r="F385">
        <f>IF(_xlfn.XLOOKUP($C385,貼_産出額整理表!$B$200:$B$378,貼_産出額整理表!E$200:E$378,0)="-",NA(),_xlfn.XLOOKUP($C385,貼_産出額整理表!$B$200:$B$378,貼_産出額整理表!E$200:E$378,0))</f>
        <v>25</v>
      </c>
      <c r="G385">
        <f>IF(_xlfn.XLOOKUP($C385,貼_産出額整理表!$B$200:$B$378,貼_産出額整理表!F$200:F$378,0)="-",NA(),_xlfn.XLOOKUP($C385,貼_産出額整理表!$B$200:$B$378,貼_産出額整理表!F$200:F$378,0))</f>
        <v>9</v>
      </c>
      <c r="H385">
        <f>IF(_xlfn.XLOOKUP($C385,貼_産出額整理表!$B$200:$B$378,貼_産出額整理表!G$200:G$378,0)="-",NA(),_xlfn.XLOOKUP($C385,貼_産出額整理表!$B$200:$B$378,貼_産出額整理表!G$200:G$378,0))</f>
        <v>1</v>
      </c>
      <c r="I385">
        <f>IF(_xlfn.XLOOKUP($C385,貼_産出額整理表!$B$200:$B$378,貼_産出額整理表!H$200:H$378,0)="-",NA(),_xlfn.XLOOKUP($C385,貼_産出額整理表!$B$200:$B$378,貼_産出額整理表!H$200:H$378,0))</f>
        <v>6</v>
      </c>
      <c r="J385">
        <f>IF(_xlfn.XLOOKUP($C385,貼_産出額整理表!$B$200:$B$378,貼_産出額整理表!I$200:I$378,0)="-",NA(),_xlfn.XLOOKUP($C385,貼_産出額整理表!$B$200:$B$378,貼_産出額整理表!I$200:I$378,0))</f>
        <v>0</v>
      </c>
      <c r="K385">
        <f>IF(_xlfn.XLOOKUP($C385,貼_産出額整理表!$B$200:$B$378,貼_産出額整理表!M$200:M$378,0)="-",NA(),_xlfn.XLOOKUP($C385,貼_産出額整理表!$B$200:$B$378,貼_産出額整理表!M$200:M$378,0))</f>
        <v>4</v>
      </c>
      <c r="L385" t="e">
        <f>IF(_xlfn.XLOOKUP($C385,貼_産出額整理表!$B$200:$B$378,貼_産出額整理表!N$200:N$378,0)="-",NA(),_xlfn.XLOOKUP($C385,貼_産出額整理表!$B$200:$B$378,貼_産出額整理表!N$200:N$378,0))</f>
        <v>#N/A</v>
      </c>
      <c r="M385">
        <f>IF(_xlfn.XLOOKUP($C385,貼_産出額整理表!$B$200:$B$378,貼_産出額整理表!J$200:J$378,0)="-",NA(),_xlfn.XLOOKUP($C385,貼_産出額整理表!$B$200:$B$378,貼_産出額整理表!J$200:J$378,0))</f>
        <v>80</v>
      </c>
      <c r="N385">
        <f>IF(_xlfn.XLOOKUP($C385,貼_産出額整理表!$B$200:$B$378,貼_産出額整理表!K$200:K$378,0)="-",NA(),_xlfn.XLOOKUP($C385,貼_産出額整理表!$B$200:$B$378,貼_産出額整理表!K$200:K$378,0))</f>
        <v>0</v>
      </c>
      <c r="O385" t="e">
        <f>IF(_xlfn.XLOOKUP($C385,貼_産出額整理表!$B$200:$B$378,貼_産出額整理表!L$200:L$378,0)="-",NA(),_xlfn.XLOOKUP($C385,貼_産出額整理表!$B$200:$B$378,貼_産出額整理表!L$200:L$378,0))</f>
        <v>#N/A</v>
      </c>
      <c r="P385">
        <f>IF(_xlfn.XLOOKUP($C385,貼_産出額整理表!$B$200:$B$378,貼_産出額整理表!O$200:O$378,0)="-",NA(),_xlfn.XLOOKUP($C385,貼_産出額整理表!$B$200:$B$378,貼_産出額整理表!O$200:O$378,0))</f>
        <v>342</v>
      </c>
      <c r="Q385">
        <f>IF(_xlfn.XLOOKUP($C385,貼_産出額整理表!$B$200:$B$378,貼_産出額整理表!Q$200:Q$378,0)="-",NA(),_xlfn.XLOOKUP($C385,貼_産出額整理表!$B$200:$B$378,貼_産出額整理表!Q$200:Q$378,0))</f>
        <v>122</v>
      </c>
      <c r="R385">
        <f>IF(_xlfn.XLOOKUP($C385,貼_産出額整理表!$B$200:$B$378,貼_産出額整理表!R$200:R$378,0)="-",NA(),_xlfn.XLOOKUP($C385,貼_産出額整理表!$B$200:$B$378,貼_産出額整理表!R$200:R$378,0))</f>
        <v>110</v>
      </c>
      <c r="S385">
        <f>IF(_xlfn.XLOOKUP($C385,貼_産出額整理表!$B$200:$B$378,貼_産出額整理表!P$200:P$378,0)="-",NA(),_xlfn.XLOOKUP($C385,貼_産出額整理表!$B$200:$B$378,貼_産出額整理表!P$200:P$378,0))</f>
        <v>32</v>
      </c>
    </row>
    <row r="386" spans="3:19">
      <c r="C386">
        <v>68</v>
      </c>
      <c r="D386">
        <f>IF(_xlfn.XLOOKUP($C386,貼_産出額整理表!$B$200:$B$378,貼_産出額整理表!C$200:C$378,0)="-",NA(),_xlfn.XLOOKUP($C386,貼_産出額整理表!$B$200:$B$378,貼_産出額整理表!C$200:C$378,0))</f>
        <v>675</v>
      </c>
      <c r="E386">
        <f>IF(_xlfn.XLOOKUP($C386,貼_産出額整理表!$B$200:$B$378,貼_産出額整理表!D$200:D$378,0)="-",NA(),_xlfn.XLOOKUP($C386,貼_産出額整理表!$B$200:$B$378,貼_産出額整理表!D$200:D$378,0))</f>
        <v>270</v>
      </c>
      <c r="F386">
        <f>IF(_xlfn.XLOOKUP($C386,貼_産出額整理表!$B$200:$B$378,貼_産出額整理表!E$200:E$378,0)="-",NA(),_xlfn.XLOOKUP($C386,貼_産出額整理表!$B$200:$B$378,貼_産出額整理表!E$200:E$378,0))</f>
        <v>24</v>
      </c>
      <c r="G386">
        <f>IF(_xlfn.XLOOKUP($C386,貼_産出額整理表!$B$200:$B$378,貼_産出額整理表!F$200:F$378,0)="-",NA(),_xlfn.XLOOKUP($C386,貼_産出額整理表!$B$200:$B$378,貼_産出額整理表!F$200:F$378,0))</f>
        <v>9</v>
      </c>
      <c r="H386">
        <f>IF(_xlfn.XLOOKUP($C386,貼_産出額整理表!$B$200:$B$378,貼_産出額整理表!G$200:G$378,0)="-",NA(),_xlfn.XLOOKUP($C386,貼_産出額整理表!$B$200:$B$378,貼_産出額整理表!G$200:G$378,0))</f>
        <v>0</v>
      </c>
      <c r="I386">
        <f>IF(_xlfn.XLOOKUP($C386,貼_産出額整理表!$B$200:$B$378,貼_産出額整理表!H$200:H$378,0)="-",NA(),_xlfn.XLOOKUP($C386,貼_産出額整理表!$B$200:$B$378,貼_産出額整理表!H$200:H$378,0))</f>
        <v>5</v>
      </c>
      <c r="J386">
        <f>IF(_xlfn.XLOOKUP($C386,貼_産出額整理表!$B$200:$B$378,貼_産出額整理表!I$200:I$378,0)="-",NA(),_xlfn.XLOOKUP($C386,貼_産出額整理表!$B$200:$B$378,貼_産出額整理表!I$200:I$378,0))</f>
        <v>0</v>
      </c>
      <c r="K386">
        <f>IF(_xlfn.XLOOKUP($C386,貼_産出額整理表!$B$200:$B$378,貼_産出額整理表!M$200:M$378,0)="-",NA(),_xlfn.XLOOKUP($C386,貼_産出額整理表!$B$200:$B$378,貼_産出額整理表!M$200:M$378,0))</f>
        <v>4</v>
      </c>
      <c r="L386" t="e">
        <f>IF(_xlfn.XLOOKUP($C386,貼_産出額整理表!$B$200:$B$378,貼_産出額整理表!N$200:N$378,0)="-",NA(),_xlfn.XLOOKUP($C386,貼_産出額整理表!$B$200:$B$378,貼_産出額整理表!N$200:N$378,0))</f>
        <v>#N/A</v>
      </c>
      <c r="M386">
        <f>IF(_xlfn.XLOOKUP($C386,貼_産出額整理表!$B$200:$B$378,貼_産出額整理表!J$200:J$378,0)="-",NA(),_xlfn.XLOOKUP($C386,貼_産出額整理表!$B$200:$B$378,貼_産出額整理表!J$200:J$378,0))</f>
        <v>78</v>
      </c>
      <c r="N386">
        <f>IF(_xlfn.XLOOKUP($C386,貼_産出額整理表!$B$200:$B$378,貼_産出額整理表!K$200:K$378,0)="-",NA(),_xlfn.XLOOKUP($C386,貼_産出額整理表!$B$200:$B$378,貼_産出額整理表!K$200:K$378,0))</f>
        <v>0</v>
      </c>
      <c r="O386" t="e">
        <f>IF(_xlfn.XLOOKUP($C386,貼_産出額整理表!$B$200:$B$378,貼_産出額整理表!L$200:L$378,0)="-",NA(),_xlfn.XLOOKUP($C386,貼_産出額整理表!$B$200:$B$378,貼_産出額整理表!L$200:L$378,0))</f>
        <v>#N/A</v>
      </c>
      <c r="P386">
        <f>IF(_xlfn.XLOOKUP($C386,貼_産出額整理表!$B$200:$B$378,貼_産出額整理表!O$200:O$378,0)="-",NA(),_xlfn.XLOOKUP($C386,貼_産出額整理表!$B$200:$B$378,貼_産出額整理表!O$200:O$378,0))</f>
        <v>337</v>
      </c>
      <c r="Q386">
        <f>IF(_xlfn.XLOOKUP($C386,貼_産出額整理表!$B$200:$B$378,貼_産出額整理表!Q$200:Q$378,0)="-",NA(),_xlfn.XLOOKUP($C386,貼_産出額整理表!$B$200:$B$378,貼_産出額整理表!Q$200:Q$378,0))</f>
        <v>122</v>
      </c>
      <c r="R386">
        <f>IF(_xlfn.XLOOKUP($C386,貼_産出額整理表!$B$200:$B$378,貼_産出額整理表!R$200:R$378,0)="-",NA(),_xlfn.XLOOKUP($C386,貼_産出額整理表!$B$200:$B$378,貼_産出額整理表!R$200:R$378,0))</f>
        <v>110</v>
      </c>
      <c r="S386">
        <f>IF(_xlfn.XLOOKUP($C386,貼_産出額整理表!$B$200:$B$378,貼_産出額整理表!P$200:P$378,0)="-",NA(),_xlfn.XLOOKUP($C386,貼_産出額整理表!$B$200:$B$378,貼_産出額整理表!P$200:P$378,0))</f>
        <v>32</v>
      </c>
    </row>
    <row r="387" spans="3:19">
      <c r="C387">
        <v>69</v>
      </c>
      <c r="D387">
        <f>IF(_xlfn.XLOOKUP($C387,貼_産出額整理表!$B$200:$B$378,貼_産出額整理表!C$200:C$378,0)="-",NA(),_xlfn.XLOOKUP($C387,貼_産出額整理表!$B$200:$B$378,貼_産出額整理表!C$200:C$378,0))</f>
        <v>666</v>
      </c>
      <c r="E387">
        <f>IF(_xlfn.XLOOKUP($C387,貼_産出額整理表!$B$200:$B$378,貼_産出額整理表!D$200:D$378,0)="-",NA(),_xlfn.XLOOKUP($C387,貼_産出額整理表!$B$200:$B$378,貼_産出額整理表!D$200:D$378,0))</f>
        <v>270</v>
      </c>
      <c r="F387">
        <f>IF(_xlfn.XLOOKUP($C387,貼_産出額整理表!$B$200:$B$378,貼_産出額整理表!E$200:E$378,0)="-",NA(),_xlfn.XLOOKUP($C387,貼_産出額整理表!$B$200:$B$378,貼_産出額整理表!E$200:E$378,0))</f>
        <v>23</v>
      </c>
      <c r="G387">
        <f>IF(_xlfn.XLOOKUP($C387,貼_産出額整理表!$B$200:$B$378,貼_産出額整理表!F$200:F$378,0)="-",NA(),_xlfn.XLOOKUP($C387,貼_産出額整理表!$B$200:$B$378,貼_産出額整理表!F$200:F$378,0))</f>
        <v>9</v>
      </c>
      <c r="H387">
        <f>IF(_xlfn.XLOOKUP($C387,貼_産出額整理表!$B$200:$B$378,貼_産出額整理表!G$200:G$378,0)="-",NA(),_xlfn.XLOOKUP($C387,貼_産出額整理表!$B$200:$B$378,貼_産出額整理表!G$200:G$378,0))</f>
        <v>0</v>
      </c>
      <c r="I387">
        <f>IF(_xlfn.XLOOKUP($C387,貼_産出額整理表!$B$200:$B$378,貼_産出額整理表!H$200:H$378,0)="-",NA(),_xlfn.XLOOKUP($C387,貼_産出額整理表!$B$200:$B$378,貼_産出額整理表!H$200:H$378,0))</f>
        <v>5</v>
      </c>
      <c r="J387">
        <f>IF(_xlfn.XLOOKUP($C387,貼_産出額整理表!$B$200:$B$378,貼_産出額整理表!I$200:I$378,0)="-",NA(),_xlfn.XLOOKUP($C387,貼_産出額整理表!$B$200:$B$378,貼_産出額整理表!I$200:I$378,0))</f>
        <v>0</v>
      </c>
      <c r="K387">
        <f>IF(_xlfn.XLOOKUP($C387,貼_産出額整理表!$B$200:$B$378,貼_産出額整理表!M$200:M$378,0)="-",NA(),_xlfn.XLOOKUP($C387,貼_産出額整理表!$B$200:$B$378,貼_産出額整理表!M$200:M$378,0))</f>
        <v>3</v>
      </c>
      <c r="L387" t="e">
        <f>IF(_xlfn.XLOOKUP($C387,貼_産出額整理表!$B$200:$B$378,貼_産出額整理表!N$200:N$378,0)="-",NA(),_xlfn.XLOOKUP($C387,貼_産出額整理表!$B$200:$B$378,貼_産出額整理表!N$200:N$378,0))</f>
        <v>#N/A</v>
      </c>
      <c r="M387">
        <f>IF(_xlfn.XLOOKUP($C387,貼_産出額整理表!$B$200:$B$378,貼_産出額整理表!J$200:J$378,0)="-",NA(),_xlfn.XLOOKUP($C387,貼_産出額整理表!$B$200:$B$378,貼_産出額整理表!J$200:J$378,0))</f>
        <v>78</v>
      </c>
      <c r="N387">
        <f>IF(_xlfn.XLOOKUP($C387,貼_産出額整理表!$B$200:$B$378,貼_産出額整理表!K$200:K$378,0)="-",NA(),_xlfn.XLOOKUP($C387,貼_産出額整理表!$B$200:$B$378,貼_産出額整理表!K$200:K$378,0))</f>
        <v>0</v>
      </c>
      <c r="O387" t="e">
        <f>IF(_xlfn.XLOOKUP($C387,貼_産出額整理表!$B$200:$B$378,貼_産出額整理表!L$200:L$378,0)="-",NA(),_xlfn.XLOOKUP($C387,貼_産出額整理表!$B$200:$B$378,貼_産出額整理表!L$200:L$378,0))</f>
        <v>#N/A</v>
      </c>
      <c r="P387">
        <f>IF(_xlfn.XLOOKUP($C387,貼_産出額整理表!$B$200:$B$378,貼_産出額整理表!O$200:O$378,0)="-",NA(),_xlfn.XLOOKUP($C387,貼_産出額整理表!$B$200:$B$378,貼_産出額整理表!O$200:O$378,0))</f>
        <v>329</v>
      </c>
      <c r="Q387">
        <f>IF(_xlfn.XLOOKUP($C387,貼_産出額整理表!$B$200:$B$378,貼_産出額整理表!Q$200:Q$378,0)="-",NA(),_xlfn.XLOOKUP($C387,貼_産出額整理表!$B$200:$B$378,貼_産出額整理表!Q$200:Q$378,0))</f>
        <v>121</v>
      </c>
      <c r="R387">
        <f>IF(_xlfn.XLOOKUP($C387,貼_産出額整理表!$B$200:$B$378,貼_産出額整理表!R$200:R$378,0)="-",NA(),_xlfn.XLOOKUP($C387,貼_産出額整理表!$B$200:$B$378,貼_産出額整理表!R$200:R$378,0))</f>
        <v>107</v>
      </c>
      <c r="S387">
        <f>IF(_xlfn.XLOOKUP($C387,貼_産出額整理表!$B$200:$B$378,貼_産出額整理表!P$200:P$378,0)="-",NA(),_xlfn.XLOOKUP($C387,貼_産出額整理表!$B$200:$B$378,貼_産出額整理表!P$200:P$378,0))</f>
        <v>32</v>
      </c>
    </row>
    <row r="388" spans="3:19">
      <c r="C388">
        <v>70</v>
      </c>
      <c r="D388">
        <f>IF(_xlfn.XLOOKUP($C388,貼_産出額整理表!$B$200:$B$378,貼_産出額整理表!C$200:C$378,0)="-",NA(),_xlfn.XLOOKUP($C388,貼_産出額整理表!$B$200:$B$378,貼_産出額整理表!C$200:C$378,0))</f>
        <v>642</v>
      </c>
      <c r="E388">
        <f>IF(_xlfn.XLOOKUP($C388,貼_産出額整理表!$B$200:$B$378,貼_産出額整理表!D$200:D$378,0)="-",NA(),_xlfn.XLOOKUP($C388,貼_産出額整理表!$B$200:$B$378,貼_産出額整理表!D$200:D$378,0))</f>
        <v>269</v>
      </c>
      <c r="F388">
        <f>IF(_xlfn.XLOOKUP($C388,貼_産出額整理表!$B$200:$B$378,貼_産出額整理表!E$200:E$378,0)="-",NA(),_xlfn.XLOOKUP($C388,貼_産出額整理表!$B$200:$B$378,貼_産出額整理表!E$200:E$378,0))</f>
        <v>23</v>
      </c>
      <c r="G388">
        <f>IF(_xlfn.XLOOKUP($C388,貼_産出額整理表!$B$200:$B$378,貼_産出額整理表!F$200:F$378,0)="-",NA(),_xlfn.XLOOKUP($C388,貼_産出額整理表!$B$200:$B$378,貼_産出額整理表!F$200:F$378,0))</f>
        <v>8</v>
      </c>
      <c r="H388">
        <f>IF(_xlfn.XLOOKUP($C388,貼_産出額整理表!$B$200:$B$378,貼_産出額整理表!G$200:G$378,0)="-",NA(),_xlfn.XLOOKUP($C388,貼_産出額整理表!$B$200:$B$378,貼_産出額整理表!G$200:G$378,0))</f>
        <v>0</v>
      </c>
      <c r="I388">
        <f>IF(_xlfn.XLOOKUP($C388,貼_産出額整理表!$B$200:$B$378,貼_産出額整理表!H$200:H$378,0)="-",NA(),_xlfn.XLOOKUP($C388,貼_産出額整理表!$B$200:$B$378,貼_産出額整理表!H$200:H$378,0))</f>
        <v>5</v>
      </c>
      <c r="J388">
        <f>IF(_xlfn.XLOOKUP($C388,貼_産出額整理表!$B$200:$B$378,貼_産出額整理表!I$200:I$378,0)="-",NA(),_xlfn.XLOOKUP($C388,貼_産出額整理表!$B$200:$B$378,貼_産出額整理表!I$200:I$378,0))</f>
        <v>0</v>
      </c>
      <c r="K388">
        <f>IF(_xlfn.XLOOKUP($C388,貼_産出額整理表!$B$200:$B$378,貼_産出額整理表!M$200:M$378,0)="-",NA(),_xlfn.XLOOKUP($C388,貼_産出額整理表!$B$200:$B$378,貼_産出額整理表!M$200:M$378,0))</f>
        <v>3</v>
      </c>
      <c r="L388" t="e">
        <f>IF(_xlfn.XLOOKUP($C388,貼_産出額整理表!$B$200:$B$378,貼_産出額整理表!N$200:N$378,0)="-",NA(),_xlfn.XLOOKUP($C388,貼_産出額整理表!$B$200:$B$378,貼_産出額整理表!N$200:N$378,0))</f>
        <v>#N/A</v>
      </c>
      <c r="M388">
        <f>IF(_xlfn.XLOOKUP($C388,貼_産出額整理表!$B$200:$B$378,貼_産出額整理表!J$200:J$378,0)="-",NA(),_xlfn.XLOOKUP($C388,貼_産出額整理表!$B$200:$B$378,貼_産出額整理表!J$200:J$378,0))</f>
        <v>74</v>
      </c>
      <c r="N388">
        <f>IF(_xlfn.XLOOKUP($C388,貼_産出額整理表!$B$200:$B$378,貼_産出額整理表!K$200:K$378,0)="-",NA(),_xlfn.XLOOKUP($C388,貼_産出額整理表!$B$200:$B$378,貼_産出額整理表!K$200:K$378,0))</f>
        <v>0</v>
      </c>
      <c r="O388" t="e">
        <f>IF(_xlfn.XLOOKUP($C388,貼_産出額整理表!$B$200:$B$378,貼_産出額整理表!L$200:L$378,0)="-",NA(),_xlfn.XLOOKUP($C388,貼_産出額整理表!$B$200:$B$378,貼_産出額整理表!L$200:L$378,0))</f>
        <v>#N/A</v>
      </c>
      <c r="P388">
        <f>IF(_xlfn.XLOOKUP($C388,貼_産出額整理表!$B$200:$B$378,貼_産出額整理表!O$200:O$378,0)="-",NA(),_xlfn.XLOOKUP($C388,貼_産出額整理表!$B$200:$B$378,貼_産出額整理表!O$200:O$378,0))</f>
        <v>318</v>
      </c>
      <c r="Q388">
        <f>IF(_xlfn.XLOOKUP($C388,貼_産出額整理表!$B$200:$B$378,貼_産出額整理表!Q$200:Q$378,0)="-",NA(),_xlfn.XLOOKUP($C388,貼_産出額整理表!$B$200:$B$378,貼_産出額整理表!Q$200:Q$378,0))</f>
        <v>118</v>
      </c>
      <c r="R388">
        <f>IF(_xlfn.XLOOKUP($C388,貼_産出額整理表!$B$200:$B$378,貼_産出額整理表!R$200:R$378,0)="-",NA(),_xlfn.XLOOKUP($C388,貼_産出額整理表!$B$200:$B$378,貼_産出額整理表!R$200:R$378,0))</f>
        <v>106</v>
      </c>
      <c r="S388">
        <f>IF(_xlfn.XLOOKUP($C388,貼_産出額整理表!$B$200:$B$378,貼_産出額整理表!P$200:P$378,0)="-",NA(),_xlfn.XLOOKUP($C388,貼_産出額整理表!$B$200:$B$378,貼_産出額整理表!P$200:P$378,0))</f>
        <v>31</v>
      </c>
    </row>
    <row r="389" spans="3:19">
      <c r="C389">
        <v>71</v>
      </c>
      <c r="D389">
        <f>IF(_xlfn.XLOOKUP($C389,貼_産出額整理表!$B$200:$B$378,貼_産出額整理表!C$200:C$378,0)="-",NA(),_xlfn.XLOOKUP($C389,貼_産出額整理表!$B$200:$B$378,貼_産出額整理表!C$200:C$378,0))</f>
        <v>633</v>
      </c>
      <c r="E389">
        <f>IF(_xlfn.XLOOKUP($C389,貼_産出額整理表!$B$200:$B$378,貼_産出額整理表!D$200:D$378,0)="-",NA(),_xlfn.XLOOKUP($C389,貼_産出額整理表!$B$200:$B$378,貼_産出額整理表!D$200:D$378,0))</f>
        <v>264</v>
      </c>
      <c r="F389">
        <f>IF(_xlfn.XLOOKUP($C389,貼_産出額整理表!$B$200:$B$378,貼_産出額整理表!E$200:E$378,0)="-",NA(),_xlfn.XLOOKUP($C389,貼_産出額整理表!$B$200:$B$378,貼_産出額整理表!E$200:E$378,0))</f>
        <v>22</v>
      </c>
      <c r="G389">
        <f>IF(_xlfn.XLOOKUP($C389,貼_産出額整理表!$B$200:$B$378,貼_産出額整理表!F$200:F$378,0)="-",NA(),_xlfn.XLOOKUP($C389,貼_産出額整理表!$B$200:$B$378,貼_産出額整理表!F$200:F$378,0))</f>
        <v>8</v>
      </c>
      <c r="H389">
        <f>IF(_xlfn.XLOOKUP($C389,貼_産出額整理表!$B$200:$B$378,貼_産出額整理表!G$200:G$378,0)="-",NA(),_xlfn.XLOOKUP($C389,貼_産出額整理表!$B$200:$B$378,貼_産出額整理表!G$200:G$378,0))</f>
        <v>0</v>
      </c>
      <c r="I389">
        <f>IF(_xlfn.XLOOKUP($C389,貼_産出額整理表!$B$200:$B$378,貼_産出額整理表!H$200:H$378,0)="-",NA(),_xlfn.XLOOKUP($C389,貼_産出額整理表!$B$200:$B$378,貼_産出額整理表!H$200:H$378,0))</f>
        <v>5</v>
      </c>
      <c r="J389">
        <f>IF(_xlfn.XLOOKUP($C389,貼_産出額整理表!$B$200:$B$378,貼_産出額整理表!I$200:I$378,0)="-",NA(),_xlfn.XLOOKUP($C389,貼_産出額整理表!$B$200:$B$378,貼_産出額整理表!I$200:I$378,0))</f>
        <v>0</v>
      </c>
      <c r="K389">
        <f>IF(_xlfn.XLOOKUP($C389,貼_産出額整理表!$B$200:$B$378,貼_産出額整理表!M$200:M$378,0)="-",NA(),_xlfn.XLOOKUP($C389,貼_産出額整理表!$B$200:$B$378,貼_産出額整理表!M$200:M$378,0))</f>
        <v>2</v>
      </c>
      <c r="L389" t="e">
        <f>IF(_xlfn.XLOOKUP($C389,貼_産出額整理表!$B$200:$B$378,貼_産出額整理表!N$200:N$378,0)="-",NA(),_xlfn.XLOOKUP($C389,貼_産出額整理表!$B$200:$B$378,貼_産出額整理表!N$200:N$378,0))</f>
        <v>#N/A</v>
      </c>
      <c r="M389">
        <f>IF(_xlfn.XLOOKUP($C389,貼_産出額整理表!$B$200:$B$378,貼_産出額整理表!J$200:J$378,0)="-",NA(),_xlfn.XLOOKUP($C389,貼_産出額整理表!$B$200:$B$378,貼_産出額整理表!J$200:J$378,0))</f>
        <v>71</v>
      </c>
      <c r="N389">
        <f>IF(_xlfn.XLOOKUP($C389,貼_産出額整理表!$B$200:$B$378,貼_産出額整理表!K$200:K$378,0)="-",NA(),_xlfn.XLOOKUP($C389,貼_産出額整理表!$B$200:$B$378,貼_産出額整理表!K$200:K$378,0))</f>
        <v>0</v>
      </c>
      <c r="O389" t="e">
        <f>IF(_xlfn.XLOOKUP($C389,貼_産出額整理表!$B$200:$B$378,貼_産出額整理表!L$200:L$378,0)="-",NA(),_xlfn.XLOOKUP($C389,貼_産出額整理表!$B$200:$B$378,貼_産出額整理表!L$200:L$378,0))</f>
        <v>#N/A</v>
      </c>
      <c r="P389">
        <f>IF(_xlfn.XLOOKUP($C389,貼_産出額整理表!$B$200:$B$378,貼_産出額整理表!O$200:O$378,0)="-",NA(),_xlfn.XLOOKUP($C389,貼_産出額整理表!$B$200:$B$378,貼_産出額整理表!O$200:O$378,0))</f>
        <v>316</v>
      </c>
      <c r="Q389">
        <f>IF(_xlfn.XLOOKUP($C389,貼_産出額整理表!$B$200:$B$378,貼_産出額整理表!Q$200:Q$378,0)="-",NA(),_xlfn.XLOOKUP($C389,貼_産出額整理表!$B$200:$B$378,貼_産出額整理表!Q$200:Q$378,0))</f>
        <v>117</v>
      </c>
      <c r="R389">
        <f>IF(_xlfn.XLOOKUP($C389,貼_産出額整理表!$B$200:$B$378,貼_産出額整理表!R$200:R$378,0)="-",NA(),_xlfn.XLOOKUP($C389,貼_産出額整理表!$B$200:$B$378,貼_産出額整理表!R$200:R$378,0))</f>
        <v>104</v>
      </c>
      <c r="S389">
        <f>IF(_xlfn.XLOOKUP($C389,貼_産出額整理表!$B$200:$B$378,貼_産出額整理表!P$200:P$378,0)="-",NA(),_xlfn.XLOOKUP($C389,貼_産出額整理表!$B$200:$B$378,貼_産出額整理表!P$200:P$378,0))</f>
        <v>30</v>
      </c>
    </row>
    <row r="390" spans="3:19">
      <c r="C390">
        <v>72</v>
      </c>
      <c r="D390">
        <f>IF(_xlfn.XLOOKUP($C390,貼_産出額整理表!$B$200:$B$378,貼_産出額整理表!C$200:C$378,0)="-",NA(),_xlfn.XLOOKUP($C390,貼_産出額整理表!$B$200:$B$378,貼_産出額整理表!C$200:C$378,0))</f>
        <v>601</v>
      </c>
      <c r="E390">
        <f>IF(_xlfn.XLOOKUP($C390,貼_産出額整理表!$B$200:$B$378,貼_産出額整理表!D$200:D$378,0)="-",NA(),_xlfn.XLOOKUP($C390,貼_産出額整理表!$B$200:$B$378,貼_産出額整理表!D$200:D$378,0))</f>
        <v>262</v>
      </c>
      <c r="F390">
        <f>IF(_xlfn.XLOOKUP($C390,貼_産出額整理表!$B$200:$B$378,貼_産出額整理表!E$200:E$378,0)="-",NA(),_xlfn.XLOOKUP($C390,貼_産出額整理表!$B$200:$B$378,貼_産出額整理表!E$200:E$378,0))</f>
        <v>20</v>
      </c>
      <c r="G390">
        <f>IF(_xlfn.XLOOKUP($C390,貼_産出額整理表!$B$200:$B$378,貼_産出額整理表!F$200:F$378,0)="-",NA(),_xlfn.XLOOKUP($C390,貼_産出額整理表!$B$200:$B$378,貼_産出額整理表!F$200:F$378,0))</f>
        <v>7</v>
      </c>
      <c r="H390">
        <f>IF(_xlfn.XLOOKUP($C390,貼_産出額整理表!$B$200:$B$378,貼_産出額整理表!G$200:G$378,0)="-",NA(),_xlfn.XLOOKUP($C390,貼_産出額整理表!$B$200:$B$378,貼_産出額整理表!G$200:G$378,0))</f>
        <v>0</v>
      </c>
      <c r="I390">
        <f>IF(_xlfn.XLOOKUP($C390,貼_産出額整理表!$B$200:$B$378,貼_産出額整理表!H$200:H$378,0)="-",NA(),_xlfn.XLOOKUP($C390,貼_産出額整理表!$B$200:$B$378,貼_産出額整理表!H$200:H$378,0))</f>
        <v>4</v>
      </c>
      <c r="J390">
        <f>IF(_xlfn.XLOOKUP($C390,貼_産出額整理表!$B$200:$B$378,貼_産出額整理表!I$200:I$378,0)="-",NA(),_xlfn.XLOOKUP($C390,貼_産出額整理表!$B$200:$B$378,貼_産出額整理表!I$200:I$378,0))</f>
        <v>0</v>
      </c>
      <c r="K390">
        <f>IF(_xlfn.XLOOKUP($C390,貼_産出額整理表!$B$200:$B$378,貼_産出額整理表!M$200:M$378,0)="-",NA(),_xlfn.XLOOKUP($C390,貼_産出額整理表!$B$200:$B$378,貼_産出額整理表!M$200:M$378,0))</f>
        <v>2</v>
      </c>
      <c r="L390" t="e">
        <f>IF(_xlfn.XLOOKUP($C390,貼_産出額整理表!$B$200:$B$378,貼_産出額整理表!N$200:N$378,0)="-",NA(),_xlfn.XLOOKUP($C390,貼_産出額整理表!$B$200:$B$378,貼_産出額整理表!N$200:N$378,0))</f>
        <v>#N/A</v>
      </c>
      <c r="M390">
        <f>IF(_xlfn.XLOOKUP($C390,貼_産出額整理表!$B$200:$B$378,貼_産出額整理表!J$200:J$378,0)="-",NA(),_xlfn.XLOOKUP($C390,貼_産出額整理表!$B$200:$B$378,貼_産出額整理表!J$200:J$378,0))</f>
        <v>69</v>
      </c>
      <c r="N390">
        <f>IF(_xlfn.XLOOKUP($C390,貼_産出額整理表!$B$200:$B$378,貼_産出額整理表!K$200:K$378,0)="-",NA(),_xlfn.XLOOKUP($C390,貼_産出額整理表!$B$200:$B$378,貼_産出額整理表!K$200:K$378,0))</f>
        <v>0</v>
      </c>
      <c r="O390" t="e">
        <f>IF(_xlfn.XLOOKUP($C390,貼_産出額整理表!$B$200:$B$378,貼_産出額整理表!L$200:L$378,0)="-",NA(),_xlfn.XLOOKUP($C390,貼_産出額整理表!$B$200:$B$378,貼_産出額整理表!L$200:L$378,0))</f>
        <v>#N/A</v>
      </c>
      <c r="P390">
        <f>IF(_xlfn.XLOOKUP($C390,貼_産出額整理表!$B$200:$B$378,貼_産出額整理表!O$200:O$378,0)="-",NA(),_xlfn.XLOOKUP($C390,貼_産出額整理表!$B$200:$B$378,貼_産出額整理表!O$200:O$378,0))</f>
        <v>307</v>
      </c>
      <c r="Q390">
        <f>IF(_xlfn.XLOOKUP($C390,貼_産出額整理表!$B$200:$B$378,貼_産出額整理表!Q$200:Q$378,0)="-",NA(),_xlfn.XLOOKUP($C390,貼_産出額整理表!$B$200:$B$378,貼_産出額整理表!Q$200:Q$378,0))</f>
        <v>107</v>
      </c>
      <c r="R390">
        <f>IF(_xlfn.XLOOKUP($C390,貼_産出額整理表!$B$200:$B$378,貼_産出額整理表!R$200:R$378,0)="-",NA(),_xlfn.XLOOKUP($C390,貼_産出額整理表!$B$200:$B$378,貼_産出額整理表!R$200:R$378,0))</f>
        <v>94</v>
      </c>
      <c r="S390">
        <f>IF(_xlfn.XLOOKUP($C390,貼_産出額整理表!$B$200:$B$378,貼_産出額整理表!P$200:P$378,0)="-",NA(),_xlfn.XLOOKUP($C390,貼_産出額整理表!$B$200:$B$378,貼_産出額整理表!P$200:P$378,0))</f>
        <v>29</v>
      </c>
    </row>
    <row r="391" spans="3:19">
      <c r="C391">
        <v>73</v>
      </c>
      <c r="D391">
        <f>IF(_xlfn.XLOOKUP($C391,貼_産出額整理表!$B$200:$B$378,貼_産出額整理表!C$200:C$378,0)="-",NA(),_xlfn.XLOOKUP($C391,貼_産出額整理表!$B$200:$B$378,貼_産出額整理表!C$200:C$378,0))</f>
        <v>598</v>
      </c>
      <c r="E391">
        <f>IF(_xlfn.XLOOKUP($C391,貼_産出額整理表!$B$200:$B$378,貼_産出額整理表!D$200:D$378,0)="-",NA(),_xlfn.XLOOKUP($C391,貼_産出額整理表!$B$200:$B$378,貼_産出額整理表!D$200:D$378,0))</f>
        <v>258</v>
      </c>
      <c r="F391">
        <f>IF(_xlfn.XLOOKUP($C391,貼_産出額整理表!$B$200:$B$378,貼_産出額整理表!E$200:E$378,0)="-",NA(),_xlfn.XLOOKUP($C391,貼_産出額整理表!$B$200:$B$378,貼_産出額整理表!E$200:E$378,0))</f>
        <v>20</v>
      </c>
      <c r="G391">
        <f>IF(_xlfn.XLOOKUP($C391,貼_産出額整理表!$B$200:$B$378,貼_産出額整理表!F$200:F$378,0)="-",NA(),_xlfn.XLOOKUP($C391,貼_産出額整理表!$B$200:$B$378,貼_産出額整理表!F$200:F$378,0))</f>
        <v>7</v>
      </c>
      <c r="H391">
        <f>IF(_xlfn.XLOOKUP($C391,貼_産出額整理表!$B$200:$B$378,貼_産出額整理表!G$200:G$378,0)="-",NA(),_xlfn.XLOOKUP($C391,貼_産出額整理表!$B$200:$B$378,貼_産出額整理表!G$200:G$378,0))</f>
        <v>0</v>
      </c>
      <c r="I391">
        <f>IF(_xlfn.XLOOKUP($C391,貼_産出額整理表!$B$200:$B$378,貼_産出額整理表!H$200:H$378,0)="-",NA(),_xlfn.XLOOKUP($C391,貼_産出額整理表!$B$200:$B$378,貼_産出額整理表!H$200:H$378,0))</f>
        <v>4</v>
      </c>
      <c r="J391">
        <f>IF(_xlfn.XLOOKUP($C391,貼_産出額整理表!$B$200:$B$378,貼_産出額整理表!I$200:I$378,0)="-",NA(),_xlfn.XLOOKUP($C391,貼_産出額整理表!$B$200:$B$378,貼_産出額整理表!I$200:I$378,0))</f>
        <v>0</v>
      </c>
      <c r="K391">
        <f>IF(_xlfn.XLOOKUP($C391,貼_産出額整理表!$B$200:$B$378,貼_産出額整理表!M$200:M$378,0)="-",NA(),_xlfn.XLOOKUP($C391,貼_産出額整理表!$B$200:$B$378,貼_産出額整理表!M$200:M$378,0))</f>
        <v>2</v>
      </c>
      <c r="L391" t="e">
        <f>IF(_xlfn.XLOOKUP($C391,貼_産出額整理表!$B$200:$B$378,貼_産出額整理表!N$200:N$378,0)="-",NA(),_xlfn.XLOOKUP($C391,貼_産出額整理表!$B$200:$B$378,貼_産出額整理表!N$200:N$378,0))</f>
        <v>#N/A</v>
      </c>
      <c r="M391">
        <f>IF(_xlfn.XLOOKUP($C391,貼_産出額整理表!$B$200:$B$378,貼_産出額整理表!J$200:J$378,0)="-",NA(),_xlfn.XLOOKUP($C391,貼_産出額整理表!$B$200:$B$378,貼_産出額整理表!J$200:J$378,0))</f>
        <v>65</v>
      </c>
      <c r="N391">
        <f>IF(_xlfn.XLOOKUP($C391,貼_産出額整理表!$B$200:$B$378,貼_産出額整理表!K$200:K$378,0)="-",NA(),_xlfn.XLOOKUP($C391,貼_産出額整理表!$B$200:$B$378,貼_産出額整理表!K$200:K$378,0))</f>
        <v>0</v>
      </c>
      <c r="O391" t="e">
        <f>IF(_xlfn.XLOOKUP($C391,貼_産出額整理表!$B$200:$B$378,貼_産出額整理表!L$200:L$378,0)="-",NA(),_xlfn.XLOOKUP($C391,貼_産出額整理表!$B$200:$B$378,貼_産出額整理表!L$200:L$378,0))</f>
        <v>#N/A</v>
      </c>
      <c r="P391">
        <f>IF(_xlfn.XLOOKUP($C391,貼_産出額整理表!$B$200:$B$378,貼_産出額整理表!O$200:O$378,0)="-",NA(),_xlfn.XLOOKUP($C391,貼_産出額整理表!$B$200:$B$378,貼_産出額整理表!O$200:O$378,0))</f>
        <v>282</v>
      </c>
      <c r="Q391">
        <f>IF(_xlfn.XLOOKUP($C391,貼_産出額整理表!$B$200:$B$378,貼_産出額整理表!Q$200:Q$378,0)="-",NA(),_xlfn.XLOOKUP($C391,貼_産出額整理表!$B$200:$B$378,貼_産出額整理表!Q$200:Q$378,0))</f>
        <v>97</v>
      </c>
      <c r="R391">
        <f>IF(_xlfn.XLOOKUP($C391,貼_産出額整理表!$B$200:$B$378,貼_産出額整理表!R$200:R$378,0)="-",NA(),_xlfn.XLOOKUP($C391,貼_産出額整理表!$B$200:$B$378,貼_産出額整理表!R$200:R$378,0))</f>
        <v>89</v>
      </c>
      <c r="S391">
        <f>IF(_xlfn.XLOOKUP($C391,貼_産出額整理表!$B$200:$B$378,貼_産出額整理表!P$200:P$378,0)="-",NA(),_xlfn.XLOOKUP($C391,貼_産出額整理表!$B$200:$B$378,貼_産出額整理表!P$200:P$378,0))</f>
        <v>29</v>
      </c>
    </row>
    <row r="392" spans="3:19">
      <c r="C392">
        <v>74</v>
      </c>
      <c r="D392">
        <f>IF(_xlfn.XLOOKUP($C392,貼_産出額整理表!$B$200:$B$378,貼_産出額整理表!C$200:C$378,0)="-",NA(),_xlfn.XLOOKUP($C392,貼_産出額整理表!$B$200:$B$378,貼_産出額整理表!C$200:C$378,0))</f>
        <v>596</v>
      </c>
      <c r="E392">
        <f>IF(_xlfn.XLOOKUP($C392,貼_産出額整理表!$B$200:$B$378,貼_産出額整理表!D$200:D$378,0)="-",NA(),_xlfn.XLOOKUP($C392,貼_産出額整理表!$B$200:$B$378,貼_産出額整理表!D$200:D$378,0))</f>
        <v>256</v>
      </c>
      <c r="F392">
        <f>IF(_xlfn.XLOOKUP($C392,貼_産出額整理表!$B$200:$B$378,貼_産出額整理表!E$200:E$378,0)="-",NA(),_xlfn.XLOOKUP($C392,貼_産出額整理表!$B$200:$B$378,貼_産出額整理表!E$200:E$378,0))</f>
        <v>20</v>
      </c>
      <c r="G392">
        <f>IF(_xlfn.XLOOKUP($C392,貼_産出額整理表!$B$200:$B$378,貼_産出額整理表!F$200:F$378,0)="-",NA(),_xlfn.XLOOKUP($C392,貼_産出額整理表!$B$200:$B$378,貼_産出額整理表!F$200:F$378,0))</f>
        <v>6</v>
      </c>
      <c r="H392">
        <f>IF(_xlfn.XLOOKUP($C392,貼_産出額整理表!$B$200:$B$378,貼_産出額整理表!G$200:G$378,0)="-",NA(),_xlfn.XLOOKUP($C392,貼_産出額整理表!$B$200:$B$378,貼_産出額整理表!G$200:G$378,0))</f>
        <v>0</v>
      </c>
      <c r="I392">
        <f>IF(_xlfn.XLOOKUP($C392,貼_産出額整理表!$B$200:$B$378,貼_産出額整理表!H$200:H$378,0)="-",NA(),_xlfn.XLOOKUP($C392,貼_産出額整理表!$B$200:$B$378,貼_産出額整理表!H$200:H$378,0))</f>
        <v>4</v>
      </c>
      <c r="J392">
        <f>IF(_xlfn.XLOOKUP($C392,貼_産出額整理表!$B$200:$B$378,貼_産出額整理表!I$200:I$378,0)="-",NA(),_xlfn.XLOOKUP($C392,貼_産出額整理表!$B$200:$B$378,貼_産出額整理表!I$200:I$378,0))</f>
        <v>0</v>
      </c>
      <c r="K392">
        <f>IF(_xlfn.XLOOKUP($C392,貼_産出額整理表!$B$200:$B$378,貼_産出額整理表!M$200:M$378,0)="-",NA(),_xlfn.XLOOKUP($C392,貼_産出額整理表!$B$200:$B$378,貼_産出額整理表!M$200:M$378,0))</f>
        <v>2</v>
      </c>
      <c r="L392" t="e">
        <f>IF(_xlfn.XLOOKUP($C392,貼_産出額整理表!$B$200:$B$378,貼_産出額整理表!N$200:N$378,0)="-",NA(),_xlfn.XLOOKUP($C392,貼_産出額整理表!$B$200:$B$378,貼_産出額整理表!N$200:N$378,0))</f>
        <v>#N/A</v>
      </c>
      <c r="M392">
        <f>IF(_xlfn.XLOOKUP($C392,貼_産出額整理表!$B$200:$B$378,貼_産出額整理表!J$200:J$378,0)="-",NA(),_xlfn.XLOOKUP($C392,貼_産出額整理表!$B$200:$B$378,貼_産出額整理表!J$200:J$378,0))</f>
        <v>64</v>
      </c>
      <c r="N392">
        <f>IF(_xlfn.XLOOKUP($C392,貼_産出額整理表!$B$200:$B$378,貼_産出額整理表!K$200:K$378,0)="-",NA(),_xlfn.XLOOKUP($C392,貼_産出額整理表!$B$200:$B$378,貼_産出額整理表!K$200:K$378,0))</f>
        <v>0</v>
      </c>
      <c r="O392" t="e">
        <f>IF(_xlfn.XLOOKUP($C392,貼_産出額整理表!$B$200:$B$378,貼_産出額整理表!L$200:L$378,0)="-",NA(),_xlfn.XLOOKUP($C392,貼_産出額整理表!$B$200:$B$378,貼_産出額整理表!L$200:L$378,0))</f>
        <v>#N/A</v>
      </c>
      <c r="P392">
        <f>IF(_xlfn.XLOOKUP($C392,貼_産出額整理表!$B$200:$B$378,貼_産出額整理表!O$200:O$378,0)="-",NA(),_xlfn.XLOOKUP($C392,貼_産出額整理表!$B$200:$B$378,貼_産出額整理表!O$200:O$378,0))</f>
        <v>268</v>
      </c>
      <c r="Q392">
        <f>IF(_xlfn.XLOOKUP($C392,貼_産出額整理表!$B$200:$B$378,貼_産出額整理表!Q$200:Q$378,0)="-",NA(),_xlfn.XLOOKUP($C392,貼_産出額整理表!$B$200:$B$378,貼_産出額整理表!Q$200:Q$378,0))</f>
        <v>93</v>
      </c>
      <c r="R392">
        <f>IF(_xlfn.XLOOKUP($C392,貼_産出額整理表!$B$200:$B$378,貼_産出額整理表!R$200:R$378,0)="-",NA(),_xlfn.XLOOKUP($C392,貼_産出額整理表!$B$200:$B$378,貼_産出額整理表!R$200:R$378,0))</f>
        <v>84</v>
      </c>
      <c r="S392">
        <f>IF(_xlfn.XLOOKUP($C392,貼_産出額整理表!$B$200:$B$378,貼_産出額整理表!P$200:P$378,0)="-",NA(),_xlfn.XLOOKUP($C392,貼_産出額整理表!$B$200:$B$378,貼_産出額整理表!P$200:P$378,0))</f>
        <v>28</v>
      </c>
    </row>
    <row r="393" spans="3:19">
      <c r="C393">
        <v>75</v>
      </c>
      <c r="D393">
        <f>IF(_xlfn.XLOOKUP($C393,貼_産出額整理表!$B$200:$B$378,貼_産出額整理表!C$200:C$378,0)="-",NA(),_xlfn.XLOOKUP($C393,貼_産出額整理表!$B$200:$B$378,貼_産出額整理表!C$200:C$378,0))</f>
        <v>594</v>
      </c>
      <c r="E393">
        <f>IF(_xlfn.XLOOKUP($C393,貼_産出額整理表!$B$200:$B$378,貼_産出額整理表!D$200:D$378,0)="-",NA(),_xlfn.XLOOKUP($C393,貼_産出額整理表!$B$200:$B$378,貼_産出額整理表!D$200:D$378,0))</f>
        <v>254</v>
      </c>
      <c r="F393">
        <f>IF(_xlfn.XLOOKUP($C393,貼_産出額整理表!$B$200:$B$378,貼_産出額整理表!E$200:E$378,0)="-",NA(),_xlfn.XLOOKUP($C393,貼_産出額整理表!$B$200:$B$378,貼_産出額整理表!E$200:E$378,0))</f>
        <v>16</v>
      </c>
      <c r="G393">
        <f>IF(_xlfn.XLOOKUP($C393,貼_産出額整理表!$B$200:$B$378,貼_産出額整理表!F$200:F$378,0)="-",NA(),_xlfn.XLOOKUP($C393,貼_産出額整理表!$B$200:$B$378,貼_産出額整理表!F$200:F$378,0))</f>
        <v>6</v>
      </c>
      <c r="H393">
        <f>IF(_xlfn.XLOOKUP($C393,貼_産出額整理表!$B$200:$B$378,貼_産出額整理表!G$200:G$378,0)="-",NA(),_xlfn.XLOOKUP($C393,貼_産出額整理表!$B$200:$B$378,貼_産出額整理表!G$200:G$378,0))</f>
        <v>0</v>
      </c>
      <c r="I393">
        <f>IF(_xlfn.XLOOKUP($C393,貼_産出額整理表!$B$200:$B$378,貼_産出額整理表!H$200:H$378,0)="-",NA(),_xlfn.XLOOKUP($C393,貼_産出額整理表!$B$200:$B$378,貼_産出額整理表!H$200:H$378,0))</f>
        <v>4</v>
      </c>
      <c r="J393">
        <f>IF(_xlfn.XLOOKUP($C393,貼_産出額整理表!$B$200:$B$378,貼_産出額整理表!I$200:I$378,0)="-",NA(),_xlfn.XLOOKUP($C393,貼_産出額整理表!$B$200:$B$378,貼_産出額整理表!I$200:I$378,0))</f>
        <v>0</v>
      </c>
      <c r="K393">
        <f>IF(_xlfn.XLOOKUP($C393,貼_産出額整理表!$B$200:$B$378,貼_産出額整理表!M$200:M$378,0)="-",NA(),_xlfn.XLOOKUP($C393,貼_産出額整理表!$B$200:$B$378,貼_産出額整理表!M$200:M$378,0))</f>
        <v>1</v>
      </c>
      <c r="L393" t="e">
        <f>IF(_xlfn.XLOOKUP($C393,貼_産出額整理表!$B$200:$B$378,貼_産出額整理表!N$200:N$378,0)="-",NA(),_xlfn.XLOOKUP($C393,貼_産出額整理表!$B$200:$B$378,貼_産出額整理表!N$200:N$378,0))</f>
        <v>#N/A</v>
      </c>
      <c r="M393">
        <f>IF(_xlfn.XLOOKUP($C393,貼_産出額整理表!$B$200:$B$378,貼_産出額整理表!J$200:J$378,0)="-",NA(),_xlfn.XLOOKUP($C393,貼_産出額整理表!$B$200:$B$378,貼_産出額整理表!J$200:J$378,0))</f>
        <v>63</v>
      </c>
      <c r="N393">
        <f>IF(_xlfn.XLOOKUP($C393,貼_産出額整理表!$B$200:$B$378,貼_産出額整理表!K$200:K$378,0)="-",NA(),_xlfn.XLOOKUP($C393,貼_産出額整理表!$B$200:$B$378,貼_産出額整理表!K$200:K$378,0))</f>
        <v>0</v>
      </c>
      <c r="O393" t="e">
        <f>IF(_xlfn.XLOOKUP($C393,貼_産出額整理表!$B$200:$B$378,貼_産出額整理表!L$200:L$378,0)="-",NA(),_xlfn.XLOOKUP($C393,貼_産出額整理表!$B$200:$B$378,貼_産出額整理表!L$200:L$378,0))</f>
        <v>#N/A</v>
      </c>
      <c r="P393">
        <f>IF(_xlfn.XLOOKUP($C393,貼_産出額整理表!$B$200:$B$378,貼_産出額整理表!O$200:O$378,0)="-",NA(),_xlfn.XLOOKUP($C393,貼_産出額整理表!$B$200:$B$378,貼_産出額整理表!O$200:O$378,0))</f>
        <v>268</v>
      </c>
      <c r="Q393">
        <f>IF(_xlfn.XLOOKUP($C393,貼_産出額整理表!$B$200:$B$378,貼_産出額整理表!Q$200:Q$378,0)="-",NA(),_xlfn.XLOOKUP($C393,貼_産出額整理表!$B$200:$B$378,貼_産出額整理表!Q$200:Q$378,0))</f>
        <v>91</v>
      </c>
      <c r="R393">
        <f>IF(_xlfn.XLOOKUP($C393,貼_産出額整理表!$B$200:$B$378,貼_産出額整理表!R$200:R$378,0)="-",NA(),_xlfn.XLOOKUP($C393,貼_産出額整理表!$B$200:$B$378,貼_産出額整理表!R$200:R$378,0))</f>
        <v>77</v>
      </c>
      <c r="S393">
        <f>IF(_xlfn.XLOOKUP($C393,貼_産出額整理表!$B$200:$B$378,貼_産出額整理表!P$200:P$378,0)="-",NA(),_xlfn.XLOOKUP($C393,貼_産出額整理表!$B$200:$B$378,貼_産出額整理表!P$200:P$378,0))</f>
        <v>28</v>
      </c>
    </row>
    <row r="394" spans="3:19">
      <c r="C394">
        <v>76</v>
      </c>
      <c r="D394">
        <f>IF(_xlfn.XLOOKUP($C394,貼_産出額整理表!$B$200:$B$378,貼_産出額整理表!C$200:C$378,0)="-",NA(),_xlfn.XLOOKUP($C394,貼_産出額整理表!$B$200:$B$378,貼_産出額整理表!C$200:C$378,0))</f>
        <v>581</v>
      </c>
      <c r="E394">
        <f>IF(_xlfn.XLOOKUP($C394,貼_産出額整理表!$B$200:$B$378,貼_産出額整理表!D$200:D$378,0)="-",NA(),_xlfn.XLOOKUP($C394,貼_産出額整理表!$B$200:$B$378,貼_産出額整理表!D$200:D$378,0))</f>
        <v>254</v>
      </c>
      <c r="F394">
        <f>IF(_xlfn.XLOOKUP($C394,貼_産出額整理表!$B$200:$B$378,貼_産出額整理表!E$200:E$378,0)="-",NA(),_xlfn.XLOOKUP($C394,貼_産出額整理表!$B$200:$B$378,貼_産出額整理表!E$200:E$378,0))</f>
        <v>16</v>
      </c>
      <c r="G394">
        <f>IF(_xlfn.XLOOKUP($C394,貼_産出額整理表!$B$200:$B$378,貼_産出額整理表!F$200:F$378,0)="-",NA(),_xlfn.XLOOKUP($C394,貼_産出額整理表!$B$200:$B$378,貼_産出額整理表!F$200:F$378,0))</f>
        <v>5</v>
      </c>
      <c r="H394">
        <f>IF(_xlfn.XLOOKUP($C394,貼_産出額整理表!$B$200:$B$378,貼_産出額整理表!G$200:G$378,0)="-",NA(),_xlfn.XLOOKUP($C394,貼_産出額整理表!$B$200:$B$378,貼_産出額整理表!G$200:G$378,0))</f>
        <v>0</v>
      </c>
      <c r="I394">
        <f>IF(_xlfn.XLOOKUP($C394,貼_産出額整理表!$B$200:$B$378,貼_産出額整理表!H$200:H$378,0)="-",NA(),_xlfn.XLOOKUP($C394,貼_産出額整理表!$B$200:$B$378,貼_産出額整理表!H$200:H$378,0))</f>
        <v>4</v>
      </c>
      <c r="J394">
        <f>IF(_xlfn.XLOOKUP($C394,貼_産出額整理表!$B$200:$B$378,貼_産出額整理表!I$200:I$378,0)="-",NA(),_xlfn.XLOOKUP($C394,貼_産出額整理表!$B$200:$B$378,貼_産出額整理表!I$200:I$378,0))</f>
        <v>0</v>
      </c>
      <c r="K394">
        <f>IF(_xlfn.XLOOKUP($C394,貼_産出額整理表!$B$200:$B$378,貼_産出額整理表!M$200:M$378,0)="-",NA(),_xlfn.XLOOKUP($C394,貼_産出額整理表!$B$200:$B$378,貼_産出額整理表!M$200:M$378,0))</f>
        <v>1</v>
      </c>
      <c r="L394" t="e">
        <f>IF(_xlfn.XLOOKUP($C394,貼_産出額整理表!$B$200:$B$378,貼_産出額整理表!N$200:N$378,0)="-",NA(),_xlfn.XLOOKUP($C394,貼_産出額整理表!$B$200:$B$378,貼_産出額整理表!N$200:N$378,0))</f>
        <v>#N/A</v>
      </c>
      <c r="M394">
        <f>IF(_xlfn.XLOOKUP($C394,貼_産出額整理表!$B$200:$B$378,貼_産出額整理表!J$200:J$378,0)="-",NA(),_xlfn.XLOOKUP($C394,貼_産出額整理表!$B$200:$B$378,貼_産出額整理表!J$200:J$378,0))</f>
        <v>60</v>
      </c>
      <c r="N394">
        <f>IF(_xlfn.XLOOKUP($C394,貼_産出額整理表!$B$200:$B$378,貼_産出額整理表!K$200:K$378,0)="-",NA(),_xlfn.XLOOKUP($C394,貼_産出額整理表!$B$200:$B$378,貼_産出額整理表!K$200:K$378,0))</f>
        <v>0</v>
      </c>
      <c r="O394" t="e">
        <f>IF(_xlfn.XLOOKUP($C394,貼_産出額整理表!$B$200:$B$378,貼_産出額整理表!L$200:L$378,0)="-",NA(),_xlfn.XLOOKUP($C394,貼_産出額整理表!$B$200:$B$378,貼_産出額整理表!L$200:L$378,0))</f>
        <v>#N/A</v>
      </c>
      <c r="P394">
        <f>IF(_xlfn.XLOOKUP($C394,貼_産出額整理表!$B$200:$B$378,貼_産出額整理表!O$200:O$378,0)="-",NA(),_xlfn.XLOOKUP($C394,貼_産出額整理表!$B$200:$B$378,貼_産出額整理表!O$200:O$378,0))</f>
        <v>267</v>
      </c>
      <c r="Q394">
        <f>IF(_xlfn.XLOOKUP($C394,貼_産出額整理表!$B$200:$B$378,貼_産出額整理表!Q$200:Q$378,0)="-",NA(),_xlfn.XLOOKUP($C394,貼_産出額整理表!$B$200:$B$378,貼_産出額整理表!Q$200:Q$378,0))</f>
        <v>87</v>
      </c>
      <c r="R394">
        <f>IF(_xlfn.XLOOKUP($C394,貼_産出額整理表!$B$200:$B$378,貼_産出額整理表!R$200:R$378,0)="-",NA(),_xlfn.XLOOKUP($C394,貼_産出額整理表!$B$200:$B$378,貼_産出額整理表!R$200:R$378,0))</f>
        <v>77</v>
      </c>
      <c r="S394">
        <f>IF(_xlfn.XLOOKUP($C394,貼_産出額整理表!$B$200:$B$378,貼_産出額整理表!P$200:P$378,0)="-",NA(),_xlfn.XLOOKUP($C394,貼_産出額整理表!$B$200:$B$378,貼_産出額整理表!P$200:P$378,0))</f>
        <v>26</v>
      </c>
    </row>
    <row r="395" spans="3:19">
      <c r="C395">
        <v>77</v>
      </c>
      <c r="D395">
        <f>IF(_xlfn.XLOOKUP($C395,貼_産出額整理表!$B$200:$B$378,貼_産出額整理表!C$200:C$378,0)="-",NA(),_xlfn.XLOOKUP($C395,貼_産出額整理表!$B$200:$B$378,貼_産出額整理表!C$200:C$378,0))</f>
        <v>544</v>
      </c>
      <c r="E395">
        <f>IF(_xlfn.XLOOKUP($C395,貼_産出額整理表!$B$200:$B$378,貼_産出額整理表!D$200:D$378,0)="-",NA(),_xlfn.XLOOKUP($C395,貼_産出額整理表!$B$200:$B$378,貼_産出額整理表!D$200:D$378,0))</f>
        <v>251</v>
      </c>
      <c r="F395">
        <f>IF(_xlfn.XLOOKUP($C395,貼_産出額整理表!$B$200:$B$378,貼_産出額整理表!E$200:E$378,0)="-",NA(),_xlfn.XLOOKUP($C395,貼_産出額整理表!$B$200:$B$378,貼_産出額整理表!E$200:E$378,0))</f>
        <v>15</v>
      </c>
      <c r="G395">
        <f>IF(_xlfn.XLOOKUP($C395,貼_産出額整理表!$B$200:$B$378,貼_産出額整理表!F$200:F$378,0)="-",NA(),_xlfn.XLOOKUP($C395,貼_産出額整理表!$B$200:$B$378,貼_産出額整理表!F$200:F$378,0))</f>
        <v>5</v>
      </c>
      <c r="H395">
        <f>IF(_xlfn.XLOOKUP($C395,貼_産出額整理表!$B$200:$B$378,貼_産出額整理表!G$200:G$378,0)="-",NA(),_xlfn.XLOOKUP($C395,貼_産出額整理表!$B$200:$B$378,貼_産出額整理表!G$200:G$378,0))</f>
        <v>0</v>
      </c>
      <c r="I395">
        <f>IF(_xlfn.XLOOKUP($C395,貼_産出額整理表!$B$200:$B$378,貼_産出額整理表!H$200:H$378,0)="-",NA(),_xlfn.XLOOKUP($C395,貼_産出額整理表!$B$200:$B$378,貼_産出額整理表!H$200:H$378,0))</f>
        <v>4</v>
      </c>
      <c r="J395">
        <f>IF(_xlfn.XLOOKUP($C395,貼_産出額整理表!$B$200:$B$378,貼_産出額整理表!I$200:I$378,0)="-",NA(),_xlfn.XLOOKUP($C395,貼_産出額整理表!$B$200:$B$378,貼_産出額整理表!I$200:I$378,0))</f>
        <v>0</v>
      </c>
      <c r="K395">
        <f>IF(_xlfn.XLOOKUP($C395,貼_産出額整理表!$B$200:$B$378,貼_産出額整理表!M$200:M$378,0)="-",NA(),_xlfn.XLOOKUP($C395,貼_産出額整理表!$B$200:$B$378,貼_産出額整理表!M$200:M$378,0))</f>
        <v>1</v>
      </c>
      <c r="L395" t="e">
        <f>IF(_xlfn.XLOOKUP($C395,貼_産出額整理表!$B$200:$B$378,貼_産出額整理表!N$200:N$378,0)="-",NA(),_xlfn.XLOOKUP($C395,貼_産出額整理表!$B$200:$B$378,貼_産出額整理表!N$200:N$378,0))</f>
        <v>#N/A</v>
      </c>
      <c r="M395">
        <f>IF(_xlfn.XLOOKUP($C395,貼_産出額整理表!$B$200:$B$378,貼_産出額整理表!J$200:J$378,0)="-",NA(),_xlfn.XLOOKUP($C395,貼_産出額整理表!$B$200:$B$378,貼_産出額整理表!J$200:J$378,0))</f>
        <v>58</v>
      </c>
      <c r="N395">
        <f>IF(_xlfn.XLOOKUP($C395,貼_産出額整理表!$B$200:$B$378,貼_産出額整理表!K$200:K$378,0)="-",NA(),_xlfn.XLOOKUP($C395,貼_産出額整理表!$B$200:$B$378,貼_産出額整理表!K$200:K$378,0))</f>
        <v>0</v>
      </c>
      <c r="O395" t="e">
        <f>IF(_xlfn.XLOOKUP($C395,貼_産出額整理表!$B$200:$B$378,貼_産出額整理表!L$200:L$378,0)="-",NA(),_xlfn.XLOOKUP($C395,貼_産出額整理表!$B$200:$B$378,貼_産出額整理表!L$200:L$378,0))</f>
        <v>#N/A</v>
      </c>
      <c r="P395">
        <f>IF(_xlfn.XLOOKUP($C395,貼_産出額整理表!$B$200:$B$378,貼_産出額整理表!O$200:O$378,0)="-",NA(),_xlfn.XLOOKUP($C395,貼_産出額整理表!$B$200:$B$378,貼_産出額整理表!O$200:O$378,0))</f>
        <v>265</v>
      </c>
      <c r="Q395">
        <f>IF(_xlfn.XLOOKUP($C395,貼_産出額整理表!$B$200:$B$378,貼_産出額整理表!Q$200:Q$378,0)="-",NA(),_xlfn.XLOOKUP($C395,貼_産出額整理表!$B$200:$B$378,貼_産出額整理表!Q$200:Q$378,0))</f>
        <v>85</v>
      </c>
      <c r="R395">
        <f>IF(_xlfn.XLOOKUP($C395,貼_産出額整理表!$B$200:$B$378,貼_産出額整理表!R$200:R$378,0)="-",NA(),_xlfn.XLOOKUP($C395,貼_産出額整理表!$B$200:$B$378,貼_産出額整理表!R$200:R$378,0))</f>
        <v>76</v>
      </c>
      <c r="S395">
        <f>IF(_xlfn.XLOOKUP($C395,貼_産出額整理表!$B$200:$B$378,貼_産出額整理表!P$200:P$378,0)="-",NA(),_xlfn.XLOOKUP($C395,貼_産出額整理表!$B$200:$B$378,貼_産出額整理表!P$200:P$378,0))</f>
        <v>25</v>
      </c>
    </row>
    <row r="396" spans="3:19">
      <c r="C396">
        <v>78</v>
      </c>
      <c r="D396">
        <f>IF(_xlfn.XLOOKUP($C396,貼_産出額整理表!$B$200:$B$378,貼_産出額整理表!C$200:C$378,0)="-",NA(),_xlfn.XLOOKUP($C396,貼_産出額整理表!$B$200:$B$378,貼_産出額整理表!C$200:C$378,0))</f>
        <v>541</v>
      </c>
      <c r="E396">
        <f>IF(_xlfn.XLOOKUP($C396,貼_産出額整理表!$B$200:$B$378,貼_産出額整理表!D$200:D$378,0)="-",NA(),_xlfn.XLOOKUP($C396,貼_産出額整理表!$B$200:$B$378,貼_産出額整理表!D$200:D$378,0))</f>
        <v>243</v>
      </c>
      <c r="F396">
        <f>IF(_xlfn.XLOOKUP($C396,貼_産出額整理表!$B$200:$B$378,貼_産出額整理表!E$200:E$378,0)="-",NA(),_xlfn.XLOOKUP($C396,貼_産出額整理表!$B$200:$B$378,貼_産出額整理表!E$200:E$378,0))</f>
        <v>14</v>
      </c>
      <c r="G396">
        <f>IF(_xlfn.XLOOKUP($C396,貼_産出額整理表!$B$200:$B$378,貼_産出額整理表!F$200:F$378,0)="-",NA(),_xlfn.XLOOKUP($C396,貼_産出額整理表!$B$200:$B$378,貼_産出額整理表!F$200:F$378,0))</f>
        <v>5</v>
      </c>
      <c r="H396">
        <f>IF(_xlfn.XLOOKUP($C396,貼_産出額整理表!$B$200:$B$378,貼_産出額整理表!G$200:G$378,0)="-",NA(),_xlfn.XLOOKUP($C396,貼_産出額整理表!$B$200:$B$378,貼_産出額整理表!G$200:G$378,0))</f>
        <v>0</v>
      </c>
      <c r="I396">
        <f>IF(_xlfn.XLOOKUP($C396,貼_産出額整理表!$B$200:$B$378,貼_産出額整理表!H$200:H$378,0)="-",NA(),_xlfn.XLOOKUP($C396,貼_産出額整理表!$B$200:$B$378,貼_産出額整理表!H$200:H$378,0))</f>
        <v>4</v>
      </c>
      <c r="J396">
        <f>IF(_xlfn.XLOOKUP($C396,貼_産出額整理表!$B$200:$B$378,貼_産出額整理表!I$200:I$378,0)="-",NA(),_xlfn.XLOOKUP($C396,貼_産出額整理表!$B$200:$B$378,貼_産出額整理表!I$200:I$378,0))</f>
        <v>0</v>
      </c>
      <c r="K396">
        <f>IF(_xlfn.XLOOKUP($C396,貼_産出額整理表!$B$200:$B$378,貼_産出額整理表!M$200:M$378,0)="-",NA(),_xlfn.XLOOKUP($C396,貼_産出額整理表!$B$200:$B$378,貼_産出額整理表!M$200:M$378,0))</f>
        <v>1</v>
      </c>
      <c r="L396" t="e">
        <f>IF(_xlfn.XLOOKUP($C396,貼_産出額整理表!$B$200:$B$378,貼_産出額整理表!N$200:N$378,0)="-",NA(),_xlfn.XLOOKUP($C396,貼_産出額整理表!$B$200:$B$378,貼_産出額整理表!N$200:N$378,0))</f>
        <v>#N/A</v>
      </c>
      <c r="M396">
        <f>IF(_xlfn.XLOOKUP($C396,貼_産出額整理表!$B$200:$B$378,貼_産出額整理表!J$200:J$378,0)="-",NA(),_xlfn.XLOOKUP($C396,貼_産出額整理表!$B$200:$B$378,貼_産出額整理表!J$200:J$378,0))</f>
        <v>57</v>
      </c>
      <c r="N396">
        <f>IF(_xlfn.XLOOKUP($C396,貼_産出額整理表!$B$200:$B$378,貼_産出額整理表!K$200:K$378,0)="-",NA(),_xlfn.XLOOKUP($C396,貼_産出額整理表!$B$200:$B$378,貼_産出額整理表!K$200:K$378,0))</f>
        <v>0</v>
      </c>
      <c r="O396" t="e">
        <f>IF(_xlfn.XLOOKUP($C396,貼_産出額整理表!$B$200:$B$378,貼_産出額整理表!L$200:L$378,0)="-",NA(),_xlfn.XLOOKUP($C396,貼_産出額整理表!$B$200:$B$378,貼_産出額整理表!L$200:L$378,0))</f>
        <v>#N/A</v>
      </c>
      <c r="P396">
        <f>IF(_xlfn.XLOOKUP($C396,貼_産出額整理表!$B$200:$B$378,貼_産出額整理表!O$200:O$378,0)="-",NA(),_xlfn.XLOOKUP($C396,貼_産出額整理表!$B$200:$B$378,貼_産出額整理表!O$200:O$378,0))</f>
        <v>259</v>
      </c>
      <c r="Q396">
        <f>IF(_xlfn.XLOOKUP($C396,貼_産出額整理表!$B$200:$B$378,貼_産出額整理表!Q$200:Q$378,0)="-",NA(),_xlfn.XLOOKUP($C396,貼_産出額整理表!$B$200:$B$378,貼_産出額整理表!Q$200:Q$378,0))</f>
        <v>82</v>
      </c>
      <c r="R396">
        <f>IF(_xlfn.XLOOKUP($C396,貼_産出額整理表!$B$200:$B$378,貼_産出額整理表!R$200:R$378,0)="-",NA(),_xlfn.XLOOKUP($C396,貼_産出額整理表!$B$200:$B$378,貼_産出額整理表!R$200:R$378,0))</f>
        <v>73</v>
      </c>
      <c r="S396">
        <f>IF(_xlfn.XLOOKUP($C396,貼_産出額整理表!$B$200:$B$378,貼_産出額整理表!P$200:P$378,0)="-",NA(),_xlfn.XLOOKUP($C396,貼_産出額整理表!$B$200:$B$378,貼_産出額整理表!P$200:P$378,0))</f>
        <v>24</v>
      </c>
    </row>
    <row r="397" spans="3:19">
      <c r="C397">
        <v>79</v>
      </c>
      <c r="D397">
        <f>IF(_xlfn.XLOOKUP($C397,貼_産出額整理表!$B$200:$B$378,貼_産出額整理表!C$200:C$378,0)="-",NA(),_xlfn.XLOOKUP($C397,貼_産出額整理表!$B$200:$B$378,貼_産出額整理表!C$200:C$378,0))</f>
        <v>529</v>
      </c>
      <c r="E397">
        <f>IF(_xlfn.XLOOKUP($C397,貼_産出額整理表!$B$200:$B$378,貼_産出額整理表!D$200:D$378,0)="-",NA(),_xlfn.XLOOKUP($C397,貼_産出額整理表!$B$200:$B$378,貼_産出額整理表!D$200:D$378,0))</f>
        <v>230</v>
      </c>
      <c r="F397">
        <f>IF(_xlfn.XLOOKUP($C397,貼_産出額整理表!$B$200:$B$378,貼_産出額整理表!E$200:E$378,0)="-",NA(),_xlfn.XLOOKUP($C397,貼_産出額整理表!$B$200:$B$378,貼_産出額整理表!E$200:E$378,0))</f>
        <v>13</v>
      </c>
      <c r="G397">
        <f>IF(_xlfn.XLOOKUP($C397,貼_産出額整理表!$B$200:$B$378,貼_産出額整理表!F$200:F$378,0)="-",NA(),_xlfn.XLOOKUP($C397,貼_産出額整理表!$B$200:$B$378,貼_産出額整理表!F$200:F$378,0))</f>
        <v>5</v>
      </c>
      <c r="H397">
        <f>IF(_xlfn.XLOOKUP($C397,貼_産出額整理表!$B$200:$B$378,貼_産出額整理表!G$200:G$378,0)="-",NA(),_xlfn.XLOOKUP($C397,貼_産出額整理表!$B$200:$B$378,貼_産出額整理表!G$200:G$378,0))</f>
        <v>0</v>
      </c>
      <c r="I397">
        <f>IF(_xlfn.XLOOKUP($C397,貼_産出額整理表!$B$200:$B$378,貼_産出額整理表!H$200:H$378,0)="-",NA(),_xlfn.XLOOKUP($C397,貼_産出額整理表!$B$200:$B$378,貼_産出額整理表!H$200:H$378,0))</f>
        <v>3</v>
      </c>
      <c r="J397">
        <f>IF(_xlfn.XLOOKUP($C397,貼_産出額整理表!$B$200:$B$378,貼_産出額整理表!I$200:I$378,0)="-",NA(),_xlfn.XLOOKUP($C397,貼_産出額整理表!$B$200:$B$378,貼_産出額整理表!I$200:I$378,0))</f>
        <v>0</v>
      </c>
      <c r="K397">
        <f>IF(_xlfn.XLOOKUP($C397,貼_産出額整理表!$B$200:$B$378,貼_産出額整理表!M$200:M$378,0)="-",NA(),_xlfn.XLOOKUP($C397,貼_産出額整理表!$B$200:$B$378,貼_産出額整理表!M$200:M$378,0))</f>
        <v>1</v>
      </c>
      <c r="L397" t="e">
        <f>IF(_xlfn.XLOOKUP($C397,貼_産出額整理表!$B$200:$B$378,貼_産出額整理表!N$200:N$378,0)="-",NA(),_xlfn.XLOOKUP($C397,貼_産出額整理表!$B$200:$B$378,貼_産出額整理表!N$200:N$378,0))</f>
        <v>#N/A</v>
      </c>
      <c r="M397">
        <f>IF(_xlfn.XLOOKUP($C397,貼_産出額整理表!$B$200:$B$378,貼_産出額整理表!J$200:J$378,0)="-",NA(),_xlfn.XLOOKUP($C397,貼_産出額整理表!$B$200:$B$378,貼_産出額整理表!J$200:J$378,0))</f>
        <v>55</v>
      </c>
      <c r="N397">
        <f>IF(_xlfn.XLOOKUP($C397,貼_産出額整理表!$B$200:$B$378,貼_産出額整理表!K$200:K$378,0)="-",NA(),_xlfn.XLOOKUP($C397,貼_産出額整理表!$B$200:$B$378,貼_産出額整理表!K$200:K$378,0))</f>
        <v>0</v>
      </c>
      <c r="O397" t="e">
        <f>IF(_xlfn.XLOOKUP($C397,貼_産出額整理表!$B$200:$B$378,貼_産出額整理表!L$200:L$378,0)="-",NA(),_xlfn.XLOOKUP($C397,貼_産出額整理表!$B$200:$B$378,貼_産出額整理表!L$200:L$378,0))</f>
        <v>#N/A</v>
      </c>
      <c r="P397">
        <f>IF(_xlfn.XLOOKUP($C397,貼_産出額整理表!$B$200:$B$378,貼_産出額整理表!O$200:O$378,0)="-",NA(),_xlfn.XLOOKUP($C397,貼_産出額整理表!$B$200:$B$378,貼_産出額整理表!O$200:O$378,0))</f>
        <v>253</v>
      </c>
      <c r="Q397">
        <f>IF(_xlfn.XLOOKUP($C397,貼_産出額整理表!$B$200:$B$378,貼_産出額整理表!Q$200:Q$378,0)="-",NA(),_xlfn.XLOOKUP($C397,貼_産出額整理表!$B$200:$B$378,貼_産出額整理表!Q$200:Q$378,0))</f>
        <v>82</v>
      </c>
      <c r="R397">
        <f>IF(_xlfn.XLOOKUP($C397,貼_産出額整理表!$B$200:$B$378,貼_産出額整理表!R$200:R$378,0)="-",NA(),_xlfn.XLOOKUP($C397,貼_産出額整理表!$B$200:$B$378,貼_産出額整理表!R$200:R$378,0))</f>
        <v>71</v>
      </c>
      <c r="S397">
        <f>IF(_xlfn.XLOOKUP($C397,貼_産出額整理表!$B$200:$B$378,貼_産出額整理表!P$200:P$378,0)="-",NA(),_xlfn.XLOOKUP($C397,貼_産出額整理表!$B$200:$B$378,貼_産出額整理表!P$200:P$378,0))</f>
        <v>22</v>
      </c>
    </row>
    <row r="398" spans="3:19">
      <c r="C398">
        <v>80</v>
      </c>
      <c r="D398">
        <f>IF(_xlfn.XLOOKUP($C398,貼_産出額整理表!$B$200:$B$378,貼_産出額整理表!C$200:C$378,0)="-",NA(),_xlfn.XLOOKUP($C398,貼_産出額整理表!$B$200:$B$378,貼_産出額整理表!C$200:C$378,0))</f>
        <v>520</v>
      </c>
      <c r="E398">
        <f>IF(_xlfn.XLOOKUP($C398,貼_産出額整理表!$B$200:$B$378,貼_産出額整理表!D$200:D$378,0)="-",NA(),_xlfn.XLOOKUP($C398,貼_産出額整理表!$B$200:$B$378,貼_産出額整理表!D$200:D$378,0))</f>
        <v>225</v>
      </c>
      <c r="F398">
        <f>IF(_xlfn.XLOOKUP($C398,貼_産出額整理表!$B$200:$B$378,貼_産出額整理表!E$200:E$378,0)="-",NA(),_xlfn.XLOOKUP($C398,貼_産出額整理表!$B$200:$B$378,貼_産出額整理表!E$200:E$378,0))</f>
        <v>11</v>
      </c>
      <c r="G398">
        <f>IF(_xlfn.XLOOKUP($C398,貼_産出額整理表!$B$200:$B$378,貼_産出額整理表!F$200:F$378,0)="-",NA(),_xlfn.XLOOKUP($C398,貼_産出額整理表!$B$200:$B$378,貼_産出額整理表!F$200:F$378,0))</f>
        <v>5</v>
      </c>
      <c r="H398">
        <f>IF(_xlfn.XLOOKUP($C398,貼_産出額整理表!$B$200:$B$378,貼_産出額整理表!G$200:G$378,0)="-",NA(),_xlfn.XLOOKUP($C398,貼_産出額整理表!$B$200:$B$378,貼_産出額整理表!G$200:G$378,0))</f>
        <v>0</v>
      </c>
      <c r="I398">
        <f>IF(_xlfn.XLOOKUP($C398,貼_産出額整理表!$B$200:$B$378,貼_産出額整理表!H$200:H$378,0)="-",NA(),_xlfn.XLOOKUP($C398,貼_産出額整理表!$B$200:$B$378,貼_産出額整理表!H$200:H$378,0))</f>
        <v>3</v>
      </c>
      <c r="J398">
        <f>IF(_xlfn.XLOOKUP($C398,貼_産出額整理表!$B$200:$B$378,貼_産出額整理表!I$200:I$378,0)="-",NA(),_xlfn.XLOOKUP($C398,貼_産出額整理表!$B$200:$B$378,貼_産出額整理表!I$200:I$378,0))</f>
        <v>0</v>
      </c>
      <c r="K398">
        <f>IF(_xlfn.XLOOKUP($C398,貼_産出額整理表!$B$200:$B$378,貼_産出額整理表!M$200:M$378,0)="-",NA(),_xlfn.XLOOKUP($C398,貼_産出額整理表!$B$200:$B$378,貼_産出額整理表!M$200:M$378,0))</f>
        <v>1</v>
      </c>
      <c r="L398" t="e">
        <f>IF(_xlfn.XLOOKUP($C398,貼_産出額整理表!$B$200:$B$378,貼_産出額整理表!N$200:N$378,0)="-",NA(),_xlfn.XLOOKUP($C398,貼_産出額整理表!$B$200:$B$378,貼_産出額整理表!N$200:N$378,0))</f>
        <v>#N/A</v>
      </c>
      <c r="M398">
        <f>IF(_xlfn.XLOOKUP($C398,貼_産出額整理表!$B$200:$B$378,貼_産出額整理表!J$200:J$378,0)="-",NA(),_xlfn.XLOOKUP($C398,貼_産出額整理表!$B$200:$B$378,貼_産出額整理表!J$200:J$378,0))</f>
        <v>54</v>
      </c>
      <c r="N398">
        <f>IF(_xlfn.XLOOKUP($C398,貼_産出額整理表!$B$200:$B$378,貼_産出額整理表!K$200:K$378,0)="-",NA(),_xlfn.XLOOKUP($C398,貼_産出額整理表!$B$200:$B$378,貼_産出額整理表!K$200:K$378,0))</f>
        <v>0</v>
      </c>
      <c r="O398" t="e">
        <f>IF(_xlfn.XLOOKUP($C398,貼_産出額整理表!$B$200:$B$378,貼_産出額整理表!L$200:L$378,0)="-",NA(),_xlfn.XLOOKUP($C398,貼_産出額整理表!$B$200:$B$378,貼_産出額整理表!L$200:L$378,0))</f>
        <v>#N/A</v>
      </c>
      <c r="P398">
        <f>IF(_xlfn.XLOOKUP($C398,貼_産出額整理表!$B$200:$B$378,貼_産出額整理表!O$200:O$378,0)="-",NA(),_xlfn.XLOOKUP($C398,貼_産出額整理表!$B$200:$B$378,貼_産出額整理表!O$200:O$378,0))</f>
        <v>253</v>
      </c>
      <c r="Q398">
        <f>IF(_xlfn.XLOOKUP($C398,貼_産出額整理表!$B$200:$B$378,貼_産出額整理表!Q$200:Q$378,0)="-",NA(),_xlfn.XLOOKUP($C398,貼_産出額整理表!$B$200:$B$378,貼_産出額整理表!Q$200:Q$378,0))</f>
        <v>81</v>
      </c>
      <c r="R398">
        <f>IF(_xlfn.XLOOKUP($C398,貼_産出額整理表!$B$200:$B$378,貼_産出額整理表!R$200:R$378,0)="-",NA(),_xlfn.XLOOKUP($C398,貼_産出額整理表!$B$200:$B$378,貼_産出額整理表!R$200:R$378,0))</f>
        <v>66</v>
      </c>
      <c r="S398">
        <f>IF(_xlfn.XLOOKUP($C398,貼_産出額整理表!$B$200:$B$378,貼_産出額整理表!P$200:P$378,0)="-",NA(),_xlfn.XLOOKUP($C398,貼_産出額整理表!$B$200:$B$378,貼_産出額整理表!P$200:P$378,0))</f>
        <v>21</v>
      </c>
    </row>
    <row r="399" spans="3:19">
      <c r="C399">
        <v>81</v>
      </c>
      <c r="D399">
        <f>IF(_xlfn.XLOOKUP($C399,貼_産出額整理表!$B$200:$B$378,貼_産出額整理表!C$200:C$378,0)="-",NA(),_xlfn.XLOOKUP($C399,貼_産出額整理表!$B$200:$B$378,貼_産出額整理表!C$200:C$378,0))</f>
        <v>519</v>
      </c>
      <c r="E399">
        <f>IF(_xlfn.XLOOKUP($C399,貼_産出額整理表!$B$200:$B$378,貼_産出額整理表!D$200:D$378,0)="-",NA(),_xlfn.XLOOKUP($C399,貼_産出額整理表!$B$200:$B$378,貼_産出額整理表!D$200:D$378,0))</f>
        <v>220</v>
      </c>
      <c r="F399">
        <f>IF(_xlfn.XLOOKUP($C399,貼_産出額整理表!$B$200:$B$378,貼_産出額整理表!E$200:E$378,0)="-",NA(),_xlfn.XLOOKUP($C399,貼_産出額整理表!$B$200:$B$378,貼_産出額整理表!E$200:E$378,0))</f>
        <v>11</v>
      </c>
      <c r="G399">
        <f>IF(_xlfn.XLOOKUP($C399,貼_産出額整理表!$B$200:$B$378,貼_産出額整理表!F$200:F$378,0)="-",NA(),_xlfn.XLOOKUP($C399,貼_産出額整理表!$B$200:$B$378,貼_産出額整理表!F$200:F$378,0))</f>
        <v>4</v>
      </c>
      <c r="H399">
        <f>IF(_xlfn.XLOOKUP($C399,貼_産出額整理表!$B$200:$B$378,貼_産出額整理表!G$200:G$378,0)="-",NA(),_xlfn.XLOOKUP($C399,貼_産出額整理表!$B$200:$B$378,貼_産出額整理表!G$200:G$378,0))</f>
        <v>0</v>
      </c>
      <c r="I399">
        <f>IF(_xlfn.XLOOKUP($C399,貼_産出額整理表!$B$200:$B$378,貼_産出額整理表!H$200:H$378,0)="-",NA(),_xlfn.XLOOKUP($C399,貼_産出額整理表!$B$200:$B$378,貼_産出額整理表!H$200:H$378,0))</f>
        <v>3</v>
      </c>
      <c r="J399">
        <f>IF(_xlfn.XLOOKUP($C399,貼_産出額整理表!$B$200:$B$378,貼_産出額整理表!I$200:I$378,0)="-",NA(),_xlfn.XLOOKUP($C399,貼_産出額整理表!$B$200:$B$378,貼_産出額整理表!I$200:I$378,0))</f>
        <v>0</v>
      </c>
      <c r="K399">
        <f>IF(_xlfn.XLOOKUP($C399,貼_産出額整理表!$B$200:$B$378,貼_産出額整理表!M$200:M$378,0)="-",NA(),_xlfn.XLOOKUP($C399,貼_産出額整理表!$B$200:$B$378,貼_産出額整理表!M$200:M$378,0))</f>
        <v>1</v>
      </c>
      <c r="L399" t="e">
        <f>IF(_xlfn.XLOOKUP($C399,貼_産出額整理表!$B$200:$B$378,貼_産出額整理表!N$200:N$378,0)="-",NA(),_xlfn.XLOOKUP($C399,貼_産出額整理表!$B$200:$B$378,貼_産出額整理表!N$200:N$378,0))</f>
        <v>#N/A</v>
      </c>
      <c r="M399">
        <f>IF(_xlfn.XLOOKUP($C399,貼_産出額整理表!$B$200:$B$378,貼_産出額整理表!J$200:J$378,0)="-",NA(),_xlfn.XLOOKUP($C399,貼_産出額整理表!$B$200:$B$378,貼_産出額整理表!J$200:J$378,0))</f>
        <v>54</v>
      </c>
      <c r="N399">
        <f>IF(_xlfn.XLOOKUP($C399,貼_産出額整理表!$B$200:$B$378,貼_産出額整理表!K$200:K$378,0)="-",NA(),_xlfn.XLOOKUP($C399,貼_産出額整理表!$B$200:$B$378,貼_産出額整理表!K$200:K$378,0))</f>
        <v>0</v>
      </c>
      <c r="O399" t="e">
        <f>IF(_xlfn.XLOOKUP($C399,貼_産出額整理表!$B$200:$B$378,貼_産出額整理表!L$200:L$378,0)="-",NA(),_xlfn.XLOOKUP($C399,貼_産出額整理表!$B$200:$B$378,貼_産出額整理表!L$200:L$378,0))</f>
        <v>#N/A</v>
      </c>
      <c r="P399">
        <f>IF(_xlfn.XLOOKUP($C399,貼_産出額整理表!$B$200:$B$378,貼_産出額整理表!O$200:O$378,0)="-",NA(),_xlfn.XLOOKUP($C399,貼_産出額整理表!$B$200:$B$378,貼_産出額整理表!O$200:O$378,0))</f>
        <v>246</v>
      </c>
      <c r="Q399">
        <f>IF(_xlfn.XLOOKUP($C399,貼_産出額整理表!$B$200:$B$378,貼_産出額整理表!Q$200:Q$378,0)="-",NA(),_xlfn.XLOOKUP($C399,貼_産出額整理表!$B$200:$B$378,貼_産出額整理表!Q$200:Q$378,0))</f>
        <v>73</v>
      </c>
      <c r="R399">
        <f>IF(_xlfn.XLOOKUP($C399,貼_産出額整理表!$B$200:$B$378,貼_産出額整理表!R$200:R$378,0)="-",NA(),_xlfn.XLOOKUP($C399,貼_産出額整理表!$B$200:$B$378,貼_産出額整理表!R$200:R$378,0))</f>
        <v>65</v>
      </c>
      <c r="S399">
        <f>IF(_xlfn.XLOOKUP($C399,貼_産出額整理表!$B$200:$B$378,貼_産出額整理表!P$200:P$378,0)="-",NA(),_xlfn.XLOOKUP($C399,貼_産出額整理表!$B$200:$B$378,貼_産出額整理表!P$200:P$378,0))</f>
        <v>20</v>
      </c>
    </row>
    <row r="400" spans="3:19">
      <c r="C400">
        <v>82</v>
      </c>
      <c r="D400">
        <f>IF(_xlfn.XLOOKUP($C400,貼_産出額整理表!$B$200:$B$378,貼_産出額整理表!C$200:C$378,0)="-",NA(),_xlfn.XLOOKUP($C400,貼_産出額整理表!$B$200:$B$378,貼_産出額整理表!C$200:C$378,0))</f>
        <v>511</v>
      </c>
      <c r="E400">
        <f>IF(_xlfn.XLOOKUP($C400,貼_産出額整理表!$B$200:$B$378,貼_産出額整理表!D$200:D$378,0)="-",NA(),_xlfn.XLOOKUP($C400,貼_産出額整理表!$B$200:$B$378,貼_産出額整理表!D$200:D$378,0))</f>
        <v>219</v>
      </c>
      <c r="F400">
        <f>IF(_xlfn.XLOOKUP($C400,貼_産出額整理表!$B$200:$B$378,貼_産出額整理表!E$200:E$378,0)="-",NA(),_xlfn.XLOOKUP($C400,貼_産出額整理表!$B$200:$B$378,貼_産出額整理表!E$200:E$378,0))</f>
        <v>10</v>
      </c>
      <c r="G400">
        <f>IF(_xlfn.XLOOKUP($C400,貼_産出額整理表!$B$200:$B$378,貼_産出額整理表!F$200:F$378,0)="-",NA(),_xlfn.XLOOKUP($C400,貼_産出額整理表!$B$200:$B$378,貼_産出額整理表!F$200:F$378,0))</f>
        <v>4</v>
      </c>
      <c r="H400">
        <f>IF(_xlfn.XLOOKUP($C400,貼_産出額整理表!$B$200:$B$378,貼_産出額整理表!G$200:G$378,0)="-",NA(),_xlfn.XLOOKUP($C400,貼_産出額整理表!$B$200:$B$378,貼_産出額整理表!G$200:G$378,0))</f>
        <v>0</v>
      </c>
      <c r="I400">
        <f>IF(_xlfn.XLOOKUP($C400,貼_産出額整理表!$B$200:$B$378,貼_産出額整理表!H$200:H$378,0)="-",NA(),_xlfn.XLOOKUP($C400,貼_産出額整理表!$B$200:$B$378,貼_産出額整理表!H$200:H$378,0))</f>
        <v>3</v>
      </c>
      <c r="J400">
        <f>IF(_xlfn.XLOOKUP($C400,貼_産出額整理表!$B$200:$B$378,貼_産出額整理表!I$200:I$378,0)="-",NA(),_xlfn.XLOOKUP($C400,貼_産出額整理表!$B$200:$B$378,貼_産出額整理表!I$200:I$378,0))</f>
        <v>0</v>
      </c>
      <c r="K400">
        <f>IF(_xlfn.XLOOKUP($C400,貼_産出額整理表!$B$200:$B$378,貼_産出額整理表!M$200:M$378,0)="-",NA(),_xlfn.XLOOKUP($C400,貼_産出額整理表!$B$200:$B$378,貼_産出額整理表!M$200:M$378,0))</f>
        <v>0</v>
      </c>
      <c r="L400" t="e">
        <f>IF(_xlfn.XLOOKUP($C400,貼_産出額整理表!$B$200:$B$378,貼_産出額整理表!N$200:N$378,0)="-",NA(),_xlfn.XLOOKUP($C400,貼_産出額整理表!$B$200:$B$378,貼_産出額整理表!N$200:N$378,0))</f>
        <v>#N/A</v>
      </c>
      <c r="M400">
        <f>IF(_xlfn.XLOOKUP($C400,貼_産出額整理表!$B$200:$B$378,貼_産出額整理表!J$200:J$378,0)="-",NA(),_xlfn.XLOOKUP($C400,貼_産出額整理表!$B$200:$B$378,貼_産出額整理表!J$200:J$378,0))</f>
        <v>53</v>
      </c>
      <c r="N400">
        <f>IF(_xlfn.XLOOKUP($C400,貼_産出額整理表!$B$200:$B$378,貼_産出額整理表!K$200:K$378,0)="-",NA(),_xlfn.XLOOKUP($C400,貼_産出額整理表!$B$200:$B$378,貼_産出額整理表!K$200:K$378,0))</f>
        <v>0</v>
      </c>
      <c r="O400" t="e">
        <f>IF(_xlfn.XLOOKUP($C400,貼_産出額整理表!$B$200:$B$378,貼_産出額整理表!L$200:L$378,0)="-",NA(),_xlfn.XLOOKUP($C400,貼_産出額整理表!$B$200:$B$378,貼_産出額整理表!L$200:L$378,0))</f>
        <v>#N/A</v>
      </c>
      <c r="P400">
        <f>IF(_xlfn.XLOOKUP($C400,貼_産出額整理表!$B$200:$B$378,貼_産出額整理表!O$200:O$378,0)="-",NA(),_xlfn.XLOOKUP($C400,貼_産出額整理表!$B$200:$B$378,貼_産出額整理表!O$200:O$378,0))</f>
        <v>237</v>
      </c>
      <c r="Q400">
        <f>IF(_xlfn.XLOOKUP($C400,貼_産出額整理表!$B$200:$B$378,貼_産出額整理表!Q$200:Q$378,0)="-",NA(),_xlfn.XLOOKUP($C400,貼_産出額整理表!$B$200:$B$378,貼_産出額整理表!Q$200:Q$378,0))</f>
        <v>72</v>
      </c>
      <c r="R400">
        <f>IF(_xlfn.XLOOKUP($C400,貼_産出額整理表!$B$200:$B$378,貼_産出額整理表!R$200:R$378,0)="-",NA(),_xlfn.XLOOKUP($C400,貼_産出額整理表!$B$200:$B$378,貼_産出額整理表!R$200:R$378,0))</f>
        <v>58</v>
      </c>
      <c r="S400">
        <f>IF(_xlfn.XLOOKUP($C400,貼_産出額整理表!$B$200:$B$378,貼_産出額整理表!P$200:P$378,0)="-",NA(),_xlfn.XLOOKUP($C400,貼_産出額整理表!$B$200:$B$378,貼_産出額整理表!P$200:P$378,0))</f>
        <v>20</v>
      </c>
    </row>
    <row r="401" spans="3:19">
      <c r="C401">
        <v>83</v>
      </c>
      <c r="D401">
        <f>IF(_xlfn.XLOOKUP($C401,貼_産出額整理表!$B$200:$B$378,貼_産出額整理表!C$200:C$378,0)="-",NA(),_xlfn.XLOOKUP($C401,貼_産出額整理表!$B$200:$B$378,貼_産出額整理表!C$200:C$378,0))</f>
        <v>507</v>
      </c>
      <c r="E401">
        <f>IF(_xlfn.XLOOKUP($C401,貼_産出額整理表!$B$200:$B$378,貼_産出額整理表!D$200:D$378,0)="-",NA(),_xlfn.XLOOKUP($C401,貼_産出額整理表!$B$200:$B$378,貼_産出額整理表!D$200:D$378,0))</f>
        <v>213</v>
      </c>
      <c r="F401">
        <f>IF(_xlfn.XLOOKUP($C401,貼_産出額整理表!$B$200:$B$378,貼_産出額整理表!E$200:E$378,0)="-",NA(),_xlfn.XLOOKUP($C401,貼_産出額整理表!$B$200:$B$378,貼_産出額整理表!E$200:E$378,0))</f>
        <v>8</v>
      </c>
      <c r="G401">
        <f>IF(_xlfn.XLOOKUP($C401,貼_産出額整理表!$B$200:$B$378,貼_産出額整理表!F$200:F$378,0)="-",NA(),_xlfn.XLOOKUP($C401,貼_産出額整理表!$B$200:$B$378,貼_産出額整理表!F$200:F$378,0))</f>
        <v>4</v>
      </c>
      <c r="H401">
        <f>IF(_xlfn.XLOOKUP($C401,貼_産出額整理表!$B$200:$B$378,貼_産出額整理表!G$200:G$378,0)="-",NA(),_xlfn.XLOOKUP($C401,貼_産出額整理表!$B$200:$B$378,貼_産出額整理表!G$200:G$378,0))</f>
        <v>0</v>
      </c>
      <c r="I401">
        <f>IF(_xlfn.XLOOKUP($C401,貼_産出額整理表!$B$200:$B$378,貼_産出額整理表!H$200:H$378,0)="-",NA(),_xlfn.XLOOKUP($C401,貼_産出額整理表!$B$200:$B$378,貼_産出額整理表!H$200:H$378,0))</f>
        <v>3</v>
      </c>
      <c r="J401">
        <f>IF(_xlfn.XLOOKUP($C401,貼_産出額整理表!$B$200:$B$378,貼_産出額整理表!I$200:I$378,0)="-",NA(),_xlfn.XLOOKUP($C401,貼_産出額整理表!$B$200:$B$378,貼_産出額整理表!I$200:I$378,0))</f>
        <v>0</v>
      </c>
      <c r="K401">
        <f>IF(_xlfn.XLOOKUP($C401,貼_産出額整理表!$B$200:$B$378,貼_産出額整理表!M$200:M$378,0)="-",NA(),_xlfn.XLOOKUP($C401,貼_産出額整理表!$B$200:$B$378,貼_産出額整理表!M$200:M$378,0))</f>
        <v>0</v>
      </c>
      <c r="L401" t="e">
        <f>IF(_xlfn.XLOOKUP($C401,貼_産出額整理表!$B$200:$B$378,貼_産出額整理表!N$200:N$378,0)="-",NA(),_xlfn.XLOOKUP($C401,貼_産出額整理表!$B$200:$B$378,貼_産出額整理表!N$200:N$378,0))</f>
        <v>#N/A</v>
      </c>
      <c r="M401">
        <f>IF(_xlfn.XLOOKUP($C401,貼_産出額整理表!$B$200:$B$378,貼_産出額整理表!J$200:J$378,0)="-",NA(),_xlfn.XLOOKUP($C401,貼_産出額整理表!$B$200:$B$378,貼_産出額整理表!J$200:J$378,0))</f>
        <v>51</v>
      </c>
      <c r="N401">
        <f>IF(_xlfn.XLOOKUP($C401,貼_産出額整理表!$B$200:$B$378,貼_産出額整理表!K$200:K$378,0)="-",NA(),_xlfn.XLOOKUP($C401,貼_産出額整理表!$B$200:$B$378,貼_産出額整理表!K$200:K$378,0))</f>
        <v>0</v>
      </c>
      <c r="O401" t="e">
        <f>IF(_xlfn.XLOOKUP($C401,貼_産出額整理表!$B$200:$B$378,貼_産出額整理表!L$200:L$378,0)="-",NA(),_xlfn.XLOOKUP($C401,貼_産出額整理表!$B$200:$B$378,貼_産出額整理表!L$200:L$378,0))</f>
        <v>#N/A</v>
      </c>
      <c r="P401">
        <f>IF(_xlfn.XLOOKUP($C401,貼_産出額整理表!$B$200:$B$378,貼_産出額整理表!O$200:O$378,0)="-",NA(),_xlfn.XLOOKUP($C401,貼_産出額整理表!$B$200:$B$378,貼_産出額整理表!O$200:O$378,0))</f>
        <v>225</v>
      </c>
      <c r="Q401">
        <f>IF(_xlfn.XLOOKUP($C401,貼_産出額整理表!$B$200:$B$378,貼_産出額整理表!Q$200:Q$378,0)="-",NA(),_xlfn.XLOOKUP($C401,貼_産出額整理表!$B$200:$B$378,貼_産出額整理表!Q$200:Q$378,0))</f>
        <v>64</v>
      </c>
      <c r="R401">
        <f>IF(_xlfn.XLOOKUP($C401,貼_産出額整理表!$B$200:$B$378,貼_産出額整理表!R$200:R$378,0)="-",NA(),_xlfn.XLOOKUP($C401,貼_産出額整理表!$B$200:$B$378,貼_産出額整理表!R$200:R$378,0))</f>
        <v>55</v>
      </c>
      <c r="S401">
        <f>IF(_xlfn.XLOOKUP($C401,貼_産出額整理表!$B$200:$B$378,貼_産出額整理表!P$200:P$378,0)="-",NA(),_xlfn.XLOOKUP($C401,貼_産出額整理表!$B$200:$B$378,貼_産出額整理表!P$200:P$378,0))</f>
        <v>19</v>
      </c>
    </row>
    <row r="402" spans="3:19">
      <c r="C402">
        <v>84</v>
      </c>
      <c r="D402">
        <f>IF(_xlfn.XLOOKUP($C402,貼_産出額整理表!$B$200:$B$378,貼_産出額整理表!C$200:C$378,0)="-",NA(),_xlfn.XLOOKUP($C402,貼_産出額整理表!$B$200:$B$378,貼_産出額整理表!C$200:C$378,0))</f>
        <v>501</v>
      </c>
      <c r="E402">
        <f>IF(_xlfn.XLOOKUP($C402,貼_産出額整理表!$B$200:$B$378,貼_産出額整理表!D$200:D$378,0)="-",NA(),_xlfn.XLOOKUP($C402,貼_産出額整理表!$B$200:$B$378,貼_産出額整理表!D$200:D$378,0))</f>
        <v>207</v>
      </c>
      <c r="F402">
        <f>IF(_xlfn.XLOOKUP($C402,貼_産出額整理表!$B$200:$B$378,貼_産出額整理表!E$200:E$378,0)="-",NA(),_xlfn.XLOOKUP($C402,貼_産出額整理表!$B$200:$B$378,貼_産出額整理表!E$200:E$378,0))</f>
        <v>7</v>
      </c>
      <c r="G402">
        <f>IF(_xlfn.XLOOKUP($C402,貼_産出額整理表!$B$200:$B$378,貼_産出額整理表!F$200:F$378,0)="-",NA(),_xlfn.XLOOKUP($C402,貼_産出額整理表!$B$200:$B$378,貼_産出額整理表!F$200:F$378,0))</f>
        <v>3</v>
      </c>
      <c r="H402">
        <f>IF(_xlfn.XLOOKUP($C402,貼_産出額整理表!$B$200:$B$378,貼_産出額整理表!G$200:G$378,0)="-",NA(),_xlfn.XLOOKUP($C402,貼_産出額整理表!$B$200:$B$378,貼_産出額整理表!G$200:G$378,0))</f>
        <v>0</v>
      </c>
      <c r="I402">
        <f>IF(_xlfn.XLOOKUP($C402,貼_産出額整理表!$B$200:$B$378,貼_産出額整理表!H$200:H$378,0)="-",NA(),_xlfn.XLOOKUP($C402,貼_産出額整理表!$B$200:$B$378,貼_産出額整理表!H$200:H$378,0))</f>
        <v>3</v>
      </c>
      <c r="J402">
        <f>IF(_xlfn.XLOOKUP($C402,貼_産出額整理表!$B$200:$B$378,貼_産出額整理表!I$200:I$378,0)="-",NA(),_xlfn.XLOOKUP($C402,貼_産出額整理表!$B$200:$B$378,貼_産出額整理表!I$200:I$378,0))</f>
        <v>0</v>
      </c>
      <c r="K402">
        <f>IF(_xlfn.XLOOKUP($C402,貼_産出額整理表!$B$200:$B$378,貼_産出額整理表!M$200:M$378,0)="-",NA(),_xlfn.XLOOKUP($C402,貼_産出額整理表!$B$200:$B$378,貼_産出額整理表!M$200:M$378,0))</f>
        <v>0</v>
      </c>
      <c r="L402" t="e">
        <f>IF(_xlfn.XLOOKUP($C402,貼_産出額整理表!$B$200:$B$378,貼_産出額整理表!N$200:N$378,0)="-",NA(),_xlfn.XLOOKUP($C402,貼_産出額整理表!$B$200:$B$378,貼_産出額整理表!N$200:N$378,0))</f>
        <v>#N/A</v>
      </c>
      <c r="M402">
        <f>IF(_xlfn.XLOOKUP($C402,貼_産出額整理表!$B$200:$B$378,貼_産出額整理表!J$200:J$378,0)="-",NA(),_xlfn.XLOOKUP($C402,貼_産出額整理表!$B$200:$B$378,貼_産出額整理表!J$200:J$378,0))</f>
        <v>50</v>
      </c>
      <c r="N402">
        <f>IF(_xlfn.XLOOKUP($C402,貼_産出額整理表!$B$200:$B$378,貼_産出額整理表!K$200:K$378,0)="-",NA(),_xlfn.XLOOKUP($C402,貼_産出額整理表!$B$200:$B$378,貼_産出額整理表!K$200:K$378,0))</f>
        <v>0</v>
      </c>
      <c r="O402" t="e">
        <f>IF(_xlfn.XLOOKUP($C402,貼_産出額整理表!$B$200:$B$378,貼_産出額整理表!L$200:L$378,0)="-",NA(),_xlfn.XLOOKUP($C402,貼_産出額整理表!$B$200:$B$378,貼_産出額整理表!L$200:L$378,0))</f>
        <v>#N/A</v>
      </c>
      <c r="P402">
        <f>IF(_xlfn.XLOOKUP($C402,貼_産出額整理表!$B$200:$B$378,貼_産出額整理表!O$200:O$378,0)="-",NA(),_xlfn.XLOOKUP($C402,貼_産出額整理表!$B$200:$B$378,貼_産出額整理表!O$200:O$378,0))</f>
        <v>213</v>
      </c>
      <c r="Q402">
        <f>IF(_xlfn.XLOOKUP($C402,貼_産出額整理表!$B$200:$B$378,貼_産出額整理表!Q$200:Q$378,0)="-",NA(),_xlfn.XLOOKUP($C402,貼_産出額整理表!$B$200:$B$378,貼_産出額整理表!Q$200:Q$378,0))</f>
        <v>62</v>
      </c>
      <c r="R402">
        <f>IF(_xlfn.XLOOKUP($C402,貼_産出額整理表!$B$200:$B$378,貼_産出額整理表!R$200:R$378,0)="-",NA(),_xlfn.XLOOKUP($C402,貼_産出額整理表!$B$200:$B$378,貼_産出額整理表!R$200:R$378,0))</f>
        <v>55</v>
      </c>
      <c r="S402">
        <f>IF(_xlfn.XLOOKUP($C402,貼_産出額整理表!$B$200:$B$378,貼_産出額整理表!P$200:P$378,0)="-",NA(),_xlfn.XLOOKUP($C402,貼_産出額整理表!$B$200:$B$378,貼_産出額整理表!P$200:P$378,0))</f>
        <v>18</v>
      </c>
    </row>
    <row r="403" spans="3:19">
      <c r="C403">
        <v>85</v>
      </c>
      <c r="D403">
        <f>IF(_xlfn.XLOOKUP($C403,貼_産出額整理表!$B$200:$B$378,貼_産出額整理表!C$200:C$378,0)="-",NA(),_xlfn.XLOOKUP($C403,貼_産出額整理表!$B$200:$B$378,貼_産出額整理表!C$200:C$378,0))</f>
        <v>500</v>
      </c>
      <c r="E403">
        <f>IF(_xlfn.XLOOKUP($C403,貼_産出額整理表!$B$200:$B$378,貼_産出額整理表!D$200:D$378,0)="-",NA(),_xlfn.XLOOKUP($C403,貼_産出額整理表!$B$200:$B$378,貼_産出額整理表!D$200:D$378,0))</f>
        <v>188</v>
      </c>
      <c r="F403">
        <f>IF(_xlfn.XLOOKUP($C403,貼_産出額整理表!$B$200:$B$378,貼_産出額整理表!E$200:E$378,0)="-",NA(),_xlfn.XLOOKUP($C403,貼_産出額整理表!$B$200:$B$378,貼_産出額整理表!E$200:E$378,0))</f>
        <v>6</v>
      </c>
      <c r="G403">
        <f>IF(_xlfn.XLOOKUP($C403,貼_産出額整理表!$B$200:$B$378,貼_産出額整理表!F$200:F$378,0)="-",NA(),_xlfn.XLOOKUP($C403,貼_産出額整理表!$B$200:$B$378,貼_産出額整理表!F$200:F$378,0))</f>
        <v>3</v>
      </c>
      <c r="H403">
        <f>IF(_xlfn.XLOOKUP($C403,貼_産出額整理表!$B$200:$B$378,貼_産出額整理表!G$200:G$378,0)="-",NA(),_xlfn.XLOOKUP($C403,貼_産出額整理表!$B$200:$B$378,貼_産出額整理表!G$200:G$378,0))</f>
        <v>0</v>
      </c>
      <c r="I403">
        <f>IF(_xlfn.XLOOKUP($C403,貼_産出額整理表!$B$200:$B$378,貼_産出額整理表!H$200:H$378,0)="-",NA(),_xlfn.XLOOKUP($C403,貼_産出額整理表!$B$200:$B$378,貼_産出額整理表!H$200:H$378,0))</f>
        <v>3</v>
      </c>
      <c r="J403">
        <f>IF(_xlfn.XLOOKUP($C403,貼_産出額整理表!$B$200:$B$378,貼_産出額整理表!I$200:I$378,0)="-",NA(),_xlfn.XLOOKUP($C403,貼_産出額整理表!$B$200:$B$378,貼_産出額整理表!I$200:I$378,0))</f>
        <v>0</v>
      </c>
      <c r="K403">
        <f>IF(_xlfn.XLOOKUP($C403,貼_産出額整理表!$B$200:$B$378,貼_産出額整理表!M$200:M$378,0)="-",NA(),_xlfn.XLOOKUP($C403,貼_産出額整理表!$B$200:$B$378,貼_産出額整理表!M$200:M$378,0))</f>
        <v>0</v>
      </c>
      <c r="L403" t="e">
        <f>IF(_xlfn.XLOOKUP($C403,貼_産出額整理表!$B$200:$B$378,貼_産出額整理表!N$200:N$378,0)="-",NA(),_xlfn.XLOOKUP($C403,貼_産出額整理表!$B$200:$B$378,貼_産出額整理表!N$200:N$378,0))</f>
        <v>#N/A</v>
      </c>
      <c r="M403">
        <f>IF(_xlfn.XLOOKUP($C403,貼_産出額整理表!$B$200:$B$378,貼_産出額整理表!J$200:J$378,0)="-",NA(),_xlfn.XLOOKUP($C403,貼_産出額整理表!$B$200:$B$378,貼_産出額整理表!J$200:J$378,0))</f>
        <v>50</v>
      </c>
      <c r="N403">
        <f>IF(_xlfn.XLOOKUP($C403,貼_産出額整理表!$B$200:$B$378,貼_産出額整理表!K$200:K$378,0)="-",NA(),_xlfn.XLOOKUP($C403,貼_産出額整理表!$B$200:$B$378,貼_産出額整理表!K$200:K$378,0))</f>
        <v>0</v>
      </c>
      <c r="O403" t="e">
        <f>IF(_xlfn.XLOOKUP($C403,貼_産出額整理表!$B$200:$B$378,貼_産出額整理表!L$200:L$378,0)="-",NA(),_xlfn.XLOOKUP($C403,貼_産出額整理表!$B$200:$B$378,貼_産出額整理表!L$200:L$378,0))</f>
        <v>#N/A</v>
      </c>
      <c r="P403">
        <f>IF(_xlfn.XLOOKUP($C403,貼_産出額整理表!$B$200:$B$378,貼_産出額整理表!O$200:O$378,0)="-",NA(),_xlfn.XLOOKUP($C403,貼_産出額整理表!$B$200:$B$378,貼_産出額整理表!O$200:O$378,0))</f>
        <v>212</v>
      </c>
      <c r="Q403">
        <f>IF(_xlfn.XLOOKUP($C403,貼_産出額整理表!$B$200:$B$378,貼_産出額整理表!Q$200:Q$378,0)="-",NA(),_xlfn.XLOOKUP($C403,貼_産出額整理表!$B$200:$B$378,貼_産出額整理表!Q$200:Q$378,0))</f>
        <v>61</v>
      </c>
      <c r="R403">
        <f>IF(_xlfn.XLOOKUP($C403,貼_産出額整理表!$B$200:$B$378,貼_産出額整理表!R$200:R$378,0)="-",NA(),_xlfn.XLOOKUP($C403,貼_産出額整理表!$B$200:$B$378,貼_産出額整理表!R$200:R$378,0))</f>
        <v>54</v>
      </c>
      <c r="S403">
        <f>IF(_xlfn.XLOOKUP($C403,貼_産出額整理表!$B$200:$B$378,貼_産出額整理表!P$200:P$378,0)="-",NA(),_xlfn.XLOOKUP($C403,貼_産出額整理表!$B$200:$B$378,貼_産出額整理表!P$200:P$378,0))</f>
        <v>18</v>
      </c>
    </row>
    <row r="404" spans="3:19">
      <c r="C404">
        <v>86</v>
      </c>
      <c r="D404">
        <f>IF(_xlfn.XLOOKUP($C404,貼_産出額整理表!$B$200:$B$378,貼_産出額整理表!C$200:C$378,0)="-",NA(),_xlfn.XLOOKUP($C404,貼_産出額整理表!$B$200:$B$378,貼_産出額整理表!C$200:C$378,0))</f>
        <v>482</v>
      </c>
      <c r="E404">
        <f>IF(_xlfn.XLOOKUP($C404,貼_産出額整理表!$B$200:$B$378,貼_産出額整理表!D$200:D$378,0)="-",NA(),_xlfn.XLOOKUP($C404,貼_産出額整理表!$B$200:$B$378,貼_産出額整理表!D$200:D$378,0))</f>
        <v>181</v>
      </c>
      <c r="F404">
        <f>IF(_xlfn.XLOOKUP($C404,貼_産出額整理表!$B$200:$B$378,貼_産出額整理表!E$200:E$378,0)="-",NA(),_xlfn.XLOOKUP($C404,貼_産出額整理表!$B$200:$B$378,貼_産出額整理表!E$200:E$378,0))</f>
        <v>6</v>
      </c>
      <c r="G404">
        <f>IF(_xlfn.XLOOKUP($C404,貼_産出額整理表!$B$200:$B$378,貼_産出額整理表!F$200:F$378,0)="-",NA(),_xlfn.XLOOKUP($C404,貼_産出額整理表!$B$200:$B$378,貼_産出額整理表!F$200:F$378,0))</f>
        <v>3</v>
      </c>
      <c r="H404">
        <f>IF(_xlfn.XLOOKUP($C404,貼_産出額整理表!$B$200:$B$378,貼_産出額整理表!G$200:G$378,0)="-",NA(),_xlfn.XLOOKUP($C404,貼_産出額整理表!$B$200:$B$378,貼_産出額整理表!G$200:G$378,0))</f>
        <v>0</v>
      </c>
      <c r="I404">
        <f>IF(_xlfn.XLOOKUP($C404,貼_産出額整理表!$B$200:$B$378,貼_産出額整理表!H$200:H$378,0)="-",NA(),_xlfn.XLOOKUP($C404,貼_産出額整理表!$B$200:$B$378,貼_産出額整理表!H$200:H$378,0))</f>
        <v>3</v>
      </c>
      <c r="J404">
        <f>IF(_xlfn.XLOOKUP($C404,貼_産出額整理表!$B$200:$B$378,貼_産出額整理表!I$200:I$378,0)="-",NA(),_xlfn.XLOOKUP($C404,貼_産出額整理表!$B$200:$B$378,貼_産出額整理表!I$200:I$378,0))</f>
        <v>0</v>
      </c>
      <c r="K404">
        <f>IF(_xlfn.XLOOKUP($C404,貼_産出額整理表!$B$200:$B$378,貼_産出額整理表!M$200:M$378,0)="-",NA(),_xlfn.XLOOKUP($C404,貼_産出額整理表!$B$200:$B$378,貼_産出額整理表!M$200:M$378,0))</f>
        <v>0</v>
      </c>
      <c r="L404" t="e">
        <f>IF(_xlfn.XLOOKUP($C404,貼_産出額整理表!$B$200:$B$378,貼_産出額整理表!N$200:N$378,0)="-",NA(),_xlfn.XLOOKUP($C404,貼_産出額整理表!$B$200:$B$378,貼_産出額整理表!N$200:N$378,0))</f>
        <v>#N/A</v>
      </c>
      <c r="M404">
        <f>IF(_xlfn.XLOOKUP($C404,貼_産出額整理表!$B$200:$B$378,貼_産出額整理表!J$200:J$378,0)="-",NA(),_xlfn.XLOOKUP($C404,貼_産出額整理表!$B$200:$B$378,貼_産出額整理表!J$200:J$378,0))</f>
        <v>49</v>
      </c>
      <c r="N404">
        <f>IF(_xlfn.XLOOKUP($C404,貼_産出額整理表!$B$200:$B$378,貼_産出額整理表!K$200:K$378,0)="-",NA(),_xlfn.XLOOKUP($C404,貼_産出額整理表!$B$200:$B$378,貼_産出額整理表!K$200:K$378,0))</f>
        <v>0</v>
      </c>
      <c r="O404" t="e">
        <f>IF(_xlfn.XLOOKUP($C404,貼_産出額整理表!$B$200:$B$378,貼_産出額整理表!L$200:L$378,0)="-",NA(),_xlfn.XLOOKUP($C404,貼_産出額整理表!$B$200:$B$378,貼_産出額整理表!L$200:L$378,0))</f>
        <v>#N/A</v>
      </c>
      <c r="P404">
        <f>IF(_xlfn.XLOOKUP($C404,貼_産出額整理表!$B$200:$B$378,貼_産出額整理表!O$200:O$378,0)="-",NA(),_xlfn.XLOOKUP($C404,貼_産出額整理表!$B$200:$B$378,貼_産出額整理表!O$200:O$378,0))</f>
        <v>201</v>
      </c>
      <c r="Q404">
        <f>IF(_xlfn.XLOOKUP($C404,貼_産出額整理表!$B$200:$B$378,貼_産出額整理表!Q$200:Q$378,0)="-",NA(),_xlfn.XLOOKUP($C404,貼_産出額整理表!$B$200:$B$378,貼_産出額整理表!Q$200:Q$378,0))</f>
        <v>58</v>
      </c>
      <c r="R404">
        <f>IF(_xlfn.XLOOKUP($C404,貼_産出額整理表!$B$200:$B$378,貼_産出額整理表!R$200:R$378,0)="-",NA(),_xlfn.XLOOKUP($C404,貼_産出額整理表!$B$200:$B$378,貼_産出額整理表!R$200:R$378,0))</f>
        <v>51</v>
      </c>
      <c r="S404">
        <f>IF(_xlfn.XLOOKUP($C404,貼_産出額整理表!$B$200:$B$378,貼_産出額整理表!P$200:P$378,0)="-",NA(),_xlfn.XLOOKUP($C404,貼_産出額整理表!$B$200:$B$378,貼_産出額整理表!P$200:P$378,0))</f>
        <v>18</v>
      </c>
    </row>
    <row r="405" spans="3:19">
      <c r="C405">
        <v>87</v>
      </c>
      <c r="D405">
        <f>IF(_xlfn.XLOOKUP($C405,貼_産出額整理表!$B$200:$B$378,貼_産出額整理表!C$200:C$378,0)="-",NA(),_xlfn.XLOOKUP($C405,貼_産出額整理表!$B$200:$B$378,貼_産出額整理表!C$200:C$378,0))</f>
        <v>479</v>
      </c>
      <c r="E405">
        <f>IF(_xlfn.XLOOKUP($C405,貼_産出額整理表!$B$200:$B$378,貼_産出額整理表!D$200:D$378,0)="-",NA(),_xlfn.XLOOKUP($C405,貼_産出額整理表!$B$200:$B$378,貼_産出額整理表!D$200:D$378,0))</f>
        <v>178</v>
      </c>
      <c r="F405">
        <f>IF(_xlfn.XLOOKUP($C405,貼_産出額整理表!$B$200:$B$378,貼_産出額整理表!E$200:E$378,0)="-",NA(),_xlfn.XLOOKUP($C405,貼_産出額整理表!$B$200:$B$378,貼_産出額整理表!E$200:E$378,0))</f>
        <v>5</v>
      </c>
      <c r="G405">
        <f>IF(_xlfn.XLOOKUP($C405,貼_産出額整理表!$B$200:$B$378,貼_産出額整理表!F$200:F$378,0)="-",NA(),_xlfn.XLOOKUP($C405,貼_産出額整理表!$B$200:$B$378,貼_産出額整理表!F$200:F$378,0))</f>
        <v>3</v>
      </c>
      <c r="H405">
        <f>IF(_xlfn.XLOOKUP($C405,貼_産出額整理表!$B$200:$B$378,貼_産出額整理表!G$200:G$378,0)="-",NA(),_xlfn.XLOOKUP($C405,貼_産出額整理表!$B$200:$B$378,貼_産出額整理表!G$200:G$378,0))</f>
        <v>0</v>
      </c>
      <c r="I405">
        <f>IF(_xlfn.XLOOKUP($C405,貼_産出額整理表!$B$200:$B$378,貼_産出額整理表!H$200:H$378,0)="-",NA(),_xlfn.XLOOKUP($C405,貼_産出額整理表!$B$200:$B$378,貼_産出額整理表!H$200:H$378,0))</f>
        <v>2</v>
      </c>
      <c r="J405">
        <f>IF(_xlfn.XLOOKUP($C405,貼_産出額整理表!$B$200:$B$378,貼_産出額整理表!I$200:I$378,0)="-",NA(),_xlfn.XLOOKUP($C405,貼_産出額整理表!$B$200:$B$378,貼_産出額整理表!I$200:I$378,0))</f>
        <v>0</v>
      </c>
      <c r="K405">
        <f>IF(_xlfn.XLOOKUP($C405,貼_産出額整理表!$B$200:$B$378,貼_産出額整理表!M$200:M$378,0)="-",NA(),_xlfn.XLOOKUP($C405,貼_産出額整理表!$B$200:$B$378,貼_産出額整理表!M$200:M$378,0))</f>
        <v>0</v>
      </c>
      <c r="L405" t="e">
        <f>IF(_xlfn.XLOOKUP($C405,貼_産出額整理表!$B$200:$B$378,貼_産出額整理表!N$200:N$378,0)="-",NA(),_xlfn.XLOOKUP($C405,貼_産出額整理表!$B$200:$B$378,貼_産出額整理表!N$200:N$378,0))</f>
        <v>#N/A</v>
      </c>
      <c r="M405">
        <f>IF(_xlfn.XLOOKUP($C405,貼_産出額整理表!$B$200:$B$378,貼_産出額整理表!J$200:J$378,0)="-",NA(),_xlfn.XLOOKUP($C405,貼_産出額整理表!$B$200:$B$378,貼_産出額整理表!J$200:J$378,0))</f>
        <v>48</v>
      </c>
      <c r="N405">
        <f>IF(_xlfn.XLOOKUP($C405,貼_産出額整理表!$B$200:$B$378,貼_産出額整理表!K$200:K$378,0)="-",NA(),_xlfn.XLOOKUP($C405,貼_産出額整理表!$B$200:$B$378,貼_産出額整理表!K$200:K$378,0))</f>
        <v>0</v>
      </c>
      <c r="O405" t="e">
        <f>IF(_xlfn.XLOOKUP($C405,貼_産出額整理表!$B$200:$B$378,貼_産出額整理表!L$200:L$378,0)="-",NA(),_xlfn.XLOOKUP($C405,貼_産出額整理表!$B$200:$B$378,貼_産出額整理表!L$200:L$378,0))</f>
        <v>#N/A</v>
      </c>
      <c r="P405">
        <f>IF(_xlfn.XLOOKUP($C405,貼_産出額整理表!$B$200:$B$378,貼_産出額整理表!O$200:O$378,0)="-",NA(),_xlfn.XLOOKUP($C405,貼_産出額整理表!$B$200:$B$378,貼_産出額整理表!O$200:O$378,0))</f>
        <v>196</v>
      </c>
      <c r="Q405">
        <f>IF(_xlfn.XLOOKUP($C405,貼_産出額整理表!$B$200:$B$378,貼_産出額整理表!Q$200:Q$378,0)="-",NA(),_xlfn.XLOOKUP($C405,貼_産出額整理表!$B$200:$B$378,貼_産出額整理表!Q$200:Q$378,0))</f>
        <v>54</v>
      </c>
      <c r="R405">
        <f>IF(_xlfn.XLOOKUP($C405,貼_産出額整理表!$B$200:$B$378,貼_産出額整理表!R$200:R$378,0)="-",NA(),_xlfn.XLOOKUP($C405,貼_産出額整理表!$B$200:$B$378,貼_産出額整理表!R$200:R$378,0))</f>
        <v>49</v>
      </c>
      <c r="S405">
        <f>IF(_xlfn.XLOOKUP($C405,貼_産出額整理表!$B$200:$B$378,貼_産出額整理表!P$200:P$378,0)="-",NA(),_xlfn.XLOOKUP($C405,貼_産出額整理表!$B$200:$B$378,貼_産出額整理表!P$200:P$378,0))</f>
        <v>18</v>
      </c>
    </row>
    <row r="406" spans="3:19">
      <c r="C406">
        <v>88</v>
      </c>
      <c r="D406">
        <f>IF(_xlfn.XLOOKUP($C406,貼_産出額整理表!$B$200:$B$378,貼_産出額整理表!C$200:C$378,0)="-",NA(),_xlfn.XLOOKUP($C406,貼_産出額整理表!$B$200:$B$378,貼_産出額整理表!C$200:C$378,0))</f>
        <v>477</v>
      </c>
      <c r="E406">
        <f>IF(_xlfn.XLOOKUP($C406,貼_産出額整理表!$B$200:$B$378,貼_産出額整理表!D$200:D$378,0)="-",NA(),_xlfn.XLOOKUP($C406,貼_産出額整理表!$B$200:$B$378,貼_産出額整理表!D$200:D$378,0))</f>
        <v>176</v>
      </c>
      <c r="F406">
        <f>IF(_xlfn.XLOOKUP($C406,貼_産出額整理表!$B$200:$B$378,貼_産出額整理表!E$200:E$378,0)="-",NA(),_xlfn.XLOOKUP($C406,貼_産出額整理表!$B$200:$B$378,貼_産出額整理表!E$200:E$378,0))</f>
        <v>5</v>
      </c>
      <c r="G406">
        <f>IF(_xlfn.XLOOKUP($C406,貼_産出額整理表!$B$200:$B$378,貼_産出額整理表!F$200:F$378,0)="-",NA(),_xlfn.XLOOKUP($C406,貼_産出額整理表!$B$200:$B$378,貼_産出額整理表!F$200:F$378,0))</f>
        <v>3</v>
      </c>
      <c r="H406">
        <f>IF(_xlfn.XLOOKUP($C406,貼_産出額整理表!$B$200:$B$378,貼_産出額整理表!G$200:G$378,0)="-",NA(),_xlfn.XLOOKUP($C406,貼_産出額整理表!$B$200:$B$378,貼_産出額整理表!G$200:G$378,0))</f>
        <v>0</v>
      </c>
      <c r="I406">
        <f>IF(_xlfn.XLOOKUP($C406,貼_産出額整理表!$B$200:$B$378,貼_産出額整理表!H$200:H$378,0)="-",NA(),_xlfn.XLOOKUP($C406,貼_産出額整理表!$B$200:$B$378,貼_産出額整理表!H$200:H$378,0))</f>
        <v>2</v>
      </c>
      <c r="J406">
        <f>IF(_xlfn.XLOOKUP($C406,貼_産出額整理表!$B$200:$B$378,貼_産出額整理表!I$200:I$378,0)="-",NA(),_xlfn.XLOOKUP($C406,貼_産出額整理表!$B$200:$B$378,貼_産出額整理表!I$200:I$378,0))</f>
        <v>0</v>
      </c>
      <c r="K406" t="e">
        <f>IF(_xlfn.XLOOKUP($C406,貼_産出額整理表!$B$200:$B$378,貼_産出額整理表!M$200:M$378,0)="-",NA(),_xlfn.XLOOKUP($C406,貼_産出額整理表!$B$200:$B$378,貼_産出額整理表!M$200:M$378,0))</f>
        <v>#N/A</v>
      </c>
      <c r="L406" t="e">
        <f>IF(_xlfn.XLOOKUP($C406,貼_産出額整理表!$B$200:$B$378,貼_産出額整理表!N$200:N$378,0)="-",NA(),_xlfn.XLOOKUP($C406,貼_産出額整理表!$B$200:$B$378,貼_産出額整理表!N$200:N$378,0))</f>
        <v>#N/A</v>
      </c>
      <c r="M406">
        <f>IF(_xlfn.XLOOKUP($C406,貼_産出額整理表!$B$200:$B$378,貼_産出額整理表!J$200:J$378,0)="-",NA(),_xlfn.XLOOKUP($C406,貼_産出額整理表!$B$200:$B$378,貼_産出額整理表!J$200:J$378,0))</f>
        <v>45</v>
      </c>
      <c r="N406">
        <f>IF(_xlfn.XLOOKUP($C406,貼_産出額整理表!$B$200:$B$378,貼_産出額整理表!K$200:K$378,0)="-",NA(),_xlfn.XLOOKUP($C406,貼_産出額整理表!$B$200:$B$378,貼_産出額整理表!K$200:K$378,0))</f>
        <v>0</v>
      </c>
      <c r="O406" t="e">
        <f>IF(_xlfn.XLOOKUP($C406,貼_産出額整理表!$B$200:$B$378,貼_産出額整理表!L$200:L$378,0)="-",NA(),_xlfn.XLOOKUP($C406,貼_産出額整理表!$B$200:$B$378,貼_産出額整理表!L$200:L$378,0))</f>
        <v>#N/A</v>
      </c>
      <c r="P406">
        <f>IF(_xlfn.XLOOKUP($C406,貼_産出額整理表!$B$200:$B$378,貼_産出額整理表!O$200:O$378,0)="-",NA(),_xlfn.XLOOKUP($C406,貼_産出額整理表!$B$200:$B$378,貼_産出額整理表!O$200:O$378,0))</f>
        <v>179</v>
      </c>
      <c r="Q406">
        <f>IF(_xlfn.XLOOKUP($C406,貼_産出額整理表!$B$200:$B$378,貼_産出額整理表!Q$200:Q$378,0)="-",NA(),_xlfn.XLOOKUP($C406,貼_産出額整理表!$B$200:$B$378,貼_産出額整理表!Q$200:Q$378,0))</f>
        <v>53</v>
      </c>
      <c r="R406">
        <f>IF(_xlfn.XLOOKUP($C406,貼_産出額整理表!$B$200:$B$378,貼_産出額整理表!R$200:R$378,0)="-",NA(),_xlfn.XLOOKUP($C406,貼_産出額整理表!$B$200:$B$378,貼_産出額整理表!R$200:R$378,0))</f>
        <v>48</v>
      </c>
      <c r="S406">
        <f>IF(_xlfn.XLOOKUP($C406,貼_産出額整理表!$B$200:$B$378,貼_産出額整理表!P$200:P$378,0)="-",NA(),_xlfn.XLOOKUP($C406,貼_産出額整理表!$B$200:$B$378,貼_産出額整理表!P$200:P$378,0))</f>
        <v>17</v>
      </c>
    </row>
    <row r="407" spans="3:19">
      <c r="C407">
        <v>89</v>
      </c>
      <c r="D407">
        <f>IF(_xlfn.XLOOKUP($C407,貼_産出額整理表!$B$200:$B$378,貼_産出額整理表!C$200:C$378,0)="-",NA(),_xlfn.XLOOKUP($C407,貼_産出額整理表!$B$200:$B$378,貼_産出額整理表!C$200:C$378,0))</f>
        <v>472</v>
      </c>
      <c r="E407">
        <f>IF(_xlfn.XLOOKUP($C407,貼_産出額整理表!$B$200:$B$378,貼_産出額整理表!D$200:D$378,0)="-",NA(),_xlfn.XLOOKUP($C407,貼_産出額整理表!$B$200:$B$378,貼_産出額整理表!D$200:D$378,0))</f>
        <v>162</v>
      </c>
      <c r="F407">
        <f>IF(_xlfn.XLOOKUP($C407,貼_産出額整理表!$B$200:$B$378,貼_産出額整理表!E$200:E$378,0)="-",NA(),_xlfn.XLOOKUP($C407,貼_産出額整理表!$B$200:$B$378,貼_産出額整理表!E$200:E$378,0))</f>
        <v>4</v>
      </c>
      <c r="G407">
        <f>IF(_xlfn.XLOOKUP($C407,貼_産出額整理表!$B$200:$B$378,貼_産出額整理表!F$200:F$378,0)="-",NA(),_xlfn.XLOOKUP($C407,貼_産出額整理表!$B$200:$B$378,貼_産出額整理表!F$200:F$378,0))</f>
        <v>3</v>
      </c>
      <c r="H407">
        <f>IF(_xlfn.XLOOKUP($C407,貼_産出額整理表!$B$200:$B$378,貼_産出額整理表!G$200:G$378,0)="-",NA(),_xlfn.XLOOKUP($C407,貼_産出額整理表!$B$200:$B$378,貼_産出額整理表!G$200:G$378,0))</f>
        <v>0</v>
      </c>
      <c r="I407">
        <f>IF(_xlfn.XLOOKUP($C407,貼_産出額整理表!$B$200:$B$378,貼_産出額整理表!H$200:H$378,0)="-",NA(),_xlfn.XLOOKUP($C407,貼_産出額整理表!$B$200:$B$378,貼_産出額整理表!H$200:H$378,0))</f>
        <v>2</v>
      </c>
      <c r="J407">
        <f>IF(_xlfn.XLOOKUP($C407,貼_産出額整理表!$B$200:$B$378,貼_産出額整理表!I$200:I$378,0)="-",NA(),_xlfn.XLOOKUP($C407,貼_産出額整理表!$B$200:$B$378,貼_産出額整理表!I$200:I$378,0))</f>
        <v>0</v>
      </c>
      <c r="K407" t="e">
        <f>IF(_xlfn.XLOOKUP($C407,貼_産出額整理表!$B$200:$B$378,貼_産出額整理表!M$200:M$378,0)="-",NA(),_xlfn.XLOOKUP($C407,貼_産出額整理表!$B$200:$B$378,貼_産出額整理表!M$200:M$378,0))</f>
        <v>#N/A</v>
      </c>
      <c r="L407" t="e">
        <f>IF(_xlfn.XLOOKUP($C407,貼_産出額整理表!$B$200:$B$378,貼_産出額整理表!N$200:N$378,0)="-",NA(),_xlfn.XLOOKUP($C407,貼_産出額整理表!$B$200:$B$378,貼_産出額整理表!N$200:N$378,0))</f>
        <v>#N/A</v>
      </c>
      <c r="M407">
        <f>IF(_xlfn.XLOOKUP($C407,貼_産出額整理表!$B$200:$B$378,貼_産出額整理表!J$200:J$378,0)="-",NA(),_xlfn.XLOOKUP($C407,貼_産出額整理表!$B$200:$B$378,貼_産出額整理表!J$200:J$378,0))</f>
        <v>45</v>
      </c>
      <c r="N407">
        <f>IF(_xlfn.XLOOKUP($C407,貼_産出額整理表!$B$200:$B$378,貼_産出額整理表!K$200:K$378,0)="-",NA(),_xlfn.XLOOKUP($C407,貼_産出額整理表!$B$200:$B$378,貼_産出額整理表!K$200:K$378,0))</f>
        <v>0</v>
      </c>
      <c r="O407" t="e">
        <f>IF(_xlfn.XLOOKUP($C407,貼_産出額整理表!$B$200:$B$378,貼_産出額整理表!L$200:L$378,0)="-",NA(),_xlfn.XLOOKUP($C407,貼_産出額整理表!$B$200:$B$378,貼_産出額整理表!L$200:L$378,0))</f>
        <v>#N/A</v>
      </c>
      <c r="P407">
        <f>IF(_xlfn.XLOOKUP($C407,貼_産出額整理表!$B$200:$B$378,貼_産出額整理表!O$200:O$378,0)="-",NA(),_xlfn.XLOOKUP($C407,貼_産出額整理表!$B$200:$B$378,貼_産出額整理表!O$200:O$378,0))</f>
        <v>178</v>
      </c>
      <c r="Q407">
        <f>IF(_xlfn.XLOOKUP($C407,貼_産出額整理表!$B$200:$B$378,貼_産出額整理表!Q$200:Q$378,0)="-",NA(),_xlfn.XLOOKUP($C407,貼_産出額整理表!$B$200:$B$378,貼_産出額整理表!Q$200:Q$378,0))</f>
        <v>51</v>
      </c>
      <c r="R407">
        <f>IF(_xlfn.XLOOKUP($C407,貼_産出額整理表!$B$200:$B$378,貼_産出額整理表!R$200:R$378,0)="-",NA(),_xlfn.XLOOKUP($C407,貼_産出額整理表!$B$200:$B$378,貼_産出額整理表!R$200:R$378,0))</f>
        <v>47</v>
      </c>
      <c r="S407">
        <f>IF(_xlfn.XLOOKUP($C407,貼_産出額整理表!$B$200:$B$378,貼_産出額整理表!P$200:P$378,0)="-",NA(),_xlfn.XLOOKUP($C407,貼_産出額整理表!$B$200:$B$378,貼_産出額整理表!P$200:P$378,0))</f>
        <v>16</v>
      </c>
    </row>
    <row r="408" spans="3:19">
      <c r="C408">
        <v>90</v>
      </c>
      <c r="D408">
        <f>IF(_xlfn.XLOOKUP($C408,貼_産出額整理表!$B$200:$B$378,貼_産出額整理表!C$200:C$378,0)="-",NA(),_xlfn.XLOOKUP($C408,貼_産出額整理表!$B$200:$B$378,貼_産出額整理表!C$200:C$378,0))</f>
        <v>466</v>
      </c>
      <c r="E408">
        <f>IF(_xlfn.XLOOKUP($C408,貼_産出額整理表!$B$200:$B$378,貼_産出額整理表!D$200:D$378,0)="-",NA(),_xlfn.XLOOKUP($C408,貼_産出額整理表!$B$200:$B$378,貼_産出額整理表!D$200:D$378,0))</f>
        <v>162</v>
      </c>
      <c r="F408">
        <f>IF(_xlfn.XLOOKUP($C408,貼_産出額整理表!$B$200:$B$378,貼_産出額整理表!E$200:E$378,0)="-",NA(),_xlfn.XLOOKUP($C408,貼_産出額整理表!$B$200:$B$378,貼_産出額整理表!E$200:E$378,0))</f>
        <v>3</v>
      </c>
      <c r="G408">
        <f>IF(_xlfn.XLOOKUP($C408,貼_産出額整理表!$B$200:$B$378,貼_産出額整理表!F$200:F$378,0)="-",NA(),_xlfn.XLOOKUP($C408,貼_産出額整理表!$B$200:$B$378,貼_産出額整理表!F$200:F$378,0))</f>
        <v>3</v>
      </c>
      <c r="H408">
        <f>IF(_xlfn.XLOOKUP($C408,貼_産出額整理表!$B$200:$B$378,貼_産出額整理表!G$200:G$378,0)="-",NA(),_xlfn.XLOOKUP($C408,貼_産出額整理表!$B$200:$B$378,貼_産出額整理表!G$200:G$378,0))</f>
        <v>0</v>
      </c>
      <c r="I408">
        <f>IF(_xlfn.XLOOKUP($C408,貼_産出額整理表!$B$200:$B$378,貼_産出額整理表!H$200:H$378,0)="-",NA(),_xlfn.XLOOKUP($C408,貼_産出額整理表!$B$200:$B$378,貼_産出額整理表!H$200:H$378,0))</f>
        <v>2</v>
      </c>
      <c r="J408">
        <f>IF(_xlfn.XLOOKUP($C408,貼_産出額整理表!$B$200:$B$378,貼_産出額整理表!I$200:I$378,0)="-",NA(),_xlfn.XLOOKUP($C408,貼_産出額整理表!$B$200:$B$378,貼_産出額整理表!I$200:I$378,0))</f>
        <v>0</v>
      </c>
      <c r="K408" t="e">
        <f>IF(_xlfn.XLOOKUP($C408,貼_産出額整理表!$B$200:$B$378,貼_産出額整理表!M$200:M$378,0)="-",NA(),_xlfn.XLOOKUP($C408,貼_産出額整理表!$B$200:$B$378,貼_産出額整理表!M$200:M$378,0))</f>
        <v>#N/A</v>
      </c>
      <c r="L408" t="e">
        <f>IF(_xlfn.XLOOKUP($C408,貼_産出額整理表!$B$200:$B$378,貼_産出額整理表!N$200:N$378,0)="-",NA(),_xlfn.XLOOKUP($C408,貼_産出額整理表!$B$200:$B$378,貼_産出額整理表!N$200:N$378,0))</f>
        <v>#N/A</v>
      </c>
      <c r="M408">
        <f>IF(_xlfn.XLOOKUP($C408,貼_産出額整理表!$B$200:$B$378,貼_産出額整理表!J$200:J$378,0)="-",NA(),_xlfn.XLOOKUP($C408,貼_産出額整理表!$B$200:$B$378,貼_産出額整理表!J$200:J$378,0))</f>
        <v>43</v>
      </c>
      <c r="N408">
        <f>IF(_xlfn.XLOOKUP($C408,貼_産出額整理表!$B$200:$B$378,貼_産出額整理表!K$200:K$378,0)="-",NA(),_xlfn.XLOOKUP($C408,貼_産出額整理表!$B$200:$B$378,貼_産出額整理表!K$200:K$378,0))</f>
        <v>0</v>
      </c>
      <c r="O408" t="e">
        <f>IF(_xlfn.XLOOKUP($C408,貼_産出額整理表!$B$200:$B$378,貼_産出額整理表!L$200:L$378,0)="-",NA(),_xlfn.XLOOKUP($C408,貼_産出額整理表!$B$200:$B$378,貼_産出額整理表!L$200:L$378,0))</f>
        <v>#N/A</v>
      </c>
      <c r="P408">
        <f>IF(_xlfn.XLOOKUP($C408,貼_産出額整理表!$B$200:$B$378,貼_産出額整理表!O$200:O$378,0)="-",NA(),_xlfn.XLOOKUP($C408,貼_産出額整理表!$B$200:$B$378,貼_産出額整理表!O$200:O$378,0))</f>
        <v>172</v>
      </c>
      <c r="Q408">
        <f>IF(_xlfn.XLOOKUP($C408,貼_産出額整理表!$B$200:$B$378,貼_産出額整理表!Q$200:Q$378,0)="-",NA(),_xlfn.XLOOKUP($C408,貼_産出額整理表!$B$200:$B$378,貼_産出額整理表!Q$200:Q$378,0))</f>
        <v>47</v>
      </c>
      <c r="R408">
        <f>IF(_xlfn.XLOOKUP($C408,貼_産出額整理表!$B$200:$B$378,貼_産出額整理表!R$200:R$378,0)="-",NA(),_xlfn.XLOOKUP($C408,貼_産出額整理表!$B$200:$B$378,貼_産出額整理表!R$200:R$378,0))</f>
        <v>43</v>
      </c>
      <c r="S408">
        <f>IF(_xlfn.XLOOKUP($C408,貼_産出額整理表!$B$200:$B$378,貼_産出額整理表!P$200:P$378,0)="-",NA(),_xlfn.XLOOKUP($C408,貼_産出額整理表!$B$200:$B$378,貼_産出額整理表!P$200:P$378,0))</f>
        <v>15</v>
      </c>
    </row>
    <row r="409" spans="3:19">
      <c r="C409">
        <v>91</v>
      </c>
      <c r="D409">
        <f>IF(_xlfn.XLOOKUP($C409,貼_産出額整理表!$B$200:$B$378,貼_産出額整理表!C$200:C$378,0)="-",NA(),_xlfn.XLOOKUP($C409,貼_産出額整理表!$B$200:$B$378,貼_産出額整理表!C$200:C$378,0))</f>
        <v>457</v>
      </c>
      <c r="E409">
        <f>IF(_xlfn.XLOOKUP($C409,貼_産出額整理表!$B$200:$B$378,貼_産出額整理表!D$200:D$378,0)="-",NA(),_xlfn.XLOOKUP($C409,貼_産出額整理表!$B$200:$B$378,貼_産出額整理表!D$200:D$378,0))</f>
        <v>157</v>
      </c>
      <c r="F409">
        <f>IF(_xlfn.XLOOKUP($C409,貼_産出額整理表!$B$200:$B$378,貼_産出額整理表!E$200:E$378,0)="-",NA(),_xlfn.XLOOKUP($C409,貼_産出額整理表!$B$200:$B$378,貼_産出額整理表!E$200:E$378,0))</f>
        <v>3</v>
      </c>
      <c r="G409">
        <f>IF(_xlfn.XLOOKUP($C409,貼_産出額整理表!$B$200:$B$378,貼_産出額整理表!F$200:F$378,0)="-",NA(),_xlfn.XLOOKUP($C409,貼_産出額整理表!$B$200:$B$378,貼_産出額整理表!F$200:F$378,0))</f>
        <v>3</v>
      </c>
      <c r="H409">
        <f>IF(_xlfn.XLOOKUP($C409,貼_産出額整理表!$B$200:$B$378,貼_産出額整理表!G$200:G$378,0)="-",NA(),_xlfn.XLOOKUP($C409,貼_産出額整理表!$B$200:$B$378,貼_産出額整理表!G$200:G$378,0))</f>
        <v>0</v>
      </c>
      <c r="I409">
        <f>IF(_xlfn.XLOOKUP($C409,貼_産出額整理表!$B$200:$B$378,貼_産出額整理表!H$200:H$378,0)="-",NA(),_xlfn.XLOOKUP($C409,貼_産出額整理表!$B$200:$B$378,貼_産出額整理表!H$200:H$378,0))</f>
        <v>2</v>
      </c>
      <c r="J409">
        <f>IF(_xlfn.XLOOKUP($C409,貼_産出額整理表!$B$200:$B$378,貼_産出額整理表!I$200:I$378,0)="-",NA(),_xlfn.XLOOKUP($C409,貼_産出額整理表!$B$200:$B$378,貼_産出額整理表!I$200:I$378,0))</f>
        <v>0</v>
      </c>
      <c r="K409" t="e">
        <f>IF(_xlfn.XLOOKUP($C409,貼_産出額整理表!$B$200:$B$378,貼_産出額整理表!M$200:M$378,0)="-",NA(),_xlfn.XLOOKUP($C409,貼_産出額整理表!$B$200:$B$378,貼_産出額整理表!M$200:M$378,0))</f>
        <v>#N/A</v>
      </c>
      <c r="L409" t="e">
        <f>IF(_xlfn.XLOOKUP($C409,貼_産出額整理表!$B$200:$B$378,貼_産出額整理表!N$200:N$378,0)="-",NA(),_xlfn.XLOOKUP($C409,貼_産出額整理表!$B$200:$B$378,貼_産出額整理表!N$200:N$378,0))</f>
        <v>#N/A</v>
      </c>
      <c r="M409">
        <f>IF(_xlfn.XLOOKUP($C409,貼_産出額整理表!$B$200:$B$378,貼_産出額整理表!J$200:J$378,0)="-",NA(),_xlfn.XLOOKUP($C409,貼_産出額整理表!$B$200:$B$378,貼_産出額整理表!J$200:J$378,0))</f>
        <v>43</v>
      </c>
      <c r="N409">
        <f>IF(_xlfn.XLOOKUP($C409,貼_産出額整理表!$B$200:$B$378,貼_産出額整理表!K$200:K$378,0)="-",NA(),_xlfn.XLOOKUP($C409,貼_産出額整理表!$B$200:$B$378,貼_産出額整理表!K$200:K$378,0))</f>
        <v>0</v>
      </c>
      <c r="O409" t="e">
        <f>IF(_xlfn.XLOOKUP($C409,貼_産出額整理表!$B$200:$B$378,貼_産出額整理表!L$200:L$378,0)="-",NA(),_xlfn.XLOOKUP($C409,貼_産出額整理表!$B$200:$B$378,貼_産出額整理表!L$200:L$378,0))</f>
        <v>#N/A</v>
      </c>
      <c r="P409">
        <f>IF(_xlfn.XLOOKUP($C409,貼_産出額整理表!$B$200:$B$378,貼_産出額整理表!O$200:O$378,0)="-",NA(),_xlfn.XLOOKUP($C409,貼_産出額整理表!$B$200:$B$378,貼_産出額整理表!O$200:O$378,0))</f>
        <v>157</v>
      </c>
      <c r="Q409">
        <f>IF(_xlfn.XLOOKUP($C409,貼_産出額整理表!$B$200:$B$378,貼_産出額整理表!Q$200:Q$378,0)="-",NA(),_xlfn.XLOOKUP($C409,貼_産出額整理表!$B$200:$B$378,貼_産出額整理表!Q$200:Q$378,0))</f>
        <v>47</v>
      </c>
      <c r="R409">
        <f>IF(_xlfn.XLOOKUP($C409,貼_産出額整理表!$B$200:$B$378,貼_産出額整理表!R$200:R$378,0)="-",NA(),_xlfn.XLOOKUP($C409,貼_産出額整理表!$B$200:$B$378,貼_産出額整理表!R$200:R$378,0))</f>
        <v>42</v>
      </c>
      <c r="S409">
        <f>IF(_xlfn.XLOOKUP($C409,貼_産出額整理表!$B$200:$B$378,貼_産出額整理表!P$200:P$378,0)="-",NA(),_xlfn.XLOOKUP($C409,貼_産出額整理表!$B$200:$B$378,貼_産出額整理表!P$200:P$378,0))</f>
        <v>14</v>
      </c>
    </row>
    <row r="410" spans="3:19">
      <c r="C410">
        <v>92</v>
      </c>
      <c r="D410">
        <f>IF(_xlfn.XLOOKUP($C410,貼_産出額整理表!$B$200:$B$378,貼_産出額整理表!C$200:C$378,0)="-",NA(),_xlfn.XLOOKUP($C410,貼_産出額整理表!$B$200:$B$378,貼_産出額整理表!C$200:C$378,0))</f>
        <v>456</v>
      </c>
      <c r="E410">
        <f>IF(_xlfn.XLOOKUP($C410,貼_産出額整理表!$B$200:$B$378,貼_産出額整理表!D$200:D$378,0)="-",NA(),_xlfn.XLOOKUP($C410,貼_産出額整理表!$B$200:$B$378,貼_産出額整理表!D$200:D$378,0))</f>
        <v>152</v>
      </c>
      <c r="F410">
        <f>IF(_xlfn.XLOOKUP($C410,貼_産出額整理表!$B$200:$B$378,貼_産出額整理表!E$200:E$378,0)="-",NA(),_xlfn.XLOOKUP($C410,貼_産出額整理表!$B$200:$B$378,貼_産出額整理表!E$200:E$378,0))</f>
        <v>3</v>
      </c>
      <c r="G410">
        <f>IF(_xlfn.XLOOKUP($C410,貼_産出額整理表!$B$200:$B$378,貼_産出額整理表!F$200:F$378,0)="-",NA(),_xlfn.XLOOKUP($C410,貼_産出額整理表!$B$200:$B$378,貼_産出額整理表!F$200:F$378,0))</f>
        <v>3</v>
      </c>
      <c r="H410">
        <f>IF(_xlfn.XLOOKUP($C410,貼_産出額整理表!$B$200:$B$378,貼_産出額整理表!G$200:G$378,0)="-",NA(),_xlfn.XLOOKUP($C410,貼_産出額整理表!$B$200:$B$378,貼_産出額整理表!G$200:G$378,0))</f>
        <v>0</v>
      </c>
      <c r="I410">
        <f>IF(_xlfn.XLOOKUP($C410,貼_産出額整理表!$B$200:$B$378,貼_産出額整理表!H$200:H$378,0)="-",NA(),_xlfn.XLOOKUP($C410,貼_産出額整理表!$B$200:$B$378,貼_産出額整理表!H$200:H$378,0))</f>
        <v>2</v>
      </c>
      <c r="J410">
        <f>IF(_xlfn.XLOOKUP($C410,貼_産出額整理表!$B$200:$B$378,貼_産出額整理表!I$200:I$378,0)="-",NA(),_xlfn.XLOOKUP($C410,貼_産出額整理表!$B$200:$B$378,貼_産出額整理表!I$200:I$378,0))</f>
        <v>0</v>
      </c>
      <c r="K410" t="e">
        <f>IF(_xlfn.XLOOKUP($C410,貼_産出額整理表!$B$200:$B$378,貼_産出額整理表!M$200:M$378,0)="-",NA(),_xlfn.XLOOKUP($C410,貼_産出額整理表!$B$200:$B$378,貼_産出額整理表!M$200:M$378,0))</f>
        <v>#N/A</v>
      </c>
      <c r="L410" t="e">
        <f>IF(_xlfn.XLOOKUP($C410,貼_産出額整理表!$B$200:$B$378,貼_産出額整理表!N$200:N$378,0)="-",NA(),_xlfn.XLOOKUP($C410,貼_産出額整理表!$B$200:$B$378,貼_産出額整理表!N$200:N$378,0))</f>
        <v>#N/A</v>
      </c>
      <c r="M410">
        <f>IF(_xlfn.XLOOKUP($C410,貼_産出額整理表!$B$200:$B$378,貼_産出額整理表!J$200:J$378,0)="-",NA(),_xlfn.XLOOKUP($C410,貼_産出額整理表!$B$200:$B$378,貼_産出額整理表!J$200:J$378,0))</f>
        <v>43</v>
      </c>
      <c r="N410">
        <f>IF(_xlfn.XLOOKUP($C410,貼_産出額整理表!$B$200:$B$378,貼_産出額整理表!K$200:K$378,0)="-",NA(),_xlfn.XLOOKUP($C410,貼_産出額整理表!$B$200:$B$378,貼_産出額整理表!K$200:K$378,0))</f>
        <v>0</v>
      </c>
      <c r="O410" t="e">
        <f>IF(_xlfn.XLOOKUP($C410,貼_産出額整理表!$B$200:$B$378,貼_産出額整理表!L$200:L$378,0)="-",NA(),_xlfn.XLOOKUP($C410,貼_産出額整理表!$B$200:$B$378,貼_産出額整理表!L$200:L$378,0))</f>
        <v>#N/A</v>
      </c>
      <c r="P410">
        <f>IF(_xlfn.XLOOKUP($C410,貼_産出額整理表!$B$200:$B$378,貼_産出額整理表!O$200:O$378,0)="-",NA(),_xlfn.XLOOKUP($C410,貼_産出額整理表!$B$200:$B$378,貼_産出額整理表!O$200:O$378,0))</f>
        <v>149</v>
      </c>
      <c r="Q410">
        <f>IF(_xlfn.XLOOKUP($C410,貼_産出額整理表!$B$200:$B$378,貼_産出額整理表!Q$200:Q$378,0)="-",NA(),_xlfn.XLOOKUP($C410,貼_産出額整理表!$B$200:$B$378,貼_産出額整理表!Q$200:Q$378,0))</f>
        <v>45</v>
      </c>
      <c r="R410">
        <f>IF(_xlfn.XLOOKUP($C410,貼_産出額整理表!$B$200:$B$378,貼_産出額整理表!R$200:R$378,0)="-",NA(),_xlfn.XLOOKUP($C410,貼_産出額整理表!$B$200:$B$378,貼_産出額整理表!R$200:R$378,0))</f>
        <v>41</v>
      </c>
      <c r="S410">
        <f>IF(_xlfn.XLOOKUP($C410,貼_産出額整理表!$B$200:$B$378,貼_産出額整理表!P$200:P$378,0)="-",NA(),_xlfn.XLOOKUP($C410,貼_産出額整理表!$B$200:$B$378,貼_産出額整理表!P$200:P$378,0))</f>
        <v>14</v>
      </c>
    </row>
    <row r="411" spans="3:19">
      <c r="C411">
        <v>93</v>
      </c>
      <c r="D411">
        <f>IF(_xlfn.XLOOKUP($C411,貼_産出額整理表!$B$200:$B$378,貼_産出額整理表!C$200:C$378,0)="-",NA(),_xlfn.XLOOKUP($C411,貼_産出額整理表!$B$200:$B$378,貼_産出額整理表!C$200:C$378,0))</f>
        <v>441</v>
      </c>
      <c r="E411">
        <f>IF(_xlfn.XLOOKUP($C411,貼_産出額整理表!$B$200:$B$378,貼_産出額整理表!D$200:D$378,0)="-",NA(),_xlfn.XLOOKUP($C411,貼_産出額整理表!$B$200:$B$378,貼_産出額整理表!D$200:D$378,0))</f>
        <v>151</v>
      </c>
      <c r="F411">
        <f>IF(_xlfn.XLOOKUP($C411,貼_産出額整理表!$B$200:$B$378,貼_産出額整理表!E$200:E$378,0)="-",NA(),_xlfn.XLOOKUP($C411,貼_産出額整理表!$B$200:$B$378,貼_産出額整理表!E$200:E$378,0))</f>
        <v>2</v>
      </c>
      <c r="G411">
        <f>IF(_xlfn.XLOOKUP($C411,貼_産出額整理表!$B$200:$B$378,貼_産出額整理表!F$200:F$378,0)="-",NA(),_xlfn.XLOOKUP($C411,貼_産出額整理表!$B$200:$B$378,貼_産出額整理表!F$200:F$378,0))</f>
        <v>3</v>
      </c>
      <c r="H411">
        <f>IF(_xlfn.XLOOKUP($C411,貼_産出額整理表!$B$200:$B$378,貼_産出額整理表!G$200:G$378,0)="-",NA(),_xlfn.XLOOKUP($C411,貼_産出額整理表!$B$200:$B$378,貼_産出額整理表!G$200:G$378,0))</f>
        <v>0</v>
      </c>
      <c r="I411">
        <f>IF(_xlfn.XLOOKUP($C411,貼_産出額整理表!$B$200:$B$378,貼_産出額整理表!H$200:H$378,0)="-",NA(),_xlfn.XLOOKUP($C411,貼_産出額整理表!$B$200:$B$378,貼_産出額整理表!H$200:H$378,0))</f>
        <v>2</v>
      </c>
      <c r="J411">
        <f>IF(_xlfn.XLOOKUP($C411,貼_産出額整理表!$B$200:$B$378,貼_産出額整理表!I$200:I$378,0)="-",NA(),_xlfn.XLOOKUP($C411,貼_産出額整理表!$B$200:$B$378,貼_産出額整理表!I$200:I$378,0))</f>
        <v>0</v>
      </c>
      <c r="K411" t="e">
        <f>IF(_xlfn.XLOOKUP($C411,貼_産出額整理表!$B$200:$B$378,貼_産出額整理表!M$200:M$378,0)="-",NA(),_xlfn.XLOOKUP($C411,貼_産出額整理表!$B$200:$B$378,貼_産出額整理表!M$200:M$378,0))</f>
        <v>#N/A</v>
      </c>
      <c r="L411" t="e">
        <f>IF(_xlfn.XLOOKUP($C411,貼_産出額整理表!$B$200:$B$378,貼_産出額整理表!N$200:N$378,0)="-",NA(),_xlfn.XLOOKUP($C411,貼_産出額整理表!$B$200:$B$378,貼_産出額整理表!N$200:N$378,0))</f>
        <v>#N/A</v>
      </c>
      <c r="M411">
        <f>IF(_xlfn.XLOOKUP($C411,貼_産出額整理表!$B$200:$B$378,貼_産出額整理表!J$200:J$378,0)="-",NA(),_xlfn.XLOOKUP($C411,貼_産出額整理表!$B$200:$B$378,貼_産出額整理表!J$200:J$378,0))</f>
        <v>40</v>
      </c>
      <c r="N411">
        <f>IF(_xlfn.XLOOKUP($C411,貼_産出額整理表!$B$200:$B$378,貼_産出額整理表!K$200:K$378,0)="-",NA(),_xlfn.XLOOKUP($C411,貼_産出額整理表!$B$200:$B$378,貼_産出額整理表!K$200:K$378,0))</f>
        <v>0</v>
      </c>
      <c r="O411" t="e">
        <f>IF(_xlfn.XLOOKUP($C411,貼_産出額整理表!$B$200:$B$378,貼_産出額整理表!L$200:L$378,0)="-",NA(),_xlfn.XLOOKUP($C411,貼_産出額整理表!$B$200:$B$378,貼_産出額整理表!L$200:L$378,0))</f>
        <v>#N/A</v>
      </c>
      <c r="P411">
        <f>IF(_xlfn.XLOOKUP($C411,貼_産出額整理表!$B$200:$B$378,貼_産出額整理表!O$200:O$378,0)="-",NA(),_xlfn.XLOOKUP($C411,貼_産出額整理表!$B$200:$B$378,貼_産出額整理表!O$200:O$378,0))</f>
        <v>143</v>
      </c>
      <c r="Q411">
        <f>IF(_xlfn.XLOOKUP($C411,貼_産出額整理表!$B$200:$B$378,貼_産出額整理表!Q$200:Q$378,0)="-",NA(),_xlfn.XLOOKUP($C411,貼_産出額整理表!$B$200:$B$378,貼_産出額整理表!Q$200:Q$378,0))</f>
        <v>45</v>
      </c>
      <c r="R411">
        <f>IF(_xlfn.XLOOKUP($C411,貼_産出額整理表!$B$200:$B$378,貼_産出額整理表!R$200:R$378,0)="-",NA(),_xlfn.XLOOKUP($C411,貼_産出額整理表!$B$200:$B$378,貼_産出額整理表!R$200:R$378,0))</f>
        <v>40</v>
      </c>
      <c r="S411">
        <f>IF(_xlfn.XLOOKUP($C411,貼_産出額整理表!$B$200:$B$378,貼_産出額整理表!P$200:P$378,0)="-",NA(),_xlfn.XLOOKUP($C411,貼_産出額整理表!$B$200:$B$378,貼_産出額整理表!P$200:P$378,0))</f>
        <v>13</v>
      </c>
    </row>
    <row r="412" spans="3:19">
      <c r="C412">
        <v>94</v>
      </c>
      <c r="D412">
        <f>IF(_xlfn.XLOOKUP($C412,貼_産出額整理表!$B$200:$B$378,貼_産出額整理表!C$200:C$378,0)="-",NA(),_xlfn.XLOOKUP($C412,貼_産出額整理表!$B$200:$B$378,貼_産出額整理表!C$200:C$378,0))</f>
        <v>432</v>
      </c>
      <c r="E412">
        <f>IF(_xlfn.XLOOKUP($C412,貼_産出額整理表!$B$200:$B$378,貼_産出額整理表!D$200:D$378,0)="-",NA(),_xlfn.XLOOKUP($C412,貼_産出額整理表!$B$200:$B$378,貼_産出額整理表!D$200:D$378,0))</f>
        <v>148</v>
      </c>
      <c r="F412">
        <f>IF(_xlfn.XLOOKUP($C412,貼_産出額整理表!$B$200:$B$378,貼_産出額整理表!E$200:E$378,0)="-",NA(),_xlfn.XLOOKUP($C412,貼_産出額整理表!$B$200:$B$378,貼_産出額整理表!E$200:E$378,0))</f>
        <v>2</v>
      </c>
      <c r="G412">
        <f>IF(_xlfn.XLOOKUP($C412,貼_産出額整理表!$B$200:$B$378,貼_産出額整理表!F$200:F$378,0)="-",NA(),_xlfn.XLOOKUP($C412,貼_産出額整理表!$B$200:$B$378,貼_産出額整理表!F$200:F$378,0))</f>
        <v>2</v>
      </c>
      <c r="H412">
        <f>IF(_xlfn.XLOOKUP($C412,貼_産出額整理表!$B$200:$B$378,貼_産出額整理表!G$200:G$378,0)="-",NA(),_xlfn.XLOOKUP($C412,貼_産出額整理表!$B$200:$B$378,貼_産出額整理表!G$200:G$378,0))</f>
        <v>0</v>
      </c>
      <c r="I412">
        <f>IF(_xlfn.XLOOKUP($C412,貼_産出額整理表!$B$200:$B$378,貼_産出額整理表!H$200:H$378,0)="-",NA(),_xlfn.XLOOKUP($C412,貼_産出額整理表!$B$200:$B$378,貼_産出額整理表!H$200:H$378,0))</f>
        <v>2</v>
      </c>
      <c r="J412">
        <f>IF(_xlfn.XLOOKUP($C412,貼_産出額整理表!$B$200:$B$378,貼_産出額整理表!I$200:I$378,0)="-",NA(),_xlfn.XLOOKUP($C412,貼_産出額整理表!$B$200:$B$378,貼_産出額整理表!I$200:I$378,0))</f>
        <v>0</v>
      </c>
      <c r="K412" t="e">
        <f>IF(_xlfn.XLOOKUP($C412,貼_産出額整理表!$B$200:$B$378,貼_産出額整理表!M$200:M$378,0)="-",NA(),_xlfn.XLOOKUP($C412,貼_産出額整理表!$B$200:$B$378,貼_産出額整理表!M$200:M$378,0))</f>
        <v>#N/A</v>
      </c>
      <c r="L412" t="e">
        <f>IF(_xlfn.XLOOKUP($C412,貼_産出額整理表!$B$200:$B$378,貼_産出額整理表!N$200:N$378,0)="-",NA(),_xlfn.XLOOKUP($C412,貼_産出額整理表!$B$200:$B$378,貼_産出額整理表!N$200:N$378,0))</f>
        <v>#N/A</v>
      </c>
      <c r="M412">
        <f>IF(_xlfn.XLOOKUP($C412,貼_産出額整理表!$B$200:$B$378,貼_産出額整理表!J$200:J$378,0)="-",NA(),_xlfn.XLOOKUP($C412,貼_産出額整理表!$B$200:$B$378,貼_産出額整理表!J$200:J$378,0))</f>
        <v>39</v>
      </c>
      <c r="N412">
        <f>IF(_xlfn.XLOOKUP($C412,貼_産出額整理表!$B$200:$B$378,貼_産出額整理表!K$200:K$378,0)="-",NA(),_xlfn.XLOOKUP($C412,貼_産出額整理表!$B$200:$B$378,貼_産出額整理表!K$200:K$378,0))</f>
        <v>0</v>
      </c>
      <c r="O412" t="e">
        <f>IF(_xlfn.XLOOKUP($C412,貼_産出額整理表!$B$200:$B$378,貼_産出額整理表!L$200:L$378,0)="-",NA(),_xlfn.XLOOKUP($C412,貼_産出額整理表!$B$200:$B$378,貼_産出額整理表!L$200:L$378,0))</f>
        <v>#N/A</v>
      </c>
      <c r="P412">
        <f>IF(_xlfn.XLOOKUP($C412,貼_産出額整理表!$B$200:$B$378,貼_産出額整理表!O$200:O$378,0)="-",NA(),_xlfn.XLOOKUP($C412,貼_産出額整理表!$B$200:$B$378,貼_産出額整理表!O$200:O$378,0))</f>
        <v>138</v>
      </c>
      <c r="Q412">
        <f>IF(_xlfn.XLOOKUP($C412,貼_産出額整理表!$B$200:$B$378,貼_産出額整理表!Q$200:Q$378,0)="-",NA(),_xlfn.XLOOKUP($C412,貼_産出額整理表!$B$200:$B$378,貼_産出額整理表!Q$200:Q$378,0))</f>
        <v>44</v>
      </c>
      <c r="R412">
        <f>IF(_xlfn.XLOOKUP($C412,貼_産出額整理表!$B$200:$B$378,貼_産出額整理表!R$200:R$378,0)="-",NA(),_xlfn.XLOOKUP($C412,貼_産出額整理表!$B$200:$B$378,貼_産出額整理表!R$200:R$378,0))</f>
        <v>38</v>
      </c>
      <c r="S412">
        <f>IF(_xlfn.XLOOKUP($C412,貼_産出額整理表!$B$200:$B$378,貼_産出額整理表!P$200:P$378,0)="-",NA(),_xlfn.XLOOKUP($C412,貼_産出額整理表!$B$200:$B$378,貼_産出額整理表!P$200:P$378,0))</f>
        <v>13</v>
      </c>
    </row>
    <row r="413" spans="3:19">
      <c r="C413">
        <v>95</v>
      </c>
      <c r="D413">
        <f>IF(_xlfn.XLOOKUP($C413,貼_産出額整理表!$B$200:$B$378,貼_産出額整理表!C$200:C$378,0)="-",NA(),_xlfn.XLOOKUP($C413,貼_産出額整理表!$B$200:$B$378,貼_産出額整理表!C$200:C$378,0))</f>
        <v>423</v>
      </c>
      <c r="E413">
        <f>IF(_xlfn.XLOOKUP($C413,貼_産出額整理表!$B$200:$B$378,貼_産出額整理表!D$200:D$378,0)="-",NA(),_xlfn.XLOOKUP($C413,貼_産出額整理表!$B$200:$B$378,貼_産出額整理表!D$200:D$378,0))</f>
        <v>144</v>
      </c>
      <c r="F413">
        <f>IF(_xlfn.XLOOKUP($C413,貼_産出額整理表!$B$200:$B$378,貼_産出額整理表!E$200:E$378,0)="-",NA(),_xlfn.XLOOKUP($C413,貼_産出額整理表!$B$200:$B$378,貼_産出額整理表!E$200:E$378,0))</f>
        <v>2</v>
      </c>
      <c r="G413">
        <f>IF(_xlfn.XLOOKUP($C413,貼_産出額整理表!$B$200:$B$378,貼_産出額整理表!F$200:F$378,0)="-",NA(),_xlfn.XLOOKUP($C413,貼_産出額整理表!$B$200:$B$378,貼_産出額整理表!F$200:F$378,0))</f>
        <v>2</v>
      </c>
      <c r="H413">
        <f>IF(_xlfn.XLOOKUP($C413,貼_産出額整理表!$B$200:$B$378,貼_産出額整理表!G$200:G$378,0)="-",NA(),_xlfn.XLOOKUP($C413,貼_産出額整理表!$B$200:$B$378,貼_産出額整理表!G$200:G$378,0))</f>
        <v>0</v>
      </c>
      <c r="I413">
        <f>IF(_xlfn.XLOOKUP($C413,貼_産出額整理表!$B$200:$B$378,貼_産出額整理表!H$200:H$378,0)="-",NA(),_xlfn.XLOOKUP($C413,貼_産出額整理表!$B$200:$B$378,貼_産出額整理表!H$200:H$378,0))</f>
        <v>2</v>
      </c>
      <c r="J413">
        <f>IF(_xlfn.XLOOKUP($C413,貼_産出額整理表!$B$200:$B$378,貼_産出額整理表!I$200:I$378,0)="-",NA(),_xlfn.XLOOKUP($C413,貼_産出額整理表!$B$200:$B$378,貼_産出額整理表!I$200:I$378,0))</f>
        <v>0</v>
      </c>
      <c r="K413" t="e">
        <f>IF(_xlfn.XLOOKUP($C413,貼_産出額整理表!$B$200:$B$378,貼_産出額整理表!M$200:M$378,0)="-",NA(),_xlfn.XLOOKUP($C413,貼_産出額整理表!$B$200:$B$378,貼_産出額整理表!M$200:M$378,0))</f>
        <v>#N/A</v>
      </c>
      <c r="L413" t="e">
        <f>IF(_xlfn.XLOOKUP($C413,貼_産出額整理表!$B$200:$B$378,貼_産出額整理表!N$200:N$378,0)="-",NA(),_xlfn.XLOOKUP($C413,貼_産出額整理表!$B$200:$B$378,貼_産出額整理表!N$200:N$378,0))</f>
        <v>#N/A</v>
      </c>
      <c r="M413">
        <f>IF(_xlfn.XLOOKUP($C413,貼_産出額整理表!$B$200:$B$378,貼_産出額整理表!J$200:J$378,0)="-",NA(),_xlfn.XLOOKUP($C413,貼_産出額整理表!$B$200:$B$378,貼_産出額整理表!J$200:J$378,0))</f>
        <v>38</v>
      </c>
      <c r="N413">
        <f>IF(_xlfn.XLOOKUP($C413,貼_産出額整理表!$B$200:$B$378,貼_産出額整理表!K$200:K$378,0)="-",NA(),_xlfn.XLOOKUP($C413,貼_産出額整理表!$B$200:$B$378,貼_産出額整理表!K$200:K$378,0))</f>
        <v>0</v>
      </c>
      <c r="O413" t="e">
        <f>IF(_xlfn.XLOOKUP($C413,貼_産出額整理表!$B$200:$B$378,貼_産出額整理表!L$200:L$378,0)="-",NA(),_xlfn.XLOOKUP($C413,貼_産出額整理表!$B$200:$B$378,貼_産出額整理表!L$200:L$378,0))</f>
        <v>#N/A</v>
      </c>
      <c r="P413">
        <f>IF(_xlfn.XLOOKUP($C413,貼_産出額整理表!$B$200:$B$378,貼_産出額整理表!O$200:O$378,0)="-",NA(),_xlfn.XLOOKUP($C413,貼_産出額整理表!$B$200:$B$378,貼_産出額整理表!O$200:O$378,0))</f>
        <v>137</v>
      </c>
      <c r="Q413">
        <f>IF(_xlfn.XLOOKUP($C413,貼_産出額整理表!$B$200:$B$378,貼_産出額整理表!Q$200:Q$378,0)="-",NA(),_xlfn.XLOOKUP($C413,貼_産出額整理表!$B$200:$B$378,貼_産出額整理表!Q$200:Q$378,0))</f>
        <v>41</v>
      </c>
      <c r="R413">
        <f>IF(_xlfn.XLOOKUP($C413,貼_産出額整理表!$B$200:$B$378,貼_産出額整理表!R$200:R$378,0)="-",NA(),_xlfn.XLOOKUP($C413,貼_産出額整理表!$B$200:$B$378,貼_産出額整理表!R$200:R$378,0))</f>
        <v>36</v>
      </c>
      <c r="S413">
        <f>IF(_xlfn.XLOOKUP($C413,貼_産出額整理表!$B$200:$B$378,貼_産出額整理表!P$200:P$378,0)="-",NA(),_xlfn.XLOOKUP($C413,貼_産出額整理表!$B$200:$B$378,貼_産出額整理表!P$200:P$378,0))</f>
        <v>12</v>
      </c>
    </row>
    <row r="414" spans="3:19">
      <c r="C414">
        <v>96</v>
      </c>
      <c r="D414">
        <f>IF(_xlfn.XLOOKUP($C414,貼_産出額整理表!$B$200:$B$378,貼_産出額整理表!C$200:C$378,0)="-",NA(),_xlfn.XLOOKUP($C414,貼_産出額整理表!$B$200:$B$378,貼_産出額整理表!C$200:C$378,0))</f>
        <v>420</v>
      </c>
      <c r="E414">
        <f>IF(_xlfn.XLOOKUP($C414,貼_産出額整理表!$B$200:$B$378,貼_産出額整理表!D$200:D$378,0)="-",NA(),_xlfn.XLOOKUP($C414,貼_産出額整理表!$B$200:$B$378,貼_産出額整理表!D$200:D$378,0))</f>
        <v>130</v>
      </c>
      <c r="F414">
        <f>IF(_xlfn.XLOOKUP($C414,貼_産出額整理表!$B$200:$B$378,貼_産出額整理表!E$200:E$378,0)="-",NA(),_xlfn.XLOOKUP($C414,貼_産出額整理表!$B$200:$B$378,貼_産出額整理表!E$200:E$378,0))</f>
        <v>2</v>
      </c>
      <c r="G414">
        <f>IF(_xlfn.XLOOKUP($C414,貼_産出額整理表!$B$200:$B$378,貼_産出額整理表!F$200:F$378,0)="-",NA(),_xlfn.XLOOKUP($C414,貼_産出額整理表!$B$200:$B$378,貼_産出額整理表!F$200:F$378,0))</f>
        <v>2</v>
      </c>
      <c r="H414">
        <f>IF(_xlfn.XLOOKUP($C414,貼_産出額整理表!$B$200:$B$378,貼_産出額整理表!G$200:G$378,0)="-",NA(),_xlfn.XLOOKUP($C414,貼_産出額整理表!$B$200:$B$378,貼_産出額整理表!G$200:G$378,0))</f>
        <v>0</v>
      </c>
      <c r="I414">
        <f>IF(_xlfn.XLOOKUP($C414,貼_産出額整理表!$B$200:$B$378,貼_産出額整理表!H$200:H$378,0)="-",NA(),_xlfn.XLOOKUP($C414,貼_産出額整理表!$B$200:$B$378,貼_産出額整理表!H$200:H$378,0))</f>
        <v>1</v>
      </c>
      <c r="J414">
        <f>IF(_xlfn.XLOOKUP($C414,貼_産出額整理表!$B$200:$B$378,貼_産出額整理表!I$200:I$378,0)="-",NA(),_xlfn.XLOOKUP($C414,貼_産出額整理表!$B$200:$B$378,貼_産出額整理表!I$200:I$378,0))</f>
        <v>0</v>
      </c>
      <c r="K414" t="e">
        <f>IF(_xlfn.XLOOKUP($C414,貼_産出額整理表!$B$200:$B$378,貼_産出額整理表!M$200:M$378,0)="-",NA(),_xlfn.XLOOKUP($C414,貼_産出額整理表!$B$200:$B$378,貼_産出額整理表!M$200:M$378,0))</f>
        <v>#N/A</v>
      </c>
      <c r="L414" t="e">
        <f>IF(_xlfn.XLOOKUP($C414,貼_産出額整理表!$B$200:$B$378,貼_産出額整理表!N$200:N$378,0)="-",NA(),_xlfn.XLOOKUP($C414,貼_産出額整理表!$B$200:$B$378,貼_産出額整理表!N$200:N$378,0))</f>
        <v>#N/A</v>
      </c>
      <c r="M414">
        <f>IF(_xlfn.XLOOKUP($C414,貼_産出額整理表!$B$200:$B$378,貼_産出額整理表!J$200:J$378,0)="-",NA(),_xlfn.XLOOKUP($C414,貼_産出額整理表!$B$200:$B$378,貼_産出額整理表!J$200:J$378,0))</f>
        <v>38</v>
      </c>
      <c r="N414">
        <f>IF(_xlfn.XLOOKUP($C414,貼_産出額整理表!$B$200:$B$378,貼_産出額整理表!K$200:K$378,0)="-",NA(),_xlfn.XLOOKUP($C414,貼_産出額整理表!$B$200:$B$378,貼_産出額整理表!K$200:K$378,0))</f>
        <v>0</v>
      </c>
      <c r="O414" t="e">
        <f>IF(_xlfn.XLOOKUP($C414,貼_産出額整理表!$B$200:$B$378,貼_産出額整理表!L$200:L$378,0)="-",NA(),_xlfn.XLOOKUP($C414,貼_産出額整理表!$B$200:$B$378,貼_産出額整理表!L$200:L$378,0))</f>
        <v>#N/A</v>
      </c>
      <c r="P414">
        <f>IF(_xlfn.XLOOKUP($C414,貼_産出額整理表!$B$200:$B$378,貼_産出額整理表!O$200:O$378,0)="-",NA(),_xlfn.XLOOKUP($C414,貼_産出額整理表!$B$200:$B$378,貼_産出額整理表!O$200:O$378,0))</f>
        <v>128</v>
      </c>
      <c r="Q414">
        <f>IF(_xlfn.XLOOKUP($C414,貼_産出額整理表!$B$200:$B$378,貼_産出額整理表!Q$200:Q$378,0)="-",NA(),_xlfn.XLOOKUP($C414,貼_産出額整理表!$B$200:$B$378,貼_産出額整理表!Q$200:Q$378,0))</f>
        <v>35</v>
      </c>
      <c r="R414">
        <f>IF(_xlfn.XLOOKUP($C414,貼_産出額整理表!$B$200:$B$378,貼_産出額整理表!R$200:R$378,0)="-",NA(),_xlfn.XLOOKUP($C414,貼_産出額整理表!$B$200:$B$378,貼_産出額整理表!R$200:R$378,0))</f>
        <v>32</v>
      </c>
      <c r="S414">
        <f>IF(_xlfn.XLOOKUP($C414,貼_産出額整理表!$B$200:$B$378,貼_産出額整理表!P$200:P$378,0)="-",NA(),_xlfn.XLOOKUP($C414,貼_産出額整理表!$B$200:$B$378,貼_産出額整理表!P$200:P$378,0))</f>
        <v>12</v>
      </c>
    </row>
    <row r="415" spans="3:19">
      <c r="C415">
        <v>97</v>
      </c>
      <c r="D415">
        <f>IF(_xlfn.XLOOKUP($C415,貼_産出額整理表!$B$200:$B$378,貼_産出額整理表!C$200:C$378,0)="-",NA(),_xlfn.XLOOKUP($C415,貼_産出額整理表!$B$200:$B$378,貼_産出額整理表!C$200:C$378,0))</f>
        <v>416</v>
      </c>
      <c r="E415">
        <f>IF(_xlfn.XLOOKUP($C415,貼_産出額整理表!$B$200:$B$378,貼_産出額整理表!D$200:D$378,0)="-",NA(),_xlfn.XLOOKUP($C415,貼_産出額整理表!$B$200:$B$378,貼_産出額整理表!D$200:D$378,0))</f>
        <v>129</v>
      </c>
      <c r="F415">
        <f>IF(_xlfn.XLOOKUP($C415,貼_産出額整理表!$B$200:$B$378,貼_産出額整理表!E$200:E$378,0)="-",NA(),_xlfn.XLOOKUP($C415,貼_産出額整理表!$B$200:$B$378,貼_産出額整理表!E$200:E$378,0))</f>
        <v>2</v>
      </c>
      <c r="G415">
        <f>IF(_xlfn.XLOOKUP($C415,貼_産出額整理表!$B$200:$B$378,貼_産出額整理表!F$200:F$378,0)="-",NA(),_xlfn.XLOOKUP($C415,貼_産出額整理表!$B$200:$B$378,貼_産出額整理表!F$200:F$378,0))</f>
        <v>2</v>
      </c>
      <c r="H415">
        <f>IF(_xlfn.XLOOKUP($C415,貼_産出額整理表!$B$200:$B$378,貼_産出額整理表!G$200:G$378,0)="-",NA(),_xlfn.XLOOKUP($C415,貼_産出額整理表!$B$200:$B$378,貼_産出額整理表!G$200:G$378,0))</f>
        <v>0</v>
      </c>
      <c r="I415">
        <f>IF(_xlfn.XLOOKUP($C415,貼_産出額整理表!$B$200:$B$378,貼_産出額整理表!H$200:H$378,0)="-",NA(),_xlfn.XLOOKUP($C415,貼_産出額整理表!$B$200:$B$378,貼_産出額整理表!H$200:H$378,0))</f>
        <v>1</v>
      </c>
      <c r="J415">
        <f>IF(_xlfn.XLOOKUP($C415,貼_産出額整理表!$B$200:$B$378,貼_産出額整理表!I$200:I$378,0)="-",NA(),_xlfn.XLOOKUP($C415,貼_産出額整理表!$B$200:$B$378,貼_産出額整理表!I$200:I$378,0))</f>
        <v>0</v>
      </c>
      <c r="K415" t="e">
        <f>IF(_xlfn.XLOOKUP($C415,貼_産出額整理表!$B$200:$B$378,貼_産出額整理表!M$200:M$378,0)="-",NA(),_xlfn.XLOOKUP($C415,貼_産出額整理表!$B$200:$B$378,貼_産出額整理表!M$200:M$378,0))</f>
        <v>#N/A</v>
      </c>
      <c r="L415" t="e">
        <f>IF(_xlfn.XLOOKUP($C415,貼_産出額整理表!$B$200:$B$378,貼_産出額整理表!N$200:N$378,0)="-",NA(),_xlfn.XLOOKUP($C415,貼_産出額整理表!$B$200:$B$378,貼_産出額整理表!N$200:N$378,0))</f>
        <v>#N/A</v>
      </c>
      <c r="M415">
        <f>IF(_xlfn.XLOOKUP($C415,貼_産出額整理表!$B$200:$B$378,貼_産出額整理表!J$200:J$378,0)="-",NA(),_xlfn.XLOOKUP($C415,貼_産出額整理表!$B$200:$B$378,貼_産出額整理表!J$200:J$378,0))</f>
        <v>38</v>
      </c>
      <c r="N415">
        <f>IF(_xlfn.XLOOKUP($C415,貼_産出額整理表!$B$200:$B$378,貼_産出額整理表!K$200:K$378,0)="-",NA(),_xlfn.XLOOKUP($C415,貼_産出額整理表!$B$200:$B$378,貼_産出額整理表!K$200:K$378,0))</f>
        <v>0</v>
      </c>
      <c r="O415" t="e">
        <f>IF(_xlfn.XLOOKUP($C415,貼_産出額整理表!$B$200:$B$378,貼_産出額整理表!L$200:L$378,0)="-",NA(),_xlfn.XLOOKUP($C415,貼_産出額整理表!$B$200:$B$378,貼_産出額整理表!L$200:L$378,0))</f>
        <v>#N/A</v>
      </c>
      <c r="P415">
        <f>IF(_xlfn.XLOOKUP($C415,貼_産出額整理表!$B$200:$B$378,貼_産出額整理表!O$200:O$378,0)="-",NA(),_xlfn.XLOOKUP($C415,貼_産出額整理表!$B$200:$B$378,貼_産出額整理表!O$200:O$378,0))</f>
        <v>125</v>
      </c>
      <c r="Q415">
        <f>IF(_xlfn.XLOOKUP($C415,貼_産出額整理表!$B$200:$B$378,貼_産出額整理表!Q$200:Q$378,0)="-",NA(),_xlfn.XLOOKUP($C415,貼_産出額整理表!$B$200:$B$378,貼_産出額整理表!Q$200:Q$378,0))</f>
        <v>35</v>
      </c>
      <c r="R415">
        <f>IF(_xlfn.XLOOKUP($C415,貼_産出額整理表!$B$200:$B$378,貼_産出額整理表!R$200:R$378,0)="-",NA(),_xlfn.XLOOKUP($C415,貼_産出額整理表!$B$200:$B$378,貼_産出額整理表!R$200:R$378,0))</f>
        <v>31</v>
      </c>
      <c r="S415">
        <f>IF(_xlfn.XLOOKUP($C415,貼_産出額整理表!$B$200:$B$378,貼_産出額整理表!P$200:P$378,0)="-",NA(),_xlfn.XLOOKUP($C415,貼_産出額整理表!$B$200:$B$378,貼_産出額整理表!P$200:P$378,0))</f>
        <v>12</v>
      </c>
    </row>
    <row r="416" spans="3:19">
      <c r="C416">
        <v>98</v>
      </c>
      <c r="D416">
        <f>IF(_xlfn.XLOOKUP($C416,貼_産出額整理表!$B$200:$B$378,貼_産出額整理表!C$200:C$378,0)="-",NA(),_xlfn.XLOOKUP($C416,貼_産出額整理表!$B$200:$B$378,貼_産出額整理表!C$200:C$378,0))</f>
        <v>412</v>
      </c>
      <c r="E416">
        <f>IF(_xlfn.XLOOKUP($C416,貼_産出額整理表!$B$200:$B$378,貼_産出額整理表!D$200:D$378,0)="-",NA(),_xlfn.XLOOKUP($C416,貼_産出額整理表!$B$200:$B$378,貼_産出額整理表!D$200:D$378,0))</f>
        <v>128</v>
      </c>
      <c r="F416">
        <f>IF(_xlfn.XLOOKUP($C416,貼_産出額整理表!$B$200:$B$378,貼_産出額整理表!E$200:E$378,0)="-",NA(),_xlfn.XLOOKUP($C416,貼_産出額整理表!$B$200:$B$378,貼_産出額整理表!E$200:E$378,0))</f>
        <v>1</v>
      </c>
      <c r="G416">
        <f>IF(_xlfn.XLOOKUP($C416,貼_産出額整理表!$B$200:$B$378,貼_産出額整理表!F$200:F$378,0)="-",NA(),_xlfn.XLOOKUP($C416,貼_産出額整理表!$B$200:$B$378,貼_産出額整理表!F$200:F$378,0))</f>
        <v>1</v>
      </c>
      <c r="H416">
        <f>IF(_xlfn.XLOOKUP($C416,貼_産出額整理表!$B$200:$B$378,貼_産出額整理表!G$200:G$378,0)="-",NA(),_xlfn.XLOOKUP($C416,貼_産出額整理表!$B$200:$B$378,貼_産出額整理表!G$200:G$378,0))</f>
        <v>0</v>
      </c>
      <c r="I416">
        <f>IF(_xlfn.XLOOKUP($C416,貼_産出額整理表!$B$200:$B$378,貼_産出額整理表!H$200:H$378,0)="-",NA(),_xlfn.XLOOKUP($C416,貼_産出額整理表!$B$200:$B$378,貼_産出額整理表!H$200:H$378,0))</f>
        <v>1</v>
      </c>
      <c r="J416">
        <f>IF(_xlfn.XLOOKUP($C416,貼_産出額整理表!$B$200:$B$378,貼_産出額整理表!I$200:I$378,0)="-",NA(),_xlfn.XLOOKUP($C416,貼_産出額整理表!$B$200:$B$378,貼_産出額整理表!I$200:I$378,0))</f>
        <v>0</v>
      </c>
      <c r="K416" t="e">
        <f>IF(_xlfn.XLOOKUP($C416,貼_産出額整理表!$B$200:$B$378,貼_産出額整理表!M$200:M$378,0)="-",NA(),_xlfn.XLOOKUP($C416,貼_産出額整理表!$B$200:$B$378,貼_産出額整理表!M$200:M$378,0))</f>
        <v>#N/A</v>
      </c>
      <c r="L416" t="e">
        <f>IF(_xlfn.XLOOKUP($C416,貼_産出額整理表!$B$200:$B$378,貼_産出額整理表!N$200:N$378,0)="-",NA(),_xlfn.XLOOKUP($C416,貼_産出額整理表!$B$200:$B$378,貼_産出額整理表!N$200:N$378,0))</f>
        <v>#N/A</v>
      </c>
      <c r="M416">
        <f>IF(_xlfn.XLOOKUP($C416,貼_産出額整理表!$B$200:$B$378,貼_産出額整理表!J$200:J$378,0)="-",NA(),_xlfn.XLOOKUP($C416,貼_産出額整理表!$B$200:$B$378,貼_産出額整理表!J$200:J$378,0))</f>
        <v>38</v>
      </c>
      <c r="N416">
        <f>IF(_xlfn.XLOOKUP($C416,貼_産出額整理表!$B$200:$B$378,貼_産出額整理表!K$200:K$378,0)="-",NA(),_xlfn.XLOOKUP($C416,貼_産出額整理表!$B$200:$B$378,貼_産出額整理表!K$200:K$378,0))</f>
        <v>0</v>
      </c>
      <c r="O416" t="e">
        <f>IF(_xlfn.XLOOKUP($C416,貼_産出額整理表!$B$200:$B$378,貼_産出額整理表!L$200:L$378,0)="-",NA(),_xlfn.XLOOKUP($C416,貼_産出額整理表!$B$200:$B$378,貼_産出額整理表!L$200:L$378,0))</f>
        <v>#N/A</v>
      </c>
      <c r="P416">
        <f>IF(_xlfn.XLOOKUP($C416,貼_産出額整理表!$B$200:$B$378,貼_産出額整理表!O$200:O$378,0)="-",NA(),_xlfn.XLOOKUP($C416,貼_産出額整理表!$B$200:$B$378,貼_産出額整理表!O$200:O$378,0))</f>
        <v>120</v>
      </c>
      <c r="Q416">
        <f>IF(_xlfn.XLOOKUP($C416,貼_産出額整理表!$B$200:$B$378,貼_産出額整理表!Q$200:Q$378,0)="-",NA(),_xlfn.XLOOKUP($C416,貼_産出額整理表!$B$200:$B$378,貼_産出額整理表!Q$200:Q$378,0))</f>
        <v>35</v>
      </c>
      <c r="R416">
        <f>IF(_xlfn.XLOOKUP($C416,貼_産出額整理表!$B$200:$B$378,貼_産出額整理表!R$200:R$378,0)="-",NA(),_xlfn.XLOOKUP($C416,貼_産出額整理表!$B$200:$B$378,貼_産出額整理表!R$200:R$378,0))</f>
        <v>31</v>
      </c>
      <c r="S416">
        <f>IF(_xlfn.XLOOKUP($C416,貼_産出額整理表!$B$200:$B$378,貼_産出額整理表!P$200:P$378,0)="-",NA(),_xlfn.XLOOKUP($C416,貼_産出額整理表!$B$200:$B$378,貼_産出額整理表!P$200:P$378,0))</f>
        <v>11</v>
      </c>
    </row>
    <row r="417" spans="3:19">
      <c r="C417">
        <v>99</v>
      </c>
      <c r="D417">
        <f>IF(_xlfn.XLOOKUP($C417,貼_産出額整理表!$B$200:$B$378,貼_産出額整理表!C$200:C$378,0)="-",NA(),_xlfn.XLOOKUP($C417,貼_産出額整理表!$B$200:$B$378,貼_産出額整理表!C$200:C$378,0))</f>
        <v>410</v>
      </c>
      <c r="E417">
        <f>IF(_xlfn.XLOOKUP($C417,貼_産出額整理表!$B$200:$B$378,貼_産出額整理表!D$200:D$378,0)="-",NA(),_xlfn.XLOOKUP($C417,貼_産出額整理表!$B$200:$B$378,貼_産出額整理表!D$200:D$378,0))</f>
        <v>124</v>
      </c>
      <c r="F417">
        <f>IF(_xlfn.XLOOKUP($C417,貼_産出額整理表!$B$200:$B$378,貼_産出額整理表!E$200:E$378,0)="-",NA(),_xlfn.XLOOKUP($C417,貼_産出額整理表!$B$200:$B$378,貼_産出額整理表!E$200:E$378,0))</f>
        <v>1</v>
      </c>
      <c r="G417">
        <f>IF(_xlfn.XLOOKUP($C417,貼_産出額整理表!$B$200:$B$378,貼_産出額整理表!F$200:F$378,0)="-",NA(),_xlfn.XLOOKUP($C417,貼_産出額整理表!$B$200:$B$378,貼_産出額整理表!F$200:F$378,0))</f>
        <v>1</v>
      </c>
      <c r="H417">
        <f>IF(_xlfn.XLOOKUP($C417,貼_産出額整理表!$B$200:$B$378,貼_産出額整理表!G$200:G$378,0)="-",NA(),_xlfn.XLOOKUP($C417,貼_産出額整理表!$B$200:$B$378,貼_産出額整理表!G$200:G$378,0))</f>
        <v>0</v>
      </c>
      <c r="I417">
        <f>IF(_xlfn.XLOOKUP($C417,貼_産出額整理表!$B$200:$B$378,貼_産出額整理表!H$200:H$378,0)="-",NA(),_xlfn.XLOOKUP($C417,貼_産出額整理表!$B$200:$B$378,貼_産出額整理表!H$200:H$378,0))</f>
        <v>1</v>
      </c>
      <c r="J417" t="e">
        <f>IF(_xlfn.XLOOKUP($C417,貼_産出額整理表!$B$200:$B$378,貼_産出額整理表!I$200:I$378,0)="-",NA(),_xlfn.XLOOKUP($C417,貼_産出額整理表!$B$200:$B$378,貼_産出額整理表!I$200:I$378,0))</f>
        <v>#N/A</v>
      </c>
      <c r="K417" t="e">
        <f>IF(_xlfn.XLOOKUP($C417,貼_産出額整理表!$B$200:$B$378,貼_産出額整理表!M$200:M$378,0)="-",NA(),_xlfn.XLOOKUP($C417,貼_産出額整理表!$B$200:$B$378,貼_産出額整理表!M$200:M$378,0))</f>
        <v>#N/A</v>
      </c>
      <c r="L417" t="e">
        <f>IF(_xlfn.XLOOKUP($C417,貼_産出額整理表!$B$200:$B$378,貼_産出額整理表!N$200:N$378,0)="-",NA(),_xlfn.XLOOKUP($C417,貼_産出額整理表!$B$200:$B$378,貼_産出額整理表!N$200:N$378,0))</f>
        <v>#N/A</v>
      </c>
      <c r="M417">
        <f>IF(_xlfn.XLOOKUP($C417,貼_産出額整理表!$B$200:$B$378,貼_産出額整理表!J$200:J$378,0)="-",NA(),_xlfn.XLOOKUP($C417,貼_産出額整理表!$B$200:$B$378,貼_産出額整理表!J$200:J$378,0))</f>
        <v>36</v>
      </c>
      <c r="N417">
        <f>IF(_xlfn.XLOOKUP($C417,貼_産出額整理表!$B$200:$B$378,貼_産出額整理表!K$200:K$378,0)="-",NA(),_xlfn.XLOOKUP($C417,貼_産出額整理表!$B$200:$B$378,貼_産出額整理表!K$200:K$378,0))</f>
        <v>0</v>
      </c>
      <c r="O417" t="e">
        <f>IF(_xlfn.XLOOKUP($C417,貼_産出額整理表!$B$200:$B$378,貼_産出額整理表!L$200:L$378,0)="-",NA(),_xlfn.XLOOKUP($C417,貼_産出額整理表!$B$200:$B$378,貼_産出額整理表!L$200:L$378,0))</f>
        <v>#N/A</v>
      </c>
      <c r="P417">
        <f>IF(_xlfn.XLOOKUP($C417,貼_産出額整理表!$B$200:$B$378,貼_産出額整理表!O$200:O$378,0)="-",NA(),_xlfn.XLOOKUP($C417,貼_産出額整理表!$B$200:$B$378,貼_産出額整理表!O$200:O$378,0))</f>
        <v>119</v>
      </c>
      <c r="Q417">
        <f>IF(_xlfn.XLOOKUP($C417,貼_産出額整理表!$B$200:$B$378,貼_産出額整理表!Q$200:Q$378,0)="-",NA(),_xlfn.XLOOKUP($C417,貼_産出額整理表!$B$200:$B$378,貼_産出額整理表!Q$200:Q$378,0))</f>
        <v>33</v>
      </c>
      <c r="R417">
        <f>IF(_xlfn.XLOOKUP($C417,貼_産出額整理表!$B$200:$B$378,貼_産出額整理表!R$200:R$378,0)="-",NA(),_xlfn.XLOOKUP($C417,貼_産出額整理表!$B$200:$B$378,貼_産出額整理表!R$200:R$378,0))</f>
        <v>30</v>
      </c>
      <c r="S417">
        <f>IF(_xlfn.XLOOKUP($C417,貼_産出額整理表!$B$200:$B$378,貼_産出額整理表!P$200:P$378,0)="-",NA(),_xlfn.XLOOKUP($C417,貼_産出額整理表!$B$200:$B$378,貼_産出額整理表!P$200:P$378,0))</f>
        <v>11</v>
      </c>
    </row>
    <row r="418" spans="3:19">
      <c r="C418">
        <v>100</v>
      </c>
      <c r="D418">
        <f>IF(_xlfn.XLOOKUP($C418,貼_産出額整理表!$B$200:$B$378,貼_産出額整理表!C$200:C$378,0)="-",NA(),_xlfn.XLOOKUP($C418,貼_産出額整理表!$B$200:$B$378,貼_産出額整理表!C$200:C$378,0))</f>
        <v>409</v>
      </c>
      <c r="E418">
        <f>IF(_xlfn.XLOOKUP($C418,貼_産出額整理表!$B$200:$B$378,貼_産出額整理表!D$200:D$378,0)="-",NA(),_xlfn.XLOOKUP($C418,貼_産出額整理表!$B$200:$B$378,貼_産出額整理表!D$200:D$378,0))</f>
        <v>124</v>
      </c>
      <c r="F418">
        <f>IF(_xlfn.XLOOKUP($C418,貼_産出額整理表!$B$200:$B$378,貼_産出額整理表!E$200:E$378,0)="-",NA(),_xlfn.XLOOKUP($C418,貼_産出額整理表!$B$200:$B$378,貼_産出額整理表!E$200:E$378,0))</f>
        <v>1</v>
      </c>
      <c r="G418">
        <f>IF(_xlfn.XLOOKUP($C418,貼_産出額整理表!$B$200:$B$378,貼_産出額整理表!F$200:F$378,0)="-",NA(),_xlfn.XLOOKUP($C418,貼_産出額整理表!$B$200:$B$378,貼_産出額整理表!F$200:F$378,0))</f>
        <v>1</v>
      </c>
      <c r="H418">
        <f>IF(_xlfn.XLOOKUP($C418,貼_産出額整理表!$B$200:$B$378,貼_産出額整理表!G$200:G$378,0)="-",NA(),_xlfn.XLOOKUP($C418,貼_産出額整理表!$B$200:$B$378,貼_産出額整理表!G$200:G$378,0))</f>
        <v>0</v>
      </c>
      <c r="I418">
        <f>IF(_xlfn.XLOOKUP($C418,貼_産出額整理表!$B$200:$B$378,貼_産出額整理表!H$200:H$378,0)="-",NA(),_xlfn.XLOOKUP($C418,貼_産出額整理表!$B$200:$B$378,貼_産出額整理表!H$200:H$378,0))</f>
        <v>1</v>
      </c>
      <c r="J418" t="e">
        <f>IF(_xlfn.XLOOKUP($C418,貼_産出額整理表!$B$200:$B$378,貼_産出額整理表!I$200:I$378,0)="-",NA(),_xlfn.XLOOKUP($C418,貼_産出額整理表!$B$200:$B$378,貼_産出額整理表!I$200:I$378,0))</f>
        <v>#N/A</v>
      </c>
      <c r="K418" t="e">
        <f>IF(_xlfn.XLOOKUP($C418,貼_産出額整理表!$B$200:$B$378,貼_産出額整理表!M$200:M$378,0)="-",NA(),_xlfn.XLOOKUP($C418,貼_産出額整理表!$B$200:$B$378,貼_産出額整理表!M$200:M$378,0))</f>
        <v>#N/A</v>
      </c>
      <c r="L418" t="e">
        <f>IF(_xlfn.XLOOKUP($C418,貼_産出額整理表!$B$200:$B$378,貼_産出額整理表!N$200:N$378,0)="-",NA(),_xlfn.XLOOKUP($C418,貼_産出額整理表!$B$200:$B$378,貼_産出額整理表!N$200:N$378,0))</f>
        <v>#N/A</v>
      </c>
      <c r="M418">
        <f>IF(_xlfn.XLOOKUP($C418,貼_産出額整理表!$B$200:$B$378,貼_産出額整理表!J$200:J$378,0)="-",NA(),_xlfn.XLOOKUP($C418,貼_産出額整理表!$B$200:$B$378,貼_産出額整理表!J$200:J$378,0))</f>
        <v>36</v>
      </c>
      <c r="N418">
        <f>IF(_xlfn.XLOOKUP($C418,貼_産出額整理表!$B$200:$B$378,貼_産出額整理表!K$200:K$378,0)="-",NA(),_xlfn.XLOOKUP($C418,貼_産出額整理表!$B$200:$B$378,貼_産出額整理表!K$200:K$378,0))</f>
        <v>0</v>
      </c>
      <c r="O418" t="e">
        <f>IF(_xlfn.XLOOKUP($C418,貼_産出額整理表!$B$200:$B$378,貼_産出額整理表!L$200:L$378,0)="-",NA(),_xlfn.XLOOKUP($C418,貼_産出額整理表!$B$200:$B$378,貼_産出額整理表!L$200:L$378,0))</f>
        <v>#N/A</v>
      </c>
      <c r="P418">
        <f>IF(_xlfn.XLOOKUP($C418,貼_産出額整理表!$B$200:$B$378,貼_産出額整理表!O$200:O$378,0)="-",NA(),_xlfn.XLOOKUP($C418,貼_産出額整理表!$B$200:$B$378,貼_産出額整理表!O$200:O$378,0))</f>
        <v>118</v>
      </c>
      <c r="Q418">
        <f>IF(_xlfn.XLOOKUP($C418,貼_産出額整理表!$B$200:$B$378,貼_産出額整理表!Q$200:Q$378,0)="-",NA(),_xlfn.XLOOKUP($C418,貼_産出額整理表!$B$200:$B$378,貼_産出額整理表!Q$200:Q$378,0))</f>
        <v>32</v>
      </c>
      <c r="R418">
        <f>IF(_xlfn.XLOOKUP($C418,貼_産出額整理表!$B$200:$B$378,貼_産出額整理表!R$200:R$378,0)="-",NA(),_xlfn.XLOOKUP($C418,貼_産出額整理表!$B$200:$B$378,貼_産出額整理表!R$200:R$378,0))</f>
        <v>29</v>
      </c>
      <c r="S418">
        <f>IF(_xlfn.XLOOKUP($C418,貼_産出額整理表!$B$200:$B$378,貼_産出額整理表!P$200:P$378,0)="-",NA(),_xlfn.XLOOKUP($C418,貼_産出額整理表!$B$200:$B$378,貼_産出額整理表!P$200:P$378,0))</f>
        <v>11</v>
      </c>
    </row>
    <row r="419" spans="3:19">
      <c r="C419">
        <v>101</v>
      </c>
      <c r="D419">
        <f>IF(_xlfn.XLOOKUP($C419,貼_産出額整理表!$B$200:$B$378,貼_産出額整理表!C$200:C$378,0)="-",NA(),_xlfn.XLOOKUP($C419,貼_産出額整理表!$B$200:$B$378,貼_産出額整理表!C$200:C$378,0))</f>
        <v>408</v>
      </c>
      <c r="E419">
        <f>IF(_xlfn.XLOOKUP($C419,貼_産出額整理表!$B$200:$B$378,貼_産出額整理表!D$200:D$378,0)="-",NA(),_xlfn.XLOOKUP($C419,貼_産出額整理表!$B$200:$B$378,貼_産出額整理表!D$200:D$378,0))</f>
        <v>121</v>
      </c>
      <c r="F419">
        <f>IF(_xlfn.XLOOKUP($C419,貼_産出額整理表!$B$200:$B$378,貼_産出額整理表!E$200:E$378,0)="-",NA(),_xlfn.XLOOKUP($C419,貼_産出額整理表!$B$200:$B$378,貼_産出額整理表!E$200:E$378,0))</f>
        <v>1</v>
      </c>
      <c r="G419">
        <f>IF(_xlfn.XLOOKUP($C419,貼_産出額整理表!$B$200:$B$378,貼_産出額整理表!F$200:F$378,0)="-",NA(),_xlfn.XLOOKUP($C419,貼_産出額整理表!$B$200:$B$378,貼_産出額整理表!F$200:F$378,0))</f>
        <v>1</v>
      </c>
      <c r="H419">
        <f>IF(_xlfn.XLOOKUP($C419,貼_産出額整理表!$B$200:$B$378,貼_産出額整理表!G$200:G$378,0)="-",NA(),_xlfn.XLOOKUP($C419,貼_産出額整理表!$B$200:$B$378,貼_産出額整理表!G$200:G$378,0))</f>
        <v>0</v>
      </c>
      <c r="I419">
        <f>IF(_xlfn.XLOOKUP($C419,貼_産出額整理表!$B$200:$B$378,貼_産出額整理表!H$200:H$378,0)="-",NA(),_xlfn.XLOOKUP($C419,貼_産出額整理表!$B$200:$B$378,貼_産出額整理表!H$200:H$378,0))</f>
        <v>0</v>
      </c>
      <c r="J419" t="e">
        <f>IF(_xlfn.XLOOKUP($C419,貼_産出額整理表!$B$200:$B$378,貼_産出額整理表!I$200:I$378,0)="-",NA(),_xlfn.XLOOKUP($C419,貼_産出額整理表!$B$200:$B$378,貼_産出額整理表!I$200:I$378,0))</f>
        <v>#N/A</v>
      </c>
      <c r="K419" t="e">
        <f>IF(_xlfn.XLOOKUP($C419,貼_産出額整理表!$B$200:$B$378,貼_産出額整理表!M$200:M$378,0)="-",NA(),_xlfn.XLOOKUP($C419,貼_産出額整理表!$B$200:$B$378,貼_産出額整理表!M$200:M$378,0))</f>
        <v>#N/A</v>
      </c>
      <c r="L419" t="e">
        <f>IF(_xlfn.XLOOKUP($C419,貼_産出額整理表!$B$200:$B$378,貼_産出額整理表!N$200:N$378,0)="-",NA(),_xlfn.XLOOKUP($C419,貼_産出額整理表!$B$200:$B$378,貼_産出額整理表!N$200:N$378,0))</f>
        <v>#N/A</v>
      </c>
      <c r="M419">
        <f>IF(_xlfn.XLOOKUP($C419,貼_産出額整理表!$B$200:$B$378,貼_産出額整理表!J$200:J$378,0)="-",NA(),_xlfn.XLOOKUP($C419,貼_産出額整理表!$B$200:$B$378,貼_産出額整理表!J$200:J$378,0))</f>
        <v>36</v>
      </c>
      <c r="N419">
        <f>IF(_xlfn.XLOOKUP($C419,貼_産出額整理表!$B$200:$B$378,貼_産出額整理表!K$200:K$378,0)="-",NA(),_xlfn.XLOOKUP($C419,貼_産出額整理表!$B$200:$B$378,貼_産出額整理表!K$200:K$378,0))</f>
        <v>0</v>
      </c>
      <c r="O419" t="e">
        <f>IF(_xlfn.XLOOKUP($C419,貼_産出額整理表!$B$200:$B$378,貼_産出額整理表!L$200:L$378,0)="-",NA(),_xlfn.XLOOKUP($C419,貼_産出額整理表!$B$200:$B$378,貼_産出額整理表!L$200:L$378,0))</f>
        <v>#N/A</v>
      </c>
      <c r="P419">
        <f>IF(_xlfn.XLOOKUP($C419,貼_産出額整理表!$B$200:$B$378,貼_産出額整理表!O$200:O$378,0)="-",NA(),_xlfn.XLOOKUP($C419,貼_産出額整理表!$B$200:$B$378,貼_産出額整理表!O$200:O$378,0))</f>
        <v>108</v>
      </c>
      <c r="Q419">
        <f>IF(_xlfn.XLOOKUP($C419,貼_産出額整理表!$B$200:$B$378,貼_産出額整理表!Q$200:Q$378,0)="-",NA(),_xlfn.XLOOKUP($C419,貼_産出額整理表!$B$200:$B$378,貼_産出額整理表!Q$200:Q$378,0))</f>
        <v>31</v>
      </c>
      <c r="R419">
        <f>IF(_xlfn.XLOOKUP($C419,貼_産出額整理表!$B$200:$B$378,貼_産出額整理表!R$200:R$378,0)="-",NA(),_xlfn.XLOOKUP($C419,貼_産出額整理表!$B$200:$B$378,貼_産出額整理表!R$200:R$378,0))</f>
        <v>26</v>
      </c>
      <c r="S419">
        <f>IF(_xlfn.XLOOKUP($C419,貼_産出額整理表!$B$200:$B$378,貼_産出額整理表!P$200:P$378,0)="-",NA(),_xlfn.XLOOKUP($C419,貼_産出額整理表!$B$200:$B$378,貼_産出額整理表!P$200:P$378,0))</f>
        <v>11</v>
      </c>
    </row>
    <row r="420" spans="3:19">
      <c r="C420">
        <v>102</v>
      </c>
      <c r="D420">
        <f>IF(_xlfn.XLOOKUP($C420,貼_産出額整理表!$B$200:$B$378,貼_産出額整理表!C$200:C$378,0)="-",NA(),_xlfn.XLOOKUP($C420,貼_産出額整理表!$B$200:$B$378,貼_産出額整理表!C$200:C$378,0))</f>
        <v>403</v>
      </c>
      <c r="E420">
        <f>IF(_xlfn.XLOOKUP($C420,貼_産出額整理表!$B$200:$B$378,貼_産出額整理表!D$200:D$378,0)="-",NA(),_xlfn.XLOOKUP($C420,貼_産出額整理表!$B$200:$B$378,貼_産出額整理表!D$200:D$378,0))</f>
        <v>118</v>
      </c>
      <c r="F420">
        <f>IF(_xlfn.XLOOKUP($C420,貼_産出額整理表!$B$200:$B$378,貼_産出額整理表!E$200:E$378,0)="-",NA(),_xlfn.XLOOKUP($C420,貼_産出額整理表!$B$200:$B$378,貼_産出額整理表!E$200:E$378,0))</f>
        <v>1</v>
      </c>
      <c r="G420">
        <f>IF(_xlfn.XLOOKUP($C420,貼_産出額整理表!$B$200:$B$378,貼_産出額整理表!F$200:F$378,0)="-",NA(),_xlfn.XLOOKUP($C420,貼_産出額整理表!$B$200:$B$378,貼_産出額整理表!F$200:F$378,0))</f>
        <v>1</v>
      </c>
      <c r="H420">
        <f>IF(_xlfn.XLOOKUP($C420,貼_産出額整理表!$B$200:$B$378,貼_産出額整理表!G$200:G$378,0)="-",NA(),_xlfn.XLOOKUP($C420,貼_産出額整理表!$B$200:$B$378,貼_産出額整理表!G$200:G$378,0))</f>
        <v>0</v>
      </c>
      <c r="I420">
        <f>IF(_xlfn.XLOOKUP($C420,貼_産出額整理表!$B$200:$B$378,貼_産出額整理表!H$200:H$378,0)="-",NA(),_xlfn.XLOOKUP($C420,貼_産出額整理表!$B$200:$B$378,貼_産出額整理表!H$200:H$378,0))</f>
        <v>0</v>
      </c>
      <c r="J420" t="e">
        <f>IF(_xlfn.XLOOKUP($C420,貼_産出額整理表!$B$200:$B$378,貼_産出額整理表!I$200:I$378,0)="-",NA(),_xlfn.XLOOKUP($C420,貼_産出額整理表!$B$200:$B$378,貼_産出額整理表!I$200:I$378,0))</f>
        <v>#N/A</v>
      </c>
      <c r="K420" t="e">
        <f>IF(_xlfn.XLOOKUP($C420,貼_産出額整理表!$B$200:$B$378,貼_産出額整理表!M$200:M$378,0)="-",NA(),_xlfn.XLOOKUP($C420,貼_産出額整理表!$B$200:$B$378,貼_産出額整理表!M$200:M$378,0))</f>
        <v>#N/A</v>
      </c>
      <c r="L420" t="e">
        <f>IF(_xlfn.XLOOKUP($C420,貼_産出額整理表!$B$200:$B$378,貼_産出額整理表!N$200:N$378,0)="-",NA(),_xlfn.XLOOKUP($C420,貼_産出額整理表!$B$200:$B$378,貼_産出額整理表!N$200:N$378,0))</f>
        <v>#N/A</v>
      </c>
      <c r="M420">
        <f>IF(_xlfn.XLOOKUP($C420,貼_産出額整理表!$B$200:$B$378,貼_産出額整理表!J$200:J$378,0)="-",NA(),_xlfn.XLOOKUP($C420,貼_産出額整理表!$B$200:$B$378,貼_産出額整理表!J$200:J$378,0))</f>
        <v>36</v>
      </c>
      <c r="N420">
        <f>IF(_xlfn.XLOOKUP($C420,貼_産出額整理表!$B$200:$B$378,貼_産出額整理表!K$200:K$378,0)="-",NA(),_xlfn.XLOOKUP($C420,貼_産出額整理表!$B$200:$B$378,貼_産出額整理表!K$200:K$378,0))</f>
        <v>0</v>
      </c>
      <c r="O420" t="e">
        <f>IF(_xlfn.XLOOKUP($C420,貼_産出額整理表!$B$200:$B$378,貼_産出額整理表!L$200:L$378,0)="-",NA(),_xlfn.XLOOKUP($C420,貼_産出額整理表!$B$200:$B$378,貼_産出額整理表!L$200:L$378,0))</f>
        <v>#N/A</v>
      </c>
      <c r="P420">
        <f>IF(_xlfn.XLOOKUP($C420,貼_産出額整理表!$B$200:$B$378,貼_産出額整理表!O$200:O$378,0)="-",NA(),_xlfn.XLOOKUP($C420,貼_産出額整理表!$B$200:$B$378,貼_産出額整理表!O$200:O$378,0))</f>
        <v>105</v>
      </c>
      <c r="Q420">
        <f>IF(_xlfn.XLOOKUP($C420,貼_産出額整理表!$B$200:$B$378,貼_産出額整理表!Q$200:Q$378,0)="-",NA(),_xlfn.XLOOKUP($C420,貼_産出額整理表!$B$200:$B$378,貼_産出額整理表!Q$200:Q$378,0))</f>
        <v>30</v>
      </c>
      <c r="R420">
        <f>IF(_xlfn.XLOOKUP($C420,貼_産出額整理表!$B$200:$B$378,貼_産出額整理表!R$200:R$378,0)="-",NA(),_xlfn.XLOOKUP($C420,貼_産出額整理表!$B$200:$B$378,貼_産出額整理表!R$200:R$378,0))</f>
        <v>25</v>
      </c>
      <c r="S420">
        <f>IF(_xlfn.XLOOKUP($C420,貼_産出額整理表!$B$200:$B$378,貼_産出額整理表!P$200:P$378,0)="-",NA(),_xlfn.XLOOKUP($C420,貼_産出額整理表!$B$200:$B$378,貼_産出額整理表!P$200:P$378,0))</f>
        <v>11</v>
      </c>
    </row>
    <row r="421" spans="3:19">
      <c r="C421">
        <v>103</v>
      </c>
      <c r="D421">
        <f>IF(_xlfn.XLOOKUP($C421,貼_産出額整理表!$B$200:$B$378,貼_産出額整理表!C$200:C$378,0)="-",NA(),_xlfn.XLOOKUP($C421,貼_産出額整理表!$B$200:$B$378,貼_産出額整理表!C$200:C$378,0))</f>
        <v>389</v>
      </c>
      <c r="E421">
        <f>IF(_xlfn.XLOOKUP($C421,貼_産出額整理表!$B$200:$B$378,貼_産出額整理表!D$200:D$378,0)="-",NA(),_xlfn.XLOOKUP($C421,貼_産出額整理表!$B$200:$B$378,貼_産出額整理表!D$200:D$378,0))</f>
        <v>118</v>
      </c>
      <c r="F421">
        <f>IF(_xlfn.XLOOKUP($C421,貼_産出額整理表!$B$200:$B$378,貼_産出額整理表!E$200:E$378,0)="-",NA(),_xlfn.XLOOKUP($C421,貼_産出額整理表!$B$200:$B$378,貼_産出額整理表!E$200:E$378,0))</f>
        <v>1</v>
      </c>
      <c r="G421">
        <f>IF(_xlfn.XLOOKUP($C421,貼_産出額整理表!$B$200:$B$378,貼_産出額整理表!F$200:F$378,0)="-",NA(),_xlfn.XLOOKUP($C421,貼_産出額整理表!$B$200:$B$378,貼_産出額整理表!F$200:F$378,0))</f>
        <v>1</v>
      </c>
      <c r="H421">
        <f>IF(_xlfn.XLOOKUP($C421,貼_産出額整理表!$B$200:$B$378,貼_産出額整理表!G$200:G$378,0)="-",NA(),_xlfn.XLOOKUP($C421,貼_産出額整理表!$B$200:$B$378,貼_産出額整理表!G$200:G$378,0))</f>
        <v>0</v>
      </c>
      <c r="I421">
        <f>IF(_xlfn.XLOOKUP($C421,貼_産出額整理表!$B$200:$B$378,貼_産出額整理表!H$200:H$378,0)="-",NA(),_xlfn.XLOOKUP($C421,貼_産出額整理表!$B$200:$B$378,貼_産出額整理表!H$200:H$378,0))</f>
        <v>0</v>
      </c>
      <c r="J421" t="e">
        <f>IF(_xlfn.XLOOKUP($C421,貼_産出額整理表!$B$200:$B$378,貼_産出額整理表!I$200:I$378,0)="-",NA(),_xlfn.XLOOKUP($C421,貼_産出額整理表!$B$200:$B$378,貼_産出額整理表!I$200:I$378,0))</f>
        <v>#N/A</v>
      </c>
      <c r="K421" t="e">
        <f>IF(_xlfn.XLOOKUP($C421,貼_産出額整理表!$B$200:$B$378,貼_産出額整理表!M$200:M$378,0)="-",NA(),_xlfn.XLOOKUP($C421,貼_産出額整理表!$B$200:$B$378,貼_産出額整理表!M$200:M$378,0))</f>
        <v>#N/A</v>
      </c>
      <c r="L421" t="e">
        <f>IF(_xlfn.XLOOKUP($C421,貼_産出額整理表!$B$200:$B$378,貼_産出額整理表!N$200:N$378,0)="-",NA(),_xlfn.XLOOKUP($C421,貼_産出額整理表!$B$200:$B$378,貼_産出額整理表!N$200:N$378,0))</f>
        <v>#N/A</v>
      </c>
      <c r="M421">
        <f>IF(_xlfn.XLOOKUP($C421,貼_産出額整理表!$B$200:$B$378,貼_産出額整理表!J$200:J$378,0)="-",NA(),_xlfn.XLOOKUP($C421,貼_産出額整理表!$B$200:$B$378,貼_産出額整理表!J$200:J$378,0))</f>
        <v>35</v>
      </c>
      <c r="N421">
        <f>IF(_xlfn.XLOOKUP($C421,貼_産出額整理表!$B$200:$B$378,貼_産出額整理表!K$200:K$378,0)="-",NA(),_xlfn.XLOOKUP($C421,貼_産出額整理表!$B$200:$B$378,貼_産出額整理表!K$200:K$378,0))</f>
        <v>0</v>
      </c>
      <c r="O421" t="e">
        <f>IF(_xlfn.XLOOKUP($C421,貼_産出額整理表!$B$200:$B$378,貼_産出額整理表!L$200:L$378,0)="-",NA(),_xlfn.XLOOKUP($C421,貼_産出額整理表!$B$200:$B$378,貼_産出額整理表!L$200:L$378,0))</f>
        <v>#N/A</v>
      </c>
      <c r="P421">
        <f>IF(_xlfn.XLOOKUP($C421,貼_産出額整理表!$B$200:$B$378,貼_産出額整理表!O$200:O$378,0)="-",NA(),_xlfn.XLOOKUP($C421,貼_産出額整理表!$B$200:$B$378,貼_産出額整理表!O$200:O$378,0))</f>
        <v>100</v>
      </c>
      <c r="Q421">
        <f>IF(_xlfn.XLOOKUP($C421,貼_産出額整理表!$B$200:$B$378,貼_産出額整理表!Q$200:Q$378,0)="-",NA(),_xlfn.XLOOKUP($C421,貼_産出額整理表!$B$200:$B$378,貼_産出額整理表!Q$200:Q$378,0))</f>
        <v>29</v>
      </c>
      <c r="R421">
        <f>IF(_xlfn.XLOOKUP($C421,貼_産出額整理表!$B$200:$B$378,貼_産出額整理表!R$200:R$378,0)="-",NA(),_xlfn.XLOOKUP($C421,貼_産出額整理表!$B$200:$B$378,貼_産出額整理表!R$200:R$378,0))</f>
        <v>21</v>
      </c>
      <c r="S421">
        <f>IF(_xlfn.XLOOKUP($C421,貼_産出額整理表!$B$200:$B$378,貼_産出額整理表!P$200:P$378,0)="-",NA(),_xlfn.XLOOKUP($C421,貼_産出額整理表!$B$200:$B$378,貼_産出額整理表!P$200:P$378,0))</f>
        <v>11</v>
      </c>
    </row>
    <row r="422" spans="3:19">
      <c r="C422">
        <v>104</v>
      </c>
      <c r="D422">
        <f>IF(_xlfn.XLOOKUP($C422,貼_産出額整理表!$B$200:$B$378,貼_産出額整理表!C$200:C$378,0)="-",NA(),_xlfn.XLOOKUP($C422,貼_産出額整理表!$B$200:$B$378,貼_産出額整理表!C$200:C$378,0))</f>
        <v>364</v>
      </c>
      <c r="E422">
        <f>IF(_xlfn.XLOOKUP($C422,貼_産出額整理表!$B$200:$B$378,貼_産出額整理表!D$200:D$378,0)="-",NA(),_xlfn.XLOOKUP($C422,貼_産出額整理表!$B$200:$B$378,貼_産出額整理表!D$200:D$378,0))</f>
        <v>116</v>
      </c>
      <c r="F422">
        <f>IF(_xlfn.XLOOKUP($C422,貼_産出額整理表!$B$200:$B$378,貼_産出額整理表!E$200:E$378,0)="-",NA(),_xlfn.XLOOKUP($C422,貼_産出額整理表!$B$200:$B$378,貼_産出額整理表!E$200:E$378,0))</f>
        <v>1</v>
      </c>
      <c r="G422">
        <f>IF(_xlfn.XLOOKUP($C422,貼_産出額整理表!$B$200:$B$378,貼_産出額整理表!F$200:F$378,0)="-",NA(),_xlfn.XLOOKUP($C422,貼_産出額整理表!$B$200:$B$378,貼_産出額整理表!F$200:F$378,0))</f>
        <v>1</v>
      </c>
      <c r="H422">
        <f>IF(_xlfn.XLOOKUP($C422,貼_産出額整理表!$B$200:$B$378,貼_産出額整理表!G$200:G$378,0)="-",NA(),_xlfn.XLOOKUP($C422,貼_産出額整理表!$B$200:$B$378,貼_産出額整理表!G$200:G$378,0))</f>
        <v>0</v>
      </c>
      <c r="I422">
        <f>IF(_xlfn.XLOOKUP($C422,貼_産出額整理表!$B$200:$B$378,貼_産出額整理表!H$200:H$378,0)="-",NA(),_xlfn.XLOOKUP($C422,貼_産出額整理表!$B$200:$B$378,貼_産出額整理表!H$200:H$378,0))</f>
        <v>0</v>
      </c>
      <c r="J422" t="e">
        <f>IF(_xlfn.XLOOKUP($C422,貼_産出額整理表!$B$200:$B$378,貼_産出額整理表!I$200:I$378,0)="-",NA(),_xlfn.XLOOKUP($C422,貼_産出額整理表!$B$200:$B$378,貼_産出額整理表!I$200:I$378,0))</f>
        <v>#N/A</v>
      </c>
      <c r="K422" t="e">
        <f>IF(_xlfn.XLOOKUP($C422,貼_産出額整理表!$B$200:$B$378,貼_産出額整理表!M$200:M$378,0)="-",NA(),_xlfn.XLOOKUP($C422,貼_産出額整理表!$B$200:$B$378,貼_産出額整理表!M$200:M$378,0))</f>
        <v>#N/A</v>
      </c>
      <c r="L422" t="e">
        <f>IF(_xlfn.XLOOKUP($C422,貼_産出額整理表!$B$200:$B$378,貼_産出額整理表!N$200:N$378,0)="-",NA(),_xlfn.XLOOKUP($C422,貼_産出額整理表!$B$200:$B$378,貼_産出額整理表!N$200:N$378,0))</f>
        <v>#N/A</v>
      </c>
      <c r="M422">
        <f>IF(_xlfn.XLOOKUP($C422,貼_産出額整理表!$B$200:$B$378,貼_産出額整理表!J$200:J$378,0)="-",NA(),_xlfn.XLOOKUP($C422,貼_産出額整理表!$B$200:$B$378,貼_産出額整理表!J$200:J$378,0))</f>
        <v>34</v>
      </c>
      <c r="N422" t="e">
        <f>IF(_xlfn.XLOOKUP($C422,貼_産出額整理表!$B$200:$B$378,貼_産出額整理表!K$200:K$378,0)="-",NA(),_xlfn.XLOOKUP($C422,貼_産出額整理表!$B$200:$B$378,貼_産出額整理表!K$200:K$378,0))</f>
        <v>#N/A</v>
      </c>
      <c r="O422" t="e">
        <f>IF(_xlfn.XLOOKUP($C422,貼_産出額整理表!$B$200:$B$378,貼_産出額整理表!L$200:L$378,0)="-",NA(),_xlfn.XLOOKUP($C422,貼_産出額整理表!$B$200:$B$378,貼_産出額整理表!L$200:L$378,0))</f>
        <v>#N/A</v>
      </c>
      <c r="P422">
        <f>IF(_xlfn.XLOOKUP($C422,貼_産出額整理表!$B$200:$B$378,貼_産出額整理表!O$200:O$378,0)="-",NA(),_xlfn.XLOOKUP($C422,貼_産出額整理表!$B$200:$B$378,貼_産出額整理表!O$200:O$378,0))</f>
        <v>91</v>
      </c>
      <c r="Q422">
        <f>IF(_xlfn.XLOOKUP($C422,貼_産出額整理表!$B$200:$B$378,貼_産出額整理表!Q$200:Q$378,0)="-",NA(),_xlfn.XLOOKUP($C422,貼_産出額整理表!$B$200:$B$378,貼_産出額整理表!Q$200:Q$378,0))</f>
        <v>28</v>
      </c>
      <c r="R422">
        <f>IF(_xlfn.XLOOKUP($C422,貼_産出額整理表!$B$200:$B$378,貼_産出額整理表!R$200:R$378,0)="-",NA(),_xlfn.XLOOKUP($C422,貼_産出額整理表!$B$200:$B$378,貼_産出額整理表!R$200:R$378,0))</f>
        <v>21</v>
      </c>
      <c r="S422">
        <f>IF(_xlfn.XLOOKUP($C422,貼_産出額整理表!$B$200:$B$378,貼_産出額整理表!P$200:P$378,0)="-",NA(),_xlfn.XLOOKUP($C422,貼_産出額整理表!$B$200:$B$378,貼_産出額整理表!P$200:P$378,0))</f>
        <v>10</v>
      </c>
    </row>
    <row r="423" spans="3:19">
      <c r="C423">
        <v>105</v>
      </c>
      <c r="D423">
        <f>IF(_xlfn.XLOOKUP($C423,貼_産出額整理表!$B$200:$B$378,貼_産出額整理表!C$200:C$378,0)="-",NA(),_xlfn.XLOOKUP($C423,貼_産出額整理表!$B$200:$B$378,貼_産出額整理表!C$200:C$378,0))</f>
        <v>362</v>
      </c>
      <c r="E423">
        <f>IF(_xlfn.XLOOKUP($C423,貼_産出額整理表!$B$200:$B$378,貼_産出額整理表!D$200:D$378,0)="-",NA(),_xlfn.XLOOKUP($C423,貼_産出額整理表!$B$200:$B$378,貼_産出額整理表!D$200:D$378,0))</f>
        <v>112</v>
      </c>
      <c r="F423">
        <f>IF(_xlfn.XLOOKUP($C423,貼_産出額整理表!$B$200:$B$378,貼_産出額整理表!E$200:E$378,0)="-",NA(),_xlfn.XLOOKUP($C423,貼_産出額整理表!$B$200:$B$378,貼_産出額整理表!E$200:E$378,0))</f>
        <v>0</v>
      </c>
      <c r="G423">
        <f>IF(_xlfn.XLOOKUP($C423,貼_産出額整理表!$B$200:$B$378,貼_産出額整理表!F$200:F$378,0)="-",NA(),_xlfn.XLOOKUP($C423,貼_産出額整理表!$B$200:$B$378,貼_産出額整理表!F$200:F$378,0))</f>
        <v>1</v>
      </c>
      <c r="H423">
        <f>IF(_xlfn.XLOOKUP($C423,貼_産出額整理表!$B$200:$B$378,貼_産出額整理表!G$200:G$378,0)="-",NA(),_xlfn.XLOOKUP($C423,貼_産出額整理表!$B$200:$B$378,貼_産出額整理表!G$200:G$378,0))</f>
        <v>0</v>
      </c>
      <c r="I423">
        <f>IF(_xlfn.XLOOKUP($C423,貼_産出額整理表!$B$200:$B$378,貼_産出額整理表!H$200:H$378,0)="-",NA(),_xlfn.XLOOKUP($C423,貼_産出額整理表!$B$200:$B$378,貼_産出額整理表!H$200:H$378,0))</f>
        <v>0</v>
      </c>
      <c r="J423" t="e">
        <f>IF(_xlfn.XLOOKUP($C423,貼_産出額整理表!$B$200:$B$378,貼_産出額整理表!I$200:I$378,0)="-",NA(),_xlfn.XLOOKUP($C423,貼_産出額整理表!$B$200:$B$378,貼_産出額整理表!I$200:I$378,0))</f>
        <v>#N/A</v>
      </c>
      <c r="K423" t="e">
        <f>IF(_xlfn.XLOOKUP($C423,貼_産出額整理表!$B$200:$B$378,貼_産出額整理表!M$200:M$378,0)="-",NA(),_xlfn.XLOOKUP($C423,貼_産出額整理表!$B$200:$B$378,貼_産出額整理表!M$200:M$378,0))</f>
        <v>#N/A</v>
      </c>
      <c r="L423" t="e">
        <f>IF(_xlfn.XLOOKUP($C423,貼_産出額整理表!$B$200:$B$378,貼_産出額整理表!N$200:N$378,0)="-",NA(),_xlfn.XLOOKUP($C423,貼_産出額整理表!$B$200:$B$378,貼_産出額整理表!N$200:N$378,0))</f>
        <v>#N/A</v>
      </c>
      <c r="M423">
        <f>IF(_xlfn.XLOOKUP($C423,貼_産出額整理表!$B$200:$B$378,貼_産出額整理表!J$200:J$378,0)="-",NA(),_xlfn.XLOOKUP($C423,貼_産出額整理表!$B$200:$B$378,貼_産出額整理表!J$200:J$378,0))</f>
        <v>31</v>
      </c>
      <c r="N423" t="e">
        <f>IF(_xlfn.XLOOKUP($C423,貼_産出額整理表!$B$200:$B$378,貼_産出額整理表!K$200:K$378,0)="-",NA(),_xlfn.XLOOKUP($C423,貼_産出額整理表!$B$200:$B$378,貼_産出額整理表!K$200:K$378,0))</f>
        <v>#N/A</v>
      </c>
      <c r="O423" t="e">
        <f>IF(_xlfn.XLOOKUP($C423,貼_産出額整理表!$B$200:$B$378,貼_産出額整理表!L$200:L$378,0)="-",NA(),_xlfn.XLOOKUP($C423,貼_産出額整理表!$B$200:$B$378,貼_産出額整理表!L$200:L$378,0))</f>
        <v>#N/A</v>
      </c>
      <c r="P423">
        <f>IF(_xlfn.XLOOKUP($C423,貼_産出額整理表!$B$200:$B$378,貼_産出額整理表!O$200:O$378,0)="-",NA(),_xlfn.XLOOKUP($C423,貼_産出額整理表!$B$200:$B$378,貼_産出額整理表!O$200:O$378,0))</f>
        <v>84</v>
      </c>
      <c r="Q423">
        <f>IF(_xlfn.XLOOKUP($C423,貼_産出額整理表!$B$200:$B$378,貼_産出額整理表!Q$200:Q$378,0)="-",NA(),_xlfn.XLOOKUP($C423,貼_産出額整理表!$B$200:$B$378,貼_産出額整理表!Q$200:Q$378,0))</f>
        <v>23</v>
      </c>
      <c r="R423">
        <f>IF(_xlfn.XLOOKUP($C423,貼_産出額整理表!$B$200:$B$378,貼_産出額整理表!R$200:R$378,0)="-",NA(),_xlfn.XLOOKUP($C423,貼_産出額整理表!$B$200:$B$378,貼_産出額整理表!R$200:R$378,0))</f>
        <v>20</v>
      </c>
      <c r="S423">
        <f>IF(_xlfn.XLOOKUP($C423,貼_産出額整理表!$B$200:$B$378,貼_産出額整理表!P$200:P$378,0)="-",NA(),_xlfn.XLOOKUP($C423,貼_産出額整理表!$B$200:$B$378,貼_産出額整理表!P$200:P$378,0))</f>
        <v>10</v>
      </c>
    </row>
    <row r="424" spans="3:19">
      <c r="C424">
        <v>106</v>
      </c>
      <c r="D424">
        <f>IF(_xlfn.XLOOKUP($C424,貼_産出額整理表!$B$200:$B$378,貼_産出額整理表!C$200:C$378,0)="-",NA(),_xlfn.XLOOKUP($C424,貼_産出額整理表!$B$200:$B$378,貼_産出額整理表!C$200:C$378,0))</f>
        <v>361</v>
      </c>
      <c r="E424">
        <f>IF(_xlfn.XLOOKUP($C424,貼_産出額整理表!$B$200:$B$378,貼_産出額整理表!D$200:D$378,0)="-",NA(),_xlfn.XLOOKUP($C424,貼_産出額整理表!$B$200:$B$378,貼_産出額整理表!D$200:D$378,0))</f>
        <v>97</v>
      </c>
      <c r="F424">
        <f>IF(_xlfn.XLOOKUP($C424,貼_産出額整理表!$B$200:$B$378,貼_産出額整理表!E$200:E$378,0)="-",NA(),_xlfn.XLOOKUP($C424,貼_産出額整理表!$B$200:$B$378,貼_産出額整理表!E$200:E$378,0))</f>
        <v>0</v>
      </c>
      <c r="G424">
        <f>IF(_xlfn.XLOOKUP($C424,貼_産出額整理表!$B$200:$B$378,貼_産出額整理表!F$200:F$378,0)="-",NA(),_xlfn.XLOOKUP($C424,貼_産出額整理表!$B$200:$B$378,貼_産出額整理表!F$200:F$378,0))</f>
        <v>1</v>
      </c>
      <c r="H424">
        <f>IF(_xlfn.XLOOKUP($C424,貼_産出額整理表!$B$200:$B$378,貼_産出額整理表!G$200:G$378,0)="-",NA(),_xlfn.XLOOKUP($C424,貼_産出額整理表!$B$200:$B$378,貼_産出額整理表!G$200:G$378,0))</f>
        <v>0</v>
      </c>
      <c r="I424">
        <f>IF(_xlfn.XLOOKUP($C424,貼_産出額整理表!$B$200:$B$378,貼_産出額整理表!H$200:H$378,0)="-",NA(),_xlfn.XLOOKUP($C424,貼_産出額整理表!$B$200:$B$378,貼_産出額整理表!H$200:H$378,0))</f>
        <v>0</v>
      </c>
      <c r="J424" t="e">
        <f>IF(_xlfn.XLOOKUP($C424,貼_産出額整理表!$B$200:$B$378,貼_産出額整理表!I$200:I$378,0)="-",NA(),_xlfn.XLOOKUP($C424,貼_産出額整理表!$B$200:$B$378,貼_産出額整理表!I$200:I$378,0))</f>
        <v>#N/A</v>
      </c>
      <c r="K424" t="e">
        <f>IF(_xlfn.XLOOKUP($C424,貼_産出額整理表!$B$200:$B$378,貼_産出額整理表!M$200:M$378,0)="-",NA(),_xlfn.XLOOKUP($C424,貼_産出額整理表!$B$200:$B$378,貼_産出額整理表!M$200:M$378,0))</f>
        <v>#N/A</v>
      </c>
      <c r="L424" t="e">
        <f>IF(_xlfn.XLOOKUP($C424,貼_産出額整理表!$B$200:$B$378,貼_産出額整理表!N$200:N$378,0)="-",NA(),_xlfn.XLOOKUP($C424,貼_産出額整理表!$B$200:$B$378,貼_産出額整理表!N$200:N$378,0))</f>
        <v>#N/A</v>
      </c>
      <c r="M424">
        <f>IF(_xlfn.XLOOKUP($C424,貼_産出額整理表!$B$200:$B$378,貼_産出額整理表!J$200:J$378,0)="-",NA(),_xlfn.XLOOKUP($C424,貼_産出額整理表!$B$200:$B$378,貼_産出額整理表!J$200:J$378,0))</f>
        <v>31</v>
      </c>
      <c r="N424" t="e">
        <f>IF(_xlfn.XLOOKUP($C424,貼_産出額整理表!$B$200:$B$378,貼_産出額整理表!K$200:K$378,0)="-",NA(),_xlfn.XLOOKUP($C424,貼_産出額整理表!$B$200:$B$378,貼_産出額整理表!K$200:K$378,0))</f>
        <v>#N/A</v>
      </c>
      <c r="O424" t="e">
        <f>IF(_xlfn.XLOOKUP($C424,貼_産出額整理表!$B$200:$B$378,貼_産出額整理表!L$200:L$378,0)="-",NA(),_xlfn.XLOOKUP($C424,貼_産出額整理表!$B$200:$B$378,貼_産出額整理表!L$200:L$378,0))</f>
        <v>#N/A</v>
      </c>
      <c r="P424">
        <f>IF(_xlfn.XLOOKUP($C424,貼_産出額整理表!$B$200:$B$378,貼_産出額整理表!O$200:O$378,0)="-",NA(),_xlfn.XLOOKUP($C424,貼_産出額整理表!$B$200:$B$378,貼_産出額整理表!O$200:O$378,0))</f>
        <v>77</v>
      </c>
      <c r="Q424">
        <f>IF(_xlfn.XLOOKUP($C424,貼_産出額整理表!$B$200:$B$378,貼_産出額整理表!Q$200:Q$378,0)="-",NA(),_xlfn.XLOOKUP($C424,貼_産出額整理表!$B$200:$B$378,貼_産出額整理表!Q$200:Q$378,0))</f>
        <v>23</v>
      </c>
      <c r="R424">
        <f>IF(_xlfn.XLOOKUP($C424,貼_産出額整理表!$B$200:$B$378,貼_産出額整理表!R$200:R$378,0)="-",NA(),_xlfn.XLOOKUP($C424,貼_産出額整理表!$B$200:$B$378,貼_産出額整理表!R$200:R$378,0))</f>
        <v>19</v>
      </c>
      <c r="S424">
        <f>IF(_xlfn.XLOOKUP($C424,貼_産出額整理表!$B$200:$B$378,貼_産出額整理表!P$200:P$378,0)="-",NA(),_xlfn.XLOOKUP($C424,貼_産出額整理表!$B$200:$B$378,貼_産出額整理表!P$200:P$378,0))</f>
        <v>9</v>
      </c>
    </row>
    <row r="425" spans="3:19">
      <c r="C425">
        <v>107</v>
      </c>
      <c r="D425">
        <f>IF(_xlfn.XLOOKUP($C425,貼_産出額整理表!$B$200:$B$378,貼_産出額整理表!C$200:C$378,0)="-",NA(),_xlfn.XLOOKUP($C425,貼_産出額整理表!$B$200:$B$378,貼_産出額整理表!C$200:C$378,0))</f>
        <v>351</v>
      </c>
      <c r="E425">
        <f>IF(_xlfn.XLOOKUP($C425,貼_産出額整理表!$B$200:$B$378,貼_産出額整理表!D$200:D$378,0)="-",NA(),_xlfn.XLOOKUP($C425,貼_産出額整理表!$B$200:$B$378,貼_産出額整理表!D$200:D$378,0))</f>
        <v>92</v>
      </c>
      <c r="F425">
        <f>IF(_xlfn.XLOOKUP($C425,貼_産出額整理表!$B$200:$B$378,貼_産出額整理表!E$200:E$378,0)="-",NA(),_xlfn.XLOOKUP($C425,貼_産出額整理表!$B$200:$B$378,貼_産出額整理表!E$200:E$378,0))</f>
        <v>0</v>
      </c>
      <c r="G425">
        <f>IF(_xlfn.XLOOKUP($C425,貼_産出額整理表!$B$200:$B$378,貼_産出額整理表!F$200:F$378,0)="-",NA(),_xlfn.XLOOKUP($C425,貼_産出額整理表!$B$200:$B$378,貼_産出額整理表!F$200:F$378,0))</f>
        <v>1</v>
      </c>
      <c r="H425">
        <f>IF(_xlfn.XLOOKUP($C425,貼_産出額整理表!$B$200:$B$378,貼_産出額整理表!G$200:G$378,0)="-",NA(),_xlfn.XLOOKUP($C425,貼_産出額整理表!$B$200:$B$378,貼_産出額整理表!G$200:G$378,0))</f>
        <v>0</v>
      </c>
      <c r="I425">
        <f>IF(_xlfn.XLOOKUP($C425,貼_産出額整理表!$B$200:$B$378,貼_産出額整理表!H$200:H$378,0)="-",NA(),_xlfn.XLOOKUP($C425,貼_産出額整理表!$B$200:$B$378,貼_産出額整理表!H$200:H$378,0))</f>
        <v>0</v>
      </c>
      <c r="J425" t="e">
        <f>IF(_xlfn.XLOOKUP($C425,貼_産出額整理表!$B$200:$B$378,貼_産出額整理表!I$200:I$378,0)="-",NA(),_xlfn.XLOOKUP($C425,貼_産出額整理表!$B$200:$B$378,貼_産出額整理表!I$200:I$378,0))</f>
        <v>#N/A</v>
      </c>
      <c r="K425" t="e">
        <f>IF(_xlfn.XLOOKUP($C425,貼_産出額整理表!$B$200:$B$378,貼_産出額整理表!M$200:M$378,0)="-",NA(),_xlfn.XLOOKUP($C425,貼_産出額整理表!$B$200:$B$378,貼_産出額整理表!M$200:M$378,0))</f>
        <v>#N/A</v>
      </c>
      <c r="L425" t="e">
        <f>IF(_xlfn.XLOOKUP($C425,貼_産出額整理表!$B$200:$B$378,貼_産出額整理表!N$200:N$378,0)="-",NA(),_xlfn.XLOOKUP($C425,貼_産出額整理表!$B$200:$B$378,貼_産出額整理表!N$200:N$378,0))</f>
        <v>#N/A</v>
      </c>
      <c r="M425">
        <f>IF(_xlfn.XLOOKUP($C425,貼_産出額整理表!$B$200:$B$378,貼_産出額整理表!J$200:J$378,0)="-",NA(),_xlfn.XLOOKUP($C425,貼_産出額整理表!$B$200:$B$378,貼_産出額整理表!J$200:J$378,0))</f>
        <v>31</v>
      </c>
      <c r="N425" t="e">
        <f>IF(_xlfn.XLOOKUP($C425,貼_産出額整理表!$B$200:$B$378,貼_産出額整理表!K$200:K$378,0)="-",NA(),_xlfn.XLOOKUP($C425,貼_産出額整理表!$B$200:$B$378,貼_産出額整理表!K$200:K$378,0))</f>
        <v>#N/A</v>
      </c>
      <c r="O425" t="e">
        <f>IF(_xlfn.XLOOKUP($C425,貼_産出額整理表!$B$200:$B$378,貼_産出額整理表!L$200:L$378,0)="-",NA(),_xlfn.XLOOKUP($C425,貼_産出額整理表!$B$200:$B$378,貼_産出額整理表!L$200:L$378,0))</f>
        <v>#N/A</v>
      </c>
      <c r="P425">
        <f>IF(_xlfn.XLOOKUP($C425,貼_産出額整理表!$B$200:$B$378,貼_産出額整理表!O$200:O$378,0)="-",NA(),_xlfn.XLOOKUP($C425,貼_産出額整理表!$B$200:$B$378,貼_産出額整理表!O$200:O$378,0))</f>
        <v>73</v>
      </c>
      <c r="Q425">
        <f>IF(_xlfn.XLOOKUP($C425,貼_産出額整理表!$B$200:$B$378,貼_産出額整理表!Q$200:Q$378,0)="-",NA(),_xlfn.XLOOKUP($C425,貼_産出額整理表!$B$200:$B$378,貼_産出額整理表!Q$200:Q$378,0))</f>
        <v>22</v>
      </c>
      <c r="R425">
        <f>IF(_xlfn.XLOOKUP($C425,貼_産出額整理表!$B$200:$B$378,貼_産出額整理表!R$200:R$378,0)="-",NA(),_xlfn.XLOOKUP($C425,貼_産出額整理表!$B$200:$B$378,貼_産出額整理表!R$200:R$378,0))</f>
        <v>18</v>
      </c>
      <c r="S425">
        <f>IF(_xlfn.XLOOKUP($C425,貼_産出額整理表!$B$200:$B$378,貼_産出額整理表!P$200:P$378,0)="-",NA(),_xlfn.XLOOKUP($C425,貼_産出額整理表!$B$200:$B$378,貼_産出額整理表!P$200:P$378,0))</f>
        <v>8</v>
      </c>
    </row>
    <row r="426" spans="3:19">
      <c r="C426">
        <v>108</v>
      </c>
      <c r="D426">
        <f>IF(_xlfn.XLOOKUP($C426,貼_産出額整理表!$B$200:$B$378,貼_産出額整理表!C$200:C$378,0)="-",NA(),_xlfn.XLOOKUP($C426,貼_産出額整理表!$B$200:$B$378,貼_産出額整理表!C$200:C$378,0))</f>
        <v>343</v>
      </c>
      <c r="E426">
        <f>IF(_xlfn.XLOOKUP($C426,貼_産出額整理表!$B$200:$B$378,貼_産出額整理表!D$200:D$378,0)="-",NA(),_xlfn.XLOOKUP($C426,貼_産出額整理表!$B$200:$B$378,貼_産出額整理表!D$200:D$378,0))</f>
        <v>86</v>
      </c>
      <c r="F426">
        <f>IF(_xlfn.XLOOKUP($C426,貼_産出額整理表!$B$200:$B$378,貼_産出額整理表!E$200:E$378,0)="-",NA(),_xlfn.XLOOKUP($C426,貼_産出額整理表!$B$200:$B$378,貼_産出額整理表!E$200:E$378,0))</f>
        <v>0</v>
      </c>
      <c r="G426">
        <f>IF(_xlfn.XLOOKUP($C426,貼_産出額整理表!$B$200:$B$378,貼_産出額整理表!F$200:F$378,0)="-",NA(),_xlfn.XLOOKUP($C426,貼_産出額整理表!$B$200:$B$378,貼_産出額整理表!F$200:F$378,0))</f>
        <v>1</v>
      </c>
      <c r="H426">
        <f>IF(_xlfn.XLOOKUP($C426,貼_産出額整理表!$B$200:$B$378,貼_産出額整理表!G$200:G$378,0)="-",NA(),_xlfn.XLOOKUP($C426,貼_産出額整理表!$B$200:$B$378,貼_産出額整理表!G$200:G$378,0))</f>
        <v>0</v>
      </c>
      <c r="I426">
        <f>IF(_xlfn.XLOOKUP($C426,貼_産出額整理表!$B$200:$B$378,貼_産出額整理表!H$200:H$378,0)="-",NA(),_xlfn.XLOOKUP($C426,貼_産出額整理表!$B$200:$B$378,貼_産出額整理表!H$200:H$378,0))</f>
        <v>0</v>
      </c>
      <c r="J426" t="e">
        <f>IF(_xlfn.XLOOKUP($C426,貼_産出額整理表!$B$200:$B$378,貼_産出額整理表!I$200:I$378,0)="-",NA(),_xlfn.XLOOKUP($C426,貼_産出額整理表!$B$200:$B$378,貼_産出額整理表!I$200:I$378,0))</f>
        <v>#N/A</v>
      </c>
      <c r="K426" t="e">
        <f>IF(_xlfn.XLOOKUP($C426,貼_産出額整理表!$B$200:$B$378,貼_産出額整理表!M$200:M$378,0)="-",NA(),_xlfn.XLOOKUP($C426,貼_産出額整理表!$B$200:$B$378,貼_産出額整理表!M$200:M$378,0))</f>
        <v>#N/A</v>
      </c>
      <c r="L426" t="e">
        <f>IF(_xlfn.XLOOKUP($C426,貼_産出額整理表!$B$200:$B$378,貼_産出額整理表!N$200:N$378,0)="-",NA(),_xlfn.XLOOKUP($C426,貼_産出額整理表!$B$200:$B$378,貼_産出額整理表!N$200:N$378,0))</f>
        <v>#N/A</v>
      </c>
      <c r="M426">
        <f>IF(_xlfn.XLOOKUP($C426,貼_産出額整理表!$B$200:$B$378,貼_産出額整理表!J$200:J$378,0)="-",NA(),_xlfn.XLOOKUP($C426,貼_産出額整理表!$B$200:$B$378,貼_産出額整理表!J$200:J$378,0))</f>
        <v>30</v>
      </c>
      <c r="N426" t="e">
        <f>IF(_xlfn.XLOOKUP($C426,貼_産出額整理表!$B$200:$B$378,貼_産出額整理表!K$200:K$378,0)="-",NA(),_xlfn.XLOOKUP($C426,貼_産出額整理表!$B$200:$B$378,貼_産出額整理表!K$200:K$378,0))</f>
        <v>#N/A</v>
      </c>
      <c r="O426" t="e">
        <f>IF(_xlfn.XLOOKUP($C426,貼_産出額整理表!$B$200:$B$378,貼_産出額整理表!L$200:L$378,0)="-",NA(),_xlfn.XLOOKUP($C426,貼_産出額整理表!$B$200:$B$378,貼_産出額整理表!L$200:L$378,0))</f>
        <v>#N/A</v>
      </c>
      <c r="P426">
        <f>IF(_xlfn.XLOOKUP($C426,貼_産出額整理表!$B$200:$B$378,貼_産出額整理表!O$200:O$378,0)="-",NA(),_xlfn.XLOOKUP($C426,貼_産出額整理表!$B$200:$B$378,貼_産出額整理表!O$200:O$378,0))</f>
        <v>72</v>
      </c>
      <c r="Q426">
        <f>IF(_xlfn.XLOOKUP($C426,貼_産出額整理表!$B$200:$B$378,貼_産出額整理表!Q$200:Q$378,0)="-",NA(),_xlfn.XLOOKUP($C426,貼_産出額整理表!$B$200:$B$378,貼_産出額整理表!Q$200:Q$378,0))</f>
        <v>22</v>
      </c>
      <c r="R426">
        <f>IF(_xlfn.XLOOKUP($C426,貼_産出額整理表!$B$200:$B$378,貼_産出額整理表!R$200:R$378,0)="-",NA(),_xlfn.XLOOKUP($C426,貼_産出額整理表!$B$200:$B$378,貼_産出額整理表!R$200:R$378,0))</f>
        <v>18</v>
      </c>
      <c r="S426">
        <f>IF(_xlfn.XLOOKUP($C426,貼_産出額整理表!$B$200:$B$378,貼_産出額整理表!P$200:P$378,0)="-",NA(),_xlfn.XLOOKUP($C426,貼_産出額整理表!$B$200:$B$378,貼_産出額整理表!P$200:P$378,0))</f>
        <v>7</v>
      </c>
    </row>
    <row r="427" spans="3:19">
      <c r="C427">
        <v>109</v>
      </c>
      <c r="D427">
        <f>IF(_xlfn.XLOOKUP($C427,貼_産出額整理表!$B$200:$B$378,貼_産出額整理表!C$200:C$378,0)="-",NA(),_xlfn.XLOOKUP($C427,貼_産出額整理表!$B$200:$B$378,貼_産出額整理表!C$200:C$378,0))</f>
        <v>337</v>
      </c>
      <c r="E427">
        <f>IF(_xlfn.XLOOKUP($C427,貼_産出額整理表!$B$200:$B$378,貼_産出額整理表!D$200:D$378,0)="-",NA(),_xlfn.XLOOKUP($C427,貼_産出額整理表!$B$200:$B$378,貼_産出額整理表!D$200:D$378,0))</f>
        <v>84</v>
      </c>
      <c r="F427">
        <f>IF(_xlfn.XLOOKUP($C427,貼_産出額整理表!$B$200:$B$378,貼_産出額整理表!E$200:E$378,0)="-",NA(),_xlfn.XLOOKUP($C427,貼_産出額整理表!$B$200:$B$378,貼_産出額整理表!E$200:E$378,0))</f>
        <v>0</v>
      </c>
      <c r="G427">
        <f>IF(_xlfn.XLOOKUP($C427,貼_産出額整理表!$B$200:$B$378,貼_産出額整理表!F$200:F$378,0)="-",NA(),_xlfn.XLOOKUP($C427,貼_産出額整理表!$B$200:$B$378,貼_産出額整理表!F$200:F$378,0))</f>
        <v>0</v>
      </c>
      <c r="H427">
        <f>IF(_xlfn.XLOOKUP($C427,貼_産出額整理表!$B$200:$B$378,貼_産出額整理表!G$200:G$378,0)="-",NA(),_xlfn.XLOOKUP($C427,貼_産出額整理表!$B$200:$B$378,貼_産出額整理表!G$200:G$378,0))</f>
        <v>0</v>
      </c>
      <c r="I427">
        <f>IF(_xlfn.XLOOKUP($C427,貼_産出額整理表!$B$200:$B$378,貼_産出額整理表!H$200:H$378,0)="-",NA(),_xlfn.XLOOKUP($C427,貼_産出額整理表!$B$200:$B$378,貼_産出額整理表!H$200:H$378,0))</f>
        <v>0</v>
      </c>
      <c r="J427" t="e">
        <f>IF(_xlfn.XLOOKUP($C427,貼_産出額整理表!$B$200:$B$378,貼_産出額整理表!I$200:I$378,0)="-",NA(),_xlfn.XLOOKUP($C427,貼_産出額整理表!$B$200:$B$378,貼_産出額整理表!I$200:I$378,0))</f>
        <v>#N/A</v>
      </c>
      <c r="K427" t="e">
        <f>IF(_xlfn.XLOOKUP($C427,貼_産出額整理表!$B$200:$B$378,貼_産出額整理表!M$200:M$378,0)="-",NA(),_xlfn.XLOOKUP($C427,貼_産出額整理表!$B$200:$B$378,貼_産出額整理表!M$200:M$378,0))</f>
        <v>#N/A</v>
      </c>
      <c r="L427" t="e">
        <f>IF(_xlfn.XLOOKUP($C427,貼_産出額整理表!$B$200:$B$378,貼_産出額整理表!N$200:N$378,0)="-",NA(),_xlfn.XLOOKUP($C427,貼_産出額整理表!$B$200:$B$378,貼_産出額整理表!N$200:N$378,0))</f>
        <v>#N/A</v>
      </c>
      <c r="M427">
        <f>IF(_xlfn.XLOOKUP($C427,貼_産出額整理表!$B$200:$B$378,貼_産出額整理表!J$200:J$378,0)="-",NA(),_xlfn.XLOOKUP($C427,貼_産出額整理表!$B$200:$B$378,貼_産出額整理表!J$200:J$378,0))</f>
        <v>29</v>
      </c>
      <c r="N427" t="e">
        <f>IF(_xlfn.XLOOKUP($C427,貼_産出額整理表!$B$200:$B$378,貼_産出額整理表!K$200:K$378,0)="-",NA(),_xlfn.XLOOKUP($C427,貼_産出額整理表!$B$200:$B$378,貼_産出額整理表!K$200:K$378,0))</f>
        <v>#N/A</v>
      </c>
      <c r="O427" t="e">
        <f>IF(_xlfn.XLOOKUP($C427,貼_産出額整理表!$B$200:$B$378,貼_産出額整理表!L$200:L$378,0)="-",NA(),_xlfn.XLOOKUP($C427,貼_産出額整理表!$B$200:$B$378,貼_産出額整理表!L$200:L$378,0))</f>
        <v>#N/A</v>
      </c>
      <c r="P427">
        <f>IF(_xlfn.XLOOKUP($C427,貼_産出額整理表!$B$200:$B$378,貼_産出額整理表!O$200:O$378,0)="-",NA(),_xlfn.XLOOKUP($C427,貼_産出額整理表!$B$200:$B$378,貼_産出額整理表!O$200:O$378,0))</f>
        <v>69</v>
      </c>
      <c r="Q427">
        <f>IF(_xlfn.XLOOKUP($C427,貼_産出額整理表!$B$200:$B$378,貼_産出額整理表!Q$200:Q$378,0)="-",NA(),_xlfn.XLOOKUP($C427,貼_産出額整理表!$B$200:$B$378,貼_産出額整理表!Q$200:Q$378,0))</f>
        <v>21</v>
      </c>
      <c r="R427">
        <f>IF(_xlfn.XLOOKUP($C427,貼_産出額整理表!$B$200:$B$378,貼_産出額整理表!R$200:R$378,0)="-",NA(),_xlfn.XLOOKUP($C427,貼_産出額整理表!$B$200:$B$378,貼_産出額整理表!R$200:R$378,0))</f>
        <v>17</v>
      </c>
      <c r="S427">
        <f>IF(_xlfn.XLOOKUP($C427,貼_産出額整理表!$B$200:$B$378,貼_産出額整理表!P$200:P$378,0)="-",NA(),_xlfn.XLOOKUP($C427,貼_産出額整理表!$B$200:$B$378,貼_産出額整理表!P$200:P$378,0))</f>
        <v>7</v>
      </c>
    </row>
    <row r="428" spans="3:19">
      <c r="C428">
        <v>110</v>
      </c>
      <c r="D428">
        <f>IF(_xlfn.XLOOKUP($C428,貼_産出額整理表!$B$200:$B$378,貼_産出額整理表!C$200:C$378,0)="-",NA(),_xlfn.XLOOKUP($C428,貼_産出額整理表!$B$200:$B$378,貼_産出額整理表!C$200:C$378,0))</f>
        <v>335</v>
      </c>
      <c r="E428">
        <f>IF(_xlfn.XLOOKUP($C428,貼_産出額整理表!$B$200:$B$378,貼_産出額整理表!D$200:D$378,0)="-",NA(),_xlfn.XLOOKUP($C428,貼_産出額整理表!$B$200:$B$378,貼_産出額整理表!D$200:D$378,0))</f>
        <v>83</v>
      </c>
      <c r="F428">
        <f>IF(_xlfn.XLOOKUP($C428,貼_産出額整理表!$B$200:$B$378,貼_産出額整理表!E$200:E$378,0)="-",NA(),_xlfn.XLOOKUP($C428,貼_産出額整理表!$B$200:$B$378,貼_産出額整理表!E$200:E$378,0))</f>
        <v>0</v>
      </c>
      <c r="G428">
        <f>IF(_xlfn.XLOOKUP($C428,貼_産出額整理表!$B$200:$B$378,貼_産出額整理表!F$200:F$378,0)="-",NA(),_xlfn.XLOOKUP($C428,貼_産出額整理表!$B$200:$B$378,貼_産出額整理表!F$200:F$378,0))</f>
        <v>0</v>
      </c>
      <c r="H428">
        <f>IF(_xlfn.XLOOKUP($C428,貼_産出額整理表!$B$200:$B$378,貼_産出額整理表!G$200:G$378,0)="-",NA(),_xlfn.XLOOKUP($C428,貼_産出額整理表!$B$200:$B$378,貼_産出額整理表!G$200:G$378,0))</f>
        <v>0</v>
      </c>
      <c r="I428">
        <f>IF(_xlfn.XLOOKUP($C428,貼_産出額整理表!$B$200:$B$378,貼_産出額整理表!H$200:H$378,0)="-",NA(),_xlfn.XLOOKUP($C428,貼_産出額整理表!$B$200:$B$378,貼_産出額整理表!H$200:H$378,0))</f>
        <v>0</v>
      </c>
      <c r="J428" t="e">
        <f>IF(_xlfn.XLOOKUP($C428,貼_産出額整理表!$B$200:$B$378,貼_産出額整理表!I$200:I$378,0)="-",NA(),_xlfn.XLOOKUP($C428,貼_産出額整理表!$B$200:$B$378,貼_産出額整理表!I$200:I$378,0))</f>
        <v>#N/A</v>
      </c>
      <c r="K428" t="e">
        <f>IF(_xlfn.XLOOKUP($C428,貼_産出額整理表!$B$200:$B$378,貼_産出額整理表!M$200:M$378,0)="-",NA(),_xlfn.XLOOKUP($C428,貼_産出額整理表!$B$200:$B$378,貼_産出額整理表!M$200:M$378,0))</f>
        <v>#N/A</v>
      </c>
      <c r="L428" t="e">
        <f>IF(_xlfn.XLOOKUP($C428,貼_産出額整理表!$B$200:$B$378,貼_産出額整理表!N$200:N$378,0)="-",NA(),_xlfn.XLOOKUP($C428,貼_産出額整理表!$B$200:$B$378,貼_産出額整理表!N$200:N$378,0))</f>
        <v>#N/A</v>
      </c>
      <c r="M428">
        <f>IF(_xlfn.XLOOKUP($C428,貼_産出額整理表!$B$200:$B$378,貼_産出額整理表!J$200:J$378,0)="-",NA(),_xlfn.XLOOKUP($C428,貼_産出額整理表!$B$200:$B$378,貼_産出額整理表!J$200:J$378,0))</f>
        <v>28</v>
      </c>
      <c r="N428" t="e">
        <f>IF(_xlfn.XLOOKUP($C428,貼_産出額整理表!$B$200:$B$378,貼_産出額整理表!K$200:K$378,0)="-",NA(),_xlfn.XLOOKUP($C428,貼_産出額整理表!$B$200:$B$378,貼_産出額整理表!K$200:K$378,0))</f>
        <v>#N/A</v>
      </c>
      <c r="O428" t="e">
        <f>IF(_xlfn.XLOOKUP($C428,貼_産出額整理表!$B$200:$B$378,貼_産出額整理表!L$200:L$378,0)="-",NA(),_xlfn.XLOOKUP($C428,貼_産出額整理表!$B$200:$B$378,貼_産出額整理表!L$200:L$378,0))</f>
        <v>#N/A</v>
      </c>
      <c r="P428">
        <f>IF(_xlfn.XLOOKUP($C428,貼_産出額整理表!$B$200:$B$378,貼_産出額整理表!O$200:O$378,0)="-",NA(),_xlfn.XLOOKUP($C428,貼_産出額整理表!$B$200:$B$378,貼_産出額整理表!O$200:O$378,0))</f>
        <v>63</v>
      </c>
      <c r="Q428">
        <f>IF(_xlfn.XLOOKUP($C428,貼_産出額整理表!$B$200:$B$378,貼_産出額整理表!Q$200:Q$378,0)="-",NA(),_xlfn.XLOOKUP($C428,貼_産出額整理表!$B$200:$B$378,貼_産出額整理表!Q$200:Q$378,0))</f>
        <v>20</v>
      </c>
      <c r="R428">
        <f>IF(_xlfn.XLOOKUP($C428,貼_産出額整理表!$B$200:$B$378,貼_産出額整理表!R$200:R$378,0)="-",NA(),_xlfn.XLOOKUP($C428,貼_産出額整理表!$B$200:$B$378,貼_産出額整理表!R$200:R$378,0))</f>
        <v>17</v>
      </c>
      <c r="S428">
        <f>IF(_xlfn.XLOOKUP($C428,貼_産出額整理表!$B$200:$B$378,貼_産出額整理表!P$200:P$378,0)="-",NA(),_xlfn.XLOOKUP($C428,貼_産出額整理表!$B$200:$B$378,貼_産出額整理表!P$200:P$378,0))</f>
        <v>7</v>
      </c>
    </row>
    <row r="429" spans="3:19">
      <c r="C429">
        <v>111</v>
      </c>
      <c r="D429">
        <f>IF(_xlfn.XLOOKUP($C429,貼_産出額整理表!$B$200:$B$378,貼_産出額整理表!C$200:C$378,0)="-",NA(),_xlfn.XLOOKUP($C429,貼_産出額整理表!$B$200:$B$378,貼_産出額整理表!C$200:C$378,0))</f>
        <v>324</v>
      </c>
      <c r="E429">
        <f>IF(_xlfn.XLOOKUP($C429,貼_産出額整理表!$B$200:$B$378,貼_産出額整理表!D$200:D$378,0)="-",NA(),_xlfn.XLOOKUP($C429,貼_産出額整理表!$B$200:$B$378,貼_産出額整理表!D$200:D$378,0))</f>
        <v>77</v>
      </c>
      <c r="F429">
        <f>IF(_xlfn.XLOOKUP($C429,貼_産出額整理表!$B$200:$B$378,貼_産出額整理表!E$200:E$378,0)="-",NA(),_xlfn.XLOOKUP($C429,貼_産出額整理表!$B$200:$B$378,貼_産出額整理表!E$200:E$378,0))</f>
        <v>0</v>
      </c>
      <c r="G429">
        <f>IF(_xlfn.XLOOKUP($C429,貼_産出額整理表!$B$200:$B$378,貼_産出額整理表!F$200:F$378,0)="-",NA(),_xlfn.XLOOKUP($C429,貼_産出額整理表!$B$200:$B$378,貼_産出額整理表!F$200:F$378,0))</f>
        <v>0</v>
      </c>
      <c r="H429">
        <f>IF(_xlfn.XLOOKUP($C429,貼_産出額整理表!$B$200:$B$378,貼_産出額整理表!G$200:G$378,0)="-",NA(),_xlfn.XLOOKUP($C429,貼_産出額整理表!$B$200:$B$378,貼_産出額整理表!G$200:G$378,0))</f>
        <v>0</v>
      </c>
      <c r="I429">
        <f>IF(_xlfn.XLOOKUP($C429,貼_産出額整理表!$B$200:$B$378,貼_産出額整理表!H$200:H$378,0)="-",NA(),_xlfn.XLOOKUP($C429,貼_産出額整理表!$B$200:$B$378,貼_産出額整理表!H$200:H$378,0))</f>
        <v>0</v>
      </c>
      <c r="J429" t="e">
        <f>IF(_xlfn.XLOOKUP($C429,貼_産出額整理表!$B$200:$B$378,貼_産出額整理表!I$200:I$378,0)="-",NA(),_xlfn.XLOOKUP($C429,貼_産出額整理表!$B$200:$B$378,貼_産出額整理表!I$200:I$378,0))</f>
        <v>#N/A</v>
      </c>
      <c r="K429" t="e">
        <f>IF(_xlfn.XLOOKUP($C429,貼_産出額整理表!$B$200:$B$378,貼_産出額整理表!M$200:M$378,0)="-",NA(),_xlfn.XLOOKUP($C429,貼_産出額整理表!$B$200:$B$378,貼_産出額整理表!M$200:M$378,0))</f>
        <v>#N/A</v>
      </c>
      <c r="L429" t="e">
        <f>IF(_xlfn.XLOOKUP($C429,貼_産出額整理表!$B$200:$B$378,貼_産出額整理表!N$200:N$378,0)="-",NA(),_xlfn.XLOOKUP($C429,貼_産出額整理表!$B$200:$B$378,貼_産出額整理表!N$200:N$378,0))</f>
        <v>#N/A</v>
      </c>
      <c r="M429">
        <f>IF(_xlfn.XLOOKUP($C429,貼_産出額整理表!$B$200:$B$378,貼_産出額整理表!J$200:J$378,0)="-",NA(),_xlfn.XLOOKUP($C429,貼_産出額整理表!$B$200:$B$378,貼_産出額整理表!J$200:J$378,0))</f>
        <v>26</v>
      </c>
      <c r="N429" t="e">
        <f>IF(_xlfn.XLOOKUP($C429,貼_産出額整理表!$B$200:$B$378,貼_産出額整理表!K$200:K$378,0)="-",NA(),_xlfn.XLOOKUP($C429,貼_産出額整理表!$B$200:$B$378,貼_産出額整理表!K$200:K$378,0))</f>
        <v>#N/A</v>
      </c>
      <c r="O429" t="e">
        <f>IF(_xlfn.XLOOKUP($C429,貼_産出額整理表!$B$200:$B$378,貼_産出額整理表!L$200:L$378,0)="-",NA(),_xlfn.XLOOKUP($C429,貼_産出額整理表!$B$200:$B$378,貼_産出額整理表!L$200:L$378,0))</f>
        <v>#N/A</v>
      </c>
      <c r="P429">
        <f>IF(_xlfn.XLOOKUP($C429,貼_産出額整理表!$B$200:$B$378,貼_産出額整理表!O$200:O$378,0)="-",NA(),_xlfn.XLOOKUP($C429,貼_産出額整理表!$B$200:$B$378,貼_産出額整理表!O$200:O$378,0))</f>
        <v>62</v>
      </c>
      <c r="Q429">
        <f>IF(_xlfn.XLOOKUP($C429,貼_産出額整理表!$B$200:$B$378,貼_産出額整理表!Q$200:Q$378,0)="-",NA(),_xlfn.XLOOKUP($C429,貼_産出額整理表!$B$200:$B$378,貼_産出額整理表!Q$200:Q$378,0))</f>
        <v>20</v>
      </c>
      <c r="R429">
        <f>IF(_xlfn.XLOOKUP($C429,貼_産出額整理表!$B$200:$B$378,貼_産出額整理表!R$200:R$378,0)="-",NA(),_xlfn.XLOOKUP($C429,貼_産出額整理表!$B$200:$B$378,貼_産出額整理表!R$200:R$378,0))</f>
        <v>16</v>
      </c>
      <c r="S429">
        <f>IF(_xlfn.XLOOKUP($C429,貼_産出額整理表!$B$200:$B$378,貼_産出額整理表!P$200:P$378,0)="-",NA(),_xlfn.XLOOKUP($C429,貼_産出額整理表!$B$200:$B$378,貼_産出額整理表!P$200:P$378,0))</f>
        <v>7</v>
      </c>
    </row>
    <row r="430" spans="3:19">
      <c r="C430">
        <v>112</v>
      </c>
      <c r="D430">
        <f>IF(_xlfn.XLOOKUP($C430,貼_産出額整理表!$B$200:$B$378,貼_産出額整理表!C$200:C$378,0)="-",NA(),_xlfn.XLOOKUP($C430,貼_産出額整理表!$B$200:$B$378,貼_産出額整理表!C$200:C$378,0))</f>
        <v>323</v>
      </c>
      <c r="E430">
        <f>IF(_xlfn.XLOOKUP($C430,貼_産出額整理表!$B$200:$B$378,貼_産出額整理表!D$200:D$378,0)="-",NA(),_xlfn.XLOOKUP($C430,貼_産出額整理表!$B$200:$B$378,貼_産出額整理表!D$200:D$378,0))</f>
        <v>74</v>
      </c>
      <c r="F430">
        <f>IF(_xlfn.XLOOKUP($C430,貼_産出額整理表!$B$200:$B$378,貼_産出額整理表!E$200:E$378,0)="-",NA(),_xlfn.XLOOKUP($C430,貼_産出額整理表!$B$200:$B$378,貼_産出額整理表!E$200:E$378,0))</f>
        <v>0</v>
      </c>
      <c r="G430">
        <f>IF(_xlfn.XLOOKUP($C430,貼_産出額整理表!$B$200:$B$378,貼_産出額整理表!F$200:F$378,0)="-",NA(),_xlfn.XLOOKUP($C430,貼_産出額整理表!$B$200:$B$378,貼_産出額整理表!F$200:F$378,0))</f>
        <v>0</v>
      </c>
      <c r="H430">
        <f>IF(_xlfn.XLOOKUP($C430,貼_産出額整理表!$B$200:$B$378,貼_産出額整理表!G$200:G$378,0)="-",NA(),_xlfn.XLOOKUP($C430,貼_産出額整理表!$B$200:$B$378,貼_産出額整理表!G$200:G$378,0))</f>
        <v>0</v>
      </c>
      <c r="I430">
        <f>IF(_xlfn.XLOOKUP($C430,貼_産出額整理表!$B$200:$B$378,貼_産出額整理表!H$200:H$378,0)="-",NA(),_xlfn.XLOOKUP($C430,貼_産出額整理表!$B$200:$B$378,貼_産出額整理表!H$200:H$378,0))</f>
        <v>0</v>
      </c>
      <c r="J430" t="e">
        <f>IF(_xlfn.XLOOKUP($C430,貼_産出額整理表!$B$200:$B$378,貼_産出額整理表!I$200:I$378,0)="-",NA(),_xlfn.XLOOKUP($C430,貼_産出額整理表!$B$200:$B$378,貼_産出額整理表!I$200:I$378,0))</f>
        <v>#N/A</v>
      </c>
      <c r="K430" t="e">
        <f>IF(_xlfn.XLOOKUP($C430,貼_産出額整理表!$B$200:$B$378,貼_産出額整理表!M$200:M$378,0)="-",NA(),_xlfn.XLOOKUP($C430,貼_産出額整理表!$B$200:$B$378,貼_産出額整理表!M$200:M$378,0))</f>
        <v>#N/A</v>
      </c>
      <c r="L430" t="e">
        <f>IF(_xlfn.XLOOKUP($C430,貼_産出額整理表!$B$200:$B$378,貼_産出額整理表!N$200:N$378,0)="-",NA(),_xlfn.XLOOKUP($C430,貼_産出額整理表!$B$200:$B$378,貼_産出額整理表!N$200:N$378,0))</f>
        <v>#N/A</v>
      </c>
      <c r="M430">
        <f>IF(_xlfn.XLOOKUP($C430,貼_産出額整理表!$B$200:$B$378,貼_産出額整理表!J$200:J$378,0)="-",NA(),_xlfn.XLOOKUP($C430,貼_産出額整理表!$B$200:$B$378,貼_産出額整理表!J$200:J$378,0))</f>
        <v>25</v>
      </c>
      <c r="N430" t="e">
        <f>IF(_xlfn.XLOOKUP($C430,貼_産出額整理表!$B$200:$B$378,貼_産出額整理表!K$200:K$378,0)="-",NA(),_xlfn.XLOOKUP($C430,貼_産出額整理表!$B$200:$B$378,貼_産出額整理表!K$200:K$378,0))</f>
        <v>#N/A</v>
      </c>
      <c r="O430" t="e">
        <f>IF(_xlfn.XLOOKUP($C430,貼_産出額整理表!$B$200:$B$378,貼_産出額整理表!L$200:L$378,0)="-",NA(),_xlfn.XLOOKUP($C430,貼_産出額整理表!$B$200:$B$378,貼_産出額整理表!L$200:L$378,0))</f>
        <v>#N/A</v>
      </c>
      <c r="P430">
        <f>IF(_xlfn.XLOOKUP($C430,貼_産出額整理表!$B$200:$B$378,貼_産出額整理表!O$200:O$378,0)="-",NA(),_xlfn.XLOOKUP($C430,貼_産出額整理表!$B$200:$B$378,貼_産出額整理表!O$200:O$378,0))</f>
        <v>60</v>
      </c>
      <c r="Q430">
        <f>IF(_xlfn.XLOOKUP($C430,貼_産出額整理表!$B$200:$B$378,貼_産出額整理表!Q$200:Q$378,0)="-",NA(),_xlfn.XLOOKUP($C430,貼_産出額整理表!$B$200:$B$378,貼_産出額整理表!Q$200:Q$378,0))</f>
        <v>20</v>
      </c>
      <c r="R430">
        <f>IF(_xlfn.XLOOKUP($C430,貼_産出額整理表!$B$200:$B$378,貼_産出額整理表!R$200:R$378,0)="-",NA(),_xlfn.XLOOKUP($C430,貼_産出額整理表!$B$200:$B$378,貼_産出額整理表!R$200:R$378,0))</f>
        <v>16</v>
      </c>
      <c r="S430">
        <f>IF(_xlfn.XLOOKUP($C430,貼_産出額整理表!$B$200:$B$378,貼_産出額整理表!P$200:P$378,0)="-",NA(),_xlfn.XLOOKUP($C430,貼_産出額整理表!$B$200:$B$378,貼_産出額整理表!P$200:P$378,0))</f>
        <v>6</v>
      </c>
    </row>
    <row r="431" spans="3:19">
      <c r="C431">
        <v>113</v>
      </c>
      <c r="D431">
        <f>IF(_xlfn.XLOOKUP($C431,貼_産出額整理表!$B$200:$B$378,貼_産出額整理表!C$200:C$378,0)="-",NA(),_xlfn.XLOOKUP($C431,貼_産出額整理表!$B$200:$B$378,貼_産出額整理表!C$200:C$378,0))</f>
        <v>319</v>
      </c>
      <c r="E431">
        <f>IF(_xlfn.XLOOKUP($C431,貼_産出額整理表!$B$200:$B$378,貼_産出額整理表!D$200:D$378,0)="-",NA(),_xlfn.XLOOKUP($C431,貼_産出額整理表!$B$200:$B$378,貼_産出額整理表!D$200:D$378,0))</f>
        <v>73</v>
      </c>
      <c r="F431">
        <f>IF(_xlfn.XLOOKUP($C431,貼_産出額整理表!$B$200:$B$378,貼_産出額整理表!E$200:E$378,0)="-",NA(),_xlfn.XLOOKUP($C431,貼_産出額整理表!$B$200:$B$378,貼_産出額整理表!E$200:E$378,0))</f>
        <v>0</v>
      </c>
      <c r="G431" t="e">
        <f>IF(_xlfn.XLOOKUP($C431,貼_産出額整理表!$B$200:$B$378,貼_産出額整理表!F$200:F$378,0)="-",NA(),_xlfn.XLOOKUP($C431,貼_産出額整理表!$B$200:$B$378,貼_産出額整理表!F$200:F$378,0))</f>
        <v>#N/A</v>
      </c>
      <c r="H431">
        <f>IF(_xlfn.XLOOKUP($C431,貼_産出額整理表!$B$200:$B$378,貼_産出額整理表!G$200:G$378,0)="-",NA(),_xlfn.XLOOKUP($C431,貼_産出額整理表!$B$200:$B$378,貼_産出額整理表!G$200:G$378,0))</f>
        <v>0</v>
      </c>
      <c r="I431">
        <f>IF(_xlfn.XLOOKUP($C431,貼_産出額整理表!$B$200:$B$378,貼_産出額整理表!H$200:H$378,0)="-",NA(),_xlfn.XLOOKUP($C431,貼_産出額整理表!$B$200:$B$378,貼_産出額整理表!H$200:H$378,0))</f>
        <v>0</v>
      </c>
      <c r="J431" t="e">
        <f>IF(_xlfn.XLOOKUP($C431,貼_産出額整理表!$B$200:$B$378,貼_産出額整理表!I$200:I$378,0)="-",NA(),_xlfn.XLOOKUP($C431,貼_産出額整理表!$B$200:$B$378,貼_産出額整理表!I$200:I$378,0))</f>
        <v>#N/A</v>
      </c>
      <c r="K431" t="e">
        <f>IF(_xlfn.XLOOKUP($C431,貼_産出額整理表!$B$200:$B$378,貼_産出額整理表!M$200:M$378,0)="-",NA(),_xlfn.XLOOKUP($C431,貼_産出額整理表!$B$200:$B$378,貼_産出額整理表!M$200:M$378,0))</f>
        <v>#N/A</v>
      </c>
      <c r="L431" t="e">
        <f>IF(_xlfn.XLOOKUP($C431,貼_産出額整理表!$B$200:$B$378,貼_産出額整理表!N$200:N$378,0)="-",NA(),_xlfn.XLOOKUP($C431,貼_産出額整理表!$B$200:$B$378,貼_産出額整理表!N$200:N$378,0))</f>
        <v>#N/A</v>
      </c>
      <c r="M431">
        <f>IF(_xlfn.XLOOKUP($C431,貼_産出額整理表!$B$200:$B$378,貼_産出額整理表!J$200:J$378,0)="-",NA(),_xlfn.XLOOKUP($C431,貼_産出額整理表!$B$200:$B$378,貼_産出額整理表!J$200:J$378,0))</f>
        <v>24</v>
      </c>
      <c r="N431" t="e">
        <f>IF(_xlfn.XLOOKUP($C431,貼_産出額整理表!$B$200:$B$378,貼_産出額整理表!K$200:K$378,0)="-",NA(),_xlfn.XLOOKUP($C431,貼_産出額整理表!$B$200:$B$378,貼_産出額整理表!K$200:K$378,0))</f>
        <v>#N/A</v>
      </c>
      <c r="O431" t="e">
        <f>IF(_xlfn.XLOOKUP($C431,貼_産出額整理表!$B$200:$B$378,貼_産出額整理表!L$200:L$378,0)="-",NA(),_xlfn.XLOOKUP($C431,貼_産出額整理表!$B$200:$B$378,貼_産出額整理表!L$200:L$378,0))</f>
        <v>#N/A</v>
      </c>
      <c r="P431">
        <f>IF(_xlfn.XLOOKUP($C431,貼_産出額整理表!$B$200:$B$378,貼_産出額整理表!O$200:O$378,0)="-",NA(),_xlfn.XLOOKUP($C431,貼_産出額整理表!$B$200:$B$378,貼_産出額整理表!O$200:O$378,0))</f>
        <v>60</v>
      </c>
      <c r="Q431">
        <f>IF(_xlfn.XLOOKUP($C431,貼_産出額整理表!$B$200:$B$378,貼_産出額整理表!Q$200:Q$378,0)="-",NA(),_xlfn.XLOOKUP($C431,貼_産出額整理表!$B$200:$B$378,貼_産出額整理表!Q$200:Q$378,0))</f>
        <v>19</v>
      </c>
      <c r="R431">
        <f>IF(_xlfn.XLOOKUP($C431,貼_産出額整理表!$B$200:$B$378,貼_産出額整理表!R$200:R$378,0)="-",NA(),_xlfn.XLOOKUP($C431,貼_産出額整理表!$B$200:$B$378,貼_産出額整理表!R$200:R$378,0))</f>
        <v>16</v>
      </c>
      <c r="S431">
        <f>IF(_xlfn.XLOOKUP($C431,貼_産出額整理表!$B$200:$B$378,貼_産出額整理表!P$200:P$378,0)="-",NA(),_xlfn.XLOOKUP($C431,貼_産出額整理表!$B$200:$B$378,貼_産出額整理表!P$200:P$378,0))</f>
        <v>6</v>
      </c>
    </row>
    <row r="432" spans="3:19">
      <c r="C432">
        <v>114</v>
      </c>
      <c r="D432">
        <f>IF(_xlfn.XLOOKUP($C432,貼_産出額整理表!$B$200:$B$378,貼_産出額整理表!C$200:C$378,0)="-",NA(),_xlfn.XLOOKUP($C432,貼_産出額整理表!$B$200:$B$378,貼_産出額整理表!C$200:C$378,0))</f>
        <v>315</v>
      </c>
      <c r="E432">
        <f>IF(_xlfn.XLOOKUP($C432,貼_産出額整理表!$B$200:$B$378,貼_産出額整理表!D$200:D$378,0)="-",NA(),_xlfn.XLOOKUP($C432,貼_産出額整理表!$B$200:$B$378,貼_産出額整理表!D$200:D$378,0))</f>
        <v>68</v>
      </c>
      <c r="F432">
        <f>IF(_xlfn.XLOOKUP($C432,貼_産出額整理表!$B$200:$B$378,貼_産出額整理表!E$200:E$378,0)="-",NA(),_xlfn.XLOOKUP($C432,貼_産出額整理表!$B$200:$B$378,貼_産出額整理表!E$200:E$378,0))</f>
        <v>0</v>
      </c>
      <c r="G432" t="e">
        <f>IF(_xlfn.XLOOKUP($C432,貼_産出額整理表!$B$200:$B$378,貼_産出額整理表!F$200:F$378,0)="-",NA(),_xlfn.XLOOKUP($C432,貼_産出額整理表!$B$200:$B$378,貼_産出額整理表!F$200:F$378,0))</f>
        <v>#N/A</v>
      </c>
      <c r="H432">
        <f>IF(_xlfn.XLOOKUP($C432,貼_産出額整理表!$B$200:$B$378,貼_産出額整理表!G$200:G$378,0)="-",NA(),_xlfn.XLOOKUP($C432,貼_産出額整理表!$B$200:$B$378,貼_産出額整理表!G$200:G$378,0))</f>
        <v>0</v>
      </c>
      <c r="I432">
        <f>IF(_xlfn.XLOOKUP($C432,貼_産出額整理表!$B$200:$B$378,貼_産出額整理表!H$200:H$378,0)="-",NA(),_xlfn.XLOOKUP($C432,貼_産出額整理表!$B$200:$B$378,貼_産出額整理表!H$200:H$378,0))</f>
        <v>0</v>
      </c>
      <c r="J432" t="e">
        <f>IF(_xlfn.XLOOKUP($C432,貼_産出額整理表!$B$200:$B$378,貼_産出額整理表!I$200:I$378,0)="-",NA(),_xlfn.XLOOKUP($C432,貼_産出額整理表!$B$200:$B$378,貼_産出額整理表!I$200:I$378,0))</f>
        <v>#N/A</v>
      </c>
      <c r="K432" t="e">
        <f>IF(_xlfn.XLOOKUP($C432,貼_産出額整理表!$B$200:$B$378,貼_産出額整理表!M$200:M$378,0)="-",NA(),_xlfn.XLOOKUP($C432,貼_産出額整理表!$B$200:$B$378,貼_産出額整理表!M$200:M$378,0))</f>
        <v>#N/A</v>
      </c>
      <c r="L432" t="e">
        <f>IF(_xlfn.XLOOKUP($C432,貼_産出額整理表!$B$200:$B$378,貼_産出額整理表!N$200:N$378,0)="-",NA(),_xlfn.XLOOKUP($C432,貼_産出額整理表!$B$200:$B$378,貼_産出額整理表!N$200:N$378,0))</f>
        <v>#N/A</v>
      </c>
      <c r="M432">
        <f>IF(_xlfn.XLOOKUP($C432,貼_産出額整理表!$B$200:$B$378,貼_産出額整理表!J$200:J$378,0)="-",NA(),_xlfn.XLOOKUP($C432,貼_産出額整理表!$B$200:$B$378,貼_産出額整理表!J$200:J$378,0))</f>
        <v>24</v>
      </c>
      <c r="N432" t="e">
        <f>IF(_xlfn.XLOOKUP($C432,貼_産出額整理表!$B$200:$B$378,貼_産出額整理表!K$200:K$378,0)="-",NA(),_xlfn.XLOOKUP($C432,貼_産出額整理表!$B$200:$B$378,貼_産出額整理表!K$200:K$378,0))</f>
        <v>#N/A</v>
      </c>
      <c r="O432" t="e">
        <f>IF(_xlfn.XLOOKUP($C432,貼_産出額整理表!$B$200:$B$378,貼_産出額整理表!L$200:L$378,0)="-",NA(),_xlfn.XLOOKUP($C432,貼_産出額整理表!$B$200:$B$378,貼_産出額整理表!L$200:L$378,0))</f>
        <v>#N/A</v>
      </c>
      <c r="P432">
        <f>IF(_xlfn.XLOOKUP($C432,貼_産出額整理表!$B$200:$B$378,貼_産出額整理表!O$200:O$378,0)="-",NA(),_xlfn.XLOOKUP($C432,貼_産出額整理表!$B$200:$B$378,貼_産出額整理表!O$200:O$378,0))</f>
        <v>59</v>
      </c>
      <c r="Q432">
        <f>IF(_xlfn.XLOOKUP($C432,貼_産出額整理表!$B$200:$B$378,貼_産出額整理表!Q$200:Q$378,0)="-",NA(),_xlfn.XLOOKUP($C432,貼_産出額整理表!$B$200:$B$378,貼_産出額整理表!Q$200:Q$378,0))</f>
        <v>18</v>
      </c>
      <c r="R432">
        <f>IF(_xlfn.XLOOKUP($C432,貼_産出額整理表!$B$200:$B$378,貼_産出額整理表!R$200:R$378,0)="-",NA(),_xlfn.XLOOKUP($C432,貼_産出額整理表!$B$200:$B$378,貼_産出額整理表!R$200:R$378,0))</f>
        <v>16</v>
      </c>
      <c r="S432">
        <f>IF(_xlfn.XLOOKUP($C432,貼_産出額整理表!$B$200:$B$378,貼_産出額整理表!P$200:P$378,0)="-",NA(),_xlfn.XLOOKUP($C432,貼_産出額整理表!$B$200:$B$378,貼_産出額整理表!P$200:P$378,0))</f>
        <v>6</v>
      </c>
    </row>
    <row r="433" spans="3:19">
      <c r="C433">
        <v>115</v>
      </c>
      <c r="D433">
        <f>IF(_xlfn.XLOOKUP($C433,貼_産出額整理表!$B$200:$B$378,貼_産出額整理表!C$200:C$378,0)="-",NA(),_xlfn.XLOOKUP($C433,貼_産出額整理表!$B$200:$B$378,貼_産出額整理表!C$200:C$378,0))</f>
        <v>305</v>
      </c>
      <c r="E433">
        <f>IF(_xlfn.XLOOKUP($C433,貼_産出額整理表!$B$200:$B$378,貼_産出額整理表!D$200:D$378,0)="-",NA(),_xlfn.XLOOKUP($C433,貼_産出額整理表!$B$200:$B$378,貼_産出額整理表!D$200:D$378,0))</f>
        <v>67</v>
      </c>
      <c r="F433" t="e">
        <f>IF(_xlfn.XLOOKUP($C433,貼_産出額整理表!$B$200:$B$378,貼_産出額整理表!E$200:E$378,0)="-",NA(),_xlfn.XLOOKUP($C433,貼_産出額整理表!$B$200:$B$378,貼_産出額整理表!E$200:E$378,0))</f>
        <v>#N/A</v>
      </c>
      <c r="G433" t="e">
        <f>IF(_xlfn.XLOOKUP($C433,貼_産出額整理表!$B$200:$B$378,貼_産出額整理表!F$200:F$378,0)="-",NA(),_xlfn.XLOOKUP($C433,貼_産出額整理表!$B$200:$B$378,貼_産出額整理表!F$200:F$378,0))</f>
        <v>#N/A</v>
      </c>
      <c r="H433">
        <f>IF(_xlfn.XLOOKUP($C433,貼_産出額整理表!$B$200:$B$378,貼_産出額整理表!G$200:G$378,0)="-",NA(),_xlfn.XLOOKUP($C433,貼_産出額整理表!$B$200:$B$378,貼_産出額整理表!G$200:G$378,0))</f>
        <v>0</v>
      </c>
      <c r="I433">
        <f>IF(_xlfn.XLOOKUP($C433,貼_産出額整理表!$B$200:$B$378,貼_産出額整理表!H$200:H$378,0)="-",NA(),_xlfn.XLOOKUP($C433,貼_産出額整理表!$B$200:$B$378,貼_産出額整理表!H$200:H$378,0))</f>
        <v>0</v>
      </c>
      <c r="J433" t="e">
        <f>IF(_xlfn.XLOOKUP($C433,貼_産出額整理表!$B$200:$B$378,貼_産出額整理表!I$200:I$378,0)="-",NA(),_xlfn.XLOOKUP($C433,貼_産出額整理表!$B$200:$B$378,貼_産出額整理表!I$200:I$378,0))</f>
        <v>#N/A</v>
      </c>
      <c r="K433" t="e">
        <f>IF(_xlfn.XLOOKUP($C433,貼_産出額整理表!$B$200:$B$378,貼_産出額整理表!M$200:M$378,0)="-",NA(),_xlfn.XLOOKUP($C433,貼_産出額整理表!$B$200:$B$378,貼_産出額整理表!M$200:M$378,0))</f>
        <v>#N/A</v>
      </c>
      <c r="L433" t="e">
        <f>IF(_xlfn.XLOOKUP($C433,貼_産出額整理表!$B$200:$B$378,貼_産出額整理表!N$200:N$378,0)="-",NA(),_xlfn.XLOOKUP($C433,貼_産出額整理表!$B$200:$B$378,貼_産出額整理表!N$200:N$378,0))</f>
        <v>#N/A</v>
      </c>
      <c r="M433">
        <f>IF(_xlfn.XLOOKUP($C433,貼_産出額整理表!$B$200:$B$378,貼_産出額整理表!J$200:J$378,0)="-",NA(),_xlfn.XLOOKUP($C433,貼_産出額整理表!$B$200:$B$378,貼_産出額整理表!J$200:J$378,0))</f>
        <v>23</v>
      </c>
      <c r="N433" t="e">
        <f>IF(_xlfn.XLOOKUP($C433,貼_産出額整理表!$B$200:$B$378,貼_産出額整理表!K$200:K$378,0)="-",NA(),_xlfn.XLOOKUP($C433,貼_産出額整理表!$B$200:$B$378,貼_産出額整理表!K$200:K$378,0))</f>
        <v>#N/A</v>
      </c>
      <c r="O433" t="e">
        <f>IF(_xlfn.XLOOKUP($C433,貼_産出額整理表!$B$200:$B$378,貼_産出額整理表!L$200:L$378,0)="-",NA(),_xlfn.XLOOKUP($C433,貼_産出額整理表!$B$200:$B$378,貼_産出額整理表!L$200:L$378,0))</f>
        <v>#N/A</v>
      </c>
      <c r="P433">
        <f>IF(_xlfn.XLOOKUP($C433,貼_産出額整理表!$B$200:$B$378,貼_産出額整理表!O$200:O$378,0)="-",NA(),_xlfn.XLOOKUP($C433,貼_産出額整理表!$B$200:$B$378,貼_産出額整理表!O$200:O$378,0))</f>
        <v>57</v>
      </c>
      <c r="Q433">
        <f>IF(_xlfn.XLOOKUP($C433,貼_産出額整理表!$B$200:$B$378,貼_産出額整理表!Q$200:Q$378,0)="-",NA(),_xlfn.XLOOKUP($C433,貼_産出額整理表!$B$200:$B$378,貼_産出額整理表!Q$200:Q$378,0))</f>
        <v>17</v>
      </c>
      <c r="R433">
        <f>IF(_xlfn.XLOOKUP($C433,貼_産出額整理表!$B$200:$B$378,貼_産出額整理表!R$200:R$378,0)="-",NA(),_xlfn.XLOOKUP($C433,貼_産出額整理表!$B$200:$B$378,貼_産出額整理表!R$200:R$378,0))</f>
        <v>9</v>
      </c>
      <c r="S433">
        <f>IF(_xlfn.XLOOKUP($C433,貼_産出額整理表!$B$200:$B$378,貼_産出額整理表!P$200:P$378,0)="-",NA(),_xlfn.XLOOKUP($C433,貼_産出額整理表!$B$200:$B$378,貼_産出額整理表!P$200:P$378,0))</f>
        <v>6</v>
      </c>
    </row>
    <row r="434" spans="3:19">
      <c r="C434">
        <v>116</v>
      </c>
      <c r="D434">
        <f>IF(_xlfn.XLOOKUP($C434,貼_産出額整理表!$B$200:$B$378,貼_産出額整理表!C$200:C$378,0)="-",NA(),_xlfn.XLOOKUP($C434,貼_産出額整理表!$B$200:$B$378,貼_産出額整理表!C$200:C$378,0))</f>
        <v>304</v>
      </c>
      <c r="E434">
        <f>IF(_xlfn.XLOOKUP($C434,貼_産出額整理表!$B$200:$B$378,貼_産出額整理表!D$200:D$378,0)="-",NA(),_xlfn.XLOOKUP($C434,貼_産出額整理表!$B$200:$B$378,貼_産出額整理表!D$200:D$378,0))</f>
        <v>64</v>
      </c>
      <c r="F434" t="e">
        <f>IF(_xlfn.XLOOKUP($C434,貼_産出額整理表!$B$200:$B$378,貼_産出額整理表!E$200:E$378,0)="-",NA(),_xlfn.XLOOKUP($C434,貼_産出額整理表!$B$200:$B$378,貼_産出額整理表!E$200:E$378,0))</f>
        <v>#N/A</v>
      </c>
      <c r="G434" t="e">
        <f>IF(_xlfn.XLOOKUP($C434,貼_産出額整理表!$B$200:$B$378,貼_産出額整理表!F$200:F$378,0)="-",NA(),_xlfn.XLOOKUP($C434,貼_産出額整理表!$B$200:$B$378,貼_産出額整理表!F$200:F$378,0))</f>
        <v>#N/A</v>
      </c>
      <c r="H434">
        <f>IF(_xlfn.XLOOKUP($C434,貼_産出額整理表!$B$200:$B$378,貼_産出額整理表!G$200:G$378,0)="-",NA(),_xlfn.XLOOKUP($C434,貼_産出額整理表!$B$200:$B$378,貼_産出額整理表!G$200:G$378,0))</f>
        <v>0</v>
      </c>
      <c r="I434">
        <f>IF(_xlfn.XLOOKUP($C434,貼_産出額整理表!$B$200:$B$378,貼_産出額整理表!H$200:H$378,0)="-",NA(),_xlfn.XLOOKUP($C434,貼_産出額整理表!$B$200:$B$378,貼_産出額整理表!H$200:H$378,0))</f>
        <v>0</v>
      </c>
      <c r="J434" t="e">
        <f>IF(_xlfn.XLOOKUP($C434,貼_産出額整理表!$B$200:$B$378,貼_産出額整理表!I$200:I$378,0)="-",NA(),_xlfn.XLOOKUP($C434,貼_産出額整理表!$B$200:$B$378,貼_産出額整理表!I$200:I$378,0))</f>
        <v>#N/A</v>
      </c>
      <c r="K434" t="e">
        <f>IF(_xlfn.XLOOKUP($C434,貼_産出額整理表!$B$200:$B$378,貼_産出額整理表!M$200:M$378,0)="-",NA(),_xlfn.XLOOKUP($C434,貼_産出額整理表!$B$200:$B$378,貼_産出額整理表!M$200:M$378,0))</f>
        <v>#N/A</v>
      </c>
      <c r="L434" t="e">
        <f>IF(_xlfn.XLOOKUP($C434,貼_産出額整理表!$B$200:$B$378,貼_産出額整理表!N$200:N$378,0)="-",NA(),_xlfn.XLOOKUP($C434,貼_産出額整理表!$B$200:$B$378,貼_産出額整理表!N$200:N$378,0))</f>
        <v>#N/A</v>
      </c>
      <c r="M434">
        <f>IF(_xlfn.XLOOKUP($C434,貼_産出額整理表!$B$200:$B$378,貼_産出額整理表!J$200:J$378,0)="-",NA(),_xlfn.XLOOKUP($C434,貼_産出額整理表!$B$200:$B$378,貼_産出額整理表!J$200:J$378,0))</f>
        <v>22</v>
      </c>
      <c r="N434" t="e">
        <f>IF(_xlfn.XLOOKUP($C434,貼_産出額整理表!$B$200:$B$378,貼_産出額整理表!K$200:K$378,0)="-",NA(),_xlfn.XLOOKUP($C434,貼_産出額整理表!$B$200:$B$378,貼_産出額整理表!K$200:K$378,0))</f>
        <v>#N/A</v>
      </c>
      <c r="O434" t="e">
        <f>IF(_xlfn.XLOOKUP($C434,貼_産出額整理表!$B$200:$B$378,貼_産出額整理表!L$200:L$378,0)="-",NA(),_xlfn.XLOOKUP($C434,貼_産出額整理表!$B$200:$B$378,貼_産出額整理表!L$200:L$378,0))</f>
        <v>#N/A</v>
      </c>
      <c r="P434">
        <f>IF(_xlfn.XLOOKUP($C434,貼_産出額整理表!$B$200:$B$378,貼_産出額整理表!O$200:O$378,0)="-",NA(),_xlfn.XLOOKUP($C434,貼_産出額整理表!$B$200:$B$378,貼_産出額整理表!O$200:O$378,0))</f>
        <v>55</v>
      </c>
      <c r="Q434">
        <f>IF(_xlfn.XLOOKUP($C434,貼_産出額整理表!$B$200:$B$378,貼_産出額整理表!Q$200:Q$378,0)="-",NA(),_xlfn.XLOOKUP($C434,貼_産出額整理表!$B$200:$B$378,貼_産出額整理表!Q$200:Q$378,0))</f>
        <v>17</v>
      </c>
      <c r="R434">
        <f>IF(_xlfn.XLOOKUP($C434,貼_産出額整理表!$B$200:$B$378,貼_産出額整理表!R$200:R$378,0)="-",NA(),_xlfn.XLOOKUP($C434,貼_産出額整理表!$B$200:$B$378,貼_産出額整理表!R$200:R$378,0))</f>
        <v>8</v>
      </c>
      <c r="S434">
        <f>IF(_xlfn.XLOOKUP($C434,貼_産出額整理表!$B$200:$B$378,貼_産出額整理表!P$200:P$378,0)="-",NA(),_xlfn.XLOOKUP($C434,貼_産出額整理表!$B$200:$B$378,貼_産出額整理表!P$200:P$378,0))</f>
        <v>6</v>
      </c>
    </row>
    <row r="435" spans="3:19">
      <c r="C435">
        <v>117</v>
      </c>
      <c r="D435">
        <f>IF(_xlfn.XLOOKUP($C435,貼_産出額整理表!$B$200:$B$378,貼_産出額整理表!C$200:C$378,0)="-",NA(),_xlfn.XLOOKUP($C435,貼_産出額整理表!$B$200:$B$378,貼_産出額整理表!C$200:C$378,0))</f>
        <v>301</v>
      </c>
      <c r="E435">
        <f>IF(_xlfn.XLOOKUP($C435,貼_産出額整理表!$B$200:$B$378,貼_産出額整理表!D$200:D$378,0)="-",NA(),_xlfn.XLOOKUP($C435,貼_産出額整理表!$B$200:$B$378,貼_産出額整理表!D$200:D$378,0))</f>
        <v>63</v>
      </c>
      <c r="F435" t="e">
        <f>IF(_xlfn.XLOOKUP($C435,貼_産出額整理表!$B$200:$B$378,貼_産出額整理表!E$200:E$378,0)="-",NA(),_xlfn.XLOOKUP($C435,貼_産出額整理表!$B$200:$B$378,貼_産出額整理表!E$200:E$378,0))</f>
        <v>#N/A</v>
      </c>
      <c r="G435" t="e">
        <f>IF(_xlfn.XLOOKUP($C435,貼_産出額整理表!$B$200:$B$378,貼_産出額整理表!F$200:F$378,0)="-",NA(),_xlfn.XLOOKUP($C435,貼_産出額整理表!$B$200:$B$378,貼_産出額整理表!F$200:F$378,0))</f>
        <v>#N/A</v>
      </c>
      <c r="H435" t="e">
        <f>IF(_xlfn.XLOOKUP($C435,貼_産出額整理表!$B$200:$B$378,貼_産出額整理表!G$200:G$378,0)="-",NA(),_xlfn.XLOOKUP($C435,貼_産出額整理表!$B$200:$B$378,貼_産出額整理表!G$200:G$378,0))</f>
        <v>#N/A</v>
      </c>
      <c r="I435">
        <f>IF(_xlfn.XLOOKUP($C435,貼_産出額整理表!$B$200:$B$378,貼_産出額整理表!H$200:H$378,0)="-",NA(),_xlfn.XLOOKUP($C435,貼_産出額整理表!$B$200:$B$378,貼_産出額整理表!H$200:H$378,0))</f>
        <v>0</v>
      </c>
      <c r="J435" t="e">
        <f>IF(_xlfn.XLOOKUP($C435,貼_産出額整理表!$B$200:$B$378,貼_産出額整理表!I$200:I$378,0)="-",NA(),_xlfn.XLOOKUP($C435,貼_産出額整理表!$B$200:$B$378,貼_産出額整理表!I$200:I$378,0))</f>
        <v>#N/A</v>
      </c>
      <c r="K435" t="e">
        <f>IF(_xlfn.XLOOKUP($C435,貼_産出額整理表!$B$200:$B$378,貼_産出額整理表!M$200:M$378,0)="-",NA(),_xlfn.XLOOKUP($C435,貼_産出額整理表!$B$200:$B$378,貼_産出額整理表!M$200:M$378,0))</f>
        <v>#N/A</v>
      </c>
      <c r="L435" t="e">
        <f>IF(_xlfn.XLOOKUP($C435,貼_産出額整理表!$B$200:$B$378,貼_産出額整理表!N$200:N$378,0)="-",NA(),_xlfn.XLOOKUP($C435,貼_産出額整理表!$B$200:$B$378,貼_産出額整理表!N$200:N$378,0))</f>
        <v>#N/A</v>
      </c>
      <c r="M435">
        <f>IF(_xlfn.XLOOKUP($C435,貼_産出額整理表!$B$200:$B$378,貼_産出額整理表!J$200:J$378,0)="-",NA(),_xlfn.XLOOKUP($C435,貼_産出額整理表!$B$200:$B$378,貼_産出額整理表!J$200:J$378,0))</f>
        <v>21</v>
      </c>
      <c r="N435" t="e">
        <f>IF(_xlfn.XLOOKUP($C435,貼_産出額整理表!$B$200:$B$378,貼_産出額整理表!K$200:K$378,0)="-",NA(),_xlfn.XLOOKUP($C435,貼_産出額整理表!$B$200:$B$378,貼_産出額整理表!K$200:K$378,0))</f>
        <v>#N/A</v>
      </c>
      <c r="O435" t="e">
        <f>IF(_xlfn.XLOOKUP($C435,貼_産出額整理表!$B$200:$B$378,貼_産出額整理表!L$200:L$378,0)="-",NA(),_xlfn.XLOOKUP($C435,貼_産出額整理表!$B$200:$B$378,貼_産出額整理表!L$200:L$378,0))</f>
        <v>#N/A</v>
      </c>
      <c r="P435">
        <f>IF(_xlfn.XLOOKUP($C435,貼_産出額整理表!$B$200:$B$378,貼_産出額整理表!O$200:O$378,0)="-",NA(),_xlfn.XLOOKUP($C435,貼_産出額整理表!$B$200:$B$378,貼_産出額整理表!O$200:O$378,0))</f>
        <v>52</v>
      </c>
      <c r="Q435">
        <f>IF(_xlfn.XLOOKUP($C435,貼_産出額整理表!$B$200:$B$378,貼_産出額整理表!Q$200:Q$378,0)="-",NA(),_xlfn.XLOOKUP($C435,貼_産出額整理表!$B$200:$B$378,貼_産出額整理表!Q$200:Q$378,0))</f>
        <v>15</v>
      </c>
      <c r="R435">
        <f>IF(_xlfn.XLOOKUP($C435,貼_産出額整理表!$B$200:$B$378,貼_産出額整理表!R$200:R$378,0)="-",NA(),_xlfn.XLOOKUP($C435,貼_産出額整理表!$B$200:$B$378,貼_産出額整理表!R$200:R$378,0))</f>
        <v>7</v>
      </c>
      <c r="S435">
        <f>IF(_xlfn.XLOOKUP($C435,貼_産出額整理表!$B$200:$B$378,貼_産出額整理表!P$200:P$378,0)="-",NA(),_xlfn.XLOOKUP($C435,貼_産出額整理表!$B$200:$B$378,貼_産出額整理表!P$200:P$378,0))</f>
        <v>5</v>
      </c>
    </row>
    <row r="436" spans="3:19">
      <c r="C436">
        <v>118</v>
      </c>
      <c r="D436">
        <f>IF(_xlfn.XLOOKUP($C436,貼_産出額整理表!$B$200:$B$378,貼_産出額整理表!C$200:C$378,0)="-",NA(),_xlfn.XLOOKUP($C436,貼_産出額整理表!$B$200:$B$378,貼_産出額整理表!C$200:C$378,0))</f>
        <v>297</v>
      </c>
      <c r="E436">
        <f>IF(_xlfn.XLOOKUP($C436,貼_産出額整理表!$B$200:$B$378,貼_産出額整理表!D$200:D$378,0)="-",NA(),_xlfn.XLOOKUP($C436,貼_産出額整理表!$B$200:$B$378,貼_産出額整理表!D$200:D$378,0))</f>
        <v>62</v>
      </c>
      <c r="F436" t="e">
        <f>IF(_xlfn.XLOOKUP($C436,貼_産出額整理表!$B$200:$B$378,貼_産出額整理表!E$200:E$378,0)="-",NA(),_xlfn.XLOOKUP($C436,貼_産出額整理表!$B$200:$B$378,貼_産出額整理表!E$200:E$378,0))</f>
        <v>#N/A</v>
      </c>
      <c r="G436" t="e">
        <f>IF(_xlfn.XLOOKUP($C436,貼_産出額整理表!$B$200:$B$378,貼_産出額整理表!F$200:F$378,0)="-",NA(),_xlfn.XLOOKUP($C436,貼_産出額整理表!$B$200:$B$378,貼_産出額整理表!F$200:F$378,0))</f>
        <v>#N/A</v>
      </c>
      <c r="H436" t="e">
        <f>IF(_xlfn.XLOOKUP($C436,貼_産出額整理表!$B$200:$B$378,貼_産出額整理表!G$200:G$378,0)="-",NA(),_xlfn.XLOOKUP($C436,貼_産出額整理表!$B$200:$B$378,貼_産出額整理表!G$200:G$378,0))</f>
        <v>#N/A</v>
      </c>
      <c r="I436">
        <f>IF(_xlfn.XLOOKUP($C436,貼_産出額整理表!$B$200:$B$378,貼_産出額整理表!H$200:H$378,0)="-",NA(),_xlfn.XLOOKUP($C436,貼_産出額整理表!$B$200:$B$378,貼_産出額整理表!H$200:H$378,0))</f>
        <v>0</v>
      </c>
      <c r="J436" t="e">
        <f>IF(_xlfn.XLOOKUP($C436,貼_産出額整理表!$B$200:$B$378,貼_産出額整理表!I$200:I$378,0)="-",NA(),_xlfn.XLOOKUP($C436,貼_産出額整理表!$B$200:$B$378,貼_産出額整理表!I$200:I$378,0))</f>
        <v>#N/A</v>
      </c>
      <c r="K436" t="e">
        <f>IF(_xlfn.XLOOKUP($C436,貼_産出額整理表!$B$200:$B$378,貼_産出額整理表!M$200:M$378,0)="-",NA(),_xlfn.XLOOKUP($C436,貼_産出額整理表!$B$200:$B$378,貼_産出額整理表!M$200:M$378,0))</f>
        <v>#N/A</v>
      </c>
      <c r="L436" t="e">
        <f>IF(_xlfn.XLOOKUP($C436,貼_産出額整理表!$B$200:$B$378,貼_産出額整理表!N$200:N$378,0)="-",NA(),_xlfn.XLOOKUP($C436,貼_産出額整理表!$B$200:$B$378,貼_産出額整理表!N$200:N$378,0))</f>
        <v>#N/A</v>
      </c>
      <c r="M436">
        <f>IF(_xlfn.XLOOKUP($C436,貼_産出額整理表!$B$200:$B$378,貼_産出額整理表!J$200:J$378,0)="-",NA(),_xlfn.XLOOKUP($C436,貼_産出額整理表!$B$200:$B$378,貼_産出額整理表!J$200:J$378,0))</f>
        <v>21</v>
      </c>
      <c r="N436" t="e">
        <f>IF(_xlfn.XLOOKUP($C436,貼_産出額整理表!$B$200:$B$378,貼_産出額整理表!K$200:K$378,0)="-",NA(),_xlfn.XLOOKUP($C436,貼_産出額整理表!$B$200:$B$378,貼_産出額整理表!K$200:K$378,0))</f>
        <v>#N/A</v>
      </c>
      <c r="O436" t="e">
        <f>IF(_xlfn.XLOOKUP($C436,貼_産出額整理表!$B$200:$B$378,貼_産出額整理表!L$200:L$378,0)="-",NA(),_xlfn.XLOOKUP($C436,貼_産出額整理表!$B$200:$B$378,貼_産出額整理表!L$200:L$378,0))</f>
        <v>#N/A</v>
      </c>
      <c r="P436">
        <f>IF(_xlfn.XLOOKUP($C436,貼_産出額整理表!$B$200:$B$378,貼_産出額整理表!O$200:O$378,0)="-",NA(),_xlfn.XLOOKUP($C436,貼_産出額整理表!$B$200:$B$378,貼_産出額整理表!O$200:O$378,0))</f>
        <v>50</v>
      </c>
      <c r="Q436">
        <f>IF(_xlfn.XLOOKUP($C436,貼_産出額整理表!$B$200:$B$378,貼_産出額整理表!Q$200:Q$378,0)="-",NA(),_xlfn.XLOOKUP($C436,貼_産出額整理表!$B$200:$B$378,貼_産出額整理表!Q$200:Q$378,0))</f>
        <v>14</v>
      </c>
      <c r="R436">
        <f>IF(_xlfn.XLOOKUP($C436,貼_産出額整理表!$B$200:$B$378,貼_産出額整理表!R$200:R$378,0)="-",NA(),_xlfn.XLOOKUP($C436,貼_産出額整理表!$B$200:$B$378,貼_産出額整理表!R$200:R$378,0))</f>
        <v>6</v>
      </c>
      <c r="S436">
        <f>IF(_xlfn.XLOOKUP($C436,貼_産出額整理表!$B$200:$B$378,貼_産出額整理表!P$200:P$378,0)="-",NA(),_xlfn.XLOOKUP($C436,貼_産出額整理表!$B$200:$B$378,貼_産出額整理表!P$200:P$378,0))</f>
        <v>5</v>
      </c>
    </row>
    <row r="437" spans="3:19">
      <c r="C437">
        <v>119</v>
      </c>
      <c r="D437">
        <f>IF(_xlfn.XLOOKUP($C437,貼_産出額整理表!$B$200:$B$378,貼_産出額整理表!C$200:C$378,0)="-",NA(),_xlfn.XLOOKUP($C437,貼_産出額整理表!$B$200:$B$378,貼_産出額整理表!C$200:C$378,0))</f>
        <v>297</v>
      </c>
      <c r="E437">
        <f>IF(_xlfn.XLOOKUP($C437,貼_産出額整理表!$B$200:$B$378,貼_産出額整理表!D$200:D$378,0)="-",NA(),_xlfn.XLOOKUP($C437,貼_産出額整理表!$B$200:$B$378,貼_産出額整理表!D$200:D$378,0))</f>
        <v>62</v>
      </c>
      <c r="F437" t="e">
        <f>IF(_xlfn.XLOOKUP($C437,貼_産出額整理表!$B$200:$B$378,貼_産出額整理表!E$200:E$378,0)="-",NA(),_xlfn.XLOOKUP($C437,貼_産出額整理表!$B$200:$B$378,貼_産出額整理表!E$200:E$378,0))</f>
        <v>#N/A</v>
      </c>
      <c r="G437" t="e">
        <f>IF(_xlfn.XLOOKUP($C437,貼_産出額整理表!$B$200:$B$378,貼_産出額整理表!F$200:F$378,0)="-",NA(),_xlfn.XLOOKUP($C437,貼_産出額整理表!$B$200:$B$378,貼_産出額整理表!F$200:F$378,0))</f>
        <v>#N/A</v>
      </c>
      <c r="H437" t="e">
        <f>IF(_xlfn.XLOOKUP($C437,貼_産出額整理表!$B$200:$B$378,貼_産出額整理表!G$200:G$378,0)="-",NA(),_xlfn.XLOOKUP($C437,貼_産出額整理表!$B$200:$B$378,貼_産出額整理表!G$200:G$378,0))</f>
        <v>#N/A</v>
      </c>
      <c r="I437">
        <f>IF(_xlfn.XLOOKUP($C437,貼_産出額整理表!$B$200:$B$378,貼_産出額整理表!H$200:H$378,0)="-",NA(),_xlfn.XLOOKUP($C437,貼_産出額整理表!$B$200:$B$378,貼_産出額整理表!H$200:H$378,0))</f>
        <v>0</v>
      </c>
      <c r="J437" t="e">
        <f>IF(_xlfn.XLOOKUP($C437,貼_産出額整理表!$B$200:$B$378,貼_産出額整理表!I$200:I$378,0)="-",NA(),_xlfn.XLOOKUP($C437,貼_産出額整理表!$B$200:$B$378,貼_産出額整理表!I$200:I$378,0))</f>
        <v>#N/A</v>
      </c>
      <c r="K437" t="e">
        <f>IF(_xlfn.XLOOKUP($C437,貼_産出額整理表!$B$200:$B$378,貼_産出額整理表!M$200:M$378,0)="-",NA(),_xlfn.XLOOKUP($C437,貼_産出額整理表!$B$200:$B$378,貼_産出額整理表!M$200:M$378,0))</f>
        <v>#N/A</v>
      </c>
      <c r="L437" t="e">
        <f>IF(_xlfn.XLOOKUP($C437,貼_産出額整理表!$B$200:$B$378,貼_産出額整理表!N$200:N$378,0)="-",NA(),_xlfn.XLOOKUP($C437,貼_産出額整理表!$B$200:$B$378,貼_産出額整理表!N$200:N$378,0))</f>
        <v>#N/A</v>
      </c>
      <c r="M437">
        <f>IF(_xlfn.XLOOKUP($C437,貼_産出額整理表!$B$200:$B$378,貼_産出額整理表!J$200:J$378,0)="-",NA(),_xlfn.XLOOKUP($C437,貼_産出額整理表!$B$200:$B$378,貼_産出額整理表!J$200:J$378,0))</f>
        <v>20</v>
      </c>
      <c r="N437" t="e">
        <f>IF(_xlfn.XLOOKUP($C437,貼_産出額整理表!$B$200:$B$378,貼_産出額整理表!K$200:K$378,0)="-",NA(),_xlfn.XLOOKUP($C437,貼_産出額整理表!$B$200:$B$378,貼_産出額整理表!K$200:K$378,0))</f>
        <v>#N/A</v>
      </c>
      <c r="O437" t="e">
        <f>IF(_xlfn.XLOOKUP($C437,貼_産出額整理表!$B$200:$B$378,貼_産出額整理表!L$200:L$378,0)="-",NA(),_xlfn.XLOOKUP($C437,貼_産出額整理表!$B$200:$B$378,貼_産出額整理表!L$200:L$378,0))</f>
        <v>#N/A</v>
      </c>
      <c r="P437">
        <f>IF(_xlfn.XLOOKUP($C437,貼_産出額整理表!$B$200:$B$378,貼_産出額整理表!O$200:O$378,0)="-",NA(),_xlfn.XLOOKUP($C437,貼_産出額整理表!$B$200:$B$378,貼_産出額整理表!O$200:O$378,0))</f>
        <v>47</v>
      </c>
      <c r="Q437">
        <f>IF(_xlfn.XLOOKUP($C437,貼_産出額整理表!$B$200:$B$378,貼_産出額整理表!Q$200:Q$378,0)="-",NA(),_xlfn.XLOOKUP($C437,貼_産出額整理表!$B$200:$B$378,貼_産出額整理表!Q$200:Q$378,0))</f>
        <v>14</v>
      </c>
      <c r="R437">
        <f>IF(_xlfn.XLOOKUP($C437,貼_産出額整理表!$B$200:$B$378,貼_産出額整理表!R$200:R$378,0)="-",NA(),_xlfn.XLOOKUP($C437,貼_産出額整理表!$B$200:$B$378,貼_産出額整理表!R$200:R$378,0))</f>
        <v>4</v>
      </c>
      <c r="S437">
        <f>IF(_xlfn.XLOOKUP($C437,貼_産出額整理表!$B$200:$B$378,貼_産出額整理表!P$200:P$378,0)="-",NA(),_xlfn.XLOOKUP($C437,貼_産出額整理表!$B$200:$B$378,貼_産出額整理表!P$200:P$378,0))</f>
        <v>4</v>
      </c>
    </row>
    <row r="438" spans="3:19">
      <c r="C438">
        <v>120</v>
      </c>
      <c r="D438">
        <f>IF(_xlfn.XLOOKUP($C438,貼_産出額整理表!$B$200:$B$378,貼_産出額整理表!C$200:C$378,0)="-",NA(),_xlfn.XLOOKUP($C438,貼_産出額整理表!$B$200:$B$378,貼_産出額整理表!C$200:C$378,0))</f>
        <v>293</v>
      </c>
      <c r="E438">
        <f>IF(_xlfn.XLOOKUP($C438,貼_産出額整理表!$B$200:$B$378,貼_産出額整理表!D$200:D$378,0)="-",NA(),_xlfn.XLOOKUP($C438,貼_産出額整理表!$B$200:$B$378,貼_産出額整理表!D$200:D$378,0))</f>
        <v>58</v>
      </c>
      <c r="F438" t="e">
        <f>IF(_xlfn.XLOOKUP($C438,貼_産出額整理表!$B$200:$B$378,貼_産出額整理表!E$200:E$378,0)="-",NA(),_xlfn.XLOOKUP($C438,貼_産出額整理表!$B$200:$B$378,貼_産出額整理表!E$200:E$378,0))</f>
        <v>#N/A</v>
      </c>
      <c r="G438" t="e">
        <f>IF(_xlfn.XLOOKUP($C438,貼_産出額整理表!$B$200:$B$378,貼_産出額整理表!F$200:F$378,0)="-",NA(),_xlfn.XLOOKUP($C438,貼_産出額整理表!$B$200:$B$378,貼_産出額整理表!F$200:F$378,0))</f>
        <v>#N/A</v>
      </c>
      <c r="H438" t="e">
        <f>IF(_xlfn.XLOOKUP($C438,貼_産出額整理表!$B$200:$B$378,貼_産出額整理表!G$200:G$378,0)="-",NA(),_xlfn.XLOOKUP($C438,貼_産出額整理表!$B$200:$B$378,貼_産出額整理表!G$200:G$378,0))</f>
        <v>#N/A</v>
      </c>
      <c r="I438">
        <f>IF(_xlfn.XLOOKUP($C438,貼_産出額整理表!$B$200:$B$378,貼_産出額整理表!H$200:H$378,0)="-",NA(),_xlfn.XLOOKUP($C438,貼_産出額整理表!$B$200:$B$378,貼_産出額整理表!H$200:H$378,0))</f>
        <v>0</v>
      </c>
      <c r="J438" t="e">
        <f>IF(_xlfn.XLOOKUP($C438,貼_産出額整理表!$B$200:$B$378,貼_産出額整理表!I$200:I$378,0)="-",NA(),_xlfn.XLOOKUP($C438,貼_産出額整理表!$B$200:$B$378,貼_産出額整理表!I$200:I$378,0))</f>
        <v>#N/A</v>
      </c>
      <c r="K438" t="e">
        <f>IF(_xlfn.XLOOKUP($C438,貼_産出額整理表!$B$200:$B$378,貼_産出額整理表!M$200:M$378,0)="-",NA(),_xlfn.XLOOKUP($C438,貼_産出額整理表!$B$200:$B$378,貼_産出額整理表!M$200:M$378,0))</f>
        <v>#N/A</v>
      </c>
      <c r="L438" t="e">
        <f>IF(_xlfn.XLOOKUP($C438,貼_産出額整理表!$B$200:$B$378,貼_産出額整理表!N$200:N$378,0)="-",NA(),_xlfn.XLOOKUP($C438,貼_産出額整理表!$B$200:$B$378,貼_産出額整理表!N$200:N$378,0))</f>
        <v>#N/A</v>
      </c>
      <c r="M438">
        <f>IF(_xlfn.XLOOKUP($C438,貼_産出額整理表!$B$200:$B$378,貼_産出額整理表!J$200:J$378,0)="-",NA(),_xlfn.XLOOKUP($C438,貼_産出額整理表!$B$200:$B$378,貼_産出額整理表!J$200:J$378,0))</f>
        <v>16</v>
      </c>
      <c r="N438" t="e">
        <f>IF(_xlfn.XLOOKUP($C438,貼_産出額整理表!$B$200:$B$378,貼_産出額整理表!K$200:K$378,0)="-",NA(),_xlfn.XLOOKUP($C438,貼_産出額整理表!$B$200:$B$378,貼_産出額整理表!K$200:K$378,0))</f>
        <v>#N/A</v>
      </c>
      <c r="O438" t="e">
        <f>IF(_xlfn.XLOOKUP($C438,貼_産出額整理表!$B$200:$B$378,貼_産出額整理表!L$200:L$378,0)="-",NA(),_xlfn.XLOOKUP($C438,貼_産出額整理表!$B$200:$B$378,貼_産出額整理表!L$200:L$378,0))</f>
        <v>#N/A</v>
      </c>
      <c r="P438">
        <f>IF(_xlfn.XLOOKUP($C438,貼_産出額整理表!$B$200:$B$378,貼_産出額整理表!O$200:O$378,0)="-",NA(),_xlfn.XLOOKUP($C438,貼_産出額整理表!$B$200:$B$378,貼_産出額整理表!O$200:O$378,0))</f>
        <v>44</v>
      </c>
      <c r="Q438">
        <f>IF(_xlfn.XLOOKUP($C438,貼_産出額整理表!$B$200:$B$378,貼_産出額整理表!Q$200:Q$378,0)="-",NA(),_xlfn.XLOOKUP($C438,貼_産出額整理表!$B$200:$B$378,貼_産出額整理表!Q$200:Q$378,0))</f>
        <v>11</v>
      </c>
      <c r="R438" t="e">
        <f>IF(_xlfn.XLOOKUP($C438,貼_産出額整理表!$B$200:$B$378,貼_産出額整理表!R$200:R$378,0)="-",NA(),_xlfn.XLOOKUP($C438,貼_産出額整理表!$B$200:$B$378,貼_産出額整理表!R$200:R$378,0))</f>
        <v>#N/A</v>
      </c>
      <c r="S438">
        <f>IF(_xlfn.XLOOKUP($C438,貼_産出額整理表!$B$200:$B$378,貼_産出額整理表!P$200:P$378,0)="-",NA(),_xlfn.XLOOKUP($C438,貼_産出額整理表!$B$200:$B$378,貼_産出額整理表!P$200:P$378,0))</f>
        <v>4</v>
      </c>
    </row>
    <row r="439" spans="3:19">
      <c r="C439">
        <v>121</v>
      </c>
      <c r="D439">
        <f>IF(_xlfn.XLOOKUP($C439,貼_産出額整理表!$B$200:$B$378,貼_産出額整理表!C$200:C$378,0)="-",NA(),_xlfn.XLOOKUP($C439,貼_産出額整理表!$B$200:$B$378,貼_産出額整理表!C$200:C$378,0))</f>
        <v>284</v>
      </c>
      <c r="E439">
        <f>IF(_xlfn.XLOOKUP($C439,貼_産出額整理表!$B$200:$B$378,貼_産出額整理表!D$200:D$378,0)="-",NA(),_xlfn.XLOOKUP($C439,貼_産出額整理表!$B$200:$B$378,貼_産出額整理表!D$200:D$378,0))</f>
        <v>54</v>
      </c>
      <c r="F439" t="e">
        <f>IF(_xlfn.XLOOKUP($C439,貼_産出額整理表!$B$200:$B$378,貼_産出額整理表!E$200:E$378,0)="-",NA(),_xlfn.XLOOKUP($C439,貼_産出額整理表!$B$200:$B$378,貼_産出額整理表!E$200:E$378,0))</f>
        <v>#N/A</v>
      </c>
      <c r="G439" t="e">
        <f>IF(_xlfn.XLOOKUP($C439,貼_産出額整理表!$B$200:$B$378,貼_産出額整理表!F$200:F$378,0)="-",NA(),_xlfn.XLOOKUP($C439,貼_産出額整理表!$B$200:$B$378,貼_産出額整理表!F$200:F$378,0))</f>
        <v>#N/A</v>
      </c>
      <c r="H439" t="e">
        <f>IF(_xlfn.XLOOKUP($C439,貼_産出額整理表!$B$200:$B$378,貼_産出額整理表!G$200:G$378,0)="-",NA(),_xlfn.XLOOKUP($C439,貼_産出額整理表!$B$200:$B$378,貼_産出額整理表!G$200:G$378,0))</f>
        <v>#N/A</v>
      </c>
      <c r="I439" t="e">
        <f>IF(_xlfn.XLOOKUP($C439,貼_産出額整理表!$B$200:$B$378,貼_産出額整理表!H$200:H$378,0)="-",NA(),_xlfn.XLOOKUP($C439,貼_産出額整理表!$B$200:$B$378,貼_産出額整理表!H$200:H$378,0))</f>
        <v>#N/A</v>
      </c>
      <c r="J439" t="e">
        <f>IF(_xlfn.XLOOKUP($C439,貼_産出額整理表!$B$200:$B$378,貼_産出額整理表!I$200:I$378,0)="-",NA(),_xlfn.XLOOKUP($C439,貼_産出額整理表!$B$200:$B$378,貼_産出額整理表!I$200:I$378,0))</f>
        <v>#N/A</v>
      </c>
      <c r="K439" t="e">
        <f>IF(_xlfn.XLOOKUP($C439,貼_産出額整理表!$B$200:$B$378,貼_産出額整理表!M$200:M$378,0)="-",NA(),_xlfn.XLOOKUP($C439,貼_産出額整理表!$B$200:$B$378,貼_産出額整理表!M$200:M$378,0))</f>
        <v>#N/A</v>
      </c>
      <c r="L439" t="e">
        <f>IF(_xlfn.XLOOKUP($C439,貼_産出額整理表!$B$200:$B$378,貼_産出額整理表!N$200:N$378,0)="-",NA(),_xlfn.XLOOKUP($C439,貼_産出額整理表!$B$200:$B$378,貼_産出額整理表!N$200:N$378,0))</f>
        <v>#N/A</v>
      </c>
      <c r="M439">
        <f>IF(_xlfn.XLOOKUP($C439,貼_産出額整理表!$B$200:$B$378,貼_産出額整理表!J$200:J$378,0)="-",NA(),_xlfn.XLOOKUP($C439,貼_産出額整理表!$B$200:$B$378,貼_産出額整理表!J$200:J$378,0))</f>
        <v>15</v>
      </c>
      <c r="N439" t="e">
        <f>IF(_xlfn.XLOOKUP($C439,貼_産出額整理表!$B$200:$B$378,貼_産出額整理表!K$200:K$378,0)="-",NA(),_xlfn.XLOOKUP($C439,貼_産出額整理表!$B$200:$B$378,貼_産出額整理表!K$200:K$378,0))</f>
        <v>#N/A</v>
      </c>
      <c r="O439" t="e">
        <f>IF(_xlfn.XLOOKUP($C439,貼_産出額整理表!$B$200:$B$378,貼_産出額整理表!L$200:L$378,0)="-",NA(),_xlfn.XLOOKUP($C439,貼_産出額整理表!$B$200:$B$378,貼_産出額整理表!L$200:L$378,0))</f>
        <v>#N/A</v>
      </c>
      <c r="P439">
        <f>IF(_xlfn.XLOOKUP($C439,貼_産出額整理表!$B$200:$B$378,貼_産出額整理表!O$200:O$378,0)="-",NA(),_xlfn.XLOOKUP($C439,貼_産出額整理表!$B$200:$B$378,貼_産出額整理表!O$200:O$378,0))</f>
        <v>43</v>
      </c>
      <c r="Q439">
        <f>IF(_xlfn.XLOOKUP($C439,貼_産出額整理表!$B$200:$B$378,貼_産出額整理表!Q$200:Q$378,0)="-",NA(),_xlfn.XLOOKUP($C439,貼_産出額整理表!$B$200:$B$378,貼_産出額整理表!Q$200:Q$378,0))</f>
        <v>11</v>
      </c>
      <c r="R439" t="e">
        <f>IF(_xlfn.XLOOKUP($C439,貼_産出額整理表!$B$200:$B$378,貼_産出額整理表!R$200:R$378,0)="-",NA(),_xlfn.XLOOKUP($C439,貼_産出額整理表!$B$200:$B$378,貼_産出額整理表!R$200:R$378,0))</f>
        <v>#N/A</v>
      </c>
      <c r="S439">
        <f>IF(_xlfn.XLOOKUP($C439,貼_産出額整理表!$B$200:$B$378,貼_産出額整理表!P$200:P$378,0)="-",NA(),_xlfn.XLOOKUP($C439,貼_産出額整理表!$B$200:$B$378,貼_産出額整理表!P$200:P$378,0))</f>
        <v>4</v>
      </c>
    </row>
    <row r="440" spans="3:19">
      <c r="C440">
        <v>122</v>
      </c>
      <c r="D440">
        <f>IF(_xlfn.XLOOKUP($C440,貼_産出額整理表!$B$200:$B$378,貼_産出額整理表!C$200:C$378,0)="-",NA(),_xlfn.XLOOKUP($C440,貼_産出額整理表!$B$200:$B$378,貼_産出額整理表!C$200:C$378,0))</f>
        <v>283</v>
      </c>
      <c r="E440">
        <f>IF(_xlfn.XLOOKUP($C440,貼_産出額整理表!$B$200:$B$378,貼_産出額整理表!D$200:D$378,0)="-",NA(),_xlfn.XLOOKUP($C440,貼_産出額整理表!$B$200:$B$378,貼_産出額整理表!D$200:D$378,0))</f>
        <v>53</v>
      </c>
      <c r="F440" t="e">
        <f>IF(_xlfn.XLOOKUP($C440,貼_産出額整理表!$B$200:$B$378,貼_産出額整理表!E$200:E$378,0)="-",NA(),_xlfn.XLOOKUP($C440,貼_産出額整理表!$B$200:$B$378,貼_産出額整理表!E$200:E$378,0))</f>
        <v>#N/A</v>
      </c>
      <c r="G440" t="e">
        <f>IF(_xlfn.XLOOKUP($C440,貼_産出額整理表!$B$200:$B$378,貼_産出額整理表!F$200:F$378,0)="-",NA(),_xlfn.XLOOKUP($C440,貼_産出額整理表!$B$200:$B$378,貼_産出額整理表!F$200:F$378,0))</f>
        <v>#N/A</v>
      </c>
      <c r="H440" t="e">
        <f>IF(_xlfn.XLOOKUP($C440,貼_産出額整理表!$B$200:$B$378,貼_産出額整理表!G$200:G$378,0)="-",NA(),_xlfn.XLOOKUP($C440,貼_産出額整理表!$B$200:$B$378,貼_産出額整理表!G$200:G$378,0))</f>
        <v>#N/A</v>
      </c>
      <c r="I440" t="e">
        <f>IF(_xlfn.XLOOKUP($C440,貼_産出額整理表!$B$200:$B$378,貼_産出額整理表!H$200:H$378,0)="-",NA(),_xlfn.XLOOKUP($C440,貼_産出額整理表!$B$200:$B$378,貼_産出額整理表!H$200:H$378,0))</f>
        <v>#N/A</v>
      </c>
      <c r="J440" t="e">
        <f>IF(_xlfn.XLOOKUP($C440,貼_産出額整理表!$B$200:$B$378,貼_産出額整理表!I$200:I$378,0)="-",NA(),_xlfn.XLOOKUP($C440,貼_産出額整理表!$B$200:$B$378,貼_産出額整理表!I$200:I$378,0))</f>
        <v>#N/A</v>
      </c>
      <c r="K440" t="e">
        <f>IF(_xlfn.XLOOKUP($C440,貼_産出額整理表!$B$200:$B$378,貼_産出額整理表!M$200:M$378,0)="-",NA(),_xlfn.XLOOKUP($C440,貼_産出額整理表!$B$200:$B$378,貼_産出額整理表!M$200:M$378,0))</f>
        <v>#N/A</v>
      </c>
      <c r="L440" t="e">
        <f>IF(_xlfn.XLOOKUP($C440,貼_産出額整理表!$B$200:$B$378,貼_産出額整理表!N$200:N$378,0)="-",NA(),_xlfn.XLOOKUP($C440,貼_産出額整理表!$B$200:$B$378,貼_産出額整理表!N$200:N$378,0))</f>
        <v>#N/A</v>
      </c>
      <c r="M440">
        <f>IF(_xlfn.XLOOKUP($C440,貼_産出額整理表!$B$200:$B$378,貼_産出額整理表!J$200:J$378,0)="-",NA(),_xlfn.XLOOKUP($C440,貼_産出額整理表!$B$200:$B$378,貼_産出額整理表!J$200:J$378,0))</f>
        <v>13</v>
      </c>
      <c r="N440" t="e">
        <f>IF(_xlfn.XLOOKUP($C440,貼_産出額整理表!$B$200:$B$378,貼_産出額整理表!K$200:K$378,0)="-",NA(),_xlfn.XLOOKUP($C440,貼_産出額整理表!$B$200:$B$378,貼_産出額整理表!K$200:K$378,0))</f>
        <v>#N/A</v>
      </c>
      <c r="O440" t="e">
        <f>IF(_xlfn.XLOOKUP($C440,貼_産出額整理表!$B$200:$B$378,貼_産出額整理表!L$200:L$378,0)="-",NA(),_xlfn.XLOOKUP($C440,貼_産出額整理表!$B$200:$B$378,貼_産出額整理表!L$200:L$378,0))</f>
        <v>#N/A</v>
      </c>
      <c r="P440">
        <f>IF(_xlfn.XLOOKUP($C440,貼_産出額整理表!$B$200:$B$378,貼_産出額整理表!O$200:O$378,0)="-",NA(),_xlfn.XLOOKUP($C440,貼_産出額整理表!$B$200:$B$378,貼_産出額整理表!O$200:O$378,0))</f>
        <v>41</v>
      </c>
      <c r="Q440">
        <f>IF(_xlfn.XLOOKUP($C440,貼_産出額整理表!$B$200:$B$378,貼_産出額整理表!Q$200:Q$378,0)="-",NA(),_xlfn.XLOOKUP($C440,貼_産出額整理表!$B$200:$B$378,貼_産出額整理表!Q$200:Q$378,0))</f>
        <v>11</v>
      </c>
      <c r="R440" t="e">
        <f>IF(_xlfn.XLOOKUP($C440,貼_産出額整理表!$B$200:$B$378,貼_産出額整理表!R$200:R$378,0)="-",NA(),_xlfn.XLOOKUP($C440,貼_産出額整理表!$B$200:$B$378,貼_産出額整理表!R$200:R$378,0))</f>
        <v>#N/A</v>
      </c>
      <c r="S440">
        <f>IF(_xlfn.XLOOKUP($C440,貼_産出額整理表!$B$200:$B$378,貼_産出額整理表!P$200:P$378,0)="-",NA(),_xlfn.XLOOKUP($C440,貼_産出額整理表!$B$200:$B$378,貼_産出額整理表!P$200:P$378,0))</f>
        <v>4</v>
      </c>
    </row>
    <row r="441" spans="3:19">
      <c r="C441">
        <v>123</v>
      </c>
      <c r="D441">
        <f>IF(_xlfn.XLOOKUP($C441,貼_産出額整理表!$B$200:$B$378,貼_産出額整理表!C$200:C$378,0)="-",NA(),_xlfn.XLOOKUP($C441,貼_産出額整理表!$B$200:$B$378,貼_産出額整理表!C$200:C$378,0))</f>
        <v>280</v>
      </c>
      <c r="E441">
        <f>IF(_xlfn.XLOOKUP($C441,貼_産出額整理表!$B$200:$B$378,貼_産出額整理表!D$200:D$378,0)="-",NA(),_xlfn.XLOOKUP($C441,貼_産出額整理表!$B$200:$B$378,貼_産出額整理表!D$200:D$378,0))</f>
        <v>52</v>
      </c>
      <c r="F441" t="e">
        <f>IF(_xlfn.XLOOKUP($C441,貼_産出額整理表!$B$200:$B$378,貼_産出額整理表!E$200:E$378,0)="-",NA(),_xlfn.XLOOKUP($C441,貼_産出額整理表!$B$200:$B$378,貼_産出額整理表!E$200:E$378,0))</f>
        <v>#N/A</v>
      </c>
      <c r="G441" t="e">
        <f>IF(_xlfn.XLOOKUP($C441,貼_産出額整理表!$B$200:$B$378,貼_産出額整理表!F$200:F$378,0)="-",NA(),_xlfn.XLOOKUP($C441,貼_産出額整理表!$B$200:$B$378,貼_産出額整理表!F$200:F$378,0))</f>
        <v>#N/A</v>
      </c>
      <c r="H441" t="e">
        <f>IF(_xlfn.XLOOKUP($C441,貼_産出額整理表!$B$200:$B$378,貼_産出額整理表!G$200:G$378,0)="-",NA(),_xlfn.XLOOKUP($C441,貼_産出額整理表!$B$200:$B$378,貼_産出額整理表!G$200:G$378,0))</f>
        <v>#N/A</v>
      </c>
      <c r="I441" t="e">
        <f>IF(_xlfn.XLOOKUP($C441,貼_産出額整理表!$B$200:$B$378,貼_産出額整理表!H$200:H$378,0)="-",NA(),_xlfn.XLOOKUP($C441,貼_産出額整理表!$B$200:$B$378,貼_産出額整理表!H$200:H$378,0))</f>
        <v>#N/A</v>
      </c>
      <c r="J441" t="e">
        <f>IF(_xlfn.XLOOKUP($C441,貼_産出額整理表!$B$200:$B$378,貼_産出額整理表!I$200:I$378,0)="-",NA(),_xlfn.XLOOKUP($C441,貼_産出額整理表!$B$200:$B$378,貼_産出額整理表!I$200:I$378,0))</f>
        <v>#N/A</v>
      </c>
      <c r="K441" t="e">
        <f>IF(_xlfn.XLOOKUP($C441,貼_産出額整理表!$B$200:$B$378,貼_産出額整理表!M$200:M$378,0)="-",NA(),_xlfn.XLOOKUP($C441,貼_産出額整理表!$B$200:$B$378,貼_産出額整理表!M$200:M$378,0))</f>
        <v>#N/A</v>
      </c>
      <c r="L441" t="e">
        <f>IF(_xlfn.XLOOKUP($C441,貼_産出額整理表!$B$200:$B$378,貼_産出額整理表!N$200:N$378,0)="-",NA(),_xlfn.XLOOKUP($C441,貼_産出額整理表!$B$200:$B$378,貼_産出額整理表!N$200:N$378,0))</f>
        <v>#N/A</v>
      </c>
      <c r="M441">
        <f>IF(_xlfn.XLOOKUP($C441,貼_産出額整理表!$B$200:$B$378,貼_産出額整理表!J$200:J$378,0)="-",NA(),_xlfn.XLOOKUP($C441,貼_産出額整理表!$B$200:$B$378,貼_産出額整理表!J$200:J$378,0))</f>
        <v>13</v>
      </c>
      <c r="N441" t="e">
        <f>IF(_xlfn.XLOOKUP($C441,貼_産出額整理表!$B$200:$B$378,貼_産出額整理表!K$200:K$378,0)="-",NA(),_xlfn.XLOOKUP($C441,貼_産出額整理表!$B$200:$B$378,貼_産出額整理表!K$200:K$378,0))</f>
        <v>#N/A</v>
      </c>
      <c r="O441" t="e">
        <f>IF(_xlfn.XLOOKUP($C441,貼_産出額整理表!$B$200:$B$378,貼_産出額整理表!L$200:L$378,0)="-",NA(),_xlfn.XLOOKUP($C441,貼_産出額整理表!$B$200:$B$378,貼_産出額整理表!L$200:L$378,0))</f>
        <v>#N/A</v>
      </c>
      <c r="P441">
        <f>IF(_xlfn.XLOOKUP($C441,貼_産出額整理表!$B$200:$B$378,貼_産出額整理表!O$200:O$378,0)="-",NA(),_xlfn.XLOOKUP($C441,貼_産出額整理表!$B$200:$B$378,貼_産出額整理表!O$200:O$378,0))</f>
        <v>41</v>
      </c>
      <c r="Q441">
        <f>IF(_xlfn.XLOOKUP($C441,貼_産出額整理表!$B$200:$B$378,貼_産出額整理表!Q$200:Q$378,0)="-",NA(),_xlfn.XLOOKUP($C441,貼_産出額整理表!$B$200:$B$378,貼_産出額整理表!Q$200:Q$378,0))</f>
        <v>10</v>
      </c>
      <c r="R441" t="e">
        <f>IF(_xlfn.XLOOKUP($C441,貼_産出額整理表!$B$200:$B$378,貼_産出額整理表!R$200:R$378,0)="-",NA(),_xlfn.XLOOKUP($C441,貼_産出額整理表!$B$200:$B$378,貼_産出額整理表!R$200:R$378,0))</f>
        <v>#N/A</v>
      </c>
      <c r="S441">
        <f>IF(_xlfn.XLOOKUP($C441,貼_産出額整理表!$B$200:$B$378,貼_産出額整理表!P$200:P$378,0)="-",NA(),_xlfn.XLOOKUP($C441,貼_産出額整理表!$B$200:$B$378,貼_産出額整理表!P$200:P$378,0))</f>
        <v>3</v>
      </c>
    </row>
    <row r="442" spans="3:19">
      <c r="C442">
        <v>124</v>
      </c>
      <c r="D442">
        <f>IF(_xlfn.XLOOKUP($C442,貼_産出額整理表!$B$200:$B$378,貼_産出額整理表!C$200:C$378,0)="-",NA(),_xlfn.XLOOKUP($C442,貼_産出額整理表!$B$200:$B$378,貼_産出額整理表!C$200:C$378,0))</f>
        <v>279</v>
      </c>
      <c r="E442">
        <f>IF(_xlfn.XLOOKUP($C442,貼_産出額整理表!$B$200:$B$378,貼_産出額整理表!D$200:D$378,0)="-",NA(),_xlfn.XLOOKUP($C442,貼_産出額整理表!$B$200:$B$378,貼_産出額整理表!D$200:D$378,0))</f>
        <v>52</v>
      </c>
      <c r="F442" t="e">
        <f>IF(_xlfn.XLOOKUP($C442,貼_産出額整理表!$B$200:$B$378,貼_産出額整理表!E$200:E$378,0)="-",NA(),_xlfn.XLOOKUP($C442,貼_産出額整理表!$B$200:$B$378,貼_産出額整理表!E$200:E$378,0))</f>
        <v>#N/A</v>
      </c>
      <c r="G442" t="e">
        <f>IF(_xlfn.XLOOKUP($C442,貼_産出額整理表!$B$200:$B$378,貼_産出額整理表!F$200:F$378,0)="-",NA(),_xlfn.XLOOKUP($C442,貼_産出額整理表!$B$200:$B$378,貼_産出額整理表!F$200:F$378,0))</f>
        <v>#N/A</v>
      </c>
      <c r="H442" t="e">
        <f>IF(_xlfn.XLOOKUP($C442,貼_産出額整理表!$B$200:$B$378,貼_産出額整理表!G$200:G$378,0)="-",NA(),_xlfn.XLOOKUP($C442,貼_産出額整理表!$B$200:$B$378,貼_産出額整理表!G$200:G$378,0))</f>
        <v>#N/A</v>
      </c>
      <c r="I442" t="e">
        <f>IF(_xlfn.XLOOKUP($C442,貼_産出額整理表!$B$200:$B$378,貼_産出額整理表!H$200:H$378,0)="-",NA(),_xlfn.XLOOKUP($C442,貼_産出額整理表!$B$200:$B$378,貼_産出額整理表!H$200:H$378,0))</f>
        <v>#N/A</v>
      </c>
      <c r="J442" t="e">
        <f>IF(_xlfn.XLOOKUP($C442,貼_産出額整理表!$B$200:$B$378,貼_産出額整理表!I$200:I$378,0)="-",NA(),_xlfn.XLOOKUP($C442,貼_産出額整理表!$B$200:$B$378,貼_産出額整理表!I$200:I$378,0))</f>
        <v>#N/A</v>
      </c>
      <c r="K442" t="e">
        <f>IF(_xlfn.XLOOKUP($C442,貼_産出額整理表!$B$200:$B$378,貼_産出額整理表!M$200:M$378,0)="-",NA(),_xlfn.XLOOKUP($C442,貼_産出額整理表!$B$200:$B$378,貼_産出額整理表!M$200:M$378,0))</f>
        <v>#N/A</v>
      </c>
      <c r="L442" t="e">
        <f>IF(_xlfn.XLOOKUP($C442,貼_産出額整理表!$B$200:$B$378,貼_産出額整理表!N$200:N$378,0)="-",NA(),_xlfn.XLOOKUP($C442,貼_産出額整理表!$B$200:$B$378,貼_産出額整理表!N$200:N$378,0))</f>
        <v>#N/A</v>
      </c>
      <c r="M442">
        <f>IF(_xlfn.XLOOKUP($C442,貼_産出額整理表!$B$200:$B$378,貼_産出額整理表!J$200:J$378,0)="-",NA(),_xlfn.XLOOKUP($C442,貼_産出額整理表!$B$200:$B$378,貼_産出額整理表!J$200:J$378,0))</f>
        <v>13</v>
      </c>
      <c r="N442" t="e">
        <f>IF(_xlfn.XLOOKUP($C442,貼_産出額整理表!$B$200:$B$378,貼_産出額整理表!K$200:K$378,0)="-",NA(),_xlfn.XLOOKUP($C442,貼_産出額整理表!$B$200:$B$378,貼_産出額整理表!K$200:K$378,0))</f>
        <v>#N/A</v>
      </c>
      <c r="O442" t="e">
        <f>IF(_xlfn.XLOOKUP($C442,貼_産出額整理表!$B$200:$B$378,貼_産出額整理表!L$200:L$378,0)="-",NA(),_xlfn.XLOOKUP($C442,貼_産出額整理表!$B$200:$B$378,貼_産出額整理表!L$200:L$378,0))</f>
        <v>#N/A</v>
      </c>
      <c r="P442">
        <f>IF(_xlfn.XLOOKUP($C442,貼_産出額整理表!$B$200:$B$378,貼_産出額整理表!O$200:O$378,0)="-",NA(),_xlfn.XLOOKUP($C442,貼_産出額整理表!$B$200:$B$378,貼_産出額整理表!O$200:O$378,0))</f>
        <v>41</v>
      </c>
      <c r="Q442">
        <f>IF(_xlfn.XLOOKUP($C442,貼_産出額整理表!$B$200:$B$378,貼_産出額整理表!Q$200:Q$378,0)="-",NA(),_xlfn.XLOOKUP($C442,貼_産出額整理表!$B$200:$B$378,貼_産出額整理表!Q$200:Q$378,0))</f>
        <v>10</v>
      </c>
      <c r="R442" t="e">
        <f>IF(_xlfn.XLOOKUP($C442,貼_産出額整理表!$B$200:$B$378,貼_産出額整理表!R$200:R$378,0)="-",NA(),_xlfn.XLOOKUP($C442,貼_産出額整理表!$B$200:$B$378,貼_産出額整理表!R$200:R$378,0))</f>
        <v>#N/A</v>
      </c>
      <c r="S442">
        <f>IF(_xlfn.XLOOKUP($C442,貼_産出額整理表!$B$200:$B$378,貼_産出額整理表!P$200:P$378,0)="-",NA(),_xlfn.XLOOKUP($C442,貼_産出額整理表!$B$200:$B$378,貼_産出額整理表!P$200:P$378,0))</f>
        <v>3</v>
      </c>
    </row>
    <row r="443" spans="3:19">
      <c r="C443">
        <v>125</v>
      </c>
      <c r="D443">
        <f>IF(_xlfn.XLOOKUP($C443,貼_産出額整理表!$B$200:$B$378,貼_産出額整理表!C$200:C$378,0)="-",NA(),_xlfn.XLOOKUP($C443,貼_産出額整理表!$B$200:$B$378,貼_産出額整理表!C$200:C$378,0))</f>
        <v>270</v>
      </c>
      <c r="E443">
        <f>IF(_xlfn.XLOOKUP($C443,貼_産出額整理表!$B$200:$B$378,貼_産出額整理表!D$200:D$378,0)="-",NA(),_xlfn.XLOOKUP($C443,貼_産出額整理表!$B$200:$B$378,貼_産出額整理表!D$200:D$378,0))</f>
        <v>51</v>
      </c>
      <c r="F443" t="e">
        <f>IF(_xlfn.XLOOKUP($C443,貼_産出額整理表!$B$200:$B$378,貼_産出額整理表!E$200:E$378,0)="-",NA(),_xlfn.XLOOKUP($C443,貼_産出額整理表!$B$200:$B$378,貼_産出額整理表!E$200:E$378,0))</f>
        <v>#N/A</v>
      </c>
      <c r="G443" t="e">
        <f>IF(_xlfn.XLOOKUP($C443,貼_産出額整理表!$B$200:$B$378,貼_産出額整理表!F$200:F$378,0)="-",NA(),_xlfn.XLOOKUP($C443,貼_産出額整理表!$B$200:$B$378,貼_産出額整理表!F$200:F$378,0))</f>
        <v>#N/A</v>
      </c>
      <c r="H443" t="e">
        <f>IF(_xlfn.XLOOKUP($C443,貼_産出額整理表!$B$200:$B$378,貼_産出額整理表!G$200:G$378,0)="-",NA(),_xlfn.XLOOKUP($C443,貼_産出額整理表!$B$200:$B$378,貼_産出額整理表!G$200:G$378,0))</f>
        <v>#N/A</v>
      </c>
      <c r="I443" t="e">
        <f>IF(_xlfn.XLOOKUP($C443,貼_産出額整理表!$B$200:$B$378,貼_産出額整理表!H$200:H$378,0)="-",NA(),_xlfn.XLOOKUP($C443,貼_産出額整理表!$B$200:$B$378,貼_産出額整理表!H$200:H$378,0))</f>
        <v>#N/A</v>
      </c>
      <c r="J443" t="e">
        <f>IF(_xlfn.XLOOKUP($C443,貼_産出額整理表!$B$200:$B$378,貼_産出額整理表!I$200:I$378,0)="-",NA(),_xlfn.XLOOKUP($C443,貼_産出額整理表!$B$200:$B$378,貼_産出額整理表!I$200:I$378,0))</f>
        <v>#N/A</v>
      </c>
      <c r="K443" t="e">
        <f>IF(_xlfn.XLOOKUP($C443,貼_産出額整理表!$B$200:$B$378,貼_産出額整理表!M$200:M$378,0)="-",NA(),_xlfn.XLOOKUP($C443,貼_産出額整理表!$B$200:$B$378,貼_産出額整理表!M$200:M$378,0))</f>
        <v>#N/A</v>
      </c>
      <c r="L443" t="e">
        <f>IF(_xlfn.XLOOKUP($C443,貼_産出額整理表!$B$200:$B$378,貼_産出額整理表!N$200:N$378,0)="-",NA(),_xlfn.XLOOKUP($C443,貼_産出額整理表!$B$200:$B$378,貼_産出額整理表!N$200:N$378,0))</f>
        <v>#N/A</v>
      </c>
      <c r="M443">
        <f>IF(_xlfn.XLOOKUP($C443,貼_産出額整理表!$B$200:$B$378,貼_産出額整理表!J$200:J$378,0)="-",NA(),_xlfn.XLOOKUP($C443,貼_産出額整理表!$B$200:$B$378,貼_産出額整理表!J$200:J$378,0))</f>
        <v>13</v>
      </c>
      <c r="N443" t="e">
        <f>IF(_xlfn.XLOOKUP($C443,貼_産出額整理表!$B$200:$B$378,貼_産出額整理表!K$200:K$378,0)="-",NA(),_xlfn.XLOOKUP($C443,貼_産出額整理表!$B$200:$B$378,貼_産出額整理表!K$200:K$378,0))</f>
        <v>#N/A</v>
      </c>
      <c r="O443" t="e">
        <f>IF(_xlfn.XLOOKUP($C443,貼_産出額整理表!$B$200:$B$378,貼_産出額整理表!L$200:L$378,0)="-",NA(),_xlfn.XLOOKUP($C443,貼_産出額整理表!$B$200:$B$378,貼_産出額整理表!L$200:L$378,0))</f>
        <v>#N/A</v>
      </c>
      <c r="P443">
        <f>IF(_xlfn.XLOOKUP($C443,貼_産出額整理表!$B$200:$B$378,貼_産出額整理表!O$200:O$378,0)="-",NA(),_xlfn.XLOOKUP($C443,貼_産出額整理表!$B$200:$B$378,貼_産出額整理表!O$200:O$378,0))</f>
        <v>38</v>
      </c>
      <c r="Q443">
        <f>IF(_xlfn.XLOOKUP($C443,貼_産出額整理表!$B$200:$B$378,貼_産出額整理表!Q$200:Q$378,0)="-",NA(),_xlfn.XLOOKUP($C443,貼_産出額整理表!$B$200:$B$378,貼_産出額整理表!Q$200:Q$378,0))</f>
        <v>9</v>
      </c>
      <c r="R443" t="e">
        <f>IF(_xlfn.XLOOKUP($C443,貼_産出額整理表!$B$200:$B$378,貼_産出額整理表!R$200:R$378,0)="-",NA(),_xlfn.XLOOKUP($C443,貼_産出額整理表!$B$200:$B$378,貼_産出額整理表!R$200:R$378,0))</f>
        <v>#N/A</v>
      </c>
      <c r="S443">
        <f>IF(_xlfn.XLOOKUP($C443,貼_産出額整理表!$B$200:$B$378,貼_産出額整理表!P$200:P$378,0)="-",NA(),_xlfn.XLOOKUP($C443,貼_産出額整理表!$B$200:$B$378,貼_産出額整理表!P$200:P$378,0))</f>
        <v>3</v>
      </c>
    </row>
    <row r="444" spans="3:19">
      <c r="C444">
        <v>126</v>
      </c>
      <c r="D444">
        <f>IF(_xlfn.XLOOKUP($C444,貼_産出額整理表!$B$200:$B$378,貼_産出額整理表!C$200:C$378,0)="-",NA(),_xlfn.XLOOKUP($C444,貼_産出額整理表!$B$200:$B$378,貼_産出額整理表!C$200:C$378,0))</f>
        <v>264</v>
      </c>
      <c r="E444">
        <f>IF(_xlfn.XLOOKUP($C444,貼_産出額整理表!$B$200:$B$378,貼_産出額整理表!D$200:D$378,0)="-",NA(),_xlfn.XLOOKUP($C444,貼_産出額整理表!$B$200:$B$378,貼_産出額整理表!D$200:D$378,0))</f>
        <v>50</v>
      </c>
      <c r="F444" t="e">
        <f>IF(_xlfn.XLOOKUP($C444,貼_産出額整理表!$B$200:$B$378,貼_産出額整理表!E$200:E$378,0)="-",NA(),_xlfn.XLOOKUP($C444,貼_産出額整理表!$B$200:$B$378,貼_産出額整理表!E$200:E$378,0))</f>
        <v>#N/A</v>
      </c>
      <c r="G444" t="e">
        <f>IF(_xlfn.XLOOKUP($C444,貼_産出額整理表!$B$200:$B$378,貼_産出額整理表!F$200:F$378,0)="-",NA(),_xlfn.XLOOKUP($C444,貼_産出額整理表!$B$200:$B$378,貼_産出額整理表!F$200:F$378,0))</f>
        <v>#N/A</v>
      </c>
      <c r="H444" t="e">
        <f>IF(_xlfn.XLOOKUP($C444,貼_産出額整理表!$B$200:$B$378,貼_産出額整理表!G$200:G$378,0)="-",NA(),_xlfn.XLOOKUP($C444,貼_産出額整理表!$B$200:$B$378,貼_産出額整理表!G$200:G$378,0))</f>
        <v>#N/A</v>
      </c>
      <c r="I444" t="e">
        <f>IF(_xlfn.XLOOKUP($C444,貼_産出額整理表!$B$200:$B$378,貼_産出額整理表!H$200:H$378,0)="-",NA(),_xlfn.XLOOKUP($C444,貼_産出額整理表!$B$200:$B$378,貼_産出額整理表!H$200:H$378,0))</f>
        <v>#N/A</v>
      </c>
      <c r="J444" t="e">
        <f>IF(_xlfn.XLOOKUP($C444,貼_産出額整理表!$B$200:$B$378,貼_産出額整理表!I$200:I$378,0)="-",NA(),_xlfn.XLOOKUP($C444,貼_産出額整理表!$B$200:$B$378,貼_産出額整理表!I$200:I$378,0))</f>
        <v>#N/A</v>
      </c>
      <c r="K444" t="e">
        <f>IF(_xlfn.XLOOKUP($C444,貼_産出額整理表!$B$200:$B$378,貼_産出額整理表!M$200:M$378,0)="-",NA(),_xlfn.XLOOKUP($C444,貼_産出額整理表!$B$200:$B$378,貼_産出額整理表!M$200:M$378,0))</f>
        <v>#N/A</v>
      </c>
      <c r="L444" t="e">
        <f>IF(_xlfn.XLOOKUP($C444,貼_産出額整理表!$B$200:$B$378,貼_産出額整理表!N$200:N$378,0)="-",NA(),_xlfn.XLOOKUP($C444,貼_産出額整理表!$B$200:$B$378,貼_産出額整理表!N$200:N$378,0))</f>
        <v>#N/A</v>
      </c>
      <c r="M444">
        <f>IF(_xlfn.XLOOKUP($C444,貼_産出額整理表!$B$200:$B$378,貼_産出額整理表!J$200:J$378,0)="-",NA(),_xlfn.XLOOKUP($C444,貼_産出額整理表!$B$200:$B$378,貼_産出額整理表!J$200:J$378,0))</f>
        <v>11</v>
      </c>
      <c r="N444" t="e">
        <f>IF(_xlfn.XLOOKUP($C444,貼_産出額整理表!$B$200:$B$378,貼_産出額整理表!K$200:K$378,0)="-",NA(),_xlfn.XLOOKUP($C444,貼_産出額整理表!$B$200:$B$378,貼_産出額整理表!K$200:K$378,0))</f>
        <v>#N/A</v>
      </c>
      <c r="O444" t="e">
        <f>IF(_xlfn.XLOOKUP($C444,貼_産出額整理表!$B$200:$B$378,貼_産出額整理表!L$200:L$378,0)="-",NA(),_xlfn.XLOOKUP($C444,貼_産出額整理表!$B$200:$B$378,貼_産出額整理表!L$200:L$378,0))</f>
        <v>#N/A</v>
      </c>
      <c r="P444">
        <f>IF(_xlfn.XLOOKUP($C444,貼_産出額整理表!$B$200:$B$378,貼_産出額整理表!O$200:O$378,0)="-",NA(),_xlfn.XLOOKUP($C444,貼_産出額整理表!$B$200:$B$378,貼_産出額整理表!O$200:O$378,0))</f>
        <v>36</v>
      </c>
      <c r="Q444">
        <f>IF(_xlfn.XLOOKUP($C444,貼_産出額整理表!$B$200:$B$378,貼_産出額整理表!Q$200:Q$378,0)="-",NA(),_xlfn.XLOOKUP($C444,貼_産出額整理表!$B$200:$B$378,貼_産出額整理表!Q$200:Q$378,0))</f>
        <v>8</v>
      </c>
      <c r="R444" t="e">
        <f>IF(_xlfn.XLOOKUP($C444,貼_産出額整理表!$B$200:$B$378,貼_産出額整理表!R$200:R$378,0)="-",NA(),_xlfn.XLOOKUP($C444,貼_産出額整理表!$B$200:$B$378,貼_産出額整理表!R$200:R$378,0))</f>
        <v>#N/A</v>
      </c>
      <c r="S444">
        <f>IF(_xlfn.XLOOKUP($C444,貼_産出額整理表!$B$200:$B$378,貼_産出額整理表!P$200:P$378,0)="-",NA(),_xlfn.XLOOKUP($C444,貼_産出額整理表!$B$200:$B$378,貼_産出額整理表!P$200:P$378,0))</f>
        <v>3</v>
      </c>
    </row>
    <row r="445" spans="3:19">
      <c r="C445">
        <v>127</v>
      </c>
      <c r="D445">
        <f>IF(_xlfn.XLOOKUP($C445,貼_産出額整理表!$B$200:$B$378,貼_産出額整理表!C$200:C$378,0)="-",NA(),_xlfn.XLOOKUP($C445,貼_産出額整理表!$B$200:$B$378,貼_産出額整理表!C$200:C$378,0))</f>
        <v>264</v>
      </c>
      <c r="E445">
        <f>IF(_xlfn.XLOOKUP($C445,貼_産出額整理表!$B$200:$B$378,貼_産出額整理表!D$200:D$378,0)="-",NA(),_xlfn.XLOOKUP($C445,貼_産出額整理表!$B$200:$B$378,貼_産出額整理表!D$200:D$378,0))</f>
        <v>46</v>
      </c>
      <c r="F445" t="e">
        <f>IF(_xlfn.XLOOKUP($C445,貼_産出額整理表!$B$200:$B$378,貼_産出額整理表!E$200:E$378,0)="-",NA(),_xlfn.XLOOKUP($C445,貼_産出額整理表!$B$200:$B$378,貼_産出額整理表!E$200:E$378,0))</f>
        <v>#N/A</v>
      </c>
      <c r="G445" t="e">
        <f>IF(_xlfn.XLOOKUP($C445,貼_産出額整理表!$B$200:$B$378,貼_産出額整理表!F$200:F$378,0)="-",NA(),_xlfn.XLOOKUP($C445,貼_産出額整理表!$B$200:$B$378,貼_産出額整理表!F$200:F$378,0))</f>
        <v>#N/A</v>
      </c>
      <c r="H445" t="e">
        <f>IF(_xlfn.XLOOKUP($C445,貼_産出額整理表!$B$200:$B$378,貼_産出額整理表!G$200:G$378,0)="-",NA(),_xlfn.XLOOKUP($C445,貼_産出額整理表!$B$200:$B$378,貼_産出額整理表!G$200:G$378,0))</f>
        <v>#N/A</v>
      </c>
      <c r="I445" t="e">
        <f>IF(_xlfn.XLOOKUP($C445,貼_産出額整理表!$B$200:$B$378,貼_産出額整理表!H$200:H$378,0)="-",NA(),_xlfn.XLOOKUP($C445,貼_産出額整理表!$B$200:$B$378,貼_産出額整理表!H$200:H$378,0))</f>
        <v>#N/A</v>
      </c>
      <c r="J445" t="e">
        <f>IF(_xlfn.XLOOKUP($C445,貼_産出額整理表!$B$200:$B$378,貼_産出額整理表!I$200:I$378,0)="-",NA(),_xlfn.XLOOKUP($C445,貼_産出額整理表!$B$200:$B$378,貼_産出額整理表!I$200:I$378,0))</f>
        <v>#N/A</v>
      </c>
      <c r="K445" t="e">
        <f>IF(_xlfn.XLOOKUP($C445,貼_産出額整理表!$B$200:$B$378,貼_産出額整理表!M$200:M$378,0)="-",NA(),_xlfn.XLOOKUP($C445,貼_産出額整理表!$B$200:$B$378,貼_産出額整理表!M$200:M$378,0))</f>
        <v>#N/A</v>
      </c>
      <c r="L445" t="e">
        <f>IF(_xlfn.XLOOKUP($C445,貼_産出額整理表!$B$200:$B$378,貼_産出額整理表!N$200:N$378,0)="-",NA(),_xlfn.XLOOKUP($C445,貼_産出額整理表!$B$200:$B$378,貼_産出額整理表!N$200:N$378,0))</f>
        <v>#N/A</v>
      </c>
      <c r="M445">
        <f>IF(_xlfn.XLOOKUP($C445,貼_産出額整理表!$B$200:$B$378,貼_産出額整理表!J$200:J$378,0)="-",NA(),_xlfn.XLOOKUP($C445,貼_産出額整理表!$B$200:$B$378,貼_産出額整理表!J$200:J$378,0))</f>
        <v>10</v>
      </c>
      <c r="N445" t="e">
        <f>IF(_xlfn.XLOOKUP($C445,貼_産出額整理表!$B$200:$B$378,貼_産出額整理表!K$200:K$378,0)="-",NA(),_xlfn.XLOOKUP($C445,貼_産出額整理表!$B$200:$B$378,貼_産出額整理表!K$200:K$378,0))</f>
        <v>#N/A</v>
      </c>
      <c r="O445" t="e">
        <f>IF(_xlfn.XLOOKUP($C445,貼_産出額整理表!$B$200:$B$378,貼_産出額整理表!L$200:L$378,0)="-",NA(),_xlfn.XLOOKUP($C445,貼_産出額整理表!$B$200:$B$378,貼_産出額整理表!L$200:L$378,0))</f>
        <v>#N/A</v>
      </c>
      <c r="P445">
        <f>IF(_xlfn.XLOOKUP($C445,貼_産出額整理表!$B$200:$B$378,貼_産出額整理表!O$200:O$378,0)="-",NA(),_xlfn.XLOOKUP($C445,貼_産出額整理表!$B$200:$B$378,貼_産出額整理表!O$200:O$378,0))</f>
        <v>33</v>
      </c>
      <c r="Q445">
        <f>IF(_xlfn.XLOOKUP($C445,貼_産出額整理表!$B$200:$B$378,貼_産出額整理表!Q$200:Q$378,0)="-",NA(),_xlfn.XLOOKUP($C445,貼_産出額整理表!$B$200:$B$378,貼_産出額整理表!Q$200:Q$378,0))</f>
        <v>8</v>
      </c>
      <c r="R445" t="e">
        <f>IF(_xlfn.XLOOKUP($C445,貼_産出額整理表!$B$200:$B$378,貼_産出額整理表!R$200:R$378,0)="-",NA(),_xlfn.XLOOKUP($C445,貼_産出額整理表!$B$200:$B$378,貼_産出額整理表!R$200:R$378,0))</f>
        <v>#N/A</v>
      </c>
      <c r="S445">
        <f>IF(_xlfn.XLOOKUP($C445,貼_産出額整理表!$B$200:$B$378,貼_産出額整理表!P$200:P$378,0)="-",NA(),_xlfn.XLOOKUP($C445,貼_産出額整理表!$B$200:$B$378,貼_産出額整理表!P$200:P$378,0))</f>
        <v>3</v>
      </c>
    </row>
    <row r="446" spans="3:19">
      <c r="C446">
        <v>128</v>
      </c>
      <c r="D446">
        <f>IF(_xlfn.XLOOKUP($C446,貼_産出額整理表!$B$200:$B$378,貼_産出額整理表!C$200:C$378,0)="-",NA(),_xlfn.XLOOKUP($C446,貼_産出額整理表!$B$200:$B$378,貼_産出額整理表!C$200:C$378,0))</f>
        <v>262</v>
      </c>
      <c r="E446">
        <f>IF(_xlfn.XLOOKUP($C446,貼_産出額整理表!$B$200:$B$378,貼_産出額整理表!D$200:D$378,0)="-",NA(),_xlfn.XLOOKUP($C446,貼_産出額整理表!$B$200:$B$378,貼_産出額整理表!D$200:D$378,0))</f>
        <v>42</v>
      </c>
      <c r="F446" t="e">
        <f>IF(_xlfn.XLOOKUP($C446,貼_産出額整理表!$B$200:$B$378,貼_産出額整理表!E$200:E$378,0)="-",NA(),_xlfn.XLOOKUP($C446,貼_産出額整理表!$B$200:$B$378,貼_産出額整理表!E$200:E$378,0))</f>
        <v>#N/A</v>
      </c>
      <c r="G446" t="e">
        <f>IF(_xlfn.XLOOKUP($C446,貼_産出額整理表!$B$200:$B$378,貼_産出額整理表!F$200:F$378,0)="-",NA(),_xlfn.XLOOKUP($C446,貼_産出額整理表!$B$200:$B$378,貼_産出額整理表!F$200:F$378,0))</f>
        <v>#N/A</v>
      </c>
      <c r="H446" t="e">
        <f>IF(_xlfn.XLOOKUP($C446,貼_産出額整理表!$B$200:$B$378,貼_産出額整理表!G$200:G$378,0)="-",NA(),_xlfn.XLOOKUP($C446,貼_産出額整理表!$B$200:$B$378,貼_産出額整理表!G$200:G$378,0))</f>
        <v>#N/A</v>
      </c>
      <c r="I446" t="e">
        <f>IF(_xlfn.XLOOKUP($C446,貼_産出額整理表!$B$200:$B$378,貼_産出額整理表!H$200:H$378,0)="-",NA(),_xlfn.XLOOKUP($C446,貼_産出額整理表!$B$200:$B$378,貼_産出額整理表!H$200:H$378,0))</f>
        <v>#N/A</v>
      </c>
      <c r="J446" t="e">
        <f>IF(_xlfn.XLOOKUP($C446,貼_産出額整理表!$B$200:$B$378,貼_産出額整理表!I$200:I$378,0)="-",NA(),_xlfn.XLOOKUP($C446,貼_産出額整理表!$B$200:$B$378,貼_産出額整理表!I$200:I$378,0))</f>
        <v>#N/A</v>
      </c>
      <c r="K446" t="e">
        <f>IF(_xlfn.XLOOKUP($C446,貼_産出額整理表!$B$200:$B$378,貼_産出額整理表!M$200:M$378,0)="-",NA(),_xlfn.XLOOKUP($C446,貼_産出額整理表!$B$200:$B$378,貼_産出額整理表!M$200:M$378,0))</f>
        <v>#N/A</v>
      </c>
      <c r="L446" t="e">
        <f>IF(_xlfn.XLOOKUP($C446,貼_産出額整理表!$B$200:$B$378,貼_産出額整理表!N$200:N$378,0)="-",NA(),_xlfn.XLOOKUP($C446,貼_産出額整理表!$B$200:$B$378,貼_産出額整理表!N$200:N$378,0))</f>
        <v>#N/A</v>
      </c>
      <c r="M446">
        <f>IF(_xlfn.XLOOKUP($C446,貼_産出額整理表!$B$200:$B$378,貼_産出額整理表!J$200:J$378,0)="-",NA(),_xlfn.XLOOKUP($C446,貼_産出額整理表!$B$200:$B$378,貼_産出額整理表!J$200:J$378,0))</f>
        <v>9</v>
      </c>
      <c r="N446" t="e">
        <f>IF(_xlfn.XLOOKUP($C446,貼_産出額整理表!$B$200:$B$378,貼_産出額整理表!K$200:K$378,0)="-",NA(),_xlfn.XLOOKUP($C446,貼_産出額整理表!$B$200:$B$378,貼_産出額整理表!K$200:K$378,0))</f>
        <v>#N/A</v>
      </c>
      <c r="O446" t="e">
        <f>IF(_xlfn.XLOOKUP($C446,貼_産出額整理表!$B$200:$B$378,貼_産出額整理表!L$200:L$378,0)="-",NA(),_xlfn.XLOOKUP($C446,貼_産出額整理表!$B$200:$B$378,貼_産出額整理表!L$200:L$378,0))</f>
        <v>#N/A</v>
      </c>
      <c r="P446">
        <f>IF(_xlfn.XLOOKUP($C446,貼_産出額整理表!$B$200:$B$378,貼_産出額整理表!O$200:O$378,0)="-",NA(),_xlfn.XLOOKUP($C446,貼_産出額整理表!$B$200:$B$378,貼_産出額整理表!O$200:O$378,0))</f>
        <v>33</v>
      </c>
      <c r="Q446">
        <f>IF(_xlfn.XLOOKUP($C446,貼_産出額整理表!$B$200:$B$378,貼_産出額整理表!Q$200:Q$378,0)="-",NA(),_xlfn.XLOOKUP($C446,貼_産出額整理表!$B$200:$B$378,貼_産出額整理表!Q$200:Q$378,0))</f>
        <v>8</v>
      </c>
      <c r="R446" t="e">
        <f>IF(_xlfn.XLOOKUP($C446,貼_産出額整理表!$B$200:$B$378,貼_産出額整理表!R$200:R$378,0)="-",NA(),_xlfn.XLOOKUP($C446,貼_産出額整理表!$B$200:$B$378,貼_産出額整理表!R$200:R$378,0))</f>
        <v>#N/A</v>
      </c>
      <c r="S446">
        <f>IF(_xlfn.XLOOKUP($C446,貼_産出額整理表!$B$200:$B$378,貼_産出額整理表!P$200:P$378,0)="-",NA(),_xlfn.XLOOKUP($C446,貼_産出額整理表!$B$200:$B$378,貼_産出額整理表!P$200:P$378,0))</f>
        <v>3</v>
      </c>
    </row>
    <row r="447" spans="3:19">
      <c r="C447">
        <v>129</v>
      </c>
      <c r="D447">
        <f>IF(_xlfn.XLOOKUP($C447,貼_産出額整理表!$B$200:$B$378,貼_産出額整理表!C$200:C$378,0)="-",NA(),_xlfn.XLOOKUP($C447,貼_産出額整理表!$B$200:$B$378,貼_産出額整理表!C$200:C$378,0))</f>
        <v>262</v>
      </c>
      <c r="E447">
        <f>IF(_xlfn.XLOOKUP($C447,貼_産出額整理表!$B$200:$B$378,貼_産出額整理表!D$200:D$378,0)="-",NA(),_xlfn.XLOOKUP($C447,貼_産出額整理表!$B$200:$B$378,貼_産出額整理表!D$200:D$378,0))</f>
        <v>42</v>
      </c>
      <c r="F447" t="e">
        <f>IF(_xlfn.XLOOKUP($C447,貼_産出額整理表!$B$200:$B$378,貼_産出額整理表!E$200:E$378,0)="-",NA(),_xlfn.XLOOKUP($C447,貼_産出額整理表!$B$200:$B$378,貼_産出額整理表!E$200:E$378,0))</f>
        <v>#N/A</v>
      </c>
      <c r="G447" t="e">
        <f>IF(_xlfn.XLOOKUP($C447,貼_産出額整理表!$B$200:$B$378,貼_産出額整理表!F$200:F$378,0)="-",NA(),_xlfn.XLOOKUP($C447,貼_産出額整理表!$B$200:$B$378,貼_産出額整理表!F$200:F$378,0))</f>
        <v>#N/A</v>
      </c>
      <c r="H447" t="e">
        <f>IF(_xlfn.XLOOKUP($C447,貼_産出額整理表!$B$200:$B$378,貼_産出額整理表!G$200:G$378,0)="-",NA(),_xlfn.XLOOKUP($C447,貼_産出額整理表!$B$200:$B$378,貼_産出額整理表!G$200:G$378,0))</f>
        <v>#N/A</v>
      </c>
      <c r="I447" t="e">
        <f>IF(_xlfn.XLOOKUP($C447,貼_産出額整理表!$B$200:$B$378,貼_産出額整理表!H$200:H$378,0)="-",NA(),_xlfn.XLOOKUP($C447,貼_産出額整理表!$B$200:$B$378,貼_産出額整理表!H$200:H$378,0))</f>
        <v>#N/A</v>
      </c>
      <c r="J447" t="e">
        <f>IF(_xlfn.XLOOKUP($C447,貼_産出額整理表!$B$200:$B$378,貼_産出額整理表!I$200:I$378,0)="-",NA(),_xlfn.XLOOKUP($C447,貼_産出額整理表!$B$200:$B$378,貼_産出額整理表!I$200:I$378,0))</f>
        <v>#N/A</v>
      </c>
      <c r="K447" t="e">
        <f>IF(_xlfn.XLOOKUP($C447,貼_産出額整理表!$B$200:$B$378,貼_産出額整理表!M$200:M$378,0)="-",NA(),_xlfn.XLOOKUP($C447,貼_産出額整理表!$B$200:$B$378,貼_産出額整理表!M$200:M$378,0))</f>
        <v>#N/A</v>
      </c>
      <c r="L447" t="e">
        <f>IF(_xlfn.XLOOKUP($C447,貼_産出額整理表!$B$200:$B$378,貼_産出額整理表!N$200:N$378,0)="-",NA(),_xlfn.XLOOKUP($C447,貼_産出額整理表!$B$200:$B$378,貼_産出額整理表!N$200:N$378,0))</f>
        <v>#N/A</v>
      </c>
      <c r="M447">
        <f>IF(_xlfn.XLOOKUP($C447,貼_産出額整理表!$B$200:$B$378,貼_産出額整理表!J$200:J$378,0)="-",NA(),_xlfn.XLOOKUP($C447,貼_産出額整理表!$B$200:$B$378,貼_産出額整理表!J$200:J$378,0))</f>
        <v>8</v>
      </c>
      <c r="N447" t="e">
        <f>IF(_xlfn.XLOOKUP($C447,貼_産出額整理表!$B$200:$B$378,貼_産出額整理表!K$200:K$378,0)="-",NA(),_xlfn.XLOOKUP($C447,貼_産出額整理表!$B$200:$B$378,貼_産出額整理表!K$200:K$378,0))</f>
        <v>#N/A</v>
      </c>
      <c r="O447" t="e">
        <f>IF(_xlfn.XLOOKUP($C447,貼_産出額整理表!$B$200:$B$378,貼_産出額整理表!L$200:L$378,0)="-",NA(),_xlfn.XLOOKUP($C447,貼_産出額整理表!$B$200:$B$378,貼_産出額整理表!L$200:L$378,0))</f>
        <v>#N/A</v>
      </c>
      <c r="P447">
        <f>IF(_xlfn.XLOOKUP($C447,貼_産出額整理表!$B$200:$B$378,貼_産出額整理表!O$200:O$378,0)="-",NA(),_xlfn.XLOOKUP($C447,貼_産出額整理表!$B$200:$B$378,貼_産出額整理表!O$200:O$378,0))</f>
        <v>31</v>
      </c>
      <c r="Q447">
        <f>IF(_xlfn.XLOOKUP($C447,貼_産出額整理表!$B$200:$B$378,貼_産出額整理表!Q$200:Q$378,0)="-",NA(),_xlfn.XLOOKUP($C447,貼_産出額整理表!$B$200:$B$378,貼_産出額整理表!Q$200:Q$378,0))</f>
        <v>7</v>
      </c>
      <c r="R447" t="e">
        <f>IF(_xlfn.XLOOKUP($C447,貼_産出額整理表!$B$200:$B$378,貼_産出額整理表!R$200:R$378,0)="-",NA(),_xlfn.XLOOKUP($C447,貼_産出額整理表!$B$200:$B$378,貼_産出額整理表!R$200:R$378,0))</f>
        <v>#N/A</v>
      </c>
      <c r="S447">
        <f>IF(_xlfn.XLOOKUP($C447,貼_産出額整理表!$B$200:$B$378,貼_産出額整理表!P$200:P$378,0)="-",NA(),_xlfn.XLOOKUP($C447,貼_産出額整理表!$B$200:$B$378,貼_産出額整理表!P$200:P$378,0))</f>
        <v>2</v>
      </c>
    </row>
    <row r="448" spans="3:19">
      <c r="C448">
        <v>130</v>
      </c>
      <c r="D448">
        <f>IF(_xlfn.XLOOKUP($C448,貼_産出額整理表!$B$200:$B$378,貼_産出額整理表!C$200:C$378,0)="-",NA(),_xlfn.XLOOKUP($C448,貼_産出額整理表!$B$200:$B$378,貼_産出額整理表!C$200:C$378,0))</f>
        <v>261</v>
      </c>
      <c r="E448">
        <f>IF(_xlfn.XLOOKUP($C448,貼_産出額整理表!$B$200:$B$378,貼_産出額整理表!D$200:D$378,0)="-",NA(),_xlfn.XLOOKUP($C448,貼_産出額整理表!$B$200:$B$378,貼_産出額整理表!D$200:D$378,0))</f>
        <v>41</v>
      </c>
      <c r="F448" t="e">
        <f>IF(_xlfn.XLOOKUP($C448,貼_産出額整理表!$B$200:$B$378,貼_産出額整理表!E$200:E$378,0)="-",NA(),_xlfn.XLOOKUP($C448,貼_産出額整理表!$B$200:$B$378,貼_産出額整理表!E$200:E$378,0))</f>
        <v>#N/A</v>
      </c>
      <c r="G448" t="e">
        <f>IF(_xlfn.XLOOKUP($C448,貼_産出額整理表!$B$200:$B$378,貼_産出額整理表!F$200:F$378,0)="-",NA(),_xlfn.XLOOKUP($C448,貼_産出額整理表!$B$200:$B$378,貼_産出額整理表!F$200:F$378,0))</f>
        <v>#N/A</v>
      </c>
      <c r="H448" t="e">
        <f>IF(_xlfn.XLOOKUP($C448,貼_産出額整理表!$B$200:$B$378,貼_産出額整理表!G$200:G$378,0)="-",NA(),_xlfn.XLOOKUP($C448,貼_産出額整理表!$B$200:$B$378,貼_産出額整理表!G$200:G$378,0))</f>
        <v>#N/A</v>
      </c>
      <c r="I448" t="e">
        <f>IF(_xlfn.XLOOKUP($C448,貼_産出額整理表!$B$200:$B$378,貼_産出額整理表!H$200:H$378,0)="-",NA(),_xlfn.XLOOKUP($C448,貼_産出額整理表!$B$200:$B$378,貼_産出額整理表!H$200:H$378,0))</f>
        <v>#N/A</v>
      </c>
      <c r="J448" t="e">
        <f>IF(_xlfn.XLOOKUP($C448,貼_産出額整理表!$B$200:$B$378,貼_産出額整理表!I$200:I$378,0)="-",NA(),_xlfn.XLOOKUP($C448,貼_産出額整理表!$B$200:$B$378,貼_産出額整理表!I$200:I$378,0))</f>
        <v>#N/A</v>
      </c>
      <c r="K448" t="e">
        <f>IF(_xlfn.XLOOKUP($C448,貼_産出額整理表!$B$200:$B$378,貼_産出額整理表!M$200:M$378,0)="-",NA(),_xlfn.XLOOKUP($C448,貼_産出額整理表!$B$200:$B$378,貼_産出額整理表!M$200:M$378,0))</f>
        <v>#N/A</v>
      </c>
      <c r="L448" t="e">
        <f>IF(_xlfn.XLOOKUP($C448,貼_産出額整理表!$B$200:$B$378,貼_産出額整理表!N$200:N$378,0)="-",NA(),_xlfn.XLOOKUP($C448,貼_産出額整理表!$B$200:$B$378,貼_産出額整理表!N$200:N$378,0))</f>
        <v>#N/A</v>
      </c>
      <c r="M448">
        <f>IF(_xlfn.XLOOKUP($C448,貼_産出額整理表!$B$200:$B$378,貼_産出額整理表!J$200:J$378,0)="-",NA(),_xlfn.XLOOKUP($C448,貼_産出額整理表!$B$200:$B$378,貼_産出額整理表!J$200:J$378,0))</f>
        <v>8</v>
      </c>
      <c r="N448" t="e">
        <f>IF(_xlfn.XLOOKUP($C448,貼_産出額整理表!$B$200:$B$378,貼_産出額整理表!K$200:K$378,0)="-",NA(),_xlfn.XLOOKUP($C448,貼_産出額整理表!$B$200:$B$378,貼_産出額整理表!K$200:K$378,0))</f>
        <v>#N/A</v>
      </c>
      <c r="O448" t="e">
        <f>IF(_xlfn.XLOOKUP($C448,貼_産出額整理表!$B$200:$B$378,貼_産出額整理表!L$200:L$378,0)="-",NA(),_xlfn.XLOOKUP($C448,貼_産出額整理表!$B$200:$B$378,貼_産出額整理表!L$200:L$378,0))</f>
        <v>#N/A</v>
      </c>
      <c r="P448">
        <f>IF(_xlfn.XLOOKUP($C448,貼_産出額整理表!$B$200:$B$378,貼_産出額整理表!O$200:O$378,0)="-",NA(),_xlfn.XLOOKUP($C448,貼_産出額整理表!$B$200:$B$378,貼_産出額整理表!O$200:O$378,0))</f>
        <v>30</v>
      </c>
      <c r="Q448">
        <f>IF(_xlfn.XLOOKUP($C448,貼_産出額整理表!$B$200:$B$378,貼_産出額整理表!Q$200:Q$378,0)="-",NA(),_xlfn.XLOOKUP($C448,貼_産出額整理表!$B$200:$B$378,貼_産出額整理表!Q$200:Q$378,0))</f>
        <v>7</v>
      </c>
      <c r="R448" t="e">
        <f>IF(_xlfn.XLOOKUP($C448,貼_産出額整理表!$B$200:$B$378,貼_産出額整理表!R$200:R$378,0)="-",NA(),_xlfn.XLOOKUP($C448,貼_産出額整理表!$B$200:$B$378,貼_産出額整理表!R$200:R$378,0))</f>
        <v>#N/A</v>
      </c>
      <c r="S448">
        <f>IF(_xlfn.XLOOKUP($C448,貼_産出額整理表!$B$200:$B$378,貼_産出額整理表!P$200:P$378,0)="-",NA(),_xlfn.XLOOKUP($C448,貼_産出額整理表!$B$200:$B$378,貼_産出額整理表!P$200:P$378,0))</f>
        <v>2</v>
      </c>
    </row>
    <row r="449" spans="3:19">
      <c r="C449">
        <v>131</v>
      </c>
      <c r="D449">
        <f>IF(_xlfn.XLOOKUP($C449,貼_産出額整理表!$B$200:$B$378,貼_産出額整理表!C$200:C$378,0)="-",NA(),_xlfn.XLOOKUP($C449,貼_産出額整理表!$B$200:$B$378,貼_産出額整理表!C$200:C$378,0))</f>
        <v>252</v>
      </c>
      <c r="E449">
        <f>IF(_xlfn.XLOOKUP($C449,貼_産出額整理表!$B$200:$B$378,貼_産出額整理表!D$200:D$378,0)="-",NA(),_xlfn.XLOOKUP($C449,貼_産出額整理表!$B$200:$B$378,貼_産出額整理表!D$200:D$378,0))</f>
        <v>41</v>
      </c>
      <c r="F449" t="e">
        <f>IF(_xlfn.XLOOKUP($C449,貼_産出額整理表!$B$200:$B$378,貼_産出額整理表!E$200:E$378,0)="-",NA(),_xlfn.XLOOKUP($C449,貼_産出額整理表!$B$200:$B$378,貼_産出額整理表!E$200:E$378,0))</f>
        <v>#N/A</v>
      </c>
      <c r="G449" t="e">
        <f>IF(_xlfn.XLOOKUP($C449,貼_産出額整理表!$B$200:$B$378,貼_産出額整理表!F$200:F$378,0)="-",NA(),_xlfn.XLOOKUP($C449,貼_産出額整理表!$B$200:$B$378,貼_産出額整理表!F$200:F$378,0))</f>
        <v>#N/A</v>
      </c>
      <c r="H449" t="e">
        <f>IF(_xlfn.XLOOKUP($C449,貼_産出額整理表!$B$200:$B$378,貼_産出額整理表!G$200:G$378,0)="-",NA(),_xlfn.XLOOKUP($C449,貼_産出額整理表!$B$200:$B$378,貼_産出額整理表!G$200:G$378,0))</f>
        <v>#N/A</v>
      </c>
      <c r="I449" t="e">
        <f>IF(_xlfn.XLOOKUP($C449,貼_産出額整理表!$B$200:$B$378,貼_産出額整理表!H$200:H$378,0)="-",NA(),_xlfn.XLOOKUP($C449,貼_産出額整理表!$B$200:$B$378,貼_産出額整理表!H$200:H$378,0))</f>
        <v>#N/A</v>
      </c>
      <c r="J449" t="e">
        <f>IF(_xlfn.XLOOKUP($C449,貼_産出額整理表!$B$200:$B$378,貼_産出額整理表!I$200:I$378,0)="-",NA(),_xlfn.XLOOKUP($C449,貼_産出額整理表!$B$200:$B$378,貼_産出額整理表!I$200:I$378,0))</f>
        <v>#N/A</v>
      </c>
      <c r="K449" t="e">
        <f>IF(_xlfn.XLOOKUP($C449,貼_産出額整理表!$B$200:$B$378,貼_産出額整理表!M$200:M$378,0)="-",NA(),_xlfn.XLOOKUP($C449,貼_産出額整理表!$B$200:$B$378,貼_産出額整理表!M$200:M$378,0))</f>
        <v>#N/A</v>
      </c>
      <c r="L449" t="e">
        <f>IF(_xlfn.XLOOKUP($C449,貼_産出額整理表!$B$200:$B$378,貼_産出額整理表!N$200:N$378,0)="-",NA(),_xlfn.XLOOKUP($C449,貼_産出額整理表!$B$200:$B$378,貼_産出額整理表!N$200:N$378,0))</f>
        <v>#N/A</v>
      </c>
      <c r="M449">
        <f>IF(_xlfn.XLOOKUP($C449,貼_産出額整理表!$B$200:$B$378,貼_産出額整理表!J$200:J$378,0)="-",NA(),_xlfn.XLOOKUP($C449,貼_産出額整理表!$B$200:$B$378,貼_産出額整理表!J$200:J$378,0))</f>
        <v>7</v>
      </c>
      <c r="N449" t="e">
        <f>IF(_xlfn.XLOOKUP($C449,貼_産出額整理表!$B$200:$B$378,貼_産出額整理表!K$200:K$378,0)="-",NA(),_xlfn.XLOOKUP($C449,貼_産出額整理表!$B$200:$B$378,貼_産出額整理表!K$200:K$378,0))</f>
        <v>#N/A</v>
      </c>
      <c r="O449" t="e">
        <f>IF(_xlfn.XLOOKUP($C449,貼_産出額整理表!$B$200:$B$378,貼_産出額整理表!L$200:L$378,0)="-",NA(),_xlfn.XLOOKUP($C449,貼_産出額整理表!$B$200:$B$378,貼_産出額整理表!L$200:L$378,0))</f>
        <v>#N/A</v>
      </c>
      <c r="P449">
        <f>IF(_xlfn.XLOOKUP($C449,貼_産出額整理表!$B$200:$B$378,貼_産出額整理表!O$200:O$378,0)="-",NA(),_xlfn.XLOOKUP($C449,貼_産出額整理表!$B$200:$B$378,貼_産出額整理表!O$200:O$378,0))</f>
        <v>29</v>
      </c>
      <c r="Q449">
        <f>IF(_xlfn.XLOOKUP($C449,貼_産出額整理表!$B$200:$B$378,貼_産出額整理表!Q$200:Q$378,0)="-",NA(),_xlfn.XLOOKUP($C449,貼_産出額整理表!$B$200:$B$378,貼_産出額整理表!Q$200:Q$378,0))</f>
        <v>6</v>
      </c>
      <c r="R449" t="e">
        <f>IF(_xlfn.XLOOKUP($C449,貼_産出額整理表!$B$200:$B$378,貼_産出額整理表!R$200:R$378,0)="-",NA(),_xlfn.XLOOKUP($C449,貼_産出額整理表!$B$200:$B$378,貼_産出額整理表!R$200:R$378,0))</f>
        <v>#N/A</v>
      </c>
      <c r="S449">
        <f>IF(_xlfn.XLOOKUP($C449,貼_産出額整理表!$B$200:$B$378,貼_産出額整理表!P$200:P$378,0)="-",NA(),_xlfn.XLOOKUP($C449,貼_産出額整理表!$B$200:$B$378,貼_産出額整理表!P$200:P$378,0))</f>
        <v>2</v>
      </c>
    </row>
    <row r="450" spans="3:19">
      <c r="C450">
        <v>132</v>
      </c>
      <c r="D450">
        <f>IF(_xlfn.XLOOKUP($C450,貼_産出額整理表!$B$200:$B$378,貼_産出額整理表!C$200:C$378,0)="-",NA(),_xlfn.XLOOKUP($C450,貼_産出額整理表!$B$200:$B$378,貼_産出額整理表!C$200:C$378,0))</f>
        <v>252</v>
      </c>
      <c r="E450">
        <f>IF(_xlfn.XLOOKUP($C450,貼_産出額整理表!$B$200:$B$378,貼_産出額整理表!D$200:D$378,0)="-",NA(),_xlfn.XLOOKUP($C450,貼_産出額整理表!$B$200:$B$378,貼_産出額整理表!D$200:D$378,0))</f>
        <v>39</v>
      </c>
      <c r="F450" t="e">
        <f>IF(_xlfn.XLOOKUP($C450,貼_産出額整理表!$B$200:$B$378,貼_産出額整理表!E$200:E$378,0)="-",NA(),_xlfn.XLOOKUP($C450,貼_産出額整理表!$B$200:$B$378,貼_産出額整理表!E$200:E$378,0))</f>
        <v>#N/A</v>
      </c>
      <c r="G450" t="e">
        <f>IF(_xlfn.XLOOKUP($C450,貼_産出額整理表!$B$200:$B$378,貼_産出額整理表!F$200:F$378,0)="-",NA(),_xlfn.XLOOKUP($C450,貼_産出額整理表!$B$200:$B$378,貼_産出額整理表!F$200:F$378,0))</f>
        <v>#N/A</v>
      </c>
      <c r="H450" t="e">
        <f>IF(_xlfn.XLOOKUP($C450,貼_産出額整理表!$B$200:$B$378,貼_産出額整理表!G$200:G$378,0)="-",NA(),_xlfn.XLOOKUP($C450,貼_産出額整理表!$B$200:$B$378,貼_産出額整理表!G$200:G$378,0))</f>
        <v>#N/A</v>
      </c>
      <c r="I450" t="e">
        <f>IF(_xlfn.XLOOKUP($C450,貼_産出額整理表!$B$200:$B$378,貼_産出額整理表!H$200:H$378,0)="-",NA(),_xlfn.XLOOKUP($C450,貼_産出額整理表!$B$200:$B$378,貼_産出額整理表!H$200:H$378,0))</f>
        <v>#N/A</v>
      </c>
      <c r="J450" t="e">
        <f>IF(_xlfn.XLOOKUP($C450,貼_産出額整理表!$B$200:$B$378,貼_産出額整理表!I$200:I$378,0)="-",NA(),_xlfn.XLOOKUP($C450,貼_産出額整理表!$B$200:$B$378,貼_産出額整理表!I$200:I$378,0))</f>
        <v>#N/A</v>
      </c>
      <c r="K450" t="e">
        <f>IF(_xlfn.XLOOKUP($C450,貼_産出額整理表!$B$200:$B$378,貼_産出額整理表!M$200:M$378,0)="-",NA(),_xlfn.XLOOKUP($C450,貼_産出額整理表!$B$200:$B$378,貼_産出額整理表!M$200:M$378,0))</f>
        <v>#N/A</v>
      </c>
      <c r="L450" t="e">
        <f>IF(_xlfn.XLOOKUP($C450,貼_産出額整理表!$B$200:$B$378,貼_産出額整理表!N$200:N$378,0)="-",NA(),_xlfn.XLOOKUP($C450,貼_産出額整理表!$B$200:$B$378,貼_産出額整理表!N$200:N$378,0))</f>
        <v>#N/A</v>
      </c>
      <c r="M450">
        <f>IF(_xlfn.XLOOKUP($C450,貼_産出額整理表!$B$200:$B$378,貼_産出額整理表!J$200:J$378,0)="-",NA(),_xlfn.XLOOKUP($C450,貼_産出額整理表!$B$200:$B$378,貼_産出額整理表!J$200:J$378,0))</f>
        <v>6</v>
      </c>
      <c r="N450" t="e">
        <f>IF(_xlfn.XLOOKUP($C450,貼_産出額整理表!$B$200:$B$378,貼_産出額整理表!K$200:K$378,0)="-",NA(),_xlfn.XLOOKUP($C450,貼_産出額整理表!$B$200:$B$378,貼_産出額整理表!K$200:K$378,0))</f>
        <v>#N/A</v>
      </c>
      <c r="O450" t="e">
        <f>IF(_xlfn.XLOOKUP($C450,貼_産出額整理表!$B$200:$B$378,貼_産出額整理表!L$200:L$378,0)="-",NA(),_xlfn.XLOOKUP($C450,貼_産出額整理表!$B$200:$B$378,貼_産出額整理表!L$200:L$378,0))</f>
        <v>#N/A</v>
      </c>
      <c r="P450">
        <f>IF(_xlfn.XLOOKUP($C450,貼_産出額整理表!$B$200:$B$378,貼_産出額整理表!O$200:O$378,0)="-",NA(),_xlfn.XLOOKUP($C450,貼_産出額整理表!$B$200:$B$378,貼_産出額整理表!O$200:O$378,0))</f>
        <v>26</v>
      </c>
      <c r="Q450">
        <f>IF(_xlfn.XLOOKUP($C450,貼_産出額整理表!$B$200:$B$378,貼_産出額整理表!Q$200:Q$378,0)="-",NA(),_xlfn.XLOOKUP($C450,貼_産出額整理表!$B$200:$B$378,貼_産出額整理表!Q$200:Q$378,0))</f>
        <v>6</v>
      </c>
      <c r="R450" t="e">
        <f>IF(_xlfn.XLOOKUP($C450,貼_産出額整理表!$B$200:$B$378,貼_産出額整理表!R$200:R$378,0)="-",NA(),_xlfn.XLOOKUP($C450,貼_産出額整理表!$B$200:$B$378,貼_産出額整理表!R$200:R$378,0))</f>
        <v>#N/A</v>
      </c>
      <c r="S450">
        <f>IF(_xlfn.XLOOKUP($C450,貼_産出額整理表!$B$200:$B$378,貼_産出額整理表!P$200:P$378,0)="-",NA(),_xlfn.XLOOKUP($C450,貼_産出額整理表!$B$200:$B$378,貼_産出額整理表!P$200:P$378,0))</f>
        <v>2</v>
      </c>
    </row>
    <row r="451" spans="3:19">
      <c r="C451">
        <v>133</v>
      </c>
      <c r="D451">
        <f>IF(_xlfn.XLOOKUP($C451,貼_産出額整理表!$B$200:$B$378,貼_産出額整理表!C$200:C$378,0)="-",NA(),_xlfn.XLOOKUP($C451,貼_産出額整理表!$B$200:$B$378,貼_産出額整理表!C$200:C$378,0))</f>
        <v>249</v>
      </c>
      <c r="E451">
        <f>IF(_xlfn.XLOOKUP($C451,貼_産出額整理表!$B$200:$B$378,貼_産出額整理表!D$200:D$378,0)="-",NA(),_xlfn.XLOOKUP($C451,貼_産出額整理表!$B$200:$B$378,貼_産出額整理表!D$200:D$378,0))</f>
        <v>39</v>
      </c>
      <c r="F451" t="e">
        <f>IF(_xlfn.XLOOKUP($C451,貼_産出額整理表!$B$200:$B$378,貼_産出額整理表!E$200:E$378,0)="-",NA(),_xlfn.XLOOKUP($C451,貼_産出額整理表!$B$200:$B$378,貼_産出額整理表!E$200:E$378,0))</f>
        <v>#N/A</v>
      </c>
      <c r="G451" t="e">
        <f>IF(_xlfn.XLOOKUP($C451,貼_産出額整理表!$B$200:$B$378,貼_産出額整理表!F$200:F$378,0)="-",NA(),_xlfn.XLOOKUP($C451,貼_産出額整理表!$B$200:$B$378,貼_産出額整理表!F$200:F$378,0))</f>
        <v>#N/A</v>
      </c>
      <c r="H451" t="e">
        <f>IF(_xlfn.XLOOKUP($C451,貼_産出額整理表!$B$200:$B$378,貼_産出額整理表!G$200:G$378,0)="-",NA(),_xlfn.XLOOKUP($C451,貼_産出額整理表!$B$200:$B$378,貼_産出額整理表!G$200:G$378,0))</f>
        <v>#N/A</v>
      </c>
      <c r="I451" t="e">
        <f>IF(_xlfn.XLOOKUP($C451,貼_産出額整理表!$B$200:$B$378,貼_産出額整理表!H$200:H$378,0)="-",NA(),_xlfn.XLOOKUP($C451,貼_産出額整理表!$B$200:$B$378,貼_産出額整理表!H$200:H$378,0))</f>
        <v>#N/A</v>
      </c>
      <c r="J451" t="e">
        <f>IF(_xlfn.XLOOKUP($C451,貼_産出額整理表!$B$200:$B$378,貼_産出額整理表!I$200:I$378,0)="-",NA(),_xlfn.XLOOKUP($C451,貼_産出額整理表!$B$200:$B$378,貼_産出額整理表!I$200:I$378,0))</f>
        <v>#N/A</v>
      </c>
      <c r="K451" t="e">
        <f>IF(_xlfn.XLOOKUP($C451,貼_産出額整理表!$B$200:$B$378,貼_産出額整理表!M$200:M$378,0)="-",NA(),_xlfn.XLOOKUP($C451,貼_産出額整理表!$B$200:$B$378,貼_産出額整理表!M$200:M$378,0))</f>
        <v>#N/A</v>
      </c>
      <c r="L451" t="e">
        <f>IF(_xlfn.XLOOKUP($C451,貼_産出額整理表!$B$200:$B$378,貼_産出額整理表!N$200:N$378,0)="-",NA(),_xlfn.XLOOKUP($C451,貼_産出額整理表!$B$200:$B$378,貼_産出額整理表!N$200:N$378,0))</f>
        <v>#N/A</v>
      </c>
      <c r="M451">
        <f>IF(_xlfn.XLOOKUP($C451,貼_産出額整理表!$B$200:$B$378,貼_産出額整理表!J$200:J$378,0)="-",NA(),_xlfn.XLOOKUP($C451,貼_産出額整理表!$B$200:$B$378,貼_産出額整理表!J$200:J$378,0))</f>
        <v>6</v>
      </c>
      <c r="N451" t="e">
        <f>IF(_xlfn.XLOOKUP($C451,貼_産出額整理表!$B$200:$B$378,貼_産出額整理表!K$200:K$378,0)="-",NA(),_xlfn.XLOOKUP($C451,貼_産出額整理表!$B$200:$B$378,貼_産出額整理表!K$200:K$378,0))</f>
        <v>#N/A</v>
      </c>
      <c r="O451" t="e">
        <f>IF(_xlfn.XLOOKUP($C451,貼_産出額整理表!$B$200:$B$378,貼_産出額整理表!L$200:L$378,0)="-",NA(),_xlfn.XLOOKUP($C451,貼_産出額整理表!$B$200:$B$378,貼_産出額整理表!L$200:L$378,0))</f>
        <v>#N/A</v>
      </c>
      <c r="P451">
        <f>IF(_xlfn.XLOOKUP($C451,貼_産出額整理表!$B$200:$B$378,貼_産出額整理表!O$200:O$378,0)="-",NA(),_xlfn.XLOOKUP($C451,貼_産出額整理表!$B$200:$B$378,貼_産出額整理表!O$200:O$378,0))</f>
        <v>25</v>
      </c>
      <c r="Q451">
        <f>IF(_xlfn.XLOOKUP($C451,貼_産出額整理表!$B$200:$B$378,貼_産出額整理表!Q$200:Q$378,0)="-",NA(),_xlfn.XLOOKUP($C451,貼_産出額整理表!$B$200:$B$378,貼_産出額整理表!Q$200:Q$378,0))</f>
        <v>6</v>
      </c>
      <c r="R451" t="e">
        <f>IF(_xlfn.XLOOKUP($C451,貼_産出額整理表!$B$200:$B$378,貼_産出額整理表!R$200:R$378,0)="-",NA(),_xlfn.XLOOKUP($C451,貼_産出額整理表!$B$200:$B$378,貼_産出額整理表!R$200:R$378,0))</f>
        <v>#N/A</v>
      </c>
      <c r="S451">
        <f>IF(_xlfn.XLOOKUP($C451,貼_産出額整理表!$B$200:$B$378,貼_産出額整理表!P$200:P$378,0)="-",NA(),_xlfn.XLOOKUP($C451,貼_産出額整理表!$B$200:$B$378,貼_産出額整理表!P$200:P$378,0))</f>
        <v>2</v>
      </c>
    </row>
    <row r="452" spans="3:19">
      <c r="C452">
        <v>134</v>
      </c>
      <c r="D452">
        <f>IF(_xlfn.XLOOKUP($C452,貼_産出額整理表!$B$200:$B$378,貼_産出額整理表!C$200:C$378,0)="-",NA(),_xlfn.XLOOKUP($C452,貼_産出額整理表!$B$200:$B$378,貼_産出額整理表!C$200:C$378,0))</f>
        <v>242</v>
      </c>
      <c r="E452">
        <f>IF(_xlfn.XLOOKUP($C452,貼_産出額整理表!$B$200:$B$378,貼_産出額整理表!D$200:D$378,0)="-",NA(),_xlfn.XLOOKUP($C452,貼_産出額整理表!$B$200:$B$378,貼_産出額整理表!D$200:D$378,0))</f>
        <v>38</v>
      </c>
      <c r="F452" t="e">
        <f>IF(_xlfn.XLOOKUP($C452,貼_産出額整理表!$B$200:$B$378,貼_産出額整理表!E$200:E$378,0)="-",NA(),_xlfn.XLOOKUP($C452,貼_産出額整理表!$B$200:$B$378,貼_産出額整理表!E$200:E$378,0))</f>
        <v>#N/A</v>
      </c>
      <c r="G452" t="e">
        <f>IF(_xlfn.XLOOKUP($C452,貼_産出額整理表!$B$200:$B$378,貼_産出額整理表!F$200:F$378,0)="-",NA(),_xlfn.XLOOKUP($C452,貼_産出額整理表!$B$200:$B$378,貼_産出額整理表!F$200:F$378,0))</f>
        <v>#N/A</v>
      </c>
      <c r="H452" t="e">
        <f>IF(_xlfn.XLOOKUP($C452,貼_産出額整理表!$B$200:$B$378,貼_産出額整理表!G$200:G$378,0)="-",NA(),_xlfn.XLOOKUP($C452,貼_産出額整理表!$B$200:$B$378,貼_産出額整理表!G$200:G$378,0))</f>
        <v>#N/A</v>
      </c>
      <c r="I452" t="e">
        <f>IF(_xlfn.XLOOKUP($C452,貼_産出額整理表!$B$200:$B$378,貼_産出額整理表!H$200:H$378,0)="-",NA(),_xlfn.XLOOKUP($C452,貼_産出額整理表!$B$200:$B$378,貼_産出額整理表!H$200:H$378,0))</f>
        <v>#N/A</v>
      </c>
      <c r="J452" t="e">
        <f>IF(_xlfn.XLOOKUP($C452,貼_産出額整理表!$B$200:$B$378,貼_産出額整理表!I$200:I$378,0)="-",NA(),_xlfn.XLOOKUP($C452,貼_産出額整理表!$B$200:$B$378,貼_産出額整理表!I$200:I$378,0))</f>
        <v>#N/A</v>
      </c>
      <c r="K452" t="e">
        <f>IF(_xlfn.XLOOKUP($C452,貼_産出額整理表!$B$200:$B$378,貼_産出額整理表!M$200:M$378,0)="-",NA(),_xlfn.XLOOKUP($C452,貼_産出額整理表!$B$200:$B$378,貼_産出額整理表!M$200:M$378,0))</f>
        <v>#N/A</v>
      </c>
      <c r="L452" t="e">
        <f>IF(_xlfn.XLOOKUP($C452,貼_産出額整理表!$B$200:$B$378,貼_産出額整理表!N$200:N$378,0)="-",NA(),_xlfn.XLOOKUP($C452,貼_産出額整理表!$B$200:$B$378,貼_産出額整理表!N$200:N$378,0))</f>
        <v>#N/A</v>
      </c>
      <c r="M452">
        <f>IF(_xlfn.XLOOKUP($C452,貼_産出額整理表!$B$200:$B$378,貼_産出額整理表!J$200:J$378,0)="-",NA(),_xlfn.XLOOKUP($C452,貼_産出額整理表!$B$200:$B$378,貼_産出額整理表!J$200:J$378,0))</f>
        <v>4</v>
      </c>
      <c r="N452" t="e">
        <f>IF(_xlfn.XLOOKUP($C452,貼_産出額整理表!$B$200:$B$378,貼_産出額整理表!K$200:K$378,0)="-",NA(),_xlfn.XLOOKUP($C452,貼_産出額整理表!$B$200:$B$378,貼_産出額整理表!K$200:K$378,0))</f>
        <v>#N/A</v>
      </c>
      <c r="O452" t="e">
        <f>IF(_xlfn.XLOOKUP($C452,貼_産出額整理表!$B$200:$B$378,貼_産出額整理表!L$200:L$378,0)="-",NA(),_xlfn.XLOOKUP($C452,貼_産出額整理表!$B$200:$B$378,貼_産出額整理表!L$200:L$378,0))</f>
        <v>#N/A</v>
      </c>
      <c r="P452">
        <f>IF(_xlfn.XLOOKUP($C452,貼_産出額整理表!$B$200:$B$378,貼_産出額整理表!O$200:O$378,0)="-",NA(),_xlfn.XLOOKUP($C452,貼_産出額整理表!$B$200:$B$378,貼_産出額整理表!O$200:O$378,0))</f>
        <v>25</v>
      </c>
      <c r="Q452">
        <f>IF(_xlfn.XLOOKUP($C452,貼_産出額整理表!$B$200:$B$378,貼_産出額整理表!Q$200:Q$378,0)="-",NA(),_xlfn.XLOOKUP($C452,貼_産出額整理表!$B$200:$B$378,貼_産出額整理表!Q$200:Q$378,0))</f>
        <v>6</v>
      </c>
      <c r="R452" t="e">
        <f>IF(_xlfn.XLOOKUP($C452,貼_産出額整理表!$B$200:$B$378,貼_産出額整理表!R$200:R$378,0)="-",NA(),_xlfn.XLOOKUP($C452,貼_産出額整理表!$B$200:$B$378,貼_産出額整理表!R$200:R$378,0))</f>
        <v>#N/A</v>
      </c>
      <c r="S452">
        <f>IF(_xlfn.XLOOKUP($C452,貼_産出額整理表!$B$200:$B$378,貼_産出額整理表!P$200:P$378,0)="-",NA(),_xlfn.XLOOKUP($C452,貼_産出額整理表!$B$200:$B$378,貼_産出額整理表!P$200:P$378,0))</f>
        <v>2</v>
      </c>
    </row>
    <row r="453" spans="3:19">
      <c r="C453">
        <v>135</v>
      </c>
      <c r="D453">
        <f>IF(_xlfn.XLOOKUP($C453,貼_産出額整理表!$B$200:$B$378,貼_産出額整理表!C$200:C$378,0)="-",NA(),_xlfn.XLOOKUP($C453,貼_産出額整理表!$B$200:$B$378,貼_産出額整理表!C$200:C$378,0))</f>
        <v>236</v>
      </c>
      <c r="E453">
        <f>IF(_xlfn.XLOOKUP($C453,貼_産出額整理表!$B$200:$B$378,貼_産出額整理表!D$200:D$378,0)="-",NA(),_xlfn.XLOOKUP($C453,貼_産出額整理表!$B$200:$B$378,貼_産出額整理表!D$200:D$378,0))</f>
        <v>32</v>
      </c>
      <c r="F453" t="e">
        <f>IF(_xlfn.XLOOKUP($C453,貼_産出額整理表!$B$200:$B$378,貼_産出額整理表!E$200:E$378,0)="-",NA(),_xlfn.XLOOKUP($C453,貼_産出額整理表!$B$200:$B$378,貼_産出額整理表!E$200:E$378,0))</f>
        <v>#N/A</v>
      </c>
      <c r="G453" t="e">
        <f>IF(_xlfn.XLOOKUP($C453,貼_産出額整理表!$B$200:$B$378,貼_産出額整理表!F$200:F$378,0)="-",NA(),_xlfn.XLOOKUP($C453,貼_産出額整理表!$B$200:$B$378,貼_産出額整理表!F$200:F$378,0))</f>
        <v>#N/A</v>
      </c>
      <c r="H453" t="e">
        <f>IF(_xlfn.XLOOKUP($C453,貼_産出額整理表!$B$200:$B$378,貼_産出額整理表!G$200:G$378,0)="-",NA(),_xlfn.XLOOKUP($C453,貼_産出額整理表!$B$200:$B$378,貼_産出額整理表!G$200:G$378,0))</f>
        <v>#N/A</v>
      </c>
      <c r="I453" t="e">
        <f>IF(_xlfn.XLOOKUP($C453,貼_産出額整理表!$B$200:$B$378,貼_産出額整理表!H$200:H$378,0)="-",NA(),_xlfn.XLOOKUP($C453,貼_産出額整理表!$B$200:$B$378,貼_産出額整理表!H$200:H$378,0))</f>
        <v>#N/A</v>
      </c>
      <c r="J453" t="e">
        <f>IF(_xlfn.XLOOKUP($C453,貼_産出額整理表!$B$200:$B$378,貼_産出額整理表!I$200:I$378,0)="-",NA(),_xlfn.XLOOKUP($C453,貼_産出額整理表!$B$200:$B$378,貼_産出額整理表!I$200:I$378,0))</f>
        <v>#N/A</v>
      </c>
      <c r="K453" t="e">
        <f>IF(_xlfn.XLOOKUP($C453,貼_産出額整理表!$B$200:$B$378,貼_産出額整理表!M$200:M$378,0)="-",NA(),_xlfn.XLOOKUP($C453,貼_産出額整理表!$B$200:$B$378,貼_産出額整理表!M$200:M$378,0))</f>
        <v>#N/A</v>
      </c>
      <c r="L453" t="e">
        <f>IF(_xlfn.XLOOKUP($C453,貼_産出額整理表!$B$200:$B$378,貼_産出額整理表!N$200:N$378,0)="-",NA(),_xlfn.XLOOKUP($C453,貼_産出額整理表!$B$200:$B$378,貼_産出額整理表!N$200:N$378,0))</f>
        <v>#N/A</v>
      </c>
      <c r="M453">
        <f>IF(_xlfn.XLOOKUP($C453,貼_産出額整理表!$B$200:$B$378,貼_産出額整理表!J$200:J$378,0)="-",NA(),_xlfn.XLOOKUP($C453,貼_産出額整理表!$B$200:$B$378,貼_産出額整理表!J$200:J$378,0))</f>
        <v>4</v>
      </c>
      <c r="N453" t="e">
        <f>IF(_xlfn.XLOOKUP($C453,貼_産出額整理表!$B$200:$B$378,貼_産出額整理表!K$200:K$378,0)="-",NA(),_xlfn.XLOOKUP($C453,貼_産出額整理表!$B$200:$B$378,貼_産出額整理表!K$200:K$378,0))</f>
        <v>#N/A</v>
      </c>
      <c r="O453" t="e">
        <f>IF(_xlfn.XLOOKUP($C453,貼_産出額整理表!$B$200:$B$378,貼_産出額整理表!L$200:L$378,0)="-",NA(),_xlfn.XLOOKUP($C453,貼_産出額整理表!$B$200:$B$378,貼_産出額整理表!L$200:L$378,0))</f>
        <v>#N/A</v>
      </c>
      <c r="P453">
        <f>IF(_xlfn.XLOOKUP($C453,貼_産出額整理表!$B$200:$B$378,貼_産出額整理表!O$200:O$378,0)="-",NA(),_xlfn.XLOOKUP($C453,貼_産出額整理表!$B$200:$B$378,貼_産出額整理表!O$200:O$378,0))</f>
        <v>23</v>
      </c>
      <c r="Q453">
        <f>IF(_xlfn.XLOOKUP($C453,貼_産出額整理表!$B$200:$B$378,貼_産出額整理表!Q$200:Q$378,0)="-",NA(),_xlfn.XLOOKUP($C453,貼_産出額整理表!$B$200:$B$378,貼_産出額整理表!Q$200:Q$378,0))</f>
        <v>5</v>
      </c>
      <c r="R453" t="e">
        <f>IF(_xlfn.XLOOKUP($C453,貼_産出額整理表!$B$200:$B$378,貼_産出額整理表!R$200:R$378,0)="-",NA(),_xlfn.XLOOKUP($C453,貼_産出額整理表!$B$200:$B$378,貼_産出額整理表!R$200:R$378,0))</f>
        <v>#N/A</v>
      </c>
      <c r="S453">
        <f>IF(_xlfn.XLOOKUP($C453,貼_産出額整理表!$B$200:$B$378,貼_産出額整理表!P$200:P$378,0)="-",NA(),_xlfn.XLOOKUP($C453,貼_産出額整理表!$B$200:$B$378,貼_産出額整理表!P$200:P$378,0))</f>
        <v>2</v>
      </c>
    </row>
    <row r="454" spans="3:19">
      <c r="C454">
        <v>136</v>
      </c>
      <c r="D454">
        <f>IF(_xlfn.XLOOKUP($C454,貼_産出額整理表!$B$200:$B$378,貼_産出額整理表!C$200:C$378,0)="-",NA(),_xlfn.XLOOKUP($C454,貼_産出額整理表!$B$200:$B$378,貼_産出額整理表!C$200:C$378,0))</f>
        <v>207</v>
      </c>
      <c r="E454">
        <f>IF(_xlfn.XLOOKUP($C454,貼_産出額整理表!$B$200:$B$378,貼_産出額整理表!D$200:D$378,0)="-",NA(),_xlfn.XLOOKUP($C454,貼_産出額整理表!$B$200:$B$378,貼_産出額整理表!D$200:D$378,0))</f>
        <v>30</v>
      </c>
      <c r="F454" t="e">
        <f>IF(_xlfn.XLOOKUP($C454,貼_産出額整理表!$B$200:$B$378,貼_産出額整理表!E$200:E$378,0)="-",NA(),_xlfn.XLOOKUP($C454,貼_産出額整理表!$B$200:$B$378,貼_産出額整理表!E$200:E$378,0))</f>
        <v>#N/A</v>
      </c>
      <c r="G454" t="e">
        <f>IF(_xlfn.XLOOKUP($C454,貼_産出額整理表!$B$200:$B$378,貼_産出額整理表!F$200:F$378,0)="-",NA(),_xlfn.XLOOKUP($C454,貼_産出額整理表!$B$200:$B$378,貼_産出額整理表!F$200:F$378,0))</f>
        <v>#N/A</v>
      </c>
      <c r="H454" t="e">
        <f>IF(_xlfn.XLOOKUP($C454,貼_産出額整理表!$B$200:$B$378,貼_産出額整理表!G$200:G$378,0)="-",NA(),_xlfn.XLOOKUP($C454,貼_産出額整理表!$B$200:$B$378,貼_産出額整理表!G$200:G$378,0))</f>
        <v>#N/A</v>
      </c>
      <c r="I454" t="e">
        <f>IF(_xlfn.XLOOKUP($C454,貼_産出額整理表!$B$200:$B$378,貼_産出額整理表!H$200:H$378,0)="-",NA(),_xlfn.XLOOKUP($C454,貼_産出額整理表!$B$200:$B$378,貼_産出額整理表!H$200:H$378,0))</f>
        <v>#N/A</v>
      </c>
      <c r="J454" t="e">
        <f>IF(_xlfn.XLOOKUP($C454,貼_産出額整理表!$B$200:$B$378,貼_産出額整理表!I$200:I$378,0)="-",NA(),_xlfn.XLOOKUP($C454,貼_産出額整理表!$B$200:$B$378,貼_産出額整理表!I$200:I$378,0))</f>
        <v>#N/A</v>
      </c>
      <c r="K454" t="e">
        <f>IF(_xlfn.XLOOKUP($C454,貼_産出額整理表!$B$200:$B$378,貼_産出額整理表!M$200:M$378,0)="-",NA(),_xlfn.XLOOKUP($C454,貼_産出額整理表!$B$200:$B$378,貼_産出額整理表!M$200:M$378,0))</f>
        <v>#N/A</v>
      </c>
      <c r="L454" t="e">
        <f>IF(_xlfn.XLOOKUP($C454,貼_産出額整理表!$B$200:$B$378,貼_産出額整理表!N$200:N$378,0)="-",NA(),_xlfn.XLOOKUP($C454,貼_産出額整理表!$B$200:$B$378,貼_産出額整理表!N$200:N$378,0))</f>
        <v>#N/A</v>
      </c>
      <c r="M454">
        <f>IF(_xlfn.XLOOKUP($C454,貼_産出額整理表!$B$200:$B$378,貼_産出額整理表!J$200:J$378,0)="-",NA(),_xlfn.XLOOKUP($C454,貼_産出額整理表!$B$200:$B$378,貼_産出額整理表!J$200:J$378,0))</f>
        <v>4</v>
      </c>
      <c r="N454" t="e">
        <f>IF(_xlfn.XLOOKUP($C454,貼_産出額整理表!$B$200:$B$378,貼_産出額整理表!K$200:K$378,0)="-",NA(),_xlfn.XLOOKUP($C454,貼_産出額整理表!$B$200:$B$378,貼_産出額整理表!K$200:K$378,0))</f>
        <v>#N/A</v>
      </c>
      <c r="O454" t="e">
        <f>IF(_xlfn.XLOOKUP($C454,貼_産出額整理表!$B$200:$B$378,貼_産出額整理表!L$200:L$378,0)="-",NA(),_xlfn.XLOOKUP($C454,貼_産出額整理表!$B$200:$B$378,貼_産出額整理表!L$200:L$378,0))</f>
        <v>#N/A</v>
      </c>
      <c r="P454">
        <f>IF(_xlfn.XLOOKUP($C454,貼_産出額整理表!$B$200:$B$378,貼_産出額整理表!O$200:O$378,0)="-",NA(),_xlfn.XLOOKUP($C454,貼_産出額整理表!$B$200:$B$378,貼_産出額整理表!O$200:O$378,0))</f>
        <v>22</v>
      </c>
      <c r="Q454">
        <f>IF(_xlfn.XLOOKUP($C454,貼_産出額整理表!$B$200:$B$378,貼_産出額整理表!Q$200:Q$378,0)="-",NA(),_xlfn.XLOOKUP($C454,貼_産出額整理表!$B$200:$B$378,貼_産出額整理表!Q$200:Q$378,0))</f>
        <v>4</v>
      </c>
      <c r="R454" t="e">
        <f>IF(_xlfn.XLOOKUP($C454,貼_産出額整理表!$B$200:$B$378,貼_産出額整理表!R$200:R$378,0)="-",NA(),_xlfn.XLOOKUP($C454,貼_産出額整理表!$B$200:$B$378,貼_産出額整理表!R$200:R$378,0))</f>
        <v>#N/A</v>
      </c>
      <c r="S454">
        <f>IF(_xlfn.XLOOKUP($C454,貼_産出額整理表!$B$200:$B$378,貼_産出額整理表!P$200:P$378,0)="-",NA(),_xlfn.XLOOKUP($C454,貼_産出額整理表!$B$200:$B$378,貼_産出額整理表!P$200:P$378,0))</f>
        <v>1</v>
      </c>
    </row>
    <row r="455" spans="3:19">
      <c r="C455">
        <v>137</v>
      </c>
      <c r="D455">
        <f>IF(_xlfn.XLOOKUP($C455,貼_産出額整理表!$B$200:$B$378,貼_産出額整理表!C$200:C$378,0)="-",NA(),_xlfn.XLOOKUP($C455,貼_産出額整理表!$B$200:$B$378,貼_産出額整理表!C$200:C$378,0))</f>
        <v>206</v>
      </c>
      <c r="E455">
        <f>IF(_xlfn.XLOOKUP($C455,貼_産出額整理表!$B$200:$B$378,貼_産出額整理表!D$200:D$378,0)="-",NA(),_xlfn.XLOOKUP($C455,貼_産出額整理表!$B$200:$B$378,貼_産出額整理表!D$200:D$378,0))</f>
        <v>29</v>
      </c>
      <c r="F455" t="e">
        <f>IF(_xlfn.XLOOKUP($C455,貼_産出額整理表!$B$200:$B$378,貼_産出額整理表!E$200:E$378,0)="-",NA(),_xlfn.XLOOKUP($C455,貼_産出額整理表!$B$200:$B$378,貼_産出額整理表!E$200:E$378,0))</f>
        <v>#N/A</v>
      </c>
      <c r="G455" t="e">
        <f>IF(_xlfn.XLOOKUP($C455,貼_産出額整理表!$B$200:$B$378,貼_産出額整理表!F$200:F$378,0)="-",NA(),_xlfn.XLOOKUP($C455,貼_産出額整理表!$B$200:$B$378,貼_産出額整理表!F$200:F$378,0))</f>
        <v>#N/A</v>
      </c>
      <c r="H455" t="e">
        <f>IF(_xlfn.XLOOKUP($C455,貼_産出額整理表!$B$200:$B$378,貼_産出額整理表!G$200:G$378,0)="-",NA(),_xlfn.XLOOKUP($C455,貼_産出額整理表!$B$200:$B$378,貼_産出額整理表!G$200:G$378,0))</f>
        <v>#N/A</v>
      </c>
      <c r="I455" t="e">
        <f>IF(_xlfn.XLOOKUP($C455,貼_産出額整理表!$B$200:$B$378,貼_産出額整理表!H$200:H$378,0)="-",NA(),_xlfn.XLOOKUP($C455,貼_産出額整理表!$B$200:$B$378,貼_産出額整理表!H$200:H$378,0))</f>
        <v>#N/A</v>
      </c>
      <c r="J455" t="e">
        <f>IF(_xlfn.XLOOKUP($C455,貼_産出額整理表!$B$200:$B$378,貼_産出額整理表!I$200:I$378,0)="-",NA(),_xlfn.XLOOKUP($C455,貼_産出額整理表!$B$200:$B$378,貼_産出額整理表!I$200:I$378,0))</f>
        <v>#N/A</v>
      </c>
      <c r="K455" t="e">
        <f>IF(_xlfn.XLOOKUP($C455,貼_産出額整理表!$B$200:$B$378,貼_産出額整理表!M$200:M$378,0)="-",NA(),_xlfn.XLOOKUP($C455,貼_産出額整理表!$B$200:$B$378,貼_産出額整理表!M$200:M$378,0))</f>
        <v>#N/A</v>
      </c>
      <c r="L455" t="e">
        <f>IF(_xlfn.XLOOKUP($C455,貼_産出額整理表!$B$200:$B$378,貼_産出額整理表!N$200:N$378,0)="-",NA(),_xlfn.XLOOKUP($C455,貼_産出額整理表!$B$200:$B$378,貼_産出額整理表!N$200:N$378,0))</f>
        <v>#N/A</v>
      </c>
      <c r="M455">
        <f>IF(_xlfn.XLOOKUP($C455,貼_産出額整理表!$B$200:$B$378,貼_産出額整理表!J$200:J$378,0)="-",NA(),_xlfn.XLOOKUP($C455,貼_産出額整理表!$B$200:$B$378,貼_産出額整理表!J$200:J$378,0))</f>
        <v>3</v>
      </c>
      <c r="N455" t="e">
        <f>IF(_xlfn.XLOOKUP($C455,貼_産出額整理表!$B$200:$B$378,貼_産出額整理表!K$200:K$378,0)="-",NA(),_xlfn.XLOOKUP($C455,貼_産出額整理表!$B$200:$B$378,貼_産出額整理表!K$200:K$378,0))</f>
        <v>#N/A</v>
      </c>
      <c r="O455" t="e">
        <f>IF(_xlfn.XLOOKUP($C455,貼_産出額整理表!$B$200:$B$378,貼_産出額整理表!L$200:L$378,0)="-",NA(),_xlfn.XLOOKUP($C455,貼_産出額整理表!$B$200:$B$378,貼_産出額整理表!L$200:L$378,0))</f>
        <v>#N/A</v>
      </c>
      <c r="P455">
        <f>IF(_xlfn.XLOOKUP($C455,貼_産出額整理表!$B$200:$B$378,貼_産出額整理表!O$200:O$378,0)="-",NA(),_xlfn.XLOOKUP($C455,貼_産出額整理表!$B$200:$B$378,貼_産出額整理表!O$200:O$378,0))</f>
        <v>22</v>
      </c>
      <c r="Q455">
        <f>IF(_xlfn.XLOOKUP($C455,貼_産出額整理表!$B$200:$B$378,貼_産出額整理表!Q$200:Q$378,0)="-",NA(),_xlfn.XLOOKUP($C455,貼_産出額整理表!$B$200:$B$378,貼_産出額整理表!Q$200:Q$378,0))</f>
        <v>4</v>
      </c>
      <c r="R455" t="e">
        <f>IF(_xlfn.XLOOKUP($C455,貼_産出額整理表!$B$200:$B$378,貼_産出額整理表!R$200:R$378,0)="-",NA(),_xlfn.XLOOKUP($C455,貼_産出額整理表!$B$200:$B$378,貼_産出額整理表!R$200:R$378,0))</f>
        <v>#N/A</v>
      </c>
      <c r="S455">
        <f>IF(_xlfn.XLOOKUP($C455,貼_産出額整理表!$B$200:$B$378,貼_産出額整理表!P$200:P$378,0)="-",NA(),_xlfn.XLOOKUP($C455,貼_産出額整理表!$B$200:$B$378,貼_産出額整理表!P$200:P$378,0))</f>
        <v>1</v>
      </c>
    </row>
    <row r="456" spans="3:19">
      <c r="C456">
        <v>138</v>
      </c>
      <c r="D456">
        <f>IF(_xlfn.XLOOKUP($C456,貼_産出額整理表!$B$200:$B$378,貼_産出額整理表!C$200:C$378,0)="-",NA(),_xlfn.XLOOKUP($C456,貼_産出額整理表!$B$200:$B$378,貼_産出額整理表!C$200:C$378,0))</f>
        <v>204</v>
      </c>
      <c r="E456">
        <f>IF(_xlfn.XLOOKUP($C456,貼_産出額整理表!$B$200:$B$378,貼_産出額整理表!D$200:D$378,0)="-",NA(),_xlfn.XLOOKUP($C456,貼_産出額整理表!$B$200:$B$378,貼_産出額整理表!D$200:D$378,0))</f>
        <v>27</v>
      </c>
      <c r="F456" t="e">
        <f>IF(_xlfn.XLOOKUP($C456,貼_産出額整理表!$B$200:$B$378,貼_産出額整理表!E$200:E$378,0)="-",NA(),_xlfn.XLOOKUP($C456,貼_産出額整理表!$B$200:$B$378,貼_産出額整理表!E$200:E$378,0))</f>
        <v>#N/A</v>
      </c>
      <c r="G456" t="e">
        <f>IF(_xlfn.XLOOKUP($C456,貼_産出額整理表!$B$200:$B$378,貼_産出額整理表!F$200:F$378,0)="-",NA(),_xlfn.XLOOKUP($C456,貼_産出額整理表!$B$200:$B$378,貼_産出額整理表!F$200:F$378,0))</f>
        <v>#N/A</v>
      </c>
      <c r="H456" t="e">
        <f>IF(_xlfn.XLOOKUP($C456,貼_産出額整理表!$B$200:$B$378,貼_産出額整理表!G$200:G$378,0)="-",NA(),_xlfn.XLOOKUP($C456,貼_産出額整理表!$B$200:$B$378,貼_産出額整理表!G$200:G$378,0))</f>
        <v>#N/A</v>
      </c>
      <c r="I456" t="e">
        <f>IF(_xlfn.XLOOKUP($C456,貼_産出額整理表!$B$200:$B$378,貼_産出額整理表!H$200:H$378,0)="-",NA(),_xlfn.XLOOKUP($C456,貼_産出額整理表!$B$200:$B$378,貼_産出額整理表!H$200:H$378,0))</f>
        <v>#N/A</v>
      </c>
      <c r="J456" t="e">
        <f>IF(_xlfn.XLOOKUP($C456,貼_産出額整理表!$B$200:$B$378,貼_産出額整理表!I$200:I$378,0)="-",NA(),_xlfn.XLOOKUP($C456,貼_産出額整理表!$B$200:$B$378,貼_産出額整理表!I$200:I$378,0))</f>
        <v>#N/A</v>
      </c>
      <c r="K456" t="e">
        <f>IF(_xlfn.XLOOKUP($C456,貼_産出額整理表!$B$200:$B$378,貼_産出額整理表!M$200:M$378,0)="-",NA(),_xlfn.XLOOKUP($C456,貼_産出額整理表!$B$200:$B$378,貼_産出額整理表!M$200:M$378,0))</f>
        <v>#N/A</v>
      </c>
      <c r="L456" t="e">
        <f>IF(_xlfn.XLOOKUP($C456,貼_産出額整理表!$B$200:$B$378,貼_産出額整理表!N$200:N$378,0)="-",NA(),_xlfn.XLOOKUP($C456,貼_産出額整理表!$B$200:$B$378,貼_産出額整理表!N$200:N$378,0))</f>
        <v>#N/A</v>
      </c>
      <c r="M456">
        <f>IF(_xlfn.XLOOKUP($C456,貼_産出額整理表!$B$200:$B$378,貼_産出額整理表!J$200:J$378,0)="-",NA(),_xlfn.XLOOKUP($C456,貼_産出額整理表!$B$200:$B$378,貼_産出額整理表!J$200:J$378,0))</f>
        <v>3</v>
      </c>
      <c r="N456" t="e">
        <f>IF(_xlfn.XLOOKUP($C456,貼_産出額整理表!$B$200:$B$378,貼_産出額整理表!K$200:K$378,0)="-",NA(),_xlfn.XLOOKUP($C456,貼_産出額整理表!$B$200:$B$378,貼_産出額整理表!K$200:K$378,0))</f>
        <v>#N/A</v>
      </c>
      <c r="O456" t="e">
        <f>IF(_xlfn.XLOOKUP($C456,貼_産出額整理表!$B$200:$B$378,貼_産出額整理表!L$200:L$378,0)="-",NA(),_xlfn.XLOOKUP($C456,貼_産出額整理表!$B$200:$B$378,貼_産出額整理表!L$200:L$378,0))</f>
        <v>#N/A</v>
      </c>
      <c r="P456">
        <f>IF(_xlfn.XLOOKUP($C456,貼_産出額整理表!$B$200:$B$378,貼_産出額整理表!O$200:O$378,0)="-",NA(),_xlfn.XLOOKUP($C456,貼_産出額整理表!$B$200:$B$378,貼_産出額整理表!O$200:O$378,0))</f>
        <v>22</v>
      </c>
      <c r="Q456">
        <f>IF(_xlfn.XLOOKUP($C456,貼_産出額整理表!$B$200:$B$378,貼_産出額整理表!Q$200:Q$378,0)="-",NA(),_xlfn.XLOOKUP($C456,貼_産出額整理表!$B$200:$B$378,貼_産出額整理表!Q$200:Q$378,0))</f>
        <v>4</v>
      </c>
      <c r="R456" t="e">
        <f>IF(_xlfn.XLOOKUP($C456,貼_産出額整理表!$B$200:$B$378,貼_産出額整理表!R$200:R$378,0)="-",NA(),_xlfn.XLOOKUP($C456,貼_産出額整理表!$B$200:$B$378,貼_産出額整理表!R$200:R$378,0))</f>
        <v>#N/A</v>
      </c>
      <c r="S456">
        <f>IF(_xlfn.XLOOKUP($C456,貼_産出額整理表!$B$200:$B$378,貼_産出額整理表!P$200:P$378,0)="-",NA(),_xlfn.XLOOKUP($C456,貼_産出額整理表!$B$200:$B$378,貼_産出額整理表!P$200:P$378,0))</f>
        <v>1</v>
      </c>
    </row>
    <row r="457" spans="3:19">
      <c r="C457">
        <v>139</v>
      </c>
      <c r="D457">
        <f>IF(_xlfn.XLOOKUP($C457,貼_産出額整理表!$B$200:$B$378,貼_産出額整理表!C$200:C$378,0)="-",NA(),_xlfn.XLOOKUP($C457,貼_産出額整理表!$B$200:$B$378,貼_産出額整理表!C$200:C$378,0))</f>
        <v>191</v>
      </c>
      <c r="E457">
        <f>IF(_xlfn.XLOOKUP($C457,貼_産出額整理表!$B$200:$B$378,貼_産出額整理表!D$200:D$378,0)="-",NA(),_xlfn.XLOOKUP($C457,貼_産出額整理表!$B$200:$B$378,貼_産出額整理表!D$200:D$378,0))</f>
        <v>21</v>
      </c>
      <c r="F457" t="e">
        <f>IF(_xlfn.XLOOKUP($C457,貼_産出額整理表!$B$200:$B$378,貼_産出額整理表!E$200:E$378,0)="-",NA(),_xlfn.XLOOKUP($C457,貼_産出額整理表!$B$200:$B$378,貼_産出額整理表!E$200:E$378,0))</f>
        <v>#N/A</v>
      </c>
      <c r="G457" t="e">
        <f>IF(_xlfn.XLOOKUP($C457,貼_産出額整理表!$B$200:$B$378,貼_産出額整理表!F$200:F$378,0)="-",NA(),_xlfn.XLOOKUP($C457,貼_産出額整理表!$B$200:$B$378,貼_産出額整理表!F$200:F$378,0))</f>
        <v>#N/A</v>
      </c>
      <c r="H457" t="e">
        <f>IF(_xlfn.XLOOKUP($C457,貼_産出額整理表!$B$200:$B$378,貼_産出額整理表!G$200:G$378,0)="-",NA(),_xlfn.XLOOKUP($C457,貼_産出額整理表!$B$200:$B$378,貼_産出額整理表!G$200:G$378,0))</f>
        <v>#N/A</v>
      </c>
      <c r="I457" t="e">
        <f>IF(_xlfn.XLOOKUP($C457,貼_産出額整理表!$B$200:$B$378,貼_産出額整理表!H$200:H$378,0)="-",NA(),_xlfn.XLOOKUP($C457,貼_産出額整理表!$B$200:$B$378,貼_産出額整理表!H$200:H$378,0))</f>
        <v>#N/A</v>
      </c>
      <c r="J457" t="e">
        <f>IF(_xlfn.XLOOKUP($C457,貼_産出額整理表!$B$200:$B$378,貼_産出額整理表!I$200:I$378,0)="-",NA(),_xlfn.XLOOKUP($C457,貼_産出額整理表!$B$200:$B$378,貼_産出額整理表!I$200:I$378,0))</f>
        <v>#N/A</v>
      </c>
      <c r="K457" t="e">
        <f>IF(_xlfn.XLOOKUP($C457,貼_産出額整理表!$B$200:$B$378,貼_産出額整理表!M$200:M$378,0)="-",NA(),_xlfn.XLOOKUP($C457,貼_産出額整理表!$B$200:$B$378,貼_産出額整理表!M$200:M$378,0))</f>
        <v>#N/A</v>
      </c>
      <c r="L457" t="e">
        <f>IF(_xlfn.XLOOKUP($C457,貼_産出額整理表!$B$200:$B$378,貼_産出額整理表!N$200:N$378,0)="-",NA(),_xlfn.XLOOKUP($C457,貼_産出額整理表!$B$200:$B$378,貼_産出額整理表!N$200:N$378,0))</f>
        <v>#N/A</v>
      </c>
      <c r="M457">
        <f>IF(_xlfn.XLOOKUP($C457,貼_産出額整理表!$B$200:$B$378,貼_産出額整理表!J$200:J$378,0)="-",NA(),_xlfn.XLOOKUP($C457,貼_産出額整理表!$B$200:$B$378,貼_産出額整理表!J$200:J$378,0))</f>
        <v>3</v>
      </c>
      <c r="N457" t="e">
        <f>IF(_xlfn.XLOOKUP($C457,貼_産出額整理表!$B$200:$B$378,貼_産出額整理表!K$200:K$378,0)="-",NA(),_xlfn.XLOOKUP($C457,貼_産出額整理表!$B$200:$B$378,貼_産出額整理表!K$200:K$378,0))</f>
        <v>#N/A</v>
      </c>
      <c r="O457" t="e">
        <f>IF(_xlfn.XLOOKUP($C457,貼_産出額整理表!$B$200:$B$378,貼_産出額整理表!L$200:L$378,0)="-",NA(),_xlfn.XLOOKUP($C457,貼_産出額整理表!$B$200:$B$378,貼_産出額整理表!L$200:L$378,0))</f>
        <v>#N/A</v>
      </c>
      <c r="P457">
        <f>IF(_xlfn.XLOOKUP($C457,貼_産出額整理表!$B$200:$B$378,貼_産出額整理表!O$200:O$378,0)="-",NA(),_xlfn.XLOOKUP($C457,貼_産出額整理表!$B$200:$B$378,貼_産出額整理表!O$200:O$378,0))</f>
        <v>21</v>
      </c>
      <c r="Q457">
        <f>IF(_xlfn.XLOOKUP($C457,貼_産出額整理表!$B$200:$B$378,貼_産出額整理表!Q$200:Q$378,0)="-",NA(),_xlfn.XLOOKUP($C457,貼_産出額整理表!$B$200:$B$378,貼_産出額整理表!Q$200:Q$378,0))</f>
        <v>4</v>
      </c>
      <c r="R457" t="e">
        <f>IF(_xlfn.XLOOKUP($C457,貼_産出額整理表!$B$200:$B$378,貼_産出額整理表!R$200:R$378,0)="-",NA(),_xlfn.XLOOKUP($C457,貼_産出額整理表!$B$200:$B$378,貼_産出額整理表!R$200:R$378,0))</f>
        <v>#N/A</v>
      </c>
      <c r="S457">
        <f>IF(_xlfn.XLOOKUP($C457,貼_産出額整理表!$B$200:$B$378,貼_産出額整理表!P$200:P$378,0)="-",NA(),_xlfn.XLOOKUP($C457,貼_産出額整理表!$B$200:$B$378,貼_産出額整理表!P$200:P$378,0))</f>
        <v>1</v>
      </c>
    </row>
    <row r="458" spans="3:19">
      <c r="C458">
        <v>140</v>
      </c>
      <c r="D458">
        <f>IF(_xlfn.XLOOKUP($C458,貼_産出額整理表!$B$200:$B$378,貼_産出額整理表!C$200:C$378,0)="-",NA(),_xlfn.XLOOKUP($C458,貼_産出額整理表!$B$200:$B$378,貼_産出額整理表!C$200:C$378,0))</f>
        <v>191</v>
      </c>
      <c r="E458">
        <f>IF(_xlfn.XLOOKUP($C458,貼_産出額整理表!$B$200:$B$378,貼_産出額整理表!D$200:D$378,0)="-",NA(),_xlfn.XLOOKUP($C458,貼_産出額整理表!$B$200:$B$378,貼_産出額整理表!D$200:D$378,0))</f>
        <v>19</v>
      </c>
      <c r="F458" t="e">
        <f>IF(_xlfn.XLOOKUP($C458,貼_産出額整理表!$B$200:$B$378,貼_産出額整理表!E$200:E$378,0)="-",NA(),_xlfn.XLOOKUP($C458,貼_産出額整理表!$B$200:$B$378,貼_産出額整理表!E$200:E$378,0))</f>
        <v>#N/A</v>
      </c>
      <c r="G458" t="e">
        <f>IF(_xlfn.XLOOKUP($C458,貼_産出額整理表!$B$200:$B$378,貼_産出額整理表!F$200:F$378,0)="-",NA(),_xlfn.XLOOKUP($C458,貼_産出額整理表!$B$200:$B$378,貼_産出額整理表!F$200:F$378,0))</f>
        <v>#N/A</v>
      </c>
      <c r="H458" t="e">
        <f>IF(_xlfn.XLOOKUP($C458,貼_産出額整理表!$B$200:$B$378,貼_産出額整理表!G$200:G$378,0)="-",NA(),_xlfn.XLOOKUP($C458,貼_産出額整理表!$B$200:$B$378,貼_産出額整理表!G$200:G$378,0))</f>
        <v>#N/A</v>
      </c>
      <c r="I458" t="e">
        <f>IF(_xlfn.XLOOKUP($C458,貼_産出額整理表!$B$200:$B$378,貼_産出額整理表!H$200:H$378,0)="-",NA(),_xlfn.XLOOKUP($C458,貼_産出額整理表!$B$200:$B$378,貼_産出額整理表!H$200:H$378,0))</f>
        <v>#N/A</v>
      </c>
      <c r="J458" t="e">
        <f>IF(_xlfn.XLOOKUP($C458,貼_産出額整理表!$B$200:$B$378,貼_産出額整理表!I$200:I$378,0)="-",NA(),_xlfn.XLOOKUP($C458,貼_産出額整理表!$B$200:$B$378,貼_産出額整理表!I$200:I$378,0))</f>
        <v>#N/A</v>
      </c>
      <c r="K458" t="e">
        <f>IF(_xlfn.XLOOKUP($C458,貼_産出額整理表!$B$200:$B$378,貼_産出額整理表!M$200:M$378,0)="-",NA(),_xlfn.XLOOKUP($C458,貼_産出額整理表!$B$200:$B$378,貼_産出額整理表!M$200:M$378,0))</f>
        <v>#N/A</v>
      </c>
      <c r="L458" t="e">
        <f>IF(_xlfn.XLOOKUP($C458,貼_産出額整理表!$B$200:$B$378,貼_産出額整理表!N$200:N$378,0)="-",NA(),_xlfn.XLOOKUP($C458,貼_産出額整理表!$B$200:$B$378,貼_産出額整理表!N$200:N$378,0))</f>
        <v>#N/A</v>
      </c>
      <c r="M458">
        <f>IF(_xlfn.XLOOKUP($C458,貼_産出額整理表!$B$200:$B$378,貼_産出額整理表!J$200:J$378,0)="-",NA(),_xlfn.XLOOKUP($C458,貼_産出額整理表!$B$200:$B$378,貼_産出額整理表!J$200:J$378,0))</f>
        <v>3</v>
      </c>
      <c r="N458" t="e">
        <f>IF(_xlfn.XLOOKUP($C458,貼_産出額整理表!$B$200:$B$378,貼_産出額整理表!K$200:K$378,0)="-",NA(),_xlfn.XLOOKUP($C458,貼_産出額整理表!$B$200:$B$378,貼_産出額整理表!K$200:K$378,0))</f>
        <v>#N/A</v>
      </c>
      <c r="O458" t="e">
        <f>IF(_xlfn.XLOOKUP($C458,貼_産出額整理表!$B$200:$B$378,貼_産出額整理表!L$200:L$378,0)="-",NA(),_xlfn.XLOOKUP($C458,貼_産出額整理表!$B$200:$B$378,貼_産出額整理表!L$200:L$378,0))</f>
        <v>#N/A</v>
      </c>
      <c r="P458">
        <f>IF(_xlfn.XLOOKUP($C458,貼_産出額整理表!$B$200:$B$378,貼_産出額整理表!O$200:O$378,0)="-",NA(),_xlfn.XLOOKUP($C458,貼_産出額整理表!$B$200:$B$378,貼_産出額整理表!O$200:O$378,0))</f>
        <v>21</v>
      </c>
      <c r="Q458">
        <f>IF(_xlfn.XLOOKUP($C458,貼_産出額整理表!$B$200:$B$378,貼_産出額整理表!Q$200:Q$378,0)="-",NA(),_xlfn.XLOOKUP($C458,貼_産出額整理表!$B$200:$B$378,貼_産出額整理表!Q$200:Q$378,0))</f>
        <v>4</v>
      </c>
      <c r="R458" t="e">
        <f>IF(_xlfn.XLOOKUP($C458,貼_産出額整理表!$B$200:$B$378,貼_産出額整理表!R$200:R$378,0)="-",NA(),_xlfn.XLOOKUP($C458,貼_産出額整理表!$B$200:$B$378,貼_産出額整理表!R$200:R$378,0))</f>
        <v>#N/A</v>
      </c>
      <c r="S458">
        <f>IF(_xlfn.XLOOKUP($C458,貼_産出額整理表!$B$200:$B$378,貼_産出額整理表!P$200:P$378,0)="-",NA(),_xlfn.XLOOKUP($C458,貼_産出額整理表!$B$200:$B$378,貼_産出額整理表!P$200:P$378,0))</f>
        <v>1</v>
      </c>
    </row>
    <row r="459" spans="3:19">
      <c r="C459">
        <v>141</v>
      </c>
      <c r="D459">
        <f>IF(_xlfn.XLOOKUP($C459,貼_産出額整理表!$B$200:$B$378,貼_産出額整理表!C$200:C$378,0)="-",NA(),_xlfn.XLOOKUP($C459,貼_産出額整理表!$B$200:$B$378,貼_産出額整理表!C$200:C$378,0))</f>
        <v>189</v>
      </c>
      <c r="E459">
        <f>IF(_xlfn.XLOOKUP($C459,貼_産出額整理表!$B$200:$B$378,貼_産出額整理表!D$200:D$378,0)="-",NA(),_xlfn.XLOOKUP($C459,貼_産出額整理表!$B$200:$B$378,貼_産出額整理表!D$200:D$378,0))</f>
        <v>18</v>
      </c>
      <c r="F459" t="e">
        <f>IF(_xlfn.XLOOKUP($C459,貼_産出額整理表!$B$200:$B$378,貼_産出額整理表!E$200:E$378,0)="-",NA(),_xlfn.XLOOKUP($C459,貼_産出額整理表!$B$200:$B$378,貼_産出額整理表!E$200:E$378,0))</f>
        <v>#N/A</v>
      </c>
      <c r="G459" t="e">
        <f>IF(_xlfn.XLOOKUP($C459,貼_産出額整理表!$B$200:$B$378,貼_産出額整理表!F$200:F$378,0)="-",NA(),_xlfn.XLOOKUP($C459,貼_産出額整理表!$B$200:$B$378,貼_産出額整理表!F$200:F$378,0))</f>
        <v>#N/A</v>
      </c>
      <c r="H459" t="e">
        <f>IF(_xlfn.XLOOKUP($C459,貼_産出額整理表!$B$200:$B$378,貼_産出額整理表!G$200:G$378,0)="-",NA(),_xlfn.XLOOKUP($C459,貼_産出額整理表!$B$200:$B$378,貼_産出額整理表!G$200:G$378,0))</f>
        <v>#N/A</v>
      </c>
      <c r="I459" t="e">
        <f>IF(_xlfn.XLOOKUP($C459,貼_産出額整理表!$B$200:$B$378,貼_産出額整理表!H$200:H$378,0)="-",NA(),_xlfn.XLOOKUP($C459,貼_産出額整理表!$B$200:$B$378,貼_産出額整理表!H$200:H$378,0))</f>
        <v>#N/A</v>
      </c>
      <c r="J459" t="e">
        <f>IF(_xlfn.XLOOKUP($C459,貼_産出額整理表!$B$200:$B$378,貼_産出額整理表!I$200:I$378,0)="-",NA(),_xlfn.XLOOKUP($C459,貼_産出額整理表!$B$200:$B$378,貼_産出額整理表!I$200:I$378,0))</f>
        <v>#N/A</v>
      </c>
      <c r="K459" t="e">
        <f>IF(_xlfn.XLOOKUP($C459,貼_産出額整理表!$B$200:$B$378,貼_産出額整理表!M$200:M$378,0)="-",NA(),_xlfn.XLOOKUP($C459,貼_産出額整理表!$B$200:$B$378,貼_産出額整理表!M$200:M$378,0))</f>
        <v>#N/A</v>
      </c>
      <c r="L459" t="e">
        <f>IF(_xlfn.XLOOKUP($C459,貼_産出額整理表!$B$200:$B$378,貼_産出額整理表!N$200:N$378,0)="-",NA(),_xlfn.XLOOKUP($C459,貼_産出額整理表!$B$200:$B$378,貼_産出額整理表!N$200:N$378,0))</f>
        <v>#N/A</v>
      </c>
      <c r="M459">
        <f>IF(_xlfn.XLOOKUP($C459,貼_産出額整理表!$B$200:$B$378,貼_産出額整理表!J$200:J$378,0)="-",NA(),_xlfn.XLOOKUP($C459,貼_産出額整理表!$B$200:$B$378,貼_産出額整理表!J$200:J$378,0))</f>
        <v>3</v>
      </c>
      <c r="N459" t="e">
        <f>IF(_xlfn.XLOOKUP($C459,貼_産出額整理表!$B$200:$B$378,貼_産出額整理表!K$200:K$378,0)="-",NA(),_xlfn.XLOOKUP($C459,貼_産出額整理表!$B$200:$B$378,貼_産出額整理表!K$200:K$378,0))</f>
        <v>#N/A</v>
      </c>
      <c r="O459" t="e">
        <f>IF(_xlfn.XLOOKUP($C459,貼_産出額整理表!$B$200:$B$378,貼_産出額整理表!L$200:L$378,0)="-",NA(),_xlfn.XLOOKUP($C459,貼_産出額整理表!$B$200:$B$378,貼_産出額整理表!L$200:L$378,0))</f>
        <v>#N/A</v>
      </c>
      <c r="P459">
        <f>IF(_xlfn.XLOOKUP($C459,貼_産出額整理表!$B$200:$B$378,貼_産出額整理表!O$200:O$378,0)="-",NA(),_xlfn.XLOOKUP($C459,貼_産出額整理表!$B$200:$B$378,貼_産出額整理表!O$200:O$378,0))</f>
        <v>20</v>
      </c>
      <c r="Q459">
        <f>IF(_xlfn.XLOOKUP($C459,貼_産出額整理表!$B$200:$B$378,貼_産出額整理表!Q$200:Q$378,0)="-",NA(),_xlfn.XLOOKUP($C459,貼_産出額整理表!$B$200:$B$378,貼_産出額整理表!Q$200:Q$378,0))</f>
        <v>3</v>
      </c>
      <c r="R459" t="e">
        <f>IF(_xlfn.XLOOKUP($C459,貼_産出額整理表!$B$200:$B$378,貼_産出額整理表!R$200:R$378,0)="-",NA(),_xlfn.XLOOKUP($C459,貼_産出額整理表!$B$200:$B$378,貼_産出額整理表!R$200:R$378,0))</f>
        <v>#N/A</v>
      </c>
      <c r="S459">
        <f>IF(_xlfn.XLOOKUP($C459,貼_産出額整理表!$B$200:$B$378,貼_産出額整理表!P$200:P$378,0)="-",NA(),_xlfn.XLOOKUP($C459,貼_産出額整理表!$B$200:$B$378,貼_産出額整理表!P$200:P$378,0))</f>
        <v>1</v>
      </c>
    </row>
    <row r="460" spans="3:19">
      <c r="C460">
        <v>142</v>
      </c>
      <c r="D460">
        <f>IF(_xlfn.XLOOKUP($C460,貼_産出額整理表!$B$200:$B$378,貼_産出額整理表!C$200:C$378,0)="-",NA(),_xlfn.XLOOKUP($C460,貼_産出額整理表!$B$200:$B$378,貼_産出額整理表!C$200:C$378,0))</f>
        <v>172</v>
      </c>
      <c r="E460">
        <f>IF(_xlfn.XLOOKUP($C460,貼_産出額整理表!$B$200:$B$378,貼_産出額整理表!D$200:D$378,0)="-",NA(),_xlfn.XLOOKUP($C460,貼_産出額整理表!$B$200:$B$378,貼_産出額整理表!D$200:D$378,0))</f>
        <v>18</v>
      </c>
      <c r="F460" t="e">
        <f>IF(_xlfn.XLOOKUP($C460,貼_産出額整理表!$B$200:$B$378,貼_産出額整理表!E$200:E$378,0)="-",NA(),_xlfn.XLOOKUP($C460,貼_産出額整理表!$B$200:$B$378,貼_産出額整理表!E$200:E$378,0))</f>
        <v>#N/A</v>
      </c>
      <c r="G460" t="e">
        <f>IF(_xlfn.XLOOKUP($C460,貼_産出額整理表!$B$200:$B$378,貼_産出額整理表!F$200:F$378,0)="-",NA(),_xlfn.XLOOKUP($C460,貼_産出額整理表!$B$200:$B$378,貼_産出額整理表!F$200:F$378,0))</f>
        <v>#N/A</v>
      </c>
      <c r="H460" t="e">
        <f>IF(_xlfn.XLOOKUP($C460,貼_産出額整理表!$B$200:$B$378,貼_産出額整理表!G$200:G$378,0)="-",NA(),_xlfn.XLOOKUP($C460,貼_産出額整理表!$B$200:$B$378,貼_産出額整理表!G$200:G$378,0))</f>
        <v>#N/A</v>
      </c>
      <c r="I460" t="e">
        <f>IF(_xlfn.XLOOKUP($C460,貼_産出額整理表!$B$200:$B$378,貼_産出額整理表!H$200:H$378,0)="-",NA(),_xlfn.XLOOKUP($C460,貼_産出額整理表!$B$200:$B$378,貼_産出額整理表!H$200:H$378,0))</f>
        <v>#N/A</v>
      </c>
      <c r="J460" t="e">
        <f>IF(_xlfn.XLOOKUP($C460,貼_産出額整理表!$B$200:$B$378,貼_産出額整理表!I$200:I$378,0)="-",NA(),_xlfn.XLOOKUP($C460,貼_産出額整理表!$B$200:$B$378,貼_産出額整理表!I$200:I$378,0))</f>
        <v>#N/A</v>
      </c>
      <c r="K460" t="e">
        <f>IF(_xlfn.XLOOKUP($C460,貼_産出額整理表!$B$200:$B$378,貼_産出額整理表!M$200:M$378,0)="-",NA(),_xlfn.XLOOKUP($C460,貼_産出額整理表!$B$200:$B$378,貼_産出額整理表!M$200:M$378,0))</f>
        <v>#N/A</v>
      </c>
      <c r="L460" t="e">
        <f>IF(_xlfn.XLOOKUP($C460,貼_産出額整理表!$B$200:$B$378,貼_産出額整理表!N$200:N$378,0)="-",NA(),_xlfn.XLOOKUP($C460,貼_産出額整理表!$B$200:$B$378,貼_産出額整理表!N$200:N$378,0))</f>
        <v>#N/A</v>
      </c>
      <c r="M460">
        <f>IF(_xlfn.XLOOKUP($C460,貼_産出額整理表!$B$200:$B$378,貼_産出額整理表!J$200:J$378,0)="-",NA(),_xlfn.XLOOKUP($C460,貼_産出額整理表!$B$200:$B$378,貼_産出額整理表!J$200:J$378,0))</f>
        <v>2</v>
      </c>
      <c r="N460" t="e">
        <f>IF(_xlfn.XLOOKUP($C460,貼_産出額整理表!$B$200:$B$378,貼_産出額整理表!K$200:K$378,0)="-",NA(),_xlfn.XLOOKUP($C460,貼_産出額整理表!$B$200:$B$378,貼_産出額整理表!K$200:K$378,0))</f>
        <v>#N/A</v>
      </c>
      <c r="O460" t="e">
        <f>IF(_xlfn.XLOOKUP($C460,貼_産出額整理表!$B$200:$B$378,貼_産出額整理表!L$200:L$378,0)="-",NA(),_xlfn.XLOOKUP($C460,貼_産出額整理表!$B$200:$B$378,貼_産出額整理表!L$200:L$378,0))</f>
        <v>#N/A</v>
      </c>
      <c r="P460">
        <f>IF(_xlfn.XLOOKUP($C460,貼_産出額整理表!$B$200:$B$378,貼_産出額整理表!O$200:O$378,0)="-",NA(),_xlfn.XLOOKUP($C460,貼_産出額整理表!$B$200:$B$378,貼_産出額整理表!O$200:O$378,0))</f>
        <v>12</v>
      </c>
      <c r="Q460">
        <f>IF(_xlfn.XLOOKUP($C460,貼_産出額整理表!$B$200:$B$378,貼_産出額整理表!Q$200:Q$378,0)="-",NA(),_xlfn.XLOOKUP($C460,貼_産出額整理表!$B$200:$B$378,貼_産出額整理表!Q$200:Q$378,0))</f>
        <v>3</v>
      </c>
      <c r="R460" t="e">
        <f>IF(_xlfn.XLOOKUP($C460,貼_産出額整理表!$B$200:$B$378,貼_産出額整理表!R$200:R$378,0)="-",NA(),_xlfn.XLOOKUP($C460,貼_産出額整理表!$B$200:$B$378,貼_産出額整理表!R$200:R$378,0))</f>
        <v>#N/A</v>
      </c>
      <c r="S460">
        <f>IF(_xlfn.XLOOKUP($C460,貼_産出額整理表!$B$200:$B$378,貼_産出額整理表!P$200:P$378,0)="-",NA(),_xlfn.XLOOKUP($C460,貼_産出額整理表!$B$200:$B$378,貼_産出額整理表!P$200:P$378,0))</f>
        <v>1</v>
      </c>
    </row>
    <row r="461" spans="3:19">
      <c r="C461">
        <v>143</v>
      </c>
      <c r="D461">
        <f>IF(_xlfn.XLOOKUP($C461,貼_産出額整理表!$B$200:$B$378,貼_産出額整理表!C$200:C$378,0)="-",NA(),_xlfn.XLOOKUP($C461,貼_産出額整理表!$B$200:$B$378,貼_産出額整理表!C$200:C$378,0))</f>
        <v>150</v>
      </c>
      <c r="E461">
        <f>IF(_xlfn.XLOOKUP($C461,貼_産出額整理表!$B$200:$B$378,貼_産出額整理表!D$200:D$378,0)="-",NA(),_xlfn.XLOOKUP($C461,貼_産出額整理表!$B$200:$B$378,貼_産出額整理表!D$200:D$378,0))</f>
        <v>16</v>
      </c>
      <c r="F461" t="e">
        <f>IF(_xlfn.XLOOKUP($C461,貼_産出額整理表!$B$200:$B$378,貼_産出額整理表!E$200:E$378,0)="-",NA(),_xlfn.XLOOKUP($C461,貼_産出額整理表!$B$200:$B$378,貼_産出額整理表!E$200:E$378,0))</f>
        <v>#N/A</v>
      </c>
      <c r="G461" t="e">
        <f>IF(_xlfn.XLOOKUP($C461,貼_産出額整理表!$B$200:$B$378,貼_産出額整理表!F$200:F$378,0)="-",NA(),_xlfn.XLOOKUP($C461,貼_産出額整理表!$B$200:$B$378,貼_産出額整理表!F$200:F$378,0))</f>
        <v>#N/A</v>
      </c>
      <c r="H461" t="e">
        <f>IF(_xlfn.XLOOKUP($C461,貼_産出額整理表!$B$200:$B$378,貼_産出額整理表!G$200:G$378,0)="-",NA(),_xlfn.XLOOKUP($C461,貼_産出額整理表!$B$200:$B$378,貼_産出額整理表!G$200:G$378,0))</f>
        <v>#N/A</v>
      </c>
      <c r="I461" t="e">
        <f>IF(_xlfn.XLOOKUP($C461,貼_産出額整理表!$B$200:$B$378,貼_産出額整理表!H$200:H$378,0)="-",NA(),_xlfn.XLOOKUP($C461,貼_産出額整理表!$B$200:$B$378,貼_産出額整理表!H$200:H$378,0))</f>
        <v>#N/A</v>
      </c>
      <c r="J461" t="e">
        <f>IF(_xlfn.XLOOKUP($C461,貼_産出額整理表!$B$200:$B$378,貼_産出額整理表!I$200:I$378,0)="-",NA(),_xlfn.XLOOKUP($C461,貼_産出額整理表!$B$200:$B$378,貼_産出額整理表!I$200:I$378,0))</f>
        <v>#N/A</v>
      </c>
      <c r="K461" t="e">
        <f>IF(_xlfn.XLOOKUP($C461,貼_産出額整理表!$B$200:$B$378,貼_産出額整理表!M$200:M$378,0)="-",NA(),_xlfn.XLOOKUP($C461,貼_産出額整理表!$B$200:$B$378,貼_産出額整理表!M$200:M$378,0))</f>
        <v>#N/A</v>
      </c>
      <c r="L461" t="e">
        <f>IF(_xlfn.XLOOKUP($C461,貼_産出額整理表!$B$200:$B$378,貼_産出額整理表!N$200:N$378,0)="-",NA(),_xlfn.XLOOKUP($C461,貼_産出額整理表!$B$200:$B$378,貼_産出額整理表!N$200:N$378,0))</f>
        <v>#N/A</v>
      </c>
      <c r="M461">
        <f>IF(_xlfn.XLOOKUP($C461,貼_産出額整理表!$B$200:$B$378,貼_産出額整理表!J$200:J$378,0)="-",NA(),_xlfn.XLOOKUP($C461,貼_産出額整理表!$B$200:$B$378,貼_産出額整理表!J$200:J$378,0))</f>
        <v>2</v>
      </c>
      <c r="N461" t="e">
        <f>IF(_xlfn.XLOOKUP($C461,貼_産出額整理表!$B$200:$B$378,貼_産出額整理表!K$200:K$378,0)="-",NA(),_xlfn.XLOOKUP($C461,貼_産出額整理表!$B$200:$B$378,貼_産出額整理表!K$200:K$378,0))</f>
        <v>#N/A</v>
      </c>
      <c r="O461" t="e">
        <f>IF(_xlfn.XLOOKUP($C461,貼_産出額整理表!$B$200:$B$378,貼_産出額整理表!L$200:L$378,0)="-",NA(),_xlfn.XLOOKUP($C461,貼_産出額整理表!$B$200:$B$378,貼_産出額整理表!L$200:L$378,0))</f>
        <v>#N/A</v>
      </c>
      <c r="P461">
        <f>IF(_xlfn.XLOOKUP($C461,貼_産出額整理表!$B$200:$B$378,貼_産出額整理表!O$200:O$378,0)="-",NA(),_xlfn.XLOOKUP($C461,貼_産出額整理表!$B$200:$B$378,貼_産出額整理表!O$200:O$378,0))</f>
        <v>11</v>
      </c>
      <c r="Q461">
        <f>IF(_xlfn.XLOOKUP($C461,貼_産出額整理表!$B$200:$B$378,貼_産出額整理表!Q$200:Q$378,0)="-",NA(),_xlfn.XLOOKUP($C461,貼_産出額整理表!$B$200:$B$378,貼_産出額整理表!Q$200:Q$378,0))</f>
        <v>3</v>
      </c>
      <c r="R461" t="e">
        <f>IF(_xlfn.XLOOKUP($C461,貼_産出額整理表!$B$200:$B$378,貼_産出額整理表!R$200:R$378,0)="-",NA(),_xlfn.XLOOKUP($C461,貼_産出額整理表!$B$200:$B$378,貼_産出額整理表!R$200:R$378,0))</f>
        <v>#N/A</v>
      </c>
      <c r="S461">
        <f>IF(_xlfn.XLOOKUP($C461,貼_産出額整理表!$B$200:$B$378,貼_産出額整理表!P$200:P$378,0)="-",NA(),_xlfn.XLOOKUP($C461,貼_産出額整理表!$B$200:$B$378,貼_産出額整理表!P$200:P$378,0))</f>
        <v>1</v>
      </c>
    </row>
    <row r="462" spans="3:19">
      <c r="C462">
        <v>144</v>
      </c>
      <c r="D462">
        <f>IF(_xlfn.XLOOKUP($C462,貼_産出額整理表!$B$200:$B$378,貼_産出額整理表!C$200:C$378,0)="-",NA(),_xlfn.XLOOKUP($C462,貼_産出額整理表!$B$200:$B$378,貼_産出額整理表!C$200:C$378,0))</f>
        <v>149</v>
      </c>
      <c r="E462">
        <f>IF(_xlfn.XLOOKUP($C462,貼_産出額整理表!$B$200:$B$378,貼_産出額整理表!D$200:D$378,0)="-",NA(),_xlfn.XLOOKUP($C462,貼_産出額整理表!$B$200:$B$378,貼_産出額整理表!D$200:D$378,0))</f>
        <v>15</v>
      </c>
      <c r="F462" t="e">
        <f>IF(_xlfn.XLOOKUP($C462,貼_産出額整理表!$B$200:$B$378,貼_産出額整理表!E$200:E$378,0)="-",NA(),_xlfn.XLOOKUP($C462,貼_産出額整理表!$B$200:$B$378,貼_産出額整理表!E$200:E$378,0))</f>
        <v>#N/A</v>
      </c>
      <c r="G462" t="e">
        <f>IF(_xlfn.XLOOKUP($C462,貼_産出額整理表!$B$200:$B$378,貼_産出額整理表!F$200:F$378,0)="-",NA(),_xlfn.XLOOKUP($C462,貼_産出額整理表!$B$200:$B$378,貼_産出額整理表!F$200:F$378,0))</f>
        <v>#N/A</v>
      </c>
      <c r="H462" t="e">
        <f>IF(_xlfn.XLOOKUP($C462,貼_産出額整理表!$B$200:$B$378,貼_産出額整理表!G$200:G$378,0)="-",NA(),_xlfn.XLOOKUP($C462,貼_産出額整理表!$B$200:$B$378,貼_産出額整理表!G$200:G$378,0))</f>
        <v>#N/A</v>
      </c>
      <c r="I462" t="e">
        <f>IF(_xlfn.XLOOKUP($C462,貼_産出額整理表!$B$200:$B$378,貼_産出額整理表!H$200:H$378,0)="-",NA(),_xlfn.XLOOKUP($C462,貼_産出額整理表!$B$200:$B$378,貼_産出額整理表!H$200:H$378,0))</f>
        <v>#N/A</v>
      </c>
      <c r="J462" t="e">
        <f>IF(_xlfn.XLOOKUP($C462,貼_産出額整理表!$B$200:$B$378,貼_産出額整理表!I$200:I$378,0)="-",NA(),_xlfn.XLOOKUP($C462,貼_産出額整理表!$B$200:$B$378,貼_産出額整理表!I$200:I$378,0))</f>
        <v>#N/A</v>
      </c>
      <c r="K462" t="e">
        <f>IF(_xlfn.XLOOKUP($C462,貼_産出額整理表!$B$200:$B$378,貼_産出額整理表!M$200:M$378,0)="-",NA(),_xlfn.XLOOKUP($C462,貼_産出額整理表!$B$200:$B$378,貼_産出額整理表!M$200:M$378,0))</f>
        <v>#N/A</v>
      </c>
      <c r="L462" t="e">
        <f>IF(_xlfn.XLOOKUP($C462,貼_産出額整理表!$B$200:$B$378,貼_産出額整理表!N$200:N$378,0)="-",NA(),_xlfn.XLOOKUP($C462,貼_産出額整理表!$B$200:$B$378,貼_産出額整理表!N$200:N$378,0))</f>
        <v>#N/A</v>
      </c>
      <c r="M462">
        <f>IF(_xlfn.XLOOKUP($C462,貼_産出額整理表!$B$200:$B$378,貼_産出額整理表!J$200:J$378,0)="-",NA(),_xlfn.XLOOKUP($C462,貼_産出額整理表!$B$200:$B$378,貼_産出額整理表!J$200:J$378,0))</f>
        <v>2</v>
      </c>
      <c r="N462" t="e">
        <f>IF(_xlfn.XLOOKUP($C462,貼_産出額整理表!$B$200:$B$378,貼_産出額整理表!K$200:K$378,0)="-",NA(),_xlfn.XLOOKUP($C462,貼_産出額整理表!$B$200:$B$378,貼_産出額整理表!K$200:K$378,0))</f>
        <v>#N/A</v>
      </c>
      <c r="O462" t="e">
        <f>IF(_xlfn.XLOOKUP($C462,貼_産出額整理表!$B$200:$B$378,貼_産出額整理表!L$200:L$378,0)="-",NA(),_xlfn.XLOOKUP($C462,貼_産出額整理表!$B$200:$B$378,貼_産出額整理表!L$200:L$378,0))</f>
        <v>#N/A</v>
      </c>
      <c r="P462">
        <f>IF(_xlfn.XLOOKUP($C462,貼_産出額整理表!$B$200:$B$378,貼_産出額整理表!O$200:O$378,0)="-",NA(),_xlfn.XLOOKUP($C462,貼_産出額整理表!$B$200:$B$378,貼_産出額整理表!O$200:O$378,0))</f>
        <v>11</v>
      </c>
      <c r="Q462">
        <f>IF(_xlfn.XLOOKUP($C462,貼_産出額整理表!$B$200:$B$378,貼_産出額整理表!Q$200:Q$378,0)="-",NA(),_xlfn.XLOOKUP($C462,貼_産出額整理表!$B$200:$B$378,貼_産出額整理表!Q$200:Q$378,0))</f>
        <v>2</v>
      </c>
      <c r="R462" t="e">
        <f>IF(_xlfn.XLOOKUP($C462,貼_産出額整理表!$B$200:$B$378,貼_産出額整理表!R$200:R$378,0)="-",NA(),_xlfn.XLOOKUP($C462,貼_産出額整理表!$B$200:$B$378,貼_産出額整理表!R$200:R$378,0))</f>
        <v>#N/A</v>
      </c>
      <c r="S462">
        <f>IF(_xlfn.XLOOKUP($C462,貼_産出額整理表!$B$200:$B$378,貼_産出額整理表!P$200:P$378,0)="-",NA(),_xlfn.XLOOKUP($C462,貼_産出額整理表!$B$200:$B$378,貼_産出額整理表!P$200:P$378,0))</f>
        <v>1</v>
      </c>
    </row>
    <row r="463" spans="3:19">
      <c r="C463">
        <v>145</v>
      </c>
      <c r="D463">
        <f>IF(_xlfn.XLOOKUP($C463,貼_産出額整理表!$B$200:$B$378,貼_産出額整理表!C$200:C$378,0)="-",NA(),_xlfn.XLOOKUP($C463,貼_産出額整理表!$B$200:$B$378,貼_産出額整理表!C$200:C$378,0))</f>
        <v>133</v>
      </c>
      <c r="E463">
        <f>IF(_xlfn.XLOOKUP($C463,貼_産出額整理表!$B$200:$B$378,貼_産出額整理表!D$200:D$378,0)="-",NA(),_xlfn.XLOOKUP($C463,貼_産出額整理表!$B$200:$B$378,貼_産出額整理表!D$200:D$378,0))</f>
        <v>14</v>
      </c>
      <c r="F463" t="e">
        <f>IF(_xlfn.XLOOKUP($C463,貼_産出額整理表!$B$200:$B$378,貼_産出額整理表!E$200:E$378,0)="-",NA(),_xlfn.XLOOKUP($C463,貼_産出額整理表!$B$200:$B$378,貼_産出額整理表!E$200:E$378,0))</f>
        <v>#N/A</v>
      </c>
      <c r="G463" t="e">
        <f>IF(_xlfn.XLOOKUP($C463,貼_産出額整理表!$B$200:$B$378,貼_産出額整理表!F$200:F$378,0)="-",NA(),_xlfn.XLOOKUP($C463,貼_産出額整理表!$B$200:$B$378,貼_産出額整理表!F$200:F$378,0))</f>
        <v>#N/A</v>
      </c>
      <c r="H463" t="e">
        <f>IF(_xlfn.XLOOKUP($C463,貼_産出額整理表!$B$200:$B$378,貼_産出額整理表!G$200:G$378,0)="-",NA(),_xlfn.XLOOKUP($C463,貼_産出額整理表!$B$200:$B$378,貼_産出額整理表!G$200:G$378,0))</f>
        <v>#N/A</v>
      </c>
      <c r="I463" t="e">
        <f>IF(_xlfn.XLOOKUP($C463,貼_産出額整理表!$B$200:$B$378,貼_産出額整理表!H$200:H$378,0)="-",NA(),_xlfn.XLOOKUP($C463,貼_産出額整理表!$B$200:$B$378,貼_産出額整理表!H$200:H$378,0))</f>
        <v>#N/A</v>
      </c>
      <c r="J463" t="e">
        <f>IF(_xlfn.XLOOKUP($C463,貼_産出額整理表!$B$200:$B$378,貼_産出額整理表!I$200:I$378,0)="-",NA(),_xlfn.XLOOKUP($C463,貼_産出額整理表!$B$200:$B$378,貼_産出額整理表!I$200:I$378,0))</f>
        <v>#N/A</v>
      </c>
      <c r="K463" t="e">
        <f>IF(_xlfn.XLOOKUP($C463,貼_産出額整理表!$B$200:$B$378,貼_産出額整理表!M$200:M$378,0)="-",NA(),_xlfn.XLOOKUP($C463,貼_産出額整理表!$B$200:$B$378,貼_産出額整理表!M$200:M$378,0))</f>
        <v>#N/A</v>
      </c>
      <c r="L463" t="e">
        <f>IF(_xlfn.XLOOKUP($C463,貼_産出額整理表!$B$200:$B$378,貼_産出額整理表!N$200:N$378,0)="-",NA(),_xlfn.XLOOKUP($C463,貼_産出額整理表!$B$200:$B$378,貼_産出額整理表!N$200:N$378,0))</f>
        <v>#N/A</v>
      </c>
      <c r="M463">
        <f>IF(_xlfn.XLOOKUP($C463,貼_産出額整理表!$B$200:$B$378,貼_産出額整理表!J$200:J$378,0)="-",NA(),_xlfn.XLOOKUP($C463,貼_産出額整理表!$B$200:$B$378,貼_産出額整理表!J$200:J$378,0))</f>
        <v>2</v>
      </c>
      <c r="N463" t="e">
        <f>IF(_xlfn.XLOOKUP($C463,貼_産出額整理表!$B$200:$B$378,貼_産出額整理表!K$200:K$378,0)="-",NA(),_xlfn.XLOOKUP($C463,貼_産出額整理表!$B$200:$B$378,貼_産出額整理表!K$200:K$378,0))</f>
        <v>#N/A</v>
      </c>
      <c r="O463" t="e">
        <f>IF(_xlfn.XLOOKUP($C463,貼_産出額整理表!$B$200:$B$378,貼_産出額整理表!L$200:L$378,0)="-",NA(),_xlfn.XLOOKUP($C463,貼_産出額整理表!$B$200:$B$378,貼_産出額整理表!L$200:L$378,0))</f>
        <v>#N/A</v>
      </c>
      <c r="P463">
        <f>IF(_xlfn.XLOOKUP($C463,貼_産出額整理表!$B$200:$B$378,貼_産出額整理表!O$200:O$378,0)="-",NA(),_xlfn.XLOOKUP($C463,貼_産出額整理表!$B$200:$B$378,貼_産出額整理表!O$200:O$378,0))</f>
        <v>10</v>
      </c>
      <c r="Q463" t="e">
        <f>IF(_xlfn.XLOOKUP($C463,貼_産出額整理表!$B$200:$B$378,貼_産出額整理表!Q$200:Q$378,0)="-",NA(),_xlfn.XLOOKUP($C463,貼_産出額整理表!$B$200:$B$378,貼_産出額整理表!Q$200:Q$378,0))</f>
        <v>#N/A</v>
      </c>
      <c r="R463" t="e">
        <f>IF(_xlfn.XLOOKUP($C463,貼_産出額整理表!$B$200:$B$378,貼_産出額整理表!R$200:R$378,0)="-",NA(),_xlfn.XLOOKUP($C463,貼_産出額整理表!$B$200:$B$378,貼_産出額整理表!R$200:R$378,0))</f>
        <v>#N/A</v>
      </c>
      <c r="S463">
        <f>IF(_xlfn.XLOOKUP($C463,貼_産出額整理表!$B$200:$B$378,貼_産出額整理表!P$200:P$378,0)="-",NA(),_xlfn.XLOOKUP($C463,貼_産出額整理表!$B$200:$B$378,貼_産出額整理表!P$200:P$378,0))</f>
        <v>1</v>
      </c>
    </row>
    <row r="464" spans="3:19">
      <c r="C464">
        <v>146</v>
      </c>
      <c r="D464">
        <f>IF(_xlfn.XLOOKUP($C464,貼_産出額整理表!$B$200:$B$378,貼_産出額整理表!C$200:C$378,0)="-",NA(),_xlfn.XLOOKUP($C464,貼_産出額整理表!$B$200:$B$378,貼_産出額整理表!C$200:C$378,0))</f>
        <v>126</v>
      </c>
      <c r="E464">
        <f>IF(_xlfn.XLOOKUP($C464,貼_産出額整理表!$B$200:$B$378,貼_産出額整理表!D$200:D$378,0)="-",NA(),_xlfn.XLOOKUP($C464,貼_産出額整理表!$B$200:$B$378,貼_産出額整理表!D$200:D$378,0))</f>
        <v>12</v>
      </c>
      <c r="F464" t="e">
        <f>IF(_xlfn.XLOOKUP($C464,貼_産出額整理表!$B$200:$B$378,貼_産出額整理表!E$200:E$378,0)="-",NA(),_xlfn.XLOOKUP($C464,貼_産出額整理表!$B$200:$B$378,貼_産出額整理表!E$200:E$378,0))</f>
        <v>#N/A</v>
      </c>
      <c r="G464" t="e">
        <f>IF(_xlfn.XLOOKUP($C464,貼_産出額整理表!$B$200:$B$378,貼_産出額整理表!F$200:F$378,0)="-",NA(),_xlfn.XLOOKUP($C464,貼_産出額整理表!$B$200:$B$378,貼_産出額整理表!F$200:F$378,0))</f>
        <v>#N/A</v>
      </c>
      <c r="H464" t="e">
        <f>IF(_xlfn.XLOOKUP($C464,貼_産出額整理表!$B$200:$B$378,貼_産出額整理表!G$200:G$378,0)="-",NA(),_xlfn.XLOOKUP($C464,貼_産出額整理表!$B$200:$B$378,貼_産出額整理表!G$200:G$378,0))</f>
        <v>#N/A</v>
      </c>
      <c r="I464" t="e">
        <f>IF(_xlfn.XLOOKUP($C464,貼_産出額整理表!$B$200:$B$378,貼_産出額整理表!H$200:H$378,0)="-",NA(),_xlfn.XLOOKUP($C464,貼_産出額整理表!$B$200:$B$378,貼_産出額整理表!H$200:H$378,0))</f>
        <v>#N/A</v>
      </c>
      <c r="J464" t="e">
        <f>IF(_xlfn.XLOOKUP($C464,貼_産出額整理表!$B$200:$B$378,貼_産出額整理表!I$200:I$378,0)="-",NA(),_xlfn.XLOOKUP($C464,貼_産出額整理表!$B$200:$B$378,貼_産出額整理表!I$200:I$378,0))</f>
        <v>#N/A</v>
      </c>
      <c r="K464" t="e">
        <f>IF(_xlfn.XLOOKUP($C464,貼_産出額整理表!$B$200:$B$378,貼_産出額整理表!M$200:M$378,0)="-",NA(),_xlfn.XLOOKUP($C464,貼_産出額整理表!$B$200:$B$378,貼_産出額整理表!M$200:M$378,0))</f>
        <v>#N/A</v>
      </c>
      <c r="L464" t="e">
        <f>IF(_xlfn.XLOOKUP($C464,貼_産出額整理表!$B$200:$B$378,貼_産出額整理表!N$200:N$378,0)="-",NA(),_xlfn.XLOOKUP($C464,貼_産出額整理表!$B$200:$B$378,貼_産出額整理表!N$200:N$378,0))</f>
        <v>#N/A</v>
      </c>
      <c r="M464">
        <f>IF(_xlfn.XLOOKUP($C464,貼_産出額整理表!$B$200:$B$378,貼_産出額整理表!J$200:J$378,0)="-",NA(),_xlfn.XLOOKUP($C464,貼_産出額整理表!$B$200:$B$378,貼_産出額整理表!J$200:J$378,0))</f>
        <v>2</v>
      </c>
      <c r="N464" t="e">
        <f>IF(_xlfn.XLOOKUP($C464,貼_産出額整理表!$B$200:$B$378,貼_産出額整理表!K$200:K$378,0)="-",NA(),_xlfn.XLOOKUP($C464,貼_産出額整理表!$B$200:$B$378,貼_産出額整理表!K$200:K$378,0))</f>
        <v>#N/A</v>
      </c>
      <c r="O464" t="e">
        <f>IF(_xlfn.XLOOKUP($C464,貼_産出額整理表!$B$200:$B$378,貼_産出額整理表!L$200:L$378,0)="-",NA(),_xlfn.XLOOKUP($C464,貼_産出額整理表!$B$200:$B$378,貼_産出額整理表!L$200:L$378,0))</f>
        <v>#N/A</v>
      </c>
      <c r="P464">
        <f>IF(_xlfn.XLOOKUP($C464,貼_産出額整理表!$B$200:$B$378,貼_産出額整理表!O$200:O$378,0)="-",NA(),_xlfn.XLOOKUP($C464,貼_産出額整理表!$B$200:$B$378,貼_産出額整理表!O$200:O$378,0))</f>
        <v>10</v>
      </c>
      <c r="Q464" t="e">
        <f>IF(_xlfn.XLOOKUP($C464,貼_産出額整理表!$B$200:$B$378,貼_産出額整理表!Q$200:Q$378,0)="-",NA(),_xlfn.XLOOKUP($C464,貼_産出額整理表!$B$200:$B$378,貼_産出額整理表!Q$200:Q$378,0))</f>
        <v>#N/A</v>
      </c>
      <c r="R464" t="e">
        <f>IF(_xlfn.XLOOKUP($C464,貼_産出額整理表!$B$200:$B$378,貼_産出額整理表!R$200:R$378,0)="-",NA(),_xlfn.XLOOKUP($C464,貼_産出額整理表!$B$200:$B$378,貼_産出額整理表!R$200:R$378,0))</f>
        <v>#N/A</v>
      </c>
      <c r="S464">
        <f>IF(_xlfn.XLOOKUP($C464,貼_産出額整理表!$B$200:$B$378,貼_産出額整理表!P$200:P$378,0)="-",NA(),_xlfn.XLOOKUP($C464,貼_産出額整理表!$B$200:$B$378,貼_産出額整理表!P$200:P$378,0))</f>
        <v>1</v>
      </c>
    </row>
    <row r="465" spans="3:19">
      <c r="C465">
        <v>147</v>
      </c>
      <c r="D465">
        <f>IF(_xlfn.XLOOKUP($C465,貼_産出額整理表!$B$200:$B$378,貼_産出額整理表!C$200:C$378,0)="-",NA(),_xlfn.XLOOKUP($C465,貼_産出額整理表!$B$200:$B$378,貼_産出額整理表!C$200:C$378,0))</f>
        <v>120</v>
      </c>
      <c r="E465">
        <f>IF(_xlfn.XLOOKUP($C465,貼_産出額整理表!$B$200:$B$378,貼_産出額整理表!D$200:D$378,0)="-",NA(),_xlfn.XLOOKUP($C465,貼_産出額整理表!$B$200:$B$378,貼_産出額整理表!D$200:D$378,0))</f>
        <v>12</v>
      </c>
      <c r="F465" t="e">
        <f>IF(_xlfn.XLOOKUP($C465,貼_産出額整理表!$B$200:$B$378,貼_産出額整理表!E$200:E$378,0)="-",NA(),_xlfn.XLOOKUP($C465,貼_産出額整理表!$B$200:$B$378,貼_産出額整理表!E$200:E$378,0))</f>
        <v>#N/A</v>
      </c>
      <c r="G465" t="e">
        <f>IF(_xlfn.XLOOKUP($C465,貼_産出額整理表!$B$200:$B$378,貼_産出額整理表!F$200:F$378,0)="-",NA(),_xlfn.XLOOKUP($C465,貼_産出額整理表!$B$200:$B$378,貼_産出額整理表!F$200:F$378,0))</f>
        <v>#N/A</v>
      </c>
      <c r="H465" t="e">
        <f>IF(_xlfn.XLOOKUP($C465,貼_産出額整理表!$B$200:$B$378,貼_産出額整理表!G$200:G$378,0)="-",NA(),_xlfn.XLOOKUP($C465,貼_産出額整理表!$B$200:$B$378,貼_産出額整理表!G$200:G$378,0))</f>
        <v>#N/A</v>
      </c>
      <c r="I465" t="e">
        <f>IF(_xlfn.XLOOKUP($C465,貼_産出額整理表!$B$200:$B$378,貼_産出額整理表!H$200:H$378,0)="-",NA(),_xlfn.XLOOKUP($C465,貼_産出額整理表!$B$200:$B$378,貼_産出額整理表!H$200:H$378,0))</f>
        <v>#N/A</v>
      </c>
      <c r="J465" t="e">
        <f>IF(_xlfn.XLOOKUP($C465,貼_産出額整理表!$B$200:$B$378,貼_産出額整理表!I$200:I$378,0)="-",NA(),_xlfn.XLOOKUP($C465,貼_産出額整理表!$B$200:$B$378,貼_産出額整理表!I$200:I$378,0))</f>
        <v>#N/A</v>
      </c>
      <c r="K465" t="e">
        <f>IF(_xlfn.XLOOKUP($C465,貼_産出額整理表!$B$200:$B$378,貼_産出額整理表!M$200:M$378,0)="-",NA(),_xlfn.XLOOKUP($C465,貼_産出額整理表!$B$200:$B$378,貼_産出額整理表!M$200:M$378,0))</f>
        <v>#N/A</v>
      </c>
      <c r="L465" t="e">
        <f>IF(_xlfn.XLOOKUP($C465,貼_産出額整理表!$B$200:$B$378,貼_産出額整理表!N$200:N$378,0)="-",NA(),_xlfn.XLOOKUP($C465,貼_産出額整理表!$B$200:$B$378,貼_産出額整理表!N$200:N$378,0))</f>
        <v>#N/A</v>
      </c>
      <c r="M465">
        <f>IF(_xlfn.XLOOKUP($C465,貼_産出額整理表!$B$200:$B$378,貼_産出額整理表!J$200:J$378,0)="-",NA(),_xlfn.XLOOKUP($C465,貼_産出額整理表!$B$200:$B$378,貼_産出額整理表!J$200:J$378,0))</f>
        <v>2</v>
      </c>
      <c r="N465" t="e">
        <f>IF(_xlfn.XLOOKUP($C465,貼_産出額整理表!$B$200:$B$378,貼_産出額整理表!K$200:K$378,0)="-",NA(),_xlfn.XLOOKUP($C465,貼_産出額整理表!$B$200:$B$378,貼_産出額整理表!K$200:K$378,0))</f>
        <v>#N/A</v>
      </c>
      <c r="O465" t="e">
        <f>IF(_xlfn.XLOOKUP($C465,貼_産出額整理表!$B$200:$B$378,貼_産出額整理表!L$200:L$378,0)="-",NA(),_xlfn.XLOOKUP($C465,貼_産出額整理表!$B$200:$B$378,貼_産出額整理表!L$200:L$378,0))</f>
        <v>#N/A</v>
      </c>
      <c r="P465">
        <f>IF(_xlfn.XLOOKUP($C465,貼_産出額整理表!$B$200:$B$378,貼_産出額整理表!O$200:O$378,0)="-",NA(),_xlfn.XLOOKUP($C465,貼_産出額整理表!$B$200:$B$378,貼_産出額整理表!O$200:O$378,0))</f>
        <v>9</v>
      </c>
      <c r="Q465" t="e">
        <f>IF(_xlfn.XLOOKUP($C465,貼_産出額整理表!$B$200:$B$378,貼_産出額整理表!Q$200:Q$378,0)="-",NA(),_xlfn.XLOOKUP($C465,貼_産出額整理表!$B$200:$B$378,貼_産出額整理表!Q$200:Q$378,0))</f>
        <v>#N/A</v>
      </c>
      <c r="R465" t="e">
        <f>IF(_xlfn.XLOOKUP($C465,貼_産出額整理表!$B$200:$B$378,貼_産出額整理表!R$200:R$378,0)="-",NA(),_xlfn.XLOOKUP($C465,貼_産出額整理表!$B$200:$B$378,貼_産出額整理表!R$200:R$378,0))</f>
        <v>#N/A</v>
      </c>
      <c r="S465">
        <f>IF(_xlfn.XLOOKUP($C465,貼_産出額整理表!$B$200:$B$378,貼_産出額整理表!P$200:P$378,0)="-",NA(),_xlfn.XLOOKUP($C465,貼_産出額整理表!$B$200:$B$378,貼_産出額整理表!P$200:P$378,0))</f>
        <v>1</v>
      </c>
    </row>
    <row r="466" spans="3:19">
      <c r="C466">
        <v>148</v>
      </c>
      <c r="D466">
        <f>IF(_xlfn.XLOOKUP($C466,貼_産出額整理表!$B$200:$B$378,貼_産出額整理表!C$200:C$378,0)="-",NA(),_xlfn.XLOOKUP($C466,貼_産出額整理表!$B$200:$B$378,貼_産出額整理表!C$200:C$378,0))</f>
        <v>117</v>
      </c>
      <c r="E466">
        <f>IF(_xlfn.XLOOKUP($C466,貼_産出額整理表!$B$200:$B$378,貼_産出額整理表!D$200:D$378,0)="-",NA(),_xlfn.XLOOKUP($C466,貼_産出額整理表!$B$200:$B$378,貼_産出額整理表!D$200:D$378,0))</f>
        <v>9</v>
      </c>
      <c r="F466" t="e">
        <f>IF(_xlfn.XLOOKUP($C466,貼_産出額整理表!$B$200:$B$378,貼_産出額整理表!E$200:E$378,0)="-",NA(),_xlfn.XLOOKUP($C466,貼_産出額整理表!$B$200:$B$378,貼_産出額整理表!E$200:E$378,0))</f>
        <v>#N/A</v>
      </c>
      <c r="G466" t="e">
        <f>IF(_xlfn.XLOOKUP($C466,貼_産出額整理表!$B$200:$B$378,貼_産出額整理表!F$200:F$378,0)="-",NA(),_xlfn.XLOOKUP($C466,貼_産出額整理表!$B$200:$B$378,貼_産出額整理表!F$200:F$378,0))</f>
        <v>#N/A</v>
      </c>
      <c r="H466" t="e">
        <f>IF(_xlfn.XLOOKUP($C466,貼_産出額整理表!$B$200:$B$378,貼_産出額整理表!G$200:G$378,0)="-",NA(),_xlfn.XLOOKUP($C466,貼_産出額整理表!$B$200:$B$378,貼_産出額整理表!G$200:G$378,0))</f>
        <v>#N/A</v>
      </c>
      <c r="I466" t="e">
        <f>IF(_xlfn.XLOOKUP($C466,貼_産出額整理表!$B$200:$B$378,貼_産出額整理表!H$200:H$378,0)="-",NA(),_xlfn.XLOOKUP($C466,貼_産出額整理表!$B$200:$B$378,貼_産出額整理表!H$200:H$378,0))</f>
        <v>#N/A</v>
      </c>
      <c r="J466" t="e">
        <f>IF(_xlfn.XLOOKUP($C466,貼_産出額整理表!$B$200:$B$378,貼_産出額整理表!I$200:I$378,0)="-",NA(),_xlfn.XLOOKUP($C466,貼_産出額整理表!$B$200:$B$378,貼_産出額整理表!I$200:I$378,0))</f>
        <v>#N/A</v>
      </c>
      <c r="K466" t="e">
        <f>IF(_xlfn.XLOOKUP($C466,貼_産出額整理表!$B$200:$B$378,貼_産出額整理表!M$200:M$378,0)="-",NA(),_xlfn.XLOOKUP($C466,貼_産出額整理表!$B$200:$B$378,貼_産出額整理表!M$200:M$378,0))</f>
        <v>#N/A</v>
      </c>
      <c r="L466" t="e">
        <f>IF(_xlfn.XLOOKUP($C466,貼_産出額整理表!$B$200:$B$378,貼_産出額整理表!N$200:N$378,0)="-",NA(),_xlfn.XLOOKUP($C466,貼_産出額整理表!$B$200:$B$378,貼_産出額整理表!N$200:N$378,0))</f>
        <v>#N/A</v>
      </c>
      <c r="M466">
        <f>IF(_xlfn.XLOOKUP($C466,貼_産出額整理表!$B$200:$B$378,貼_産出額整理表!J$200:J$378,0)="-",NA(),_xlfn.XLOOKUP($C466,貼_産出額整理表!$B$200:$B$378,貼_産出額整理表!J$200:J$378,0))</f>
        <v>2</v>
      </c>
      <c r="N466" t="e">
        <f>IF(_xlfn.XLOOKUP($C466,貼_産出額整理表!$B$200:$B$378,貼_産出額整理表!K$200:K$378,0)="-",NA(),_xlfn.XLOOKUP($C466,貼_産出額整理表!$B$200:$B$378,貼_産出額整理表!K$200:K$378,0))</f>
        <v>#N/A</v>
      </c>
      <c r="O466" t="e">
        <f>IF(_xlfn.XLOOKUP($C466,貼_産出額整理表!$B$200:$B$378,貼_産出額整理表!L$200:L$378,0)="-",NA(),_xlfn.XLOOKUP($C466,貼_産出額整理表!$B$200:$B$378,貼_産出額整理表!L$200:L$378,0))</f>
        <v>#N/A</v>
      </c>
      <c r="P466">
        <f>IF(_xlfn.XLOOKUP($C466,貼_産出額整理表!$B$200:$B$378,貼_産出額整理表!O$200:O$378,0)="-",NA(),_xlfn.XLOOKUP($C466,貼_産出額整理表!$B$200:$B$378,貼_産出額整理表!O$200:O$378,0))</f>
        <v>9</v>
      </c>
      <c r="Q466" t="e">
        <f>IF(_xlfn.XLOOKUP($C466,貼_産出額整理表!$B$200:$B$378,貼_産出額整理表!Q$200:Q$378,0)="-",NA(),_xlfn.XLOOKUP($C466,貼_産出額整理表!$B$200:$B$378,貼_産出額整理表!Q$200:Q$378,0))</f>
        <v>#N/A</v>
      </c>
      <c r="R466" t="e">
        <f>IF(_xlfn.XLOOKUP($C466,貼_産出額整理表!$B$200:$B$378,貼_産出額整理表!R$200:R$378,0)="-",NA(),_xlfn.XLOOKUP($C466,貼_産出額整理表!$B$200:$B$378,貼_産出額整理表!R$200:R$378,0))</f>
        <v>#N/A</v>
      </c>
      <c r="S466">
        <f>IF(_xlfn.XLOOKUP($C466,貼_産出額整理表!$B$200:$B$378,貼_産出額整理表!P$200:P$378,0)="-",NA(),_xlfn.XLOOKUP($C466,貼_産出額整理表!$B$200:$B$378,貼_産出額整理表!P$200:P$378,0))</f>
        <v>0</v>
      </c>
    </row>
    <row r="467" spans="3:19">
      <c r="C467">
        <v>149</v>
      </c>
      <c r="D467">
        <f>IF(_xlfn.XLOOKUP($C467,貼_産出額整理表!$B$200:$B$378,貼_産出額整理表!C$200:C$378,0)="-",NA(),_xlfn.XLOOKUP($C467,貼_産出額整理表!$B$200:$B$378,貼_産出額整理表!C$200:C$378,0))</f>
        <v>104</v>
      </c>
      <c r="E467">
        <f>IF(_xlfn.XLOOKUP($C467,貼_産出額整理表!$B$200:$B$378,貼_産出額整理表!D$200:D$378,0)="-",NA(),_xlfn.XLOOKUP($C467,貼_産出額整理表!$B$200:$B$378,貼_産出額整理表!D$200:D$378,0))</f>
        <v>9</v>
      </c>
      <c r="F467" t="e">
        <f>IF(_xlfn.XLOOKUP($C467,貼_産出額整理表!$B$200:$B$378,貼_産出額整理表!E$200:E$378,0)="-",NA(),_xlfn.XLOOKUP($C467,貼_産出額整理表!$B$200:$B$378,貼_産出額整理表!E$200:E$378,0))</f>
        <v>#N/A</v>
      </c>
      <c r="G467" t="e">
        <f>IF(_xlfn.XLOOKUP($C467,貼_産出額整理表!$B$200:$B$378,貼_産出額整理表!F$200:F$378,0)="-",NA(),_xlfn.XLOOKUP($C467,貼_産出額整理表!$B$200:$B$378,貼_産出額整理表!F$200:F$378,0))</f>
        <v>#N/A</v>
      </c>
      <c r="H467" t="e">
        <f>IF(_xlfn.XLOOKUP($C467,貼_産出額整理表!$B$200:$B$378,貼_産出額整理表!G$200:G$378,0)="-",NA(),_xlfn.XLOOKUP($C467,貼_産出額整理表!$B$200:$B$378,貼_産出額整理表!G$200:G$378,0))</f>
        <v>#N/A</v>
      </c>
      <c r="I467" t="e">
        <f>IF(_xlfn.XLOOKUP($C467,貼_産出額整理表!$B$200:$B$378,貼_産出額整理表!H$200:H$378,0)="-",NA(),_xlfn.XLOOKUP($C467,貼_産出額整理表!$B$200:$B$378,貼_産出額整理表!H$200:H$378,0))</f>
        <v>#N/A</v>
      </c>
      <c r="J467" t="e">
        <f>IF(_xlfn.XLOOKUP($C467,貼_産出額整理表!$B$200:$B$378,貼_産出額整理表!I$200:I$378,0)="-",NA(),_xlfn.XLOOKUP($C467,貼_産出額整理表!$B$200:$B$378,貼_産出額整理表!I$200:I$378,0))</f>
        <v>#N/A</v>
      </c>
      <c r="K467" t="e">
        <f>IF(_xlfn.XLOOKUP($C467,貼_産出額整理表!$B$200:$B$378,貼_産出額整理表!M$200:M$378,0)="-",NA(),_xlfn.XLOOKUP($C467,貼_産出額整理表!$B$200:$B$378,貼_産出額整理表!M$200:M$378,0))</f>
        <v>#N/A</v>
      </c>
      <c r="L467" t="e">
        <f>IF(_xlfn.XLOOKUP($C467,貼_産出額整理表!$B$200:$B$378,貼_産出額整理表!N$200:N$378,0)="-",NA(),_xlfn.XLOOKUP($C467,貼_産出額整理表!$B$200:$B$378,貼_産出額整理表!N$200:N$378,0))</f>
        <v>#N/A</v>
      </c>
      <c r="M467">
        <f>IF(_xlfn.XLOOKUP($C467,貼_産出額整理表!$B$200:$B$378,貼_産出額整理表!J$200:J$378,0)="-",NA(),_xlfn.XLOOKUP($C467,貼_産出額整理表!$B$200:$B$378,貼_産出額整理表!J$200:J$378,0))</f>
        <v>2</v>
      </c>
      <c r="N467" t="e">
        <f>IF(_xlfn.XLOOKUP($C467,貼_産出額整理表!$B$200:$B$378,貼_産出額整理表!K$200:K$378,0)="-",NA(),_xlfn.XLOOKUP($C467,貼_産出額整理表!$B$200:$B$378,貼_産出額整理表!K$200:K$378,0))</f>
        <v>#N/A</v>
      </c>
      <c r="O467" t="e">
        <f>IF(_xlfn.XLOOKUP($C467,貼_産出額整理表!$B$200:$B$378,貼_産出額整理表!L$200:L$378,0)="-",NA(),_xlfn.XLOOKUP($C467,貼_産出額整理表!$B$200:$B$378,貼_産出額整理表!L$200:L$378,0))</f>
        <v>#N/A</v>
      </c>
      <c r="P467">
        <f>IF(_xlfn.XLOOKUP($C467,貼_産出額整理表!$B$200:$B$378,貼_産出額整理表!O$200:O$378,0)="-",NA(),_xlfn.XLOOKUP($C467,貼_産出額整理表!$B$200:$B$378,貼_産出額整理表!O$200:O$378,0))</f>
        <v>8</v>
      </c>
      <c r="Q467" t="e">
        <f>IF(_xlfn.XLOOKUP($C467,貼_産出額整理表!$B$200:$B$378,貼_産出額整理表!Q$200:Q$378,0)="-",NA(),_xlfn.XLOOKUP($C467,貼_産出額整理表!$B$200:$B$378,貼_産出額整理表!Q$200:Q$378,0))</f>
        <v>#N/A</v>
      </c>
      <c r="R467" t="e">
        <f>IF(_xlfn.XLOOKUP($C467,貼_産出額整理表!$B$200:$B$378,貼_産出額整理表!R$200:R$378,0)="-",NA(),_xlfn.XLOOKUP($C467,貼_産出額整理表!$B$200:$B$378,貼_産出額整理表!R$200:R$378,0))</f>
        <v>#N/A</v>
      </c>
      <c r="S467">
        <f>IF(_xlfn.XLOOKUP($C467,貼_産出額整理表!$B$200:$B$378,貼_産出額整理表!P$200:P$378,0)="-",NA(),_xlfn.XLOOKUP($C467,貼_産出額整理表!$B$200:$B$378,貼_産出額整理表!P$200:P$378,0))</f>
        <v>0</v>
      </c>
    </row>
    <row r="468" spans="3:19">
      <c r="C468">
        <v>150</v>
      </c>
      <c r="D468">
        <f>IF(_xlfn.XLOOKUP($C468,貼_産出額整理表!$B$200:$B$378,貼_産出額整理表!C$200:C$378,0)="-",NA(),_xlfn.XLOOKUP($C468,貼_産出額整理表!$B$200:$B$378,貼_産出額整理表!C$200:C$378,0))</f>
        <v>78</v>
      </c>
      <c r="E468">
        <f>IF(_xlfn.XLOOKUP($C468,貼_産出額整理表!$B$200:$B$378,貼_産出額整理表!D$200:D$378,0)="-",NA(),_xlfn.XLOOKUP($C468,貼_産出額整理表!$B$200:$B$378,貼_産出額整理表!D$200:D$378,0))</f>
        <v>9</v>
      </c>
      <c r="F468" t="e">
        <f>IF(_xlfn.XLOOKUP($C468,貼_産出額整理表!$B$200:$B$378,貼_産出額整理表!E$200:E$378,0)="-",NA(),_xlfn.XLOOKUP($C468,貼_産出額整理表!$B$200:$B$378,貼_産出額整理表!E$200:E$378,0))</f>
        <v>#N/A</v>
      </c>
      <c r="G468" t="e">
        <f>IF(_xlfn.XLOOKUP($C468,貼_産出額整理表!$B$200:$B$378,貼_産出額整理表!F$200:F$378,0)="-",NA(),_xlfn.XLOOKUP($C468,貼_産出額整理表!$B$200:$B$378,貼_産出額整理表!F$200:F$378,0))</f>
        <v>#N/A</v>
      </c>
      <c r="H468" t="e">
        <f>IF(_xlfn.XLOOKUP($C468,貼_産出額整理表!$B$200:$B$378,貼_産出額整理表!G$200:G$378,0)="-",NA(),_xlfn.XLOOKUP($C468,貼_産出額整理表!$B$200:$B$378,貼_産出額整理表!G$200:G$378,0))</f>
        <v>#N/A</v>
      </c>
      <c r="I468" t="e">
        <f>IF(_xlfn.XLOOKUP($C468,貼_産出額整理表!$B$200:$B$378,貼_産出額整理表!H$200:H$378,0)="-",NA(),_xlfn.XLOOKUP($C468,貼_産出額整理表!$B$200:$B$378,貼_産出額整理表!H$200:H$378,0))</f>
        <v>#N/A</v>
      </c>
      <c r="J468" t="e">
        <f>IF(_xlfn.XLOOKUP($C468,貼_産出額整理表!$B$200:$B$378,貼_産出額整理表!I$200:I$378,0)="-",NA(),_xlfn.XLOOKUP($C468,貼_産出額整理表!$B$200:$B$378,貼_産出額整理表!I$200:I$378,0))</f>
        <v>#N/A</v>
      </c>
      <c r="K468" t="e">
        <f>IF(_xlfn.XLOOKUP($C468,貼_産出額整理表!$B$200:$B$378,貼_産出額整理表!M$200:M$378,0)="-",NA(),_xlfn.XLOOKUP($C468,貼_産出額整理表!$B$200:$B$378,貼_産出額整理表!M$200:M$378,0))</f>
        <v>#N/A</v>
      </c>
      <c r="L468" t="e">
        <f>IF(_xlfn.XLOOKUP($C468,貼_産出額整理表!$B$200:$B$378,貼_産出額整理表!N$200:N$378,0)="-",NA(),_xlfn.XLOOKUP($C468,貼_産出額整理表!$B$200:$B$378,貼_産出額整理表!N$200:N$378,0))</f>
        <v>#N/A</v>
      </c>
      <c r="M468">
        <f>IF(_xlfn.XLOOKUP($C468,貼_産出額整理表!$B$200:$B$378,貼_産出額整理表!J$200:J$378,0)="-",NA(),_xlfn.XLOOKUP($C468,貼_産出額整理表!$B$200:$B$378,貼_産出額整理表!J$200:J$378,0))</f>
        <v>2</v>
      </c>
      <c r="N468" t="e">
        <f>IF(_xlfn.XLOOKUP($C468,貼_産出額整理表!$B$200:$B$378,貼_産出額整理表!K$200:K$378,0)="-",NA(),_xlfn.XLOOKUP($C468,貼_産出額整理表!$B$200:$B$378,貼_産出額整理表!K$200:K$378,0))</f>
        <v>#N/A</v>
      </c>
      <c r="O468" t="e">
        <f>IF(_xlfn.XLOOKUP($C468,貼_産出額整理表!$B$200:$B$378,貼_産出額整理表!L$200:L$378,0)="-",NA(),_xlfn.XLOOKUP($C468,貼_産出額整理表!$B$200:$B$378,貼_産出額整理表!L$200:L$378,0))</f>
        <v>#N/A</v>
      </c>
      <c r="P468">
        <f>IF(_xlfn.XLOOKUP($C468,貼_産出額整理表!$B$200:$B$378,貼_産出額整理表!O$200:O$378,0)="-",NA(),_xlfn.XLOOKUP($C468,貼_産出額整理表!$B$200:$B$378,貼_産出額整理表!O$200:O$378,0))</f>
        <v>7</v>
      </c>
      <c r="Q468" t="e">
        <f>IF(_xlfn.XLOOKUP($C468,貼_産出額整理表!$B$200:$B$378,貼_産出額整理表!Q$200:Q$378,0)="-",NA(),_xlfn.XLOOKUP($C468,貼_産出額整理表!$B$200:$B$378,貼_産出額整理表!Q$200:Q$378,0))</f>
        <v>#N/A</v>
      </c>
      <c r="R468" t="e">
        <f>IF(_xlfn.XLOOKUP($C468,貼_産出額整理表!$B$200:$B$378,貼_産出額整理表!R$200:R$378,0)="-",NA(),_xlfn.XLOOKUP($C468,貼_産出額整理表!$B$200:$B$378,貼_産出額整理表!R$200:R$378,0))</f>
        <v>#N/A</v>
      </c>
      <c r="S468">
        <f>IF(_xlfn.XLOOKUP($C468,貼_産出額整理表!$B$200:$B$378,貼_産出額整理表!P$200:P$378,0)="-",NA(),_xlfn.XLOOKUP($C468,貼_産出額整理表!$B$200:$B$378,貼_産出額整理表!P$200:P$378,0))</f>
        <v>0</v>
      </c>
    </row>
    <row r="469" spans="3:19">
      <c r="C469">
        <v>151</v>
      </c>
      <c r="D469">
        <f>IF(_xlfn.XLOOKUP($C469,貼_産出額整理表!$B$200:$B$378,貼_産出額整理表!C$200:C$378,0)="-",NA(),_xlfn.XLOOKUP($C469,貼_産出額整理表!$B$200:$B$378,貼_産出額整理表!C$200:C$378,0))</f>
        <v>74</v>
      </c>
      <c r="E469">
        <f>IF(_xlfn.XLOOKUP($C469,貼_産出額整理表!$B$200:$B$378,貼_産出額整理表!D$200:D$378,0)="-",NA(),_xlfn.XLOOKUP($C469,貼_産出額整理表!$B$200:$B$378,貼_産出額整理表!D$200:D$378,0))</f>
        <v>8</v>
      </c>
      <c r="F469" t="e">
        <f>IF(_xlfn.XLOOKUP($C469,貼_産出額整理表!$B$200:$B$378,貼_産出額整理表!E$200:E$378,0)="-",NA(),_xlfn.XLOOKUP($C469,貼_産出額整理表!$B$200:$B$378,貼_産出額整理表!E$200:E$378,0))</f>
        <v>#N/A</v>
      </c>
      <c r="G469" t="e">
        <f>IF(_xlfn.XLOOKUP($C469,貼_産出額整理表!$B$200:$B$378,貼_産出額整理表!F$200:F$378,0)="-",NA(),_xlfn.XLOOKUP($C469,貼_産出額整理表!$B$200:$B$378,貼_産出額整理表!F$200:F$378,0))</f>
        <v>#N/A</v>
      </c>
      <c r="H469" t="e">
        <f>IF(_xlfn.XLOOKUP($C469,貼_産出額整理表!$B$200:$B$378,貼_産出額整理表!G$200:G$378,0)="-",NA(),_xlfn.XLOOKUP($C469,貼_産出額整理表!$B$200:$B$378,貼_産出額整理表!G$200:G$378,0))</f>
        <v>#N/A</v>
      </c>
      <c r="I469" t="e">
        <f>IF(_xlfn.XLOOKUP($C469,貼_産出額整理表!$B$200:$B$378,貼_産出額整理表!H$200:H$378,0)="-",NA(),_xlfn.XLOOKUP($C469,貼_産出額整理表!$B$200:$B$378,貼_産出額整理表!H$200:H$378,0))</f>
        <v>#N/A</v>
      </c>
      <c r="J469" t="e">
        <f>IF(_xlfn.XLOOKUP($C469,貼_産出額整理表!$B$200:$B$378,貼_産出額整理表!I$200:I$378,0)="-",NA(),_xlfn.XLOOKUP($C469,貼_産出額整理表!$B$200:$B$378,貼_産出額整理表!I$200:I$378,0))</f>
        <v>#N/A</v>
      </c>
      <c r="K469" t="e">
        <f>IF(_xlfn.XLOOKUP($C469,貼_産出額整理表!$B$200:$B$378,貼_産出額整理表!M$200:M$378,0)="-",NA(),_xlfn.XLOOKUP($C469,貼_産出額整理表!$B$200:$B$378,貼_産出額整理表!M$200:M$378,0))</f>
        <v>#N/A</v>
      </c>
      <c r="L469" t="e">
        <f>IF(_xlfn.XLOOKUP($C469,貼_産出額整理表!$B$200:$B$378,貼_産出額整理表!N$200:N$378,0)="-",NA(),_xlfn.XLOOKUP($C469,貼_産出額整理表!$B$200:$B$378,貼_産出額整理表!N$200:N$378,0))</f>
        <v>#N/A</v>
      </c>
      <c r="M469">
        <f>IF(_xlfn.XLOOKUP($C469,貼_産出額整理表!$B$200:$B$378,貼_産出額整理表!J$200:J$378,0)="-",NA(),_xlfn.XLOOKUP($C469,貼_産出額整理表!$B$200:$B$378,貼_産出額整理表!J$200:J$378,0))</f>
        <v>1</v>
      </c>
      <c r="N469" t="e">
        <f>IF(_xlfn.XLOOKUP($C469,貼_産出額整理表!$B$200:$B$378,貼_産出額整理表!K$200:K$378,0)="-",NA(),_xlfn.XLOOKUP($C469,貼_産出額整理表!$B$200:$B$378,貼_産出額整理表!K$200:K$378,0))</f>
        <v>#N/A</v>
      </c>
      <c r="O469" t="e">
        <f>IF(_xlfn.XLOOKUP($C469,貼_産出額整理表!$B$200:$B$378,貼_産出額整理表!L$200:L$378,0)="-",NA(),_xlfn.XLOOKUP($C469,貼_産出額整理表!$B$200:$B$378,貼_産出額整理表!L$200:L$378,0))</f>
        <v>#N/A</v>
      </c>
      <c r="P469">
        <f>IF(_xlfn.XLOOKUP($C469,貼_産出額整理表!$B$200:$B$378,貼_産出額整理表!O$200:O$378,0)="-",NA(),_xlfn.XLOOKUP($C469,貼_産出額整理表!$B$200:$B$378,貼_産出額整理表!O$200:O$378,0))</f>
        <v>6</v>
      </c>
      <c r="Q469" t="e">
        <f>IF(_xlfn.XLOOKUP($C469,貼_産出額整理表!$B$200:$B$378,貼_産出額整理表!Q$200:Q$378,0)="-",NA(),_xlfn.XLOOKUP($C469,貼_産出額整理表!$B$200:$B$378,貼_産出額整理表!Q$200:Q$378,0))</f>
        <v>#N/A</v>
      </c>
      <c r="R469" t="e">
        <f>IF(_xlfn.XLOOKUP($C469,貼_産出額整理表!$B$200:$B$378,貼_産出額整理表!R$200:R$378,0)="-",NA(),_xlfn.XLOOKUP($C469,貼_産出額整理表!$B$200:$B$378,貼_産出額整理表!R$200:R$378,0))</f>
        <v>#N/A</v>
      </c>
      <c r="S469">
        <f>IF(_xlfn.XLOOKUP($C469,貼_産出額整理表!$B$200:$B$378,貼_産出額整理表!P$200:P$378,0)="-",NA(),_xlfn.XLOOKUP($C469,貼_産出額整理表!$B$200:$B$378,貼_産出額整理表!P$200:P$378,0))</f>
        <v>0</v>
      </c>
    </row>
    <row r="470" spans="3:19">
      <c r="C470">
        <v>152</v>
      </c>
      <c r="D470">
        <f>IF(_xlfn.XLOOKUP($C470,貼_産出額整理表!$B$200:$B$378,貼_産出額整理表!C$200:C$378,0)="-",NA(),_xlfn.XLOOKUP($C470,貼_産出額整理表!$B$200:$B$378,貼_産出額整理表!C$200:C$378,0))</f>
        <v>71</v>
      </c>
      <c r="E470">
        <f>IF(_xlfn.XLOOKUP($C470,貼_産出額整理表!$B$200:$B$378,貼_産出額整理表!D$200:D$378,0)="-",NA(),_xlfn.XLOOKUP($C470,貼_産出額整理表!$B$200:$B$378,貼_産出額整理表!D$200:D$378,0))</f>
        <v>8</v>
      </c>
      <c r="F470" t="e">
        <f>IF(_xlfn.XLOOKUP($C470,貼_産出額整理表!$B$200:$B$378,貼_産出額整理表!E$200:E$378,0)="-",NA(),_xlfn.XLOOKUP($C470,貼_産出額整理表!$B$200:$B$378,貼_産出額整理表!E$200:E$378,0))</f>
        <v>#N/A</v>
      </c>
      <c r="G470" t="e">
        <f>IF(_xlfn.XLOOKUP($C470,貼_産出額整理表!$B$200:$B$378,貼_産出額整理表!F$200:F$378,0)="-",NA(),_xlfn.XLOOKUP($C470,貼_産出額整理表!$B$200:$B$378,貼_産出額整理表!F$200:F$378,0))</f>
        <v>#N/A</v>
      </c>
      <c r="H470" t="e">
        <f>IF(_xlfn.XLOOKUP($C470,貼_産出額整理表!$B$200:$B$378,貼_産出額整理表!G$200:G$378,0)="-",NA(),_xlfn.XLOOKUP($C470,貼_産出額整理表!$B$200:$B$378,貼_産出額整理表!G$200:G$378,0))</f>
        <v>#N/A</v>
      </c>
      <c r="I470" t="e">
        <f>IF(_xlfn.XLOOKUP($C470,貼_産出額整理表!$B$200:$B$378,貼_産出額整理表!H$200:H$378,0)="-",NA(),_xlfn.XLOOKUP($C470,貼_産出額整理表!$B$200:$B$378,貼_産出額整理表!H$200:H$378,0))</f>
        <v>#N/A</v>
      </c>
      <c r="J470" t="e">
        <f>IF(_xlfn.XLOOKUP($C470,貼_産出額整理表!$B$200:$B$378,貼_産出額整理表!I$200:I$378,0)="-",NA(),_xlfn.XLOOKUP($C470,貼_産出額整理表!$B$200:$B$378,貼_産出額整理表!I$200:I$378,0))</f>
        <v>#N/A</v>
      </c>
      <c r="K470" t="e">
        <f>IF(_xlfn.XLOOKUP($C470,貼_産出額整理表!$B$200:$B$378,貼_産出額整理表!M$200:M$378,0)="-",NA(),_xlfn.XLOOKUP($C470,貼_産出額整理表!$B$200:$B$378,貼_産出額整理表!M$200:M$378,0))</f>
        <v>#N/A</v>
      </c>
      <c r="L470" t="e">
        <f>IF(_xlfn.XLOOKUP($C470,貼_産出額整理表!$B$200:$B$378,貼_産出額整理表!N$200:N$378,0)="-",NA(),_xlfn.XLOOKUP($C470,貼_産出額整理表!$B$200:$B$378,貼_産出額整理表!N$200:N$378,0))</f>
        <v>#N/A</v>
      </c>
      <c r="M470">
        <f>IF(_xlfn.XLOOKUP($C470,貼_産出額整理表!$B$200:$B$378,貼_産出額整理表!J$200:J$378,0)="-",NA(),_xlfn.XLOOKUP($C470,貼_産出額整理表!$B$200:$B$378,貼_産出額整理表!J$200:J$378,0))</f>
        <v>1</v>
      </c>
      <c r="N470" t="e">
        <f>IF(_xlfn.XLOOKUP($C470,貼_産出額整理表!$B$200:$B$378,貼_産出額整理表!K$200:K$378,0)="-",NA(),_xlfn.XLOOKUP($C470,貼_産出額整理表!$B$200:$B$378,貼_産出額整理表!K$200:K$378,0))</f>
        <v>#N/A</v>
      </c>
      <c r="O470" t="e">
        <f>IF(_xlfn.XLOOKUP($C470,貼_産出額整理表!$B$200:$B$378,貼_産出額整理表!L$200:L$378,0)="-",NA(),_xlfn.XLOOKUP($C470,貼_産出額整理表!$B$200:$B$378,貼_産出額整理表!L$200:L$378,0))</f>
        <v>#N/A</v>
      </c>
      <c r="P470">
        <f>IF(_xlfn.XLOOKUP($C470,貼_産出額整理表!$B$200:$B$378,貼_産出額整理表!O$200:O$378,0)="-",NA(),_xlfn.XLOOKUP($C470,貼_産出額整理表!$B$200:$B$378,貼_産出額整理表!O$200:O$378,0))</f>
        <v>6</v>
      </c>
      <c r="Q470" t="e">
        <f>IF(_xlfn.XLOOKUP($C470,貼_産出額整理表!$B$200:$B$378,貼_産出額整理表!Q$200:Q$378,0)="-",NA(),_xlfn.XLOOKUP($C470,貼_産出額整理表!$B$200:$B$378,貼_産出額整理表!Q$200:Q$378,0))</f>
        <v>#N/A</v>
      </c>
      <c r="R470" t="e">
        <f>IF(_xlfn.XLOOKUP($C470,貼_産出額整理表!$B$200:$B$378,貼_産出額整理表!R$200:R$378,0)="-",NA(),_xlfn.XLOOKUP($C470,貼_産出額整理表!$B$200:$B$378,貼_産出額整理表!R$200:R$378,0))</f>
        <v>#N/A</v>
      </c>
      <c r="S470">
        <f>IF(_xlfn.XLOOKUP($C470,貼_産出額整理表!$B$200:$B$378,貼_産出額整理表!P$200:P$378,0)="-",NA(),_xlfn.XLOOKUP($C470,貼_産出額整理表!$B$200:$B$378,貼_産出額整理表!P$200:P$378,0))</f>
        <v>0</v>
      </c>
    </row>
    <row r="471" spans="3:19">
      <c r="C471">
        <v>153</v>
      </c>
      <c r="D471">
        <f>IF(_xlfn.XLOOKUP($C471,貼_産出額整理表!$B$200:$B$378,貼_産出額整理表!C$200:C$378,0)="-",NA(),_xlfn.XLOOKUP($C471,貼_産出額整理表!$B$200:$B$378,貼_産出額整理表!C$200:C$378,0))</f>
        <v>69</v>
      </c>
      <c r="E471">
        <f>IF(_xlfn.XLOOKUP($C471,貼_産出額整理表!$B$200:$B$378,貼_産出額整理表!D$200:D$378,0)="-",NA(),_xlfn.XLOOKUP($C471,貼_産出額整理表!$B$200:$B$378,貼_産出額整理表!D$200:D$378,0))</f>
        <v>8</v>
      </c>
      <c r="F471" t="e">
        <f>IF(_xlfn.XLOOKUP($C471,貼_産出額整理表!$B$200:$B$378,貼_産出額整理表!E$200:E$378,0)="-",NA(),_xlfn.XLOOKUP($C471,貼_産出額整理表!$B$200:$B$378,貼_産出額整理表!E$200:E$378,0))</f>
        <v>#N/A</v>
      </c>
      <c r="G471" t="e">
        <f>IF(_xlfn.XLOOKUP($C471,貼_産出額整理表!$B$200:$B$378,貼_産出額整理表!F$200:F$378,0)="-",NA(),_xlfn.XLOOKUP($C471,貼_産出額整理表!$B$200:$B$378,貼_産出額整理表!F$200:F$378,0))</f>
        <v>#N/A</v>
      </c>
      <c r="H471" t="e">
        <f>IF(_xlfn.XLOOKUP($C471,貼_産出額整理表!$B$200:$B$378,貼_産出額整理表!G$200:G$378,0)="-",NA(),_xlfn.XLOOKUP($C471,貼_産出額整理表!$B$200:$B$378,貼_産出額整理表!G$200:G$378,0))</f>
        <v>#N/A</v>
      </c>
      <c r="I471" t="e">
        <f>IF(_xlfn.XLOOKUP($C471,貼_産出額整理表!$B$200:$B$378,貼_産出額整理表!H$200:H$378,0)="-",NA(),_xlfn.XLOOKUP($C471,貼_産出額整理表!$B$200:$B$378,貼_産出額整理表!H$200:H$378,0))</f>
        <v>#N/A</v>
      </c>
      <c r="J471" t="e">
        <f>IF(_xlfn.XLOOKUP($C471,貼_産出額整理表!$B$200:$B$378,貼_産出額整理表!I$200:I$378,0)="-",NA(),_xlfn.XLOOKUP($C471,貼_産出額整理表!$B$200:$B$378,貼_産出額整理表!I$200:I$378,0))</f>
        <v>#N/A</v>
      </c>
      <c r="K471" t="e">
        <f>IF(_xlfn.XLOOKUP($C471,貼_産出額整理表!$B$200:$B$378,貼_産出額整理表!M$200:M$378,0)="-",NA(),_xlfn.XLOOKUP($C471,貼_産出額整理表!$B$200:$B$378,貼_産出額整理表!M$200:M$378,0))</f>
        <v>#N/A</v>
      </c>
      <c r="L471" t="e">
        <f>IF(_xlfn.XLOOKUP($C471,貼_産出額整理表!$B$200:$B$378,貼_産出額整理表!N$200:N$378,0)="-",NA(),_xlfn.XLOOKUP($C471,貼_産出額整理表!$B$200:$B$378,貼_産出額整理表!N$200:N$378,0))</f>
        <v>#N/A</v>
      </c>
      <c r="M471">
        <f>IF(_xlfn.XLOOKUP($C471,貼_産出額整理表!$B$200:$B$378,貼_産出額整理表!J$200:J$378,0)="-",NA(),_xlfn.XLOOKUP($C471,貼_産出額整理表!$B$200:$B$378,貼_産出額整理表!J$200:J$378,0))</f>
        <v>1</v>
      </c>
      <c r="N471" t="e">
        <f>IF(_xlfn.XLOOKUP($C471,貼_産出額整理表!$B$200:$B$378,貼_産出額整理表!K$200:K$378,0)="-",NA(),_xlfn.XLOOKUP($C471,貼_産出額整理表!$B$200:$B$378,貼_産出額整理表!K$200:K$378,0))</f>
        <v>#N/A</v>
      </c>
      <c r="O471" t="e">
        <f>IF(_xlfn.XLOOKUP($C471,貼_産出額整理表!$B$200:$B$378,貼_産出額整理表!L$200:L$378,0)="-",NA(),_xlfn.XLOOKUP($C471,貼_産出額整理表!$B$200:$B$378,貼_産出額整理表!L$200:L$378,0))</f>
        <v>#N/A</v>
      </c>
      <c r="P471">
        <f>IF(_xlfn.XLOOKUP($C471,貼_産出額整理表!$B$200:$B$378,貼_産出額整理表!O$200:O$378,0)="-",NA(),_xlfn.XLOOKUP($C471,貼_産出額整理表!$B$200:$B$378,貼_産出額整理表!O$200:O$378,0))</f>
        <v>6</v>
      </c>
      <c r="Q471" t="e">
        <f>IF(_xlfn.XLOOKUP($C471,貼_産出額整理表!$B$200:$B$378,貼_産出額整理表!Q$200:Q$378,0)="-",NA(),_xlfn.XLOOKUP($C471,貼_産出額整理表!$B$200:$B$378,貼_産出額整理表!Q$200:Q$378,0))</f>
        <v>#N/A</v>
      </c>
      <c r="R471" t="e">
        <f>IF(_xlfn.XLOOKUP($C471,貼_産出額整理表!$B$200:$B$378,貼_産出額整理表!R$200:R$378,0)="-",NA(),_xlfn.XLOOKUP($C471,貼_産出額整理表!$B$200:$B$378,貼_産出額整理表!R$200:R$378,0))</f>
        <v>#N/A</v>
      </c>
      <c r="S471">
        <f>IF(_xlfn.XLOOKUP($C471,貼_産出額整理表!$B$200:$B$378,貼_産出額整理表!P$200:P$378,0)="-",NA(),_xlfn.XLOOKUP($C471,貼_産出額整理表!$B$200:$B$378,貼_産出額整理表!P$200:P$378,0))</f>
        <v>0</v>
      </c>
    </row>
    <row r="472" spans="3:19">
      <c r="C472">
        <v>154</v>
      </c>
      <c r="D472">
        <f>IF(_xlfn.XLOOKUP($C472,貼_産出額整理表!$B$200:$B$378,貼_産出額整理表!C$200:C$378,0)="-",NA(),_xlfn.XLOOKUP($C472,貼_産出額整理表!$B$200:$B$378,貼_産出額整理表!C$200:C$378,0))</f>
        <v>68</v>
      </c>
      <c r="E472">
        <f>IF(_xlfn.XLOOKUP($C472,貼_産出額整理表!$B$200:$B$378,貼_産出額整理表!D$200:D$378,0)="-",NA(),_xlfn.XLOOKUP($C472,貼_産出額整理表!$B$200:$B$378,貼_産出額整理表!D$200:D$378,0))</f>
        <v>8</v>
      </c>
      <c r="F472" t="e">
        <f>IF(_xlfn.XLOOKUP($C472,貼_産出額整理表!$B$200:$B$378,貼_産出額整理表!E$200:E$378,0)="-",NA(),_xlfn.XLOOKUP($C472,貼_産出額整理表!$B$200:$B$378,貼_産出額整理表!E$200:E$378,0))</f>
        <v>#N/A</v>
      </c>
      <c r="G472" t="e">
        <f>IF(_xlfn.XLOOKUP($C472,貼_産出額整理表!$B$200:$B$378,貼_産出額整理表!F$200:F$378,0)="-",NA(),_xlfn.XLOOKUP($C472,貼_産出額整理表!$B$200:$B$378,貼_産出額整理表!F$200:F$378,0))</f>
        <v>#N/A</v>
      </c>
      <c r="H472" t="e">
        <f>IF(_xlfn.XLOOKUP($C472,貼_産出額整理表!$B$200:$B$378,貼_産出額整理表!G$200:G$378,0)="-",NA(),_xlfn.XLOOKUP($C472,貼_産出額整理表!$B$200:$B$378,貼_産出額整理表!G$200:G$378,0))</f>
        <v>#N/A</v>
      </c>
      <c r="I472" t="e">
        <f>IF(_xlfn.XLOOKUP($C472,貼_産出額整理表!$B$200:$B$378,貼_産出額整理表!H$200:H$378,0)="-",NA(),_xlfn.XLOOKUP($C472,貼_産出額整理表!$B$200:$B$378,貼_産出額整理表!H$200:H$378,0))</f>
        <v>#N/A</v>
      </c>
      <c r="J472" t="e">
        <f>IF(_xlfn.XLOOKUP($C472,貼_産出額整理表!$B$200:$B$378,貼_産出額整理表!I$200:I$378,0)="-",NA(),_xlfn.XLOOKUP($C472,貼_産出額整理表!$B$200:$B$378,貼_産出額整理表!I$200:I$378,0))</f>
        <v>#N/A</v>
      </c>
      <c r="K472" t="e">
        <f>IF(_xlfn.XLOOKUP($C472,貼_産出額整理表!$B$200:$B$378,貼_産出額整理表!M$200:M$378,0)="-",NA(),_xlfn.XLOOKUP($C472,貼_産出額整理表!$B$200:$B$378,貼_産出額整理表!M$200:M$378,0))</f>
        <v>#N/A</v>
      </c>
      <c r="L472" t="e">
        <f>IF(_xlfn.XLOOKUP($C472,貼_産出額整理表!$B$200:$B$378,貼_産出額整理表!N$200:N$378,0)="-",NA(),_xlfn.XLOOKUP($C472,貼_産出額整理表!$B$200:$B$378,貼_産出額整理表!N$200:N$378,0))</f>
        <v>#N/A</v>
      </c>
      <c r="M472">
        <f>IF(_xlfn.XLOOKUP($C472,貼_産出額整理表!$B$200:$B$378,貼_産出額整理表!J$200:J$378,0)="-",NA(),_xlfn.XLOOKUP($C472,貼_産出額整理表!$B$200:$B$378,貼_産出額整理表!J$200:J$378,0))</f>
        <v>1</v>
      </c>
      <c r="N472" t="e">
        <f>IF(_xlfn.XLOOKUP($C472,貼_産出額整理表!$B$200:$B$378,貼_産出額整理表!K$200:K$378,0)="-",NA(),_xlfn.XLOOKUP($C472,貼_産出額整理表!$B$200:$B$378,貼_産出額整理表!K$200:K$378,0))</f>
        <v>#N/A</v>
      </c>
      <c r="O472" t="e">
        <f>IF(_xlfn.XLOOKUP($C472,貼_産出額整理表!$B$200:$B$378,貼_産出額整理表!L$200:L$378,0)="-",NA(),_xlfn.XLOOKUP($C472,貼_産出額整理表!$B$200:$B$378,貼_産出額整理表!L$200:L$378,0))</f>
        <v>#N/A</v>
      </c>
      <c r="P472">
        <f>IF(_xlfn.XLOOKUP($C472,貼_産出額整理表!$B$200:$B$378,貼_産出額整理表!O$200:O$378,0)="-",NA(),_xlfn.XLOOKUP($C472,貼_産出額整理表!$B$200:$B$378,貼_産出額整理表!O$200:O$378,0))</f>
        <v>6</v>
      </c>
      <c r="Q472" t="e">
        <f>IF(_xlfn.XLOOKUP($C472,貼_産出額整理表!$B$200:$B$378,貼_産出額整理表!Q$200:Q$378,0)="-",NA(),_xlfn.XLOOKUP($C472,貼_産出額整理表!$B$200:$B$378,貼_産出額整理表!Q$200:Q$378,0))</f>
        <v>#N/A</v>
      </c>
      <c r="R472" t="e">
        <f>IF(_xlfn.XLOOKUP($C472,貼_産出額整理表!$B$200:$B$378,貼_産出額整理表!R$200:R$378,0)="-",NA(),_xlfn.XLOOKUP($C472,貼_産出額整理表!$B$200:$B$378,貼_産出額整理表!R$200:R$378,0))</f>
        <v>#N/A</v>
      </c>
      <c r="S472">
        <f>IF(_xlfn.XLOOKUP($C472,貼_産出額整理表!$B$200:$B$378,貼_産出額整理表!P$200:P$378,0)="-",NA(),_xlfn.XLOOKUP($C472,貼_産出額整理表!$B$200:$B$378,貼_産出額整理表!P$200:P$378,0))</f>
        <v>0</v>
      </c>
    </row>
    <row r="473" spans="3:19">
      <c r="C473">
        <v>155</v>
      </c>
      <c r="D473">
        <f>IF(_xlfn.XLOOKUP($C473,貼_産出額整理表!$B$200:$B$378,貼_産出額整理表!C$200:C$378,0)="-",NA(),_xlfn.XLOOKUP($C473,貼_産出額整理表!$B$200:$B$378,貼_産出額整理表!C$200:C$378,0))</f>
        <v>64</v>
      </c>
      <c r="E473">
        <f>IF(_xlfn.XLOOKUP($C473,貼_産出額整理表!$B$200:$B$378,貼_産出額整理表!D$200:D$378,0)="-",NA(),_xlfn.XLOOKUP($C473,貼_産出額整理表!$B$200:$B$378,貼_産出額整理表!D$200:D$378,0))</f>
        <v>6</v>
      </c>
      <c r="F473" t="e">
        <f>IF(_xlfn.XLOOKUP($C473,貼_産出額整理表!$B$200:$B$378,貼_産出額整理表!E$200:E$378,0)="-",NA(),_xlfn.XLOOKUP($C473,貼_産出額整理表!$B$200:$B$378,貼_産出額整理表!E$200:E$378,0))</f>
        <v>#N/A</v>
      </c>
      <c r="G473" t="e">
        <f>IF(_xlfn.XLOOKUP($C473,貼_産出額整理表!$B$200:$B$378,貼_産出額整理表!F$200:F$378,0)="-",NA(),_xlfn.XLOOKUP($C473,貼_産出額整理表!$B$200:$B$378,貼_産出額整理表!F$200:F$378,0))</f>
        <v>#N/A</v>
      </c>
      <c r="H473" t="e">
        <f>IF(_xlfn.XLOOKUP($C473,貼_産出額整理表!$B$200:$B$378,貼_産出額整理表!G$200:G$378,0)="-",NA(),_xlfn.XLOOKUP($C473,貼_産出額整理表!$B$200:$B$378,貼_産出額整理表!G$200:G$378,0))</f>
        <v>#N/A</v>
      </c>
      <c r="I473" t="e">
        <f>IF(_xlfn.XLOOKUP($C473,貼_産出額整理表!$B$200:$B$378,貼_産出額整理表!H$200:H$378,0)="-",NA(),_xlfn.XLOOKUP($C473,貼_産出額整理表!$B$200:$B$378,貼_産出額整理表!H$200:H$378,0))</f>
        <v>#N/A</v>
      </c>
      <c r="J473" t="e">
        <f>IF(_xlfn.XLOOKUP($C473,貼_産出額整理表!$B$200:$B$378,貼_産出額整理表!I$200:I$378,0)="-",NA(),_xlfn.XLOOKUP($C473,貼_産出額整理表!$B$200:$B$378,貼_産出額整理表!I$200:I$378,0))</f>
        <v>#N/A</v>
      </c>
      <c r="K473" t="e">
        <f>IF(_xlfn.XLOOKUP($C473,貼_産出額整理表!$B$200:$B$378,貼_産出額整理表!M$200:M$378,0)="-",NA(),_xlfn.XLOOKUP($C473,貼_産出額整理表!$B$200:$B$378,貼_産出額整理表!M$200:M$378,0))</f>
        <v>#N/A</v>
      </c>
      <c r="L473" t="e">
        <f>IF(_xlfn.XLOOKUP($C473,貼_産出額整理表!$B$200:$B$378,貼_産出額整理表!N$200:N$378,0)="-",NA(),_xlfn.XLOOKUP($C473,貼_産出額整理表!$B$200:$B$378,貼_産出額整理表!N$200:N$378,0))</f>
        <v>#N/A</v>
      </c>
      <c r="M473">
        <f>IF(_xlfn.XLOOKUP($C473,貼_産出額整理表!$B$200:$B$378,貼_産出額整理表!J$200:J$378,0)="-",NA(),_xlfn.XLOOKUP($C473,貼_産出額整理表!$B$200:$B$378,貼_産出額整理表!J$200:J$378,0))</f>
        <v>0</v>
      </c>
      <c r="N473" t="e">
        <f>IF(_xlfn.XLOOKUP($C473,貼_産出額整理表!$B$200:$B$378,貼_産出額整理表!K$200:K$378,0)="-",NA(),_xlfn.XLOOKUP($C473,貼_産出額整理表!$B$200:$B$378,貼_産出額整理表!K$200:K$378,0))</f>
        <v>#N/A</v>
      </c>
      <c r="O473" t="e">
        <f>IF(_xlfn.XLOOKUP($C473,貼_産出額整理表!$B$200:$B$378,貼_産出額整理表!L$200:L$378,0)="-",NA(),_xlfn.XLOOKUP($C473,貼_産出額整理表!$B$200:$B$378,貼_産出額整理表!L$200:L$378,0))</f>
        <v>#N/A</v>
      </c>
      <c r="P473">
        <f>IF(_xlfn.XLOOKUP($C473,貼_産出額整理表!$B$200:$B$378,貼_産出額整理表!O$200:O$378,0)="-",NA(),_xlfn.XLOOKUP($C473,貼_産出額整理表!$B$200:$B$378,貼_産出額整理表!O$200:O$378,0))</f>
        <v>5</v>
      </c>
      <c r="Q473" t="e">
        <f>IF(_xlfn.XLOOKUP($C473,貼_産出額整理表!$B$200:$B$378,貼_産出額整理表!Q$200:Q$378,0)="-",NA(),_xlfn.XLOOKUP($C473,貼_産出額整理表!$B$200:$B$378,貼_産出額整理表!Q$200:Q$378,0))</f>
        <v>#N/A</v>
      </c>
      <c r="R473" t="e">
        <f>IF(_xlfn.XLOOKUP($C473,貼_産出額整理表!$B$200:$B$378,貼_産出額整理表!R$200:R$378,0)="-",NA(),_xlfn.XLOOKUP($C473,貼_産出額整理表!$B$200:$B$378,貼_産出額整理表!R$200:R$378,0))</f>
        <v>#N/A</v>
      </c>
      <c r="S473">
        <f>IF(_xlfn.XLOOKUP($C473,貼_産出額整理表!$B$200:$B$378,貼_産出額整理表!P$200:P$378,0)="-",NA(),_xlfn.XLOOKUP($C473,貼_産出額整理表!$B$200:$B$378,貼_産出額整理表!P$200:P$378,0))</f>
        <v>0</v>
      </c>
    </row>
    <row r="474" spans="3:19">
      <c r="C474">
        <v>156</v>
      </c>
      <c r="D474">
        <f>IF(_xlfn.XLOOKUP($C474,貼_産出額整理表!$B$200:$B$378,貼_産出額整理表!C$200:C$378,0)="-",NA(),_xlfn.XLOOKUP($C474,貼_産出額整理表!$B$200:$B$378,貼_産出額整理表!C$200:C$378,0))</f>
        <v>63</v>
      </c>
      <c r="E474">
        <f>IF(_xlfn.XLOOKUP($C474,貼_産出額整理表!$B$200:$B$378,貼_産出額整理表!D$200:D$378,0)="-",NA(),_xlfn.XLOOKUP($C474,貼_産出額整理表!$B$200:$B$378,貼_産出額整理表!D$200:D$378,0))</f>
        <v>6</v>
      </c>
      <c r="F474" t="e">
        <f>IF(_xlfn.XLOOKUP($C474,貼_産出額整理表!$B$200:$B$378,貼_産出額整理表!E$200:E$378,0)="-",NA(),_xlfn.XLOOKUP($C474,貼_産出額整理表!$B$200:$B$378,貼_産出額整理表!E$200:E$378,0))</f>
        <v>#N/A</v>
      </c>
      <c r="G474" t="e">
        <f>IF(_xlfn.XLOOKUP($C474,貼_産出額整理表!$B$200:$B$378,貼_産出額整理表!F$200:F$378,0)="-",NA(),_xlfn.XLOOKUP($C474,貼_産出額整理表!$B$200:$B$378,貼_産出額整理表!F$200:F$378,0))</f>
        <v>#N/A</v>
      </c>
      <c r="H474" t="e">
        <f>IF(_xlfn.XLOOKUP($C474,貼_産出額整理表!$B$200:$B$378,貼_産出額整理表!G$200:G$378,0)="-",NA(),_xlfn.XLOOKUP($C474,貼_産出額整理表!$B$200:$B$378,貼_産出額整理表!G$200:G$378,0))</f>
        <v>#N/A</v>
      </c>
      <c r="I474" t="e">
        <f>IF(_xlfn.XLOOKUP($C474,貼_産出額整理表!$B$200:$B$378,貼_産出額整理表!H$200:H$378,0)="-",NA(),_xlfn.XLOOKUP($C474,貼_産出額整理表!$B$200:$B$378,貼_産出額整理表!H$200:H$378,0))</f>
        <v>#N/A</v>
      </c>
      <c r="J474" t="e">
        <f>IF(_xlfn.XLOOKUP($C474,貼_産出額整理表!$B$200:$B$378,貼_産出額整理表!I$200:I$378,0)="-",NA(),_xlfn.XLOOKUP($C474,貼_産出額整理表!$B$200:$B$378,貼_産出額整理表!I$200:I$378,0))</f>
        <v>#N/A</v>
      </c>
      <c r="K474" t="e">
        <f>IF(_xlfn.XLOOKUP($C474,貼_産出額整理表!$B$200:$B$378,貼_産出額整理表!M$200:M$378,0)="-",NA(),_xlfn.XLOOKUP($C474,貼_産出額整理表!$B$200:$B$378,貼_産出額整理表!M$200:M$378,0))</f>
        <v>#N/A</v>
      </c>
      <c r="L474" t="e">
        <f>IF(_xlfn.XLOOKUP($C474,貼_産出額整理表!$B$200:$B$378,貼_産出額整理表!N$200:N$378,0)="-",NA(),_xlfn.XLOOKUP($C474,貼_産出額整理表!$B$200:$B$378,貼_産出額整理表!N$200:N$378,0))</f>
        <v>#N/A</v>
      </c>
      <c r="M474">
        <f>IF(_xlfn.XLOOKUP($C474,貼_産出額整理表!$B$200:$B$378,貼_産出額整理表!J$200:J$378,0)="-",NA(),_xlfn.XLOOKUP($C474,貼_産出額整理表!$B$200:$B$378,貼_産出額整理表!J$200:J$378,0))</f>
        <v>0</v>
      </c>
      <c r="N474" t="e">
        <f>IF(_xlfn.XLOOKUP($C474,貼_産出額整理表!$B$200:$B$378,貼_産出額整理表!K$200:K$378,0)="-",NA(),_xlfn.XLOOKUP($C474,貼_産出額整理表!$B$200:$B$378,貼_産出額整理表!K$200:K$378,0))</f>
        <v>#N/A</v>
      </c>
      <c r="O474" t="e">
        <f>IF(_xlfn.XLOOKUP($C474,貼_産出額整理表!$B$200:$B$378,貼_産出額整理表!L$200:L$378,0)="-",NA(),_xlfn.XLOOKUP($C474,貼_産出額整理表!$B$200:$B$378,貼_産出額整理表!L$200:L$378,0))</f>
        <v>#N/A</v>
      </c>
      <c r="P474">
        <f>IF(_xlfn.XLOOKUP($C474,貼_産出額整理表!$B$200:$B$378,貼_産出額整理表!O$200:O$378,0)="-",NA(),_xlfn.XLOOKUP($C474,貼_産出額整理表!$B$200:$B$378,貼_産出額整理表!O$200:O$378,0))</f>
        <v>4</v>
      </c>
      <c r="Q474" t="e">
        <f>IF(_xlfn.XLOOKUP($C474,貼_産出額整理表!$B$200:$B$378,貼_産出額整理表!Q$200:Q$378,0)="-",NA(),_xlfn.XLOOKUP($C474,貼_産出額整理表!$B$200:$B$378,貼_産出額整理表!Q$200:Q$378,0))</f>
        <v>#N/A</v>
      </c>
      <c r="R474" t="e">
        <f>IF(_xlfn.XLOOKUP($C474,貼_産出額整理表!$B$200:$B$378,貼_産出額整理表!R$200:R$378,0)="-",NA(),_xlfn.XLOOKUP($C474,貼_産出額整理表!$B$200:$B$378,貼_産出額整理表!R$200:R$378,0))</f>
        <v>#N/A</v>
      </c>
      <c r="S474">
        <f>IF(_xlfn.XLOOKUP($C474,貼_産出額整理表!$B$200:$B$378,貼_産出額整理表!P$200:P$378,0)="-",NA(),_xlfn.XLOOKUP($C474,貼_産出額整理表!$B$200:$B$378,貼_産出額整理表!P$200:P$378,0))</f>
        <v>0</v>
      </c>
    </row>
    <row r="475" spans="3:19">
      <c r="C475">
        <v>157</v>
      </c>
      <c r="D475">
        <f>IF(_xlfn.XLOOKUP($C475,貼_産出額整理表!$B$200:$B$378,貼_産出額整理表!C$200:C$378,0)="-",NA(),_xlfn.XLOOKUP($C475,貼_産出額整理表!$B$200:$B$378,貼_産出額整理表!C$200:C$378,0))</f>
        <v>58</v>
      </c>
      <c r="E475">
        <f>IF(_xlfn.XLOOKUP($C475,貼_産出額整理表!$B$200:$B$378,貼_産出額整理表!D$200:D$378,0)="-",NA(),_xlfn.XLOOKUP($C475,貼_産出額整理表!$B$200:$B$378,貼_産出額整理表!D$200:D$378,0))</f>
        <v>6</v>
      </c>
      <c r="F475" t="e">
        <f>IF(_xlfn.XLOOKUP($C475,貼_産出額整理表!$B$200:$B$378,貼_産出額整理表!E$200:E$378,0)="-",NA(),_xlfn.XLOOKUP($C475,貼_産出額整理表!$B$200:$B$378,貼_産出額整理表!E$200:E$378,0))</f>
        <v>#N/A</v>
      </c>
      <c r="G475" t="e">
        <f>IF(_xlfn.XLOOKUP($C475,貼_産出額整理表!$B$200:$B$378,貼_産出額整理表!F$200:F$378,0)="-",NA(),_xlfn.XLOOKUP($C475,貼_産出額整理表!$B$200:$B$378,貼_産出額整理表!F$200:F$378,0))</f>
        <v>#N/A</v>
      </c>
      <c r="H475" t="e">
        <f>IF(_xlfn.XLOOKUP($C475,貼_産出額整理表!$B$200:$B$378,貼_産出額整理表!G$200:G$378,0)="-",NA(),_xlfn.XLOOKUP($C475,貼_産出額整理表!$B$200:$B$378,貼_産出額整理表!G$200:G$378,0))</f>
        <v>#N/A</v>
      </c>
      <c r="I475" t="e">
        <f>IF(_xlfn.XLOOKUP($C475,貼_産出額整理表!$B$200:$B$378,貼_産出額整理表!H$200:H$378,0)="-",NA(),_xlfn.XLOOKUP($C475,貼_産出額整理表!$B$200:$B$378,貼_産出額整理表!H$200:H$378,0))</f>
        <v>#N/A</v>
      </c>
      <c r="J475" t="e">
        <f>IF(_xlfn.XLOOKUP($C475,貼_産出額整理表!$B$200:$B$378,貼_産出額整理表!I$200:I$378,0)="-",NA(),_xlfn.XLOOKUP($C475,貼_産出額整理表!$B$200:$B$378,貼_産出額整理表!I$200:I$378,0))</f>
        <v>#N/A</v>
      </c>
      <c r="K475" t="e">
        <f>IF(_xlfn.XLOOKUP($C475,貼_産出額整理表!$B$200:$B$378,貼_産出額整理表!M$200:M$378,0)="-",NA(),_xlfn.XLOOKUP($C475,貼_産出額整理表!$B$200:$B$378,貼_産出額整理表!M$200:M$378,0))</f>
        <v>#N/A</v>
      </c>
      <c r="L475" t="e">
        <f>IF(_xlfn.XLOOKUP($C475,貼_産出額整理表!$B$200:$B$378,貼_産出額整理表!N$200:N$378,0)="-",NA(),_xlfn.XLOOKUP($C475,貼_産出額整理表!$B$200:$B$378,貼_産出額整理表!N$200:N$378,0))</f>
        <v>#N/A</v>
      </c>
      <c r="M475">
        <f>IF(_xlfn.XLOOKUP($C475,貼_産出額整理表!$B$200:$B$378,貼_産出額整理表!J$200:J$378,0)="-",NA(),_xlfn.XLOOKUP($C475,貼_産出額整理表!$B$200:$B$378,貼_産出額整理表!J$200:J$378,0))</f>
        <v>0</v>
      </c>
      <c r="N475" t="e">
        <f>IF(_xlfn.XLOOKUP($C475,貼_産出額整理表!$B$200:$B$378,貼_産出額整理表!K$200:K$378,0)="-",NA(),_xlfn.XLOOKUP($C475,貼_産出額整理表!$B$200:$B$378,貼_産出額整理表!K$200:K$378,0))</f>
        <v>#N/A</v>
      </c>
      <c r="O475" t="e">
        <f>IF(_xlfn.XLOOKUP($C475,貼_産出額整理表!$B$200:$B$378,貼_産出額整理表!L$200:L$378,0)="-",NA(),_xlfn.XLOOKUP($C475,貼_産出額整理表!$B$200:$B$378,貼_産出額整理表!L$200:L$378,0))</f>
        <v>#N/A</v>
      </c>
      <c r="P475">
        <f>IF(_xlfn.XLOOKUP($C475,貼_産出額整理表!$B$200:$B$378,貼_産出額整理表!O$200:O$378,0)="-",NA(),_xlfn.XLOOKUP($C475,貼_産出額整理表!$B$200:$B$378,貼_産出額整理表!O$200:O$378,0))</f>
        <v>4</v>
      </c>
      <c r="Q475" t="e">
        <f>IF(_xlfn.XLOOKUP($C475,貼_産出額整理表!$B$200:$B$378,貼_産出額整理表!Q$200:Q$378,0)="-",NA(),_xlfn.XLOOKUP($C475,貼_産出額整理表!$B$200:$B$378,貼_産出額整理表!Q$200:Q$378,0))</f>
        <v>#N/A</v>
      </c>
      <c r="R475" t="e">
        <f>IF(_xlfn.XLOOKUP($C475,貼_産出額整理表!$B$200:$B$378,貼_産出額整理表!R$200:R$378,0)="-",NA(),_xlfn.XLOOKUP($C475,貼_産出額整理表!$B$200:$B$378,貼_産出額整理表!R$200:R$378,0))</f>
        <v>#N/A</v>
      </c>
      <c r="S475">
        <f>IF(_xlfn.XLOOKUP($C475,貼_産出額整理表!$B$200:$B$378,貼_産出額整理表!P$200:P$378,0)="-",NA(),_xlfn.XLOOKUP($C475,貼_産出額整理表!$B$200:$B$378,貼_産出額整理表!P$200:P$378,0))</f>
        <v>0</v>
      </c>
    </row>
    <row r="476" spans="3:19">
      <c r="C476">
        <v>158</v>
      </c>
      <c r="D476">
        <f>IF(_xlfn.XLOOKUP($C476,貼_産出額整理表!$B$200:$B$378,貼_産出額整理表!C$200:C$378,0)="-",NA(),_xlfn.XLOOKUP($C476,貼_産出額整理表!$B$200:$B$378,貼_産出額整理表!C$200:C$378,0))</f>
        <v>58</v>
      </c>
      <c r="E476">
        <f>IF(_xlfn.XLOOKUP($C476,貼_産出額整理表!$B$200:$B$378,貼_産出額整理表!D$200:D$378,0)="-",NA(),_xlfn.XLOOKUP($C476,貼_産出額整理表!$B$200:$B$378,貼_産出額整理表!D$200:D$378,0))</f>
        <v>4</v>
      </c>
      <c r="F476" t="e">
        <f>IF(_xlfn.XLOOKUP($C476,貼_産出額整理表!$B$200:$B$378,貼_産出額整理表!E$200:E$378,0)="-",NA(),_xlfn.XLOOKUP($C476,貼_産出額整理表!$B$200:$B$378,貼_産出額整理表!E$200:E$378,0))</f>
        <v>#N/A</v>
      </c>
      <c r="G476" t="e">
        <f>IF(_xlfn.XLOOKUP($C476,貼_産出額整理表!$B$200:$B$378,貼_産出額整理表!F$200:F$378,0)="-",NA(),_xlfn.XLOOKUP($C476,貼_産出額整理表!$B$200:$B$378,貼_産出額整理表!F$200:F$378,0))</f>
        <v>#N/A</v>
      </c>
      <c r="H476" t="e">
        <f>IF(_xlfn.XLOOKUP($C476,貼_産出額整理表!$B$200:$B$378,貼_産出額整理表!G$200:G$378,0)="-",NA(),_xlfn.XLOOKUP($C476,貼_産出額整理表!$B$200:$B$378,貼_産出額整理表!G$200:G$378,0))</f>
        <v>#N/A</v>
      </c>
      <c r="I476" t="e">
        <f>IF(_xlfn.XLOOKUP($C476,貼_産出額整理表!$B$200:$B$378,貼_産出額整理表!H$200:H$378,0)="-",NA(),_xlfn.XLOOKUP($C476,貼_産出額整理表!$B$200:$B$378,貼_産出額整理表!H$200:H$378,0))</f>
        <v>#N/A</v>
      </c>
      <c r="J476" t="e">
        <f>IF(_xlfn.XLOOKUP($C476,貼_産出額整理表!$B$200:$B$378,貼_産出額整理表!I$200:I$378,0)="-",NA(),_xlfn.XLOOKUP($C476,貼_産出額整理表!$B$200:$B$378,貼_産出額整理表!I$200:I$378,0))</f>
        <v>#N/A</v>
      </c>
      <c r="K476" t="e">
        <f>IF(_xlfn.XLOOKUP($C476,貼_産出額整理表!$B$200:$B$378,貼_産出額整理表!M$200:M$378,0)="-",NA(),_xlfn.XLOOKUP($C476,貼_産出額整理表!$B$200:$B$378,貼_産出額整理表!M$200:M$378,0))</f>
        <v>#N/A</v>
      </c>
      <c r="L476" t="e">
        <f>IF(_xlfn.XLOOKUP($C476,貼_産出額整理表!$B$200:$B$378,貼_産出額整理表!N$200:N$378,0)="-",NA(),_xlfn.XLOOKUP($C476,貼_産出額整理表!$B$200:$B$378,貼_産出額整理表!N$200:N$378,0))</f>
        <v>#N/A</v>
      </c>
      <c r="M476">
        <f>IF(_xlfn.XLOOKUP($C476,貼_産出額整理表!$B$200:$B$378,貼_産出額整理表!J$200:J$378,0)="-",NA(),_xlfn.XLOOKUP($C476,貼_産出額整理表!$B$200:$B$378,貼_産出額整理表!J$200:J$378,0))</f>
        <v>0</v>
      </c>
      <c r="N476" t="e">
        <f>IF(_xlfn.XLOOKUP($C476,貼_産出額整理表!$B$200:$B$378,貼_産出額整理表!K$200:K$378,0)="-",NA(),_xlfn.XLOOKUP($C476,貼_産出額整理表!$B$200:$B$378,貼_産出額整理表!K$200:K$378,0))</f>
        <v>#N/A</v>
      </c>
      <c r="O476" t="e">
        <f>IF(_xlfn.XLOOKUP($C476,貼_産出額整理表!$B$200:$B$378,貼_産出額整理表!L$200:L$378,0)="-",NA(),_xlfn.XLOOKUP($C476,貼_産出額整理表!$B$200:$B$378,貼_産出額整理表!L$200:L$378,0))</f>
        <v>#N/A</v>
      </c>
      <c r="P476">
        <f>IF(_xlfn.XLOOKUP($C476,貼_産出額整理表!$B$200:$B$378,貼_産出額整理表!O$200:O$378,0)="-",NA(),_xlfn.XLOOKUP($C476,貼_産出額整理表!$B$200:$B$378,貼_産出額整理表!O$200:O$378,0))</f>
        <v>3</v>
      </c>
      <c r="Q476" t="e">
        <f>IF(_xlfn.XLOOKUP($C476,貼_産出額整理表!$B$200:$B$378,貼_産出額整理表!Q$200:Q$378,0)="-",NA(),_xlfn.XLOOKUP($C476,貼_産出額整理表!$B$200:$B$378,貼_産出額整理表!Q$200:Q$378,0))</f>
        <v>#N/A</v>
      </c>
      <c r="R476" t="e">
        <f>IF(_xlfn.XLOOKUP($C476,貼_産出額整理表!$B$200:$B$378,貼_産出額整理表!R$200:R$378,0)="-",NA(),_xlfn.XLOOKUP($C476,貼_産出額整理表!$B$200:$B$378,貼_産出額整理表!R$200:R$378,0))</f>
        <v>#N/A</v>
      </c>
      <c r="S476">
        <f>IF(_xlfn.XLOOKUP($C476,貼_産出額整理表!$B$200:$B$378,貼_産出額整理表!P$200:P$378,0)="-",NA(),_xlfn.XLOOKUP($C476,貼_産出額整理表!$B$200:$B$378,貼_産出額整理表!P$200:P$378,0))</f>
        <v>0</v>
      </c>
    </row>
    <row r="477" spans="3:19">
      <c r="C477">
        <v>159</v>
      </c>
      <c r="D477">
        <f>IF(_xlfn.XLOOKUP($C477,貼_産出額整理表!$B$200:$B$378,貼_産出額整理表!C$200:C$378,0)="-",NA(),_xlfn.XLOOKUP($C477,貼_産出額整理表!$B$200:$B$378,貼_産出額整理表!C$200:C$378,0))</f>
        <v>47</v>
      </c>
      <c r="E477">
        <f>IF(_xlfn.XLOOKUP($C477,貼_産出額整理表!$B$200:$B$378,貼_産出額整理表!D$200:D$378,0)="-",NA(),_xlfn.XLOOKUP($C477,貼_産出額整理表!$B$200:$B$378,貼_産出額整理表!D$200:D$378,0))</f>
        <v>4</v>
      </c>
      <c r="F477" t="e">
        <f>IF(_xlfn.XLOOKUP($C477,貼_産出額整理表!$B$200:$B$378,貼_産出額整理表!E$200:E$378,0)="-",NA(),_xlfn.XLOOKUP($C477,貼_産出額整理表!$B$200:$B$378,貼_産出額整理表!E$200:E$378,0))</f>
        <v>#N/A</v>
      </c>
      <c r="G477" t="e">
        <f>IF(_xlfn.XLOOKUP($C477,貼_産出額整理表!$B$200:$B$378,貼_産出額整理表!F$200:F$378,0)="-",NA(),_xlfn.XLOOKUP($C477,貼_産出額整理表!$B$200:$B$378,貼_産出額整理表!F$200:F$378,0))</f>
        <v>#N/A</v>
      </c>
      <c r="H477" t="e">
        <f>IF(_xlfn.XLOOKUP($C477,貼_産出額整理表!$B$200:$B$378,貼_産出額整理表!G$200:G$378,0)="-",NA(),_xlfn.XLOOKUP($C477,貼_産出額整理表!$B$200:$B$378,貼_産出額整理表!G$200:G$378,0))</f>
        <v>#N/A</v>
      </c>
      <c r="I477" t="e">
        <f>IF(_xlfn.XLOOKUP($C477,貼_産出額整理表!$B$200:$B$378,貼_産出額整理表!H$200:H$378,0)="-",NA(),_xlfn.XLOOKUP($C477,貼_産出額整理表!$B$200:$B$378,貼_産出額整理表!H$200:H$378,0))</f>
        <v>#N/A</v>
      </c>
      <c r="J477" t="e">
        <f>IF(_xlfn.XLOOKUP($C477,貼_産出額整理表!$B$200:$B$378,貼_産出額整理表!I$200:I$378,0)="-",NA(),_xlfn.XLOOKUP($C477,貼_産出額整理表!$B$200:$B$378,貼_産出額整理表!I$200:I$378,0))</f>
        <v>#N/A</v>
      </c>
      <c r="K477" t="e">
        <f>IF(_xlfn.XLOOKUP($C477,貼_産出額整理表!$B$200:$B$378,貼_産出額整理表!M$200:M$378,0)="-",NA(),_xlfn.XLOOKUP($C477,貼_産出額整理表!$B$200:$B$378,貼_産出額整理表!M$200:M$378,0))</f>
        <v>#N/A</v>
      </c>
      <c r="L477" t="e">
        <f>IF(_xlfn.XLOOKUP($C477,貼_産出額整理表!$B$200:$B$378,貼_産出額整理表!N$200:N$378,0)="-",NA(),_xlfn.XLOOKUP($C477,貼_産出額整理表!$B$200:$B$378,貼_産出額整理表!N$200:N$378,0))</f>
        <v>#N/A</v>
      </c>
      <c r="M477">
        <f>IF(_xlfn.XLOOKUP($C477,貼_産出額整理表!$B$200:$B$378,貼_産出額整理表!J$200:J$378,0)="-",NA(),_xlfn.XLOOKUP($C477,貼_産出額整理表!$B$200:$B$378,貼_産出額整理表!J$200:J$378,0))</f>
        <v>0</v>
      </c>
      <c r="N477" t="e">
        <f>IF(_xlfn.XLOOKUP($C477,貼_産出額整理表!$B$200:$B$378,貼_産出額整理表!K$200:K$378,0)="-",NA(),_xlfn.XLOOKUP($C477,貼_産出額整理表!$B$200:$B$378,貼_産出額整理表!K$200:K$378,0))</f>
        <v>#N/A</v>
      </c>
      <c r="O477" t="e">
        <f>IF(_xlfn.XLOOKUP($C477,貼_産出額整理表!$B$200:$B$378,貼_産出額整理表!L$200:L$378,0)="-",NA(),_xlfn.XLOOKUP($C477,貼_産出額整理表!$B$200:$B$378,貼_産出額整理表!L$200:L$378,0))</f>
        <v>#N/A</v>
      </c>
      <c r="P477">
        <f>IF(_xlfn.XLOOKUP($C477,貼_産出額整理表!$B$200:$B$378,貼_産出額整理表!O$200:O$378,0)="-",NA(),_xlfn.XLOOKUP($C477,貼_産出額整理表!$B$200:$B$378,貼_産出額整理表!O$200:O$378,0))</f>
        <v>3</v>
      </c>
      <c r="Q477" t="e">
        <f>IF(_xlfn.XLOOKUP($C477,貼_産出額整理表!$B$200:$B$378,貼_産出額整理表!Q$200:Q$378,0)="-",NA(),_xlfn.XLOOKUP($C477,貼_産出額整理表!$B$200:$B$378,貼_産出額整理表!Q$200:Q$378,0))</f>
        <v>#N/A</v>
      </c>
      <c r="R477" t="e">
        <f>IF(_xlfn.XLOOKUP($C477,貼_産出額整理表!$B$200:$B$378,貼_産出額整理表!R$200:R$378,0)="-",NA(),_xlfn.XLOOKUP($C477,貼_産出額整理表!$B$200:$B$378,貼_産出額整理表!R$200:R$378,0))</f>
        <v>#N/A</v>
      </c>
      <c r="S477" t="e">
        <f>IF(_xlfn.XLOOKUP($C477,貼_産出額整理表!$B$200:$B$378,貼_産出額整理表!P$200:P$378,0)="-",NA(),_xlfn.XLOOKUP($C477,貼_産出額整理表!$B$200:$B$378,貼_産出額整理表!P$200:P$378,0))</f>
        <v>#N/A</v>
      </c>
    </row>
    <row r="478" spans="3:19">
      <c r="C478">
        <v>160</v>
      </c>
      <c r="D478">
        <f>IF(_xlfn.XLOOKUP($C478,貼_産出額整理表!$B$200:$B$378,貼_産出額整理表!C$200:C$378,0)="-",NA(),_xlfn.XLOOKUP($C478,貼_産出額整理表!$B$200:$B$378,貼_産出額整理表!C$200:C$378,0))</f>
        <v>43</v>
      </c>
      <c r="E478">
        <f>IF(_xlfn.XLOOKUP($C478,貼_産出額整理表!$B$200:$B$378,貼_産出額整理表!D$200:D$378,0)="-",NA(),_xlfn.XLOOKUP($C478,貼_産出額整理表!$B$200:$B$378,貼_産出額整理表!D$200:D$378,0))</f>
        <v>4</v>
      </c>
      <c r="F478" t="e">
        <f>IF(_xlfn.XLOOKUP($C478,貼_産出額整理表!$B$200:$B$378,貼_産出額整理表!E$200:E$378,0)="-",NA(),_xlfn.XLOOKUP($C478,貼_産出額整理表!$B$200:$B$378,貼_産出額整理表!E$200:E$378,0))</f>
        <v>#N/A</v>
      </c>
      <c r="G478" t="e">
        <f>IF(_xlfn.XLOOKUP($C478,貼_産出額整理表!$B$200:$B$378,貼_産出額整理表!F$200:F$378,0)="-",NA(),_xlfn.XLOOKUP($C478,貼_産出額整理表!$B$200:$B$378,貼_産出額整理表!F$200:F$378,0))</f>
        <v>#N/A</v>
      </c>
      <c r="H478" t="e">
        <f>IF(_xlfn.XLOOKUP($C478,貼_産出額整理表!$B$200:$B$378,貼_産出額整理表!G$200:G$378,0)="-",NA(),_xlfn.XLOOKUP($C478,貼_産出額整理表!$B$200:$B$378,貼_産出額整理表!G$200:G$378,0))</f>
        <v>#N/A</v>
      </c>
      <c r="I478" t="e">
        <f>IF(_xlfn.XLOOKUP($C478,貼_産出額整理表!$B$200:$B$378,貼_産出額整理表!H$200:H$378,0)="-",NA(),_xlfn.XLOOKUP($C478,貼_産出額整理表!$B$200:$B$378,貼_産出額整理表!H$200:H$378,0))</f>
        <v>#N/A</v>
      </c>
      <c r="J478" t="e">
        <f>IF(_xlfn.XLOOKUP($C478,貼_産出額整理表!$B$200:$B$378,貼_産出額整理表!I$200:I$378,0)="-",NA(),_xlfn.XLOOKUP($C478,貼_産出額整理表!$B$200:$B$378,貼_産出額整理表!I$200:I$378,0))</f>
        <v>#N/A</v>
      </c>
      <c r="K478" t="e">
        <f>IF(_xlfn.XLOOKUP($C478,貼_産出額整理表!$B$200:$B$378,貼_産出額整理表!M$200:M$378,0)="-",NA(),_xlfn.XLOOKUP($C478,貼_産出額整理表!$B$200:$B$378,貼_産出額整理表!M$200:M$378,0))</f>
        <v>#N/A</v>
      </c>
      <c r="L478" t="e">
        <f>IF(_xlfn.XLOOKUP($C478,貼_産出額整理表!$B$200:$B$378,貼_産出額整理表!N$200:N$378,0)="-",NA(),_xlfn.XLOOKUP($C478,貼_産出額整理表!$B$200:$B$378,貼_産出額整理表!N$200:N$378,0))</f>
        <v>#N/A</v>
      </c>
      <c r="M478">
        <f>IF(_xlfn.XLOOKUP($C478,貼_産出額整理表!$B$200:$B$378,貼_産出額整理表!J$200:J$378,0)="-",NA(),_xlfn.XLOOKUP($C478,貼_産出額整理表!$B$200:$B$378,貼_産出額整理表!J$200:J$378,0))</f>
        <v>0</v>
      </c>
      <c r="N478" t="e">
        <f>IF(_xlfn.XLOOKUP($C478,貼_産出額整理表!$B$200:$B$378,貼_産出額整理表!K$200:K$378,0)="-",NA(),_xlfn.XLOOKUP($C478,貼_産出額整理表!$B$200:$B$378,貼_産出額整理表!K$200:K$378,0))</f>
        <v>#N/A</v>
      </c>
      <c r="O478" t="e">
        <f>IF(_xlfn.XLOOKUP($C478,貼_産出額整理表!$B$200:$B$378,貼_産出額整理表!L$200:L$378,0)="-",NA(),_xlfn.XLOOKUP($C478,貼_産出額整理表!$B$200:$B$378,貼_産出額整理表!L$200:L$378,0))</f>
        <v>#N/A</v>
      </c>
      <c r="P478">
        <f>IF(_xlfn.XLOOKUP($C478,貼_産出額整理表!$B$200:$B$378,貼_産出額整理表!O$200:O$378,0)="-",NA(),_xlfn.XLOOKUP($C478,貼_産出額整理表!$B$200:$B$378,貼_産出額整理表!O$200:O$378,0))</f>
        <v>3</v>
      </c>
      <c r="Q478" t="e">
        <f>IF(_xlfn.XLOOKUP($C478,貼_産出額整理表!$B$200:$B$378,貼_産出額整理表!Q$200:Q$378,0)="-",NA(),_xlfn.XLOOKUP($C478,貼_産出額整理表!$B$200:$B$378,貼_産出額整理表!Q$200:Q$378,0))</f>
        <v>#N/A</v>
      </c>
      <c r="R478" t="e">
        <f>IF(_xlfn.XLOOKUP($C478,貼_産出額整理表!$B$200:$B$378,貼_産出額整理表!R$200:R$378,0)="-",NA(),_xlfn.XLOOKUP($C478,貼_産出額整理表!$B$200:$B$378,貼_産出額整理表!R$200:R$378,0))</f>
        <v>#N/A</v>
      </c>
      <c r="S478" t="e">
        <f>IF(_xlfn.XLOOKUP($C478,貼_産出額整理表!$B$200:$B$378,貼_産出額整理表!P$200:P$378,0)="-",NA(),_xlfn.XLOOKUP($C478,貼_産出額整理表!$B$200:$B$378,貼_産出額整理表!P$200:P$378,0))</f>
        <v>#N/A</v>
      </c>
    </row>
    <row r="479" spans="3:19">
      <c r="C479">
        <v>161</v>
      </c>
      <c r="D479">
        <f>IF(_xlfn.XLOOKUP($C479,貼_産出額整理表!$B$200:$B$378,貼_産出額整理表!C$200:C$378,0)="-",NA(),_xlfn.XLOOKUP($C479,貼_産出額整理表!$B$200:$B$378,貼_産出額整理表!C$200:C$378,0))</f>
        <v>41</v>
      </c>
      <c r="E479">
        <f>IF(_xlfn.XLOOKUP($C479,貼_産出額整理表!$B$200:$B$378,貼_産出額整理表!D$200:D$378,0)="-",NA(),_xlfn.XLOOKUP($C479,貼_産出額整理表!$B$200:$B$378,貼_産出額整理表!D$200:D$378,0))</f>
        <v>3</v>
      </c>
      <c r="F479" t="e">
        <f>IF(_xlfn.XLOOKUP($C479,貼_産出額整理表!$B$200:$B$378,貼_産出額整理表!E$200:E$378,0)="-",NA(),_xlfn.XLOOKUP($C479,貼_産出額整理表!$B$200:$B$378,貼_産出額整理表!E$200:E$378,0))</f>
        <v>#N/A</v>
      </c>
      <c r="G479" t="e">
        <f>IF(_xlfn.XLOOKUP($C479,貼_産出額整理表!$B$200:$B$378,貼_産出額整理表!F$200:F$378,0)="-",NA(),_xlfn.XLOOKUP($C479,貼_産出額整理表!$B$200:$B$378,貼_産出額整理表!F$200:F$378,0))</f>
        <v>#N/A</v>
      </c>
      <c r="H479" t="e">
        <f>IF(_xlfn.XLOOKUP($C479,貼_産出額整理表!$B$200:$B$378,貼_産出額整理表!G$200:G$378,0)="-",NA(),_xlfn.XLOOKUP($C479,貼_産出額整理表!$B$200:$B$378,貼_産出額整理表!G$200:G$378,0))</f>
        <v>#N/A</v>
      </c>
      <c r="I479" t="e">
        <f>IF(_xlfn.XLOOKUP($C479,貼_産出額整理表!$B$200:$B$378,貼_産出額整理表!H$200:H$378,0)="-",NA(),_xlfn.XLOOKUP($C479,貼_産出額整理表!$B$200:$B$378,貼_産出額整理表!H$200:H$378,0))</f>
        <v>#N/A</v>
      </c>
      <c r="J479" t="e">
        <f>IF(_xlfn.XLOOKUP($C479,貼_産出額整理表!$B$200:$B$378,貼_産出額整理表!I$200:I$378,0)="-",NA(),_xlfn.XLOOKUP($C479,貼_産出額整理表!$B$200:$B$378,貼_産出額整理表!I$200:I$378,0))</f>
        <v>#N/A</v>
      </c>
      <c r="K479" t="e">
        <f>IF(_xlfn.XLOOKUP($C479,貼_産出額整理表!$B$200:$B$378,貼_産出額整理表!M$200:M$378,0)="-",NA(),_xlfn.XLOOKUP($C479,貼_産出額整理表!$B$200:$B$378,貼_産出額整理表!M$200:M$378,0))</f>
        <v>#N/A</v>
      </c>
      <c r="L479" t="e">
        <f>IF(_xlfn.XLOOKUP($C479,貼_産出額整理表!$B$200:$B$378,貼_産出額整理表!N$200:N$378,0)="-",NA(),_xlfn.XLOOKUP($C479,貼_産出額整理表!$B$200:$B$378,貼_産出額整理表!N$200:N$378,0))</f>
        <v>#N/A</v>
      </c>
      <c r="M479">
        <f>IF(_xlfn.XLOOKUP($C479,貼_産出額整理表!$B$200:$B$378,貼_産出額整理表!J$200:J$378,0)="-",NA(),_xlfn.XLOOKUP($C479,貼_産出額整理表!$B$200:$B$378,貼_産出額整理表!J$200:J$378,0))</f>
        <v>0</v>
      </c>
      <c r="N479" t="e">
        <f>IF(_xlfn.XLOOKUP($C479,貼_産出額整理表!$B$200:$B$378,貼_産出額整理表!K$200:K$378,0)="-",NA(),_xlfn.XLOOKUP($C479,貼_産出額整理表!$B$200:$B$378,貼_産出額整理表!K$200:K$378,0))</f>
        <v>#N/A</v>
      </c>
      <c r="O479" t="e">
        <f>IF(_xlfn.XLOOKUP($C479,貼_産出額整理表!$B$200:$B$378,貼_産出額整理表!L$200:L$378,0)="-",NA(),_xlfn.XLOOKUP($C479,貼_産出額整理表!$B$200:$B$378,貼_産出額整理表!L$200:L$378,0))</f>
        <v>#N/A</v>
      </c>
      <c r="P479">
        <f>IF(_xlfn.XLOOKUP($C479,貼_産出額整理表!$B$200:$B$378,貼_産出額整理表!O$200:O$378,0)="-",NA(),_xlfn.XLOOKUP($C479,貼_産出額整理表!$B$200:$B$378,貼_産出額整理表!O$200:O$378,0))</f>
        <v>2</v>
      </c>
      <c r="Q479" t="e">
        <f>IF(_xlfn.XLOOKUP($C479,貼_産出額整理表!$B$200:$B$378,貼_産出額整理表!Q$200:Q$378,0)="-",NA(),_xlfn.XLOOKUP($C479,貼_産出額整理表!$B$200:$B$378,貼_産出額整理表!Q$200:Q$378,0))</f>
        <v>#N/A</v>
      </c>
      <c r="R479" t="e">
        <f>IF(_xlfn.XLOOKUP($C479,貼_産出額整理表!$B$200:$B$378,貼_産出額整理表!R$200:R$378,0)="-",NA(),_xlfn.XLOOKUP($C479,貼_産出額整理表!$B$200:$B$378,貼_産出額整理表!R$200:R$378,0))</f>
        <v>#N/A</v>
      </c>
      <c r="S479" t="e">
        <f>IF(_xlfn.XLOOKUP($C479,貼_産出額整理表!$B$200:$B$378,貼_産出額整理表!P$200:P$378,0)="-",NA(),_xlfn.XLOOKUP($C479,貼_産出額整理表!$B$200:$B$378,貼_産出額整理表!P$200:P$378,0))</f>
        <v>#N/A</v>
      </c>
    </row>
    <row r="480" spans="3:19">
      <c r="C480">
        <v>162</v>
      </c>
      <c r="D480">
        <f>IF(_xlfn.XLOOKUP($C480,貼_産出額整理表!$B$200:$B$378,貼_産出額整理表!C$200:C$378,0)="-",NA(),_xlfn.XLOOKUP($C480,貼_産出額整理表!$B$200:$B$378,貼_産出額整理表!C$200:C$378,0))</f>
        <v>38</v>
      </c>
      <c r="E480">
        <f>IF(_xlfn.XLOOKUP($C480,貼_産出額整理表!$B$200:$B$378,貼_産出額整理表!D$200:D$378,0)="-",NA(),_xlfn.XLOOKUP($C480,貼_産出額整理表!$B$200:$B$378,貼_産出額整理表!D$200:D$378,0))</f>
        <v>3</v>
      </c>
      <c r="F480" t="e">
        <f>IF(_xlfn.XLOOKUP($C480,貼_産出額整理表!$B$200:$B$378,貼_産出額整理表!E$200:E$378,0)="-",NA(),_xlfn.XLOOKUP($C480,貼_産出額整理表!$B$200:$B$378,貼_産出額整理表!E$200:E$378,0))</f>
        <v>#N/A</v>
      </c>
      <c r="G480" t="e">
        <f>IF(_xlfn.XLOOKUP($C480,貼_産出額整理表!$B$200:$B$378,貼_産出額整理表!F$200:F$378,0)="-",NA(),_xlfn.XLOOKUP($C480,貼_産出額整理表!$B$200:$B$378,貼_産出額整理表!F$200:F$378,0))</f>
        <v>#N/A</v>
      </c>
      <c r="H480" t="e">
        <f>IF(_xlfn.XLOOKUP($C480,貼_産出額整理表!$B$200:$B$378,貼_産出額整理表!G$200:G$378,0)="-",NA(),_xlfn.XLOOKUP($C480,貼_産出額整理表!$B$200:$B$378,貼_産出額整理表!G$200:G$378,0))</f>
        <v>#N/A</v>
      </c>
      <c r="I480" t="e">
        <f>IF(_xlfn.XLOOKUP($C480,貼_産出額整理表!$B$200:$B$378,貼_産出額整理表!H$200:H$378,0)="-",NA(),_xlfn.XLOOKUP($C480,貼_産出額整理表!$B$200:$B$378,貼_産出額整理表!H$200:H$378,0))</f>
        <v>#N/A</v>
      </c>
      <c r="J480" t="e">
        <f>IF(_xlfn.XLOOKUP($C480,貼_産出額整理表!$B$200:$B$378,貼_産出額整理表!I$200:I$378,0)="-",NA(),_xlfn.XLOOKUP($C480,貼_産出額整理表!$B$200:$B$378,貼_産出額整理表!I$200:I$378,0))</f>
        <v>#N/A</v>
      </c>
      <c r="K480" t="e">
        <f>IF(_xlfn.XLOOKUP($C480,貼_産出額整理表!$B$200:$B$378,貼_産出額整理表!M$200:M$378,0)="-",NA(),_xlfn.XLOOKUP($C480,貼_産出額整理表!$B$200:$B$378,貼_産出額整理表!M$200:M$378,0))</f>
        <v>#N/A</v>
      </c>
      <c r="L480" t="e">
        <f>IF(_xlfn.XLOOKUP($C480,貼_産出額整理表!$B$200:$B$378,貼_産出額整理表!N$200:N$378,0)="-",NA(),_xlfn.XLOOKUP($C480,貼_産出額整理表!$B$200:$B$378,貼_産出額整理表!N$200:N$378,0))</f>
        <v>#N/A</v>
      </c>
      <c r="M480">
        <f>IF(_xlfn.XLOOKUP($C480,貼_産出額整理表!$B$200:$B$378,貼_産出額整理表!J$200:J$378,0)="-",NA(),_xlfn.XLOOKUP($C480,貼_産出額整理表!$B$200:$B$378,貼_産出額整理表!J$200:J$378,0))</f>
        <v>0</v>
      </c>
      <c r="N480" t="e">
        <f>IF(_xlfn.XLOOKUP($C480,貼_産出額整理表!$B$200:$B$378,貼_産出額整理表!K$200:K$378,0)="-",NA(),_xlfn.XLOOKUP($C480,貼_産出額整理表!$B$200:$B$378,貼_産出額整理表!K$200:K$378,0))</f>
        <v>#N/A</v>
      </c>
      <c r="O480" t="e">
        <f>IF(_xlfn.XLOOKUP($C480,貼_産出額整理表!$B$200:$B$378,貼_産出額整理表!L$200:L$378,0)="-",NA(),_xlfn.XLOOKUP($C480,貼_産出額整理表!$B$200:$B$378,貼_産出額整理表!L$200:L$378,0))</f>
        <v>#N/A</v>
      </c>
      <c r="P480">
        <f>IF(_xlfn.XLOOKUP($C480,貼_産出額整理表!$B$200:$B$378,貼_産出額整理表!O$200:O$378,0)="-",NA(),_xlfn.XLOOKUP($C480,貼_産出額整理表!$B$200:$B$378,貼_産出額整理表!O$200:O$378,0))</f>
        <v>2</v>
      </c>
      <c r="Q480" t="e">
        <f>IF(_xlfn.XLOOKUP($C480,貼_産出額整理表!$B$200:$B$378,貼_産出額整理表!Q$200:Q$378,0)="-",NA(),_xlfn.XLOOKUP($C480,貼_産出額整理表!$B$200:$B$378,貼_産出額整理表!Q$200:Q$378,0))</f>
        <v>#N/A</v>
      </c>
      <c r="R480" t="e">
        <f>IF(_xlfn.XLOOKUP($C480,貼_産出額整理表!$B$200:$B$378,貼_産出額整理表!R$200:R$378,0)="-",NA(),_xlfn.XLOOKUP($C480,貼_産出額整理表!$B$200:$B$378,貼_産出額整理表!R$200:R$378,0))</f>
        <v>#N/A</v>
      </c>
      <c r="S480" t="e">
        <f>IF(_xlfn.XLOOKUP($C480,貼_産出額整理表!$B$200:$B$378,貼_産出額整理表!P$200:P$378,0)="-",NA(),_xlfn.XLOOKUP($C480,貼_産出額整理表!$B$200:$B$378,貼_産出額整理表!P$200:P$378,0))</f>
        <v>#N/A</v>
      </c>
    </row>
    <row r="481" spans="3:19">
      <c r="C481">
        <v>163</v>
      </c>
      <c r="D481">
        <f>IF(_xlfn.XLOOKUP($C481,貼_産出額整理表!$B$200:$B$378,貼_産出額整理表!C$200:C$378,0)="-",NA(),_xlfn.XLOOKUP($C481,貼_産出額整理表!$B$200:$B$378,貼_産出額整理表!C$200:C$378,0))</f>
        <v>37</v>
      </c>
      <c r="E481">
        <f>IF(_xlfn.XLOOKUP($C481,貼_産出額整理表!$B$200:$B$378,貼_産出額整理表!D$200:D$378,0)="-",NA(),_xlfn.XLOOKUP($C481,貼_産出額整理表!$B$200:$B$378,貼_産出額整理表!D$200:D$378,0))</f>
        <v>3</v>
      </c>
      <c r="F481" t="e">
        <f>IF(_xlfn.XLOOKUP($C481,貼_産出額整理表!$B$200:$B$378,貼_産出額整理表!E$200:E$378,0)="-",NA(),_xlfn.XLOOKUP($C481,貼_産出額整理表!$B$200:$B$378,貼_産出額整理表!E$200:E$378,0))</f>
        <v>#N/A</v>
      </c>
      <c r="G481" t="e">
        <f>IF(_xlfn.XLOOKUP($C481,貼_産出額整理表!$B$200:$B$378,貼_産出額整理表!F$200:F$378,0)="-",NA(),_xlfn.XLOOKUP($C481,貼_産出額整理表!$B$200:$B$378,貼_産出額整理表!F$200:F$378,0))</f>
        <v>#N/A</v>
      </c>
      <c r="H481" t="e">
        <f>IF(_xlfn.XLOOKUP($C481,貼_産出額整理表!$B$200:$B$378,貼_産出額整理表!G$200:G$378,0)="-",NA(),_xlfn.XLOOKUP($C481,貼_産出額整理表!$B$200:$B$378,貼_産出額整理表!G$200:G$378,0))</f>
        <v>#N/A</v>
      </c>
      <c r="I481" t="e">
        <f>IF(_xlfn.XLOOKUP($C481,貼_産出額整理表!$B$200:$B$378,貼_産出額整理表!H$200:H$378,0)="-",NA(),_xlfn.XLOOKUP($C481,貼_産出額整理表!$B$200:$B$378,貼_産出額整理表!H$200:H$378,0))</f>
        <v>#N/A</v>
      </c>
      <c r="J481" t="e">
        <f>IF(_xlfn.XLOOKUP($C481,貼_産出額整理表!$B$200:$B$378,貼_産出額整理表!I$200:I$378,0)="-",NA(),_xlfn.XLOOKUP($C481,貼_産出額整理表!$B$200:$B$378,貼_産出額整理表!I$200:I$378,0))</f>
        <v>#N/A</v>
      </c>
      <c r="K481" t="e">
        <f>IF(_xlfn.XLOOKUP($C481,貼_産出額整理表!$B$200:$B$378,貼_産出額整理表!M$200:M$378,0)="-",NA(),_xlfn.XLOOKUP($C481,貼_産出額整理表!$B$200:$B$378,貼_産出額整理表!M$200:M$378,0))</f>
        <v>#N/A</v>
      </c>
      <c r="L481" t="e">
        <f>IF(_xlfn.XLOOKUP($C481,貼_産出額整理表!$B$200:$B$378,貼_産出額整理表!N$200:N$378,0)="-",NA(),_xlfn.XLOOKUP($C481,貼_産出額整理表!$B$200:$B$378,貼_産出額整理表!N$200:N$378,0))</f>
        <v>#N/A</v>
      </c>
      <c r="M481">
        <f>IF(_xlfn.XLOOKUP($C481,貼_産出額整理表!$B$200:$B$378,貼_産出額整理表!J$200:J$378,0)="-",NA(),_xlfn.XLOOKUP($C481,貼_産出額整理表!$B$200:$B$378,貼_産出額整理表!J$200:J$378,0))</f>
        <v>0</v>
      </c>
      <c r="N481" t="e">
        <f>IF(_xlfn.XLOOKUP($C481,貼_産出額整理表!$B$200:$B$378,貼_産出額整理表!K$200:K$378,0)="-",NA(),_xlfn.XLOOKUP($C481,貼_産出額整理表!$B$200:$B$378,貼_産出額整理表!K$200:K$378,0))</f>
        <v>#N/A</v>
      </c>
      <c r="O481" t="e">
        <f>IF(_xlfn.XLOOKUP($C481,貼_産出額整理表!$B$200:$B$378,貼_産出額整理表!L$200:L$378,0)="-",NA(),_xlfn.XLOOKUP($C481,貼_産出額整理表!$B$200:$B$378,貼_産出額整理表!L$200:L$378,0))</f>
        <v>#N/A</v>
      </c>
      <c r="P481">
        <f>IF(_xlfn.XLOOKUP($C481,貼_産出額整理表!$B$200:$B$378,貼_産出額整理表!O$200:O$378,0)="-",NA(),_xlfn.XLOOKUP($C481,貼_産出額整理表!$B$200:$B$378,貼_産出額整理表!O$200:O$378,0))</f>
        <v>1</v>
      </c>
      <c r="Q481" t="e">
        <f>IF(_xlfn.XLOOKUP($C481,貼_産出額整理表!$B$200:$B$378,貼_産出額整理表!Q$200:Q$378,0)="-",NA(),_xlfn.XLOOKUP($C481,貼_産出額整理表!$B$200:$B$378,貼_産出額整理表!Q$200:Q$378,0))</f>
        <v>#N/A</v>
      </c>
      <c r="R481" t="e">
        <f>IF(_xlfn.XLOOKUP($C481,貼_産出額整理表!$B$200:$B$378,貼_産出額整理表!R$200:R$378,0)="-",NA(),_xlfn.XLOOKUP($C481,貼_産出額整理表!$B$200:$B$378,貼_産出額整理表!R$200:R$378,0))</f>
        <v>#N/A</v>
      </c>
      <c r="S481" t="e">
        <f>IF(_xlfn.XLOOKUP($C481,貼_産出額整理表!$B$200:$B$378,貼_産出額整理表!P$200:P$378,0)="-",NA(),_xlfn.XLOOKUP($C481,貼_産出額整理表!$B$200:$B$378,貼_産出額整理表!P$200:P$378,0))</f>
        <v>#N/A</v>
      </c>
    </row>
    <row r="482" spans="3:19">
      <c r="C482">
        <v>164</v>
      </c>
      <c r="D482">
        <f>IF(_xlfn.XLOOKUP($C482,貼_産出額整理表!$B$200:$B$378,貼_産出額整理表!C$200:C$378,0)="-",NA(),_xlfn.XLOOKUP($C482,貼_産出額整理表!$B$200:$B$378,貼_産出額整理表!C$200:C$378,0))</f>
        <v>33</v>
      </c>
      <c r="E482">
        <f>IF(_xlfn.XLOOKUP($C482,貼_産出額整理表!$B$200:$B$378,貼_産出額整理表!D$200:D$378,0)="-",NA(),_xlfn.XLOOKUP($C482,貼_産出額整理表!$B$200:$B$378,貼_産出額整理表!D$200:D$378,0))</f>
        <v>2</v>
      </c>
      <c r="F482" t="e">
        <f>IF(_xlfn.XLOOKUP($C482,貼_産出額整理表!$B$200:$B$378,貼_産出額整理表!E$200:E$378,0)="-",NA(),_xlfn.XLOOKUP($C482,貼_産出額整理表!$B$200:$B$378,貼_産出額整理表!E$200:E$378,0))</f>
        <v>#N/A</v>
      </c>
      <c r="G482" t="e">
        <f>IF(_xlfn.XLOOKUP($C482,貼_産出額整理表!$B$200:$B$378,貼_産出額整理表!F$200:F$378,0)="-",NA(),_xlfn.XLOOKUP($C482,貼_産出額整理表!$B$200:$B$378,貼_産出額整理表!F$200:F$378,0))</f>
        <v>#N/A</v>
      </c>
      <c r="H482" t="e">
        <f>IF(_xlfn.XLOOKUP($C482,貼_産出額整理表!$B$200:$B$378,貼_産出額整理表!G$200:G$378,0)="-",NA(),_xlfn.XLOOKUP($C482,貼_産出額整理表!$B$200:$B$378,貼_産出額整理表!G$200:G$378,0))</f>
        <v>#N/A</v>
      </c>
      <c r="I482" t="e">
        <f>IF(_xlfn.XLOOKUP($C482,貼_産出額整理表!$B$200:$B$378,貼_産出額整理表!H$200:H$378,0)="-",NA(),_xlfn.XLOOKUP($C482,貼_産出額整理表!$B$200:$B$378,貼_産出額整理表!H$200:H$378,0))</f>
        <v>#N/A</v>
      </c>
      <c r="J482" t="e">
        <f>IF(_xlfn.XLOOKUP($C482,貼_産出額整理表!$B$200:$B$378,貼_産出額整理表!I$200:I$378,0)="-",NA(),_xlfn.XLOOKUP($C482,貼_産出額整理表!$B$200:$B$378,貼_産出額整理表!I$200:I$378,0))</f>
        <v>#N/A</v>
      </c>
      <c r="K482" t="e">
        <f>IF(_xlfn.XLOOKUP($C482,貼_産出額整理表!$B$200:$B$378,貼_産出額整理表!M$200:M$378,0)="-",NA(),_xlfn.XLOOKUP($C482,貼_産出額整理表!$B$200:$B$378,貼_産出額整理表!M$200:M$378,0))</f>
        <v>#N/A</v>
      </c>
      <c r="L482" t="e">
        <f>IF(_xlfn.XLOOKUP($C482,貼_産出額整理表!$B$200:$B$378,貼_産出額整理表!N$200:N$378,0)="-",NA(),_xlfn.XLOOKUP($C482,貼_産出額整理表!$B$200:$B$378,貼_産出額整理表!N$200:N$378,0))</f>
        <v>#N/A</v>
      </c>
      <c r="M482">
        <f>IF(_xlfn.XLOOKUP($C482,貼_産出額整理表!$B$200:$B$378,貼_産出額整理表!J$200:J$378,0)="-",NA(),_xlfn.XLOOKUP($C482,貼_産出額整理表!$B$200:$B$378,貼_産出額整理表!J$200:J$378,0))</f>
        <v>0</v>
      </c>
      <c r="N482" t="e">
        <f>IF(_xlfn.XLOOKUP($C482,貼_産出額整理表!$B$200:$B$378,貼_産出額整理表!K$200:K$378,0)="-",NA(),_xlfn.XLOOKUP($C482,貼_産出額整理表!$B$200:$B$378,貼_産出額整理表!K$200:K$378,0))</f>
        <v>#N/A</v>
      </c>
      <c r="O482" t="e">
        <f>IF(_xlfn.XLOOKUP($C482,貼_産出額整理表!$B$200:$B$378,貼_産出額整理表!L$200:L$378,0)="-",NA(),_xlfn.XLOOKUP($C482,貼_産出額整理表!$B$200:$B$378,貼_産出額整理表!L$200:L$378,0))</f>
        <v>#N/A</v>
      </c>
      <c r="P482">
        <f>IF(_xlfn.XLOOKUP($C482,貼_産出額整理表!$B$200:$B$378,貼_産出額整理表!O$200:O$378,0)="-",NA(),_xlfn.XLOOKUP($C482,貼_産出額整理表!$B$200:$B$378,貼_産出額整理表!O$200:O$378,0))</f>
        <v>1</v>
      </c>
      <c r="Q482" t="e">
        <f>IF(_xlfn.XLOOKUP($C482,貼_産出額整理表!$B$200:$B$378,貼_産出額整理表!Q$200:Q$378,0)="-",NA(),_xlfn.XLOOKUP($C482,貼_産出額整理表!$B$200:$B$378,貼_産出額整理表!Q$200:Q$378,0))</f>
        <v>#N/A</v>
      </c>
      <c r="R482" t="e">
        <f>IF(_xlfn.XLOOKUP($C482,貼_産出額整理表!$B$200:$B$378,貼_産出額整理表!R$200:R$378,0)="-",NA(),_xlfn.XLOOKUP($C482,貼_産出額整理表!$B$200:$B$378,貼_産出額整理表!R$200:R$378,0))</f>
        <v>#N/A</v>
      </c>
      <c r="S482" t="e">
        <f>IF(_xlfn.XLOOKUP($C482,貼_産出額整理表!$B$200:$B$378,貼_産出額整理表!P$200:P$378,0)="-",NA(),_xlfn.XLOOKUP($C482,貼_産出額整理表!$B$200:$B$378,貼_産出額整理表!P$200:P$378,0))</f>
        <v>#N/A</v>
      </c>
    </row>
    <row r="483" spans="3:19">
      <c r="C483">
        <v>165</v>
      </c>
      <c r="D483">
        <f>IF(_xlfn.XLOOKUP($C483,貼_産出額整理表!$B$200:$B$378,貼_産出額整理表!C$200:C$378,0)="-",NA(),_xlfn.XLOOKUP($C483,貼_産出額整理表!$B$200:$B$378,貼_産出額整理表!C$200:C$378,0))</f>
        <v>26</v>
      </c>
      <c r="E483">
        <f>IF(_xlfn.XLOOKUP($C483,貼_産出額整理表!$B$200:$B$378,貼_産出額整理表!D$200:D$378,0)="-",NA(),_xlfn.XLOOKUP($C483,貼_産出額整理表!$B$200:$B$378,貼_産出額整理表!D$200:D$378,0))</f>
        <v>2</v>
      </c>
      <c r="F483" t="e">
        <f>IF(_xlfn.XLOOKUP($C483,貼_産出額整理表!$B$200:$B$378,貼_産出額整理表!E$200:E$378,0)="-",NA(),_xlfn.XLOOKUP($C483,貼_産出額整理表!$B$200:$B$378,貼_産出額整理表!E$200:E$378,0))</f>
        <v>#N/A</v>
      </c>
      <c r="G483" t="e">
        <f>IF(_xlfn.XLOOKUP($C483,貼_産出額整理表!$B$200:$B$378,貼_産出額整理表!F$200:F$378,0)="-",NA(),_xlfn.XLOOKUP($C483,貼_産出額整理表!$B$200:$B$378,貼_産出額整理表!F$200:F$378,0))</f>
        <v>#N/A</v>
      </c>
      <c r="H483" t="e">
        <f>IF(_xlfn.XLOOKUP($C483,貼_産出額整理表!$B$200:$B$378,貼_産出額整理表!G$200:G$378,0)="-",NA(),_xlfn.XLOOKUP($C483,貼_産出額整理表!$B$200:$B$378,貼_産出額整理表!G$200:G$378,0))</f>
        <v>#N/A</v>
      </c>
      <c r="I483" t="e">
        <f>IF(_xlfn.XLOOKUP($C483,貼_産出額整理表!$B$200:$B$378,貼_産出額整理表!H$200:H$378,0)="-",NA(),_xlfn.XLOOKUP($C483,貼_産出額整理表!$B$200:$B$378,貼_産出額整理表!H$200:H$378,0))</f>
        <v>#N/A</v>
      </c>
      <c r="J483" t="e">
        <f>IF(_xlfn.XLOOKUP($C483,貼_産出額整理表!$B$200:$B$378,貼_産出額整理表!I$200:I$378,0)="-",NA(),_xlfn.XLOOKUP($C483,貼_産出額整理表!$B$200:$B$378,貼_産出額整理表!I$200:I$378,0))</f>
        <v>#N/A</v>
      </c>
      <c r="K483" t="e">
        <f>IF(_xlfn.XLOOKUP($C483,貼_産出額整理表!$B$200:$B$378,貼_産出額整理表!M$200:M$378,0)="-",NA(),_xlfn.XLOOKUP($C483,貼_産出額整理表!$B$200:$B$378,貼_産出額整理表!M$200:M$378,0))</f>
        <v>#N/A</v>
      </c>
      <c r="L483" t="e">
        <f>IF(_xlfn.XLOOKUP($C483,貼_産出額整理表!$B$200:$B$378,貼_産出額整理表!N$200:N$378,0)="-",NA(),_xlfn.XLOOKUP($C483,貼_産出額整理表!$B$200:$B$378,貼_産出額整理表!N$200:N$378,0))</f>
        <v>#N/A</v>
      </c>
      <c r="M483">
        <f>IF(_xlfn.XLOOKUP($C483,貼_産出額整理表!$B$200:$B$378,貼_産出額整理表!J$200:J$378,0)="-",NA(),_xlfn.XLOOKUP($C483,貼_産出額整理表!$B$200:$B$378,貼_産出額整理表!J$200:J$378,0))</f>
        <v>0</v>
      </c>
      <c r="N483" t="e">
        <f>IF(_xlfn.XLOOKUP($C483,貼_産出額整理表!$B$200:$B$378,貼_産出額整理表!K$200:K$378,0)="-",NA(),_xlfn.XLOOKUP($C483,貼_産出額整理表!$B$200:$B$378,貼_産出額整理表!K$200:K$378,0))</f>
        <v>#N/A</v>
      </c>
      <c r="O483" t="e">
        <f>IF(_xlfn.XLOOKUP($C483,貼_産出額整理表!$B$200:$B$378,貼_産出額整理表!L$200:L$378,0)="-",NA(),_xlfn.XLOOKUP($C483,貼_産出額整理表!$B$200:$B$378,貼_産出額整理表!L$200:L$378,0))</f>
        <v>#N/A</v>
      </c>
      <c r="P483">
        <f>IF(_xlfn.XLOOKUP($C483,貼_産出額整理表!$B$200:$B$378,貼_産出額整理表!O$200:O$378,0)="-",NA(),_xlfn.XLOOKUP($C483,貼_産出額整理表!$B$200:$B$378,貼_産出額整理表!O$200:O$378,0))</f>
        <v>1</v>
      </c>
      <c r="Q483" t="e">
        <f>IF(_xlfn.XLOOKUP($C483,貼_産出額整理表!$B$200:$B$378,貼_産出額整理表!Q$200:Q$378,0)="-",NA(),_xlfn.XLOOKUP($C483,貼_産出額整理表!$B$200:$B$378,貼_産出額整理表!Q$200:Q$378,0))</f>
        <v>#N/A</v>
      </c>
      <c r="R483" t="e">
        <f>IF(_xlfn.XLOOKUP($C483,貼_産出額整理表!$B$200:$B$378,貼_産出額整理表!R$200:R$378,0)="-",NA(),_xlfn.XLOOKUP($C483,貼_産出額整理表!$B$200:$B$378,貼_産出額整理表!R$200:R$378,0))</f>
        <v>#N/A</v>
      </c>
      <c r="S483" t="e">
        <f>IF(_xlfn.XLOOKUP($C483,貼_産出額整理表!$B$200:$B$378,貼_産出額整理表!P$200:P$378,0)="-",NA(),_xlfn.XLOOKUP($C483,貼_産出額整理表!$B$200:$B$378,貼_産出額整理表!P$200:P$378,0))</f>
        <v>#N/A</v>
      </c>
    </row>
    <row r="484" spans="3:19">
      <c r="C484">
        <v>166</v>
      </c>
      <c r="D484">
        <f>IF(_xlfn.XLOOKUP($C484,貼_産出額整理表!$B$200:$B$378,貼_産出額整理表!C$200:C$378,0)="-",NA(),_xlfn.XLOOKUP($C484,貼_産出額整理表!$B$200:$B$378,貼_産出額整理表!C$200:C$378,0))</f>
        <v>25</v>
      </c>
      <c r="E484">
        <f>IF(_xlfn.XLOOKUP($C484,貼_産出額整理表!$B$200:$B$378,貼_産出額整理表!D$200:D$378,0)="-",NA(),_xlfn.XLOOKUP($C484,貼_産出額整理表!$B$200:$B$378,貼_産出額整理表!D$200:D$378,0))</f>
        <v>2</v>
      </c>
      <c r="F484" t="e">
        <f>IF(_xlfn.XLOOKUP($C484,貼_産出額整理表!$B$200:$B$378,貼_産出額整理表!E$200:E$378,0)="-",NA(),_xlfn.XLOOKUP($C484,貼_産出額整理表!$B$200:$B$378,貼_産出額整理表!E$200:E$378,0))</f>
        <v>#N/A</v>
      </c>
      <c r="G484" t="e">
        <f>IF(_xlfn.XLOOKUP($C484,貼_産出額整理表!$B$200:$B$378,貼_産出額整理表!F$200:F$378,0)="-",NA(),_xlfn.XLOOKUP($C484,貼_産出額整理表!$B$200:$B$378,貼_産出額整理表!F$200:F$378,0))</f>
        <v>#N/A</v>
      </c>
      <c r="H484" t="e">
        <f>IF(_xlfn.XLOOKUP($C484,貼_産出額整理表!$B$200:$B$378,貼_産出額整理表!G$200:G$378,0)="-",NA(),_xlfn.XLOOKUP($C484,貼_産出額整理表!$B$200:$B$378,貼_産出額整理表!G$200:G$378,0))</f>
        <v>#N/A</v>
      </c>
      <c r="I484" t="e">
        <f>IF(_xlfn.XLOOKUP($C484,貼_産出額整理表!$B$200:$B$378,貼_産出額整理表!H$200:H$378,0)="-",NA(),_xlfn.XLOOKUP($C484,貼_産出額整理表!$B$200:$B$378,貼_産出額整理表!H$200:H$378,0))</f>
        <v>#N/A</v>
      </c>
      <c r="J484" t="e">
        <f>IF(_xlfn.XLOOKUP($C484,貼_産出額整理表!$B$200:$B$378,貼_産出額整理表!I$200:I$378,0)="-",NA(),_xlfn.XLOOKUP($C484,貼_産出額整理表!$B$200:$B$378,貼_産出額整理表!I$200:I$378,0))</f>
        <v>#N/A</v>
      </c>
      <c r="K484" t="e">
        <f>IF(_xlfn.XLOOKUP($C484,貼_産出額整理表!$B$200:$B$378,貼_産出額整理表!M$200:M$378,0)="-",NA(),_xlfn.XLOOKUP($C484,貼_産出額整理表!$B$200:$B$378,貼_産出額整理表!M$200:M$378,0))</f>
        <v>#N/A</v>
      </c>
      <c r="L484" t="e">
        <f>IF(_xlfn.XLOOKUP($C484,貼_産出額整理表!$B$200:$B$378,貼_産出額整理表!N$200:N$378,0)="-",NA(),_xlfn.XLOOKUP($C484,貼_産出額整理表!$B$200:$B$378,貼_産出額整理表!N$200:N$378,0))</f>
        <v>#N/A</v>
      </c>
      <c r="M484">
        <f>IF(_xlfn.XLOOKUP($C484,貼_産出額整理表!$B$200:$B$378,貼_産出額整理表!J$200:J$378,0)="-",NA(),_xlfn.XLOOKUP($C484,貼_産出額整理表!$B$200:$B$378,貼_産出額整理表!J$200:J$378,0))</f>
        <v>0</v>
      </c>
      <c r="N484" t="e">
        <f>IF(_xlfn.XLOOKUP($C484,貼_産出額整理表!$B$200:$B$378,貼_産出額整理表!K$200:K$378,0)="-",NA(),_xlfn.XLOOKUP($C484,貼_産出額整理表!$B$200:$B$378,貼_産出額整理表!K$200:K$378,0))</f>
        <v>#N/A</v>
      </c>
      <c r="O484" t="e">
        <f>IF(_xlfn.XLOOKUP($C484,貼_産出額整理表!$B$200:$B$378,貼_産出額整理表!L$200:L$378,0)="-",NA(),_xlfn.XLOOKUP($C484,貼_産出額整理表!$B$200:$B$378,貼_産出額整理表!L$200:L$378,0))</f>
        <v>#N/A</v>
      </c>
      <c r="P484">
        <f>IF(_xlfn.XLOOKUP($C484,貼_産出額整理表!$B$200:$B$378,貼_産出額整理表!O$200:O$378,0)="-",NA(),_xlfn.XLOOKUP($C484,貼_産出額整理表!$B$200:$B$378,貼_産出額整理表!O$200:O$378,0))</f>
        <v>1</v>
      </c>
      <c r="Q484" t="e">
        <f>IF(_xlfn.XLOOKUP($C484,貼_産出額整理表!$B$200:$B$378,貼_産出額整理表!Q$200:Q$378,0)="-",NA(),_xlfn.XLOOKUP($C484,貼_産出額整理表!$B$200:$B$378,貼_産出額整理表!Q$200:Q$378,0))</f>
        <v>#N/A</v>
      </c>
      <c r="R484" t="e">
        <f>IF(_xlfn.XLOOKUP($C484,貼_産出額整理表!$B$200:$B$378,貼_産出額整理表!R$200:R$378,0)="-",NA(),_xlfn.XLOOKUP($C484,貼_産出額整理表!$B$200:$B$378,貼_産出額整理表!R$200:R$378,0))</f>
        <v>#N/A</v>
      </c>
      <c r="S484" t="e">
        <f>IF(_xlfn.XLOOKUP($C484,貼_産出額整理表!$B$200:$B$378,貼_産出額整理表!P$200:P$378,0)="-",NA(),_xlfn.XLOOKUP($C484,貼_産出額整理表!$B$200:$B$378,貼_産出額整理表!P$200:P$378,0))</f>
        <v>#N/A</v>
      </c>
    </row>
    <row r="485" spans="3:19">
      <c r="C485">
        <v>167</v>
      </c>
      <c r="D485">
        <f>IF(_xlfn.XLOOKUP($C485,貼_産出額整理表!$B$200:$B$378,貼_産出額整理表!C$200:C$378,0)="-",NA(),_xlfn.XLOOKUP($C485,貼_産出額整理表!$B$200:$B$378,貼_産出額整理表!C$200:C$378,0))</f>
        <v>19</v>
      </c>
      <c r="E485">
        <f>IF(_xlfn.XLOOKUP($C485,貼_産出額整理表!$B$200:$B$378,貼_産出額整理表!D$200:D$378,0)="-",NA(),_xlfn.XLOOKUP($C485,貼_産出額整理表!$B$200:$B$378,貼_産出額整理表!D$200:D$378,0))</f>
        <v>2</v>
      </c>
      <c r="F485" t="e">
        <f>IF(_xlfn.XLOOKUP($C485,貼_産出額整理表!$B$200:$B$378,貼_産出額整理表!E$200:E$378,0)="-",NA(),_xlfn.XLOOKUP($C485,貼_産出額整理表!$B$200:$B$378,貼_産出額整理表!E$200:E$378,0))</f>
        <v>#N/A</v>
      </c>
      <c r="G485" t="e">
        <f>IF(_xlfn.XLOOKUP($C485,貼_産出額整理表!$B$200:$B$378,貼_産出額整理表!F$200:F$378,0)="-",NA(),_xlfn.XLOOKUP($C485,貼_産出額整理表!$B$200:$B$378,貼_産出額整理表!F$200:F$378,0))</f>
        <v>#N/A</v>
      </c>
      <c r="H485" t="e">
        <f>IF(_xlfn.XLOOKUP($C485,貼_産出額整理表!$B$200:$B$378,貼_産出額整理表!G$200:G$378,0)="-",NA(),_xlfn.XLOOKUP($C485,貼_産出額整理表!$B$200:$B$378,貼_産出額整理表!G$200:G$378,0))</f>
        <v>#N/A</v>
      </c>
      <c r="I485" t="e">
        <f>IF(_xlfn.XLOOKUP($C485,貼_産出額整理表!$B$200:$B$378,貼_産出額整理表!H$200:H$378,0)="-",NA(),_xlfn.XLOOKUP($C485,貼_産出額整理表!$B$200:$B$378,貼_産出額整理表!H$200:H$378,0))</f>
        <v>#N/A</v>
      </c>
      <c r="J485" t="e">
        <f>IF(_xlfn.XLOOKUP($C485,貼_産出額整理表!$B$200:$B$378,貼_産出額整理表!I$200:I$378,0)="-",NA(),_xlfn.XLOOKUP($C485,貼_産出額整理表!$B$200:$B$378,貼_産出額整理表!I$200:I$378,0))</f>
        <v>#N/A</v>
      </c>
      <c r="K485" t="e">
        <f>IF(_xlfn.XLOOKUP($C485,貼_産出額整理表!$B$200:$B$378,貼_産出額整理表!M$200:M$378,0)="-",NA(),_xlfn.XLOOKUP($C485,貼_産出額整理表!$B$200:$B$378,貼_産出額整理表!M$200:M$378,0))</f>
        <v>#N/A</v>
      </c>
      <c r="L485" t="e">
        <f>IF(_xlfn.XLOOKUP($C485,貼_産出額整理表!$B$200:$B$378,貼_産出額整理表!N$200:N$378,0)="-",NA(),_xlfn.XLOOKUP($C485,貼_産出額整理表!$B$200:$B$378,貼_産出額整理表!N$200:N$378,0))</f>
        <v>#N/A</v>
      </c>
      <c r="M485">
        <f>IF(_xlfn.XLOOKUP($C485,貼_産出額整理表!$B$200:$B$378,貼_産出額整理表!J$200:J$378,0)="-",NA(),_xlfn.XLOOKUP($C485,貼_産出額整理表!$B$200:$B$378,貼_産出額整理表!J$200:J$378,0))</f>
        <v>0</v>
      </c>
      <c r="N485" t="e">
        <f>IF(_xlfn.XLOOKUP($C485,貼_産出額整理表!$B$200:$B$378,貼_産出額整理表!K$200:K$378,0)="-",NA(),_xlfn.XLOOKUP($C485,貼_産出額整理表!$B$200:$B$378,貼_産出額整理表!K$200:K$378,0))</f>
        <v>#N/A</v>
      </c>
      <c r="O485" t="e">
        <f>IF(_xlfn.XLOOKUP($C485,貼_産出額整理表!$B$200:$B$378,貼_産出額整理表!L$200:L$378,0)="-",NA(),_xlfn.XLOOKUP($C485,貼_産出額整理表!$B$200:$B$378,貼_産出額整理表!L$200:L$378,0))</f>
        <v>#N/A</v>
      </c>
      <c r="P485">
        <f>IF(_xlfn.XLOOKUP($C485,貼_産出額整理表!$B$200:$B$378,貼_産出額整理表!O$200:O$378,0)="-",NA(),_xlfn.XLOOKUP($C485,貼_産出額整理表!$B$200:$B$378,貼_産出額整理表!O$200:O$378,0))</f>
        <v>0</v>
      </c>
      <c r="Q485" t="e">
        <f>IF(_xlfn.XLOOKUP($C485,貼_産出額整理表!$B$200:$B$378,貼_産出額整理表!Q$200:Q$378,0)="-",NA(),_xlfn.XLOOKUP($C485,貼_産出額整理表!$B$200:$B$378,貼_産出額整理表!Q$200:Q$378,0))</f>
        <v>#N/A</v>
      </c>
      <c r="R485" t="e">
        <f>IF(_xlfn.XLOOKUP($C485,貼_産出額整理表!$B$200:$B$378,貼_産出額整理表!R$200:R$378,0)="-",NA(),_xlfn.XLOOKUP($C485,貼_産出額整理表!$B$200:$B$378,貼_産出額整理表!R$200:R$378,0))</f>
        <v>#N/A</v>
      </c>
      <c r="S485" t="e">
        <f>IF(_xlfn.XLOOKUP($C485,貼_産出額整理表!$B$200:$B$378,貼_産出額整理表!P$200:P$378,0)="-",NA(),_xlfn.XLOOKUP($C485,貼_産出額整理表!$B$200:$B$378,貼_産出額整理表!P$200:P$378,0))</f>
        <v>#N/A</v>
      </c>
    </row>
    <row r="486" spans="3:19">
      <c r="C486">
        <v>168</v>
      </c>
      <c r="D486">
        <f>IF(_xlfn.XLOOKUP($C486,貼_産出額整理表!$B$200:$B$378,貼_産出額整理表!C$200:C$378,0)="-",NA(),_xlfn.XLOOKUP($C486,貼_産出額整理表!$B$200:$B$378,貼_産出額整理表!C$200:C$378,0))</f>
        <v>18</v>
      </c>
      <c r="E486">
        <f>IF(_xlfn.XLOOKUP($C486,貼_産出額整理表!$B$200:$B$378,貼_産出額整理表!D$200:D$378,0)="-",NA(),_xlfn.XLOOKUP($C486,貼_産出額整理表!$B$200:$B$378,貼_産出額整理表!D$200:D$378,0))</f>
        <v>2</v>
      </c>
      <c r="F486" t="e">
        <f>IF(_xlfn.XLOOKUP($C486,貼_産出額整理表!$B$200:$B$378,貼_産出額整理表!E$200:E$378,0)="-",NA(),_xlfn.XLOOKUP($C486,貼_産出額整理表!$B$200:$B$378,貼_産出額整理表!E$200:E$378,0))</f>
        <v>#N/A</v>
      </c>
      <c r="G486" t="e">
        <f>IF(_xlfn.XLOOKUP($C486,貼_産出額整理表!$B$200:$B$378,貼_産出額整理表!F$200:F$378,0)="-",NA(),_xlfn.XLOOKUP($C486,貼_産出額整理表!$B$200:$B$378,貼_産出額整理表!F$200:F$378,0))</f>
        <v>#N/A</v>
      </c>
      <c r="H486" t="e">
        <f>IF(_xlfn.XLOOKUP($C486,貼_産出額整理表!$B$200:$B$378,貼_産出額整理表!G$200:G$378,0)="-",NA(),_xlfn.XLOOKUP($C486,貼_産出額整理表!$B$200:$B$378,貼_産出額整理表!G$200:G$378,0))</f>
        <v>#N/A</v>
      </c>
      <c r="I486" t="e">
        <f>IF(_xlfn.XLOOKUP($C486,貼_産出額整理表!$B$200:$B$378,貼_産出額整理表!H$200:H$378,0)="-",NA(),_xlfn.XLOOKUP($C486,貼_産出額整理表!$B$200:$B$378,貼_産出額整理表!H$200:H$378,0))</f>
        <v>#N/A</v>
      </c>
      <c r="J486" t="e">
        <f>IF(_xlfn.XLOOKUP($C486,貼_産出額整理表!$B$200:$B$378,貼_産出額整理表!I$200:I$378,0)="-",NA(),_xlfn.XLOOKUP($C486,貼_産出額整理表!$B$200:$B$378,貼_産出額整理表!I$200:I$378,0))</f>
        <v>#N/A</v>
      </c>
      <c r="K486" t="e">
        <f>IF(_xlfn.XLOOKUP($C486,貼_産出額整理表!$B$200:$B$378,貼_産出額整理表!M$200:M$378,0)="-",NA(),_xlfn.XLOOKUP($C486,貼_産出額整理表!$B$200:$B$378,貼_産出額整理表!M$200:M$378,0))</f>
        <v>#N/A</v>
      </c>
      <c r="L486" t="e">
        <f>IF(_xlfn.XLOOKUP($C486,貼_産出額整理表!$B$200:$B$378,貼_産出額整理表!N$200:N$378,0)="-",NA(),_xlfn.XLOOKUP($C486,貼_産出額整理表!$B$200:$B$378,貼_産出額整理表!N$200:N$378,0))</f>
        <v>#N/A</v>
      </c>
      <c r="M486" t="e">
        <f>IF(_xlfn.XLOOKUP($C486,貼_産出額整理表!$B$200:$B$378,貼_産出額整理表!J$200:J$378,0)="-",NA(),_xlfn.XLOOKUP($C486,貼_産出額整理表!$B$200:$B$378,貼_産出額整理表!J$200:J$378,0))</f>
        <v>#N/A</v>
      </c>
      <c r="N486" t="e">
        <f>IF(_xlfn.XLOOKUP($C486,貼_産出額整理表!$B$200:$B$378,貼_産出額整理表!K$200:K$378,0)="-",NA(),_xlfn.XLOOKUP($C486,貼_産出額整理表!$B$200:$B$378,貼_産出額整理表!K$200:K$378,0))</f>
        <v>#N/A</v>
      </c>
      <c r="O486" t="e">
        <f>IF(_xlfn.XLOOKUP($C486,貼_産出額整理表!$B$200:$B$378,貼_産出額整理表!L$200:L$378,0)="-",NA(),_xlfn.XLOOKUP($C486,貼_産出額整理表!$B$200:$B$378,貼_産出額整理表!L$200:L$378,0))</f>
        <v>#N/A</v>
      </c>
      <c r="P486" t="e">
        <f>IF(_xlfn.XLOOKUP($C486,貼_産出額整理表!$B$200:$B$378,貼_産出額整理表!O$200:O$378,0)="-",NA(),_xlfn.XLOOKUP($C486,貼_産出額整理表!$B$200:$B$378,貼_産出額整理表!O$200:O$378,0))</f>
        <v>#N/A</v>
      </c>
      <c r="Q486" t="e">
        <f>IF(_xlfn.XLOOKUP($C486,貼_産出額整理表!$B$200:$B$378,貼_産出額整理表!Q$200:Q$378,0)="-",NA(),_xlfn.XLOOKUP($C486,貼_産出額整理表!$B$200:$B$378,貼_産出額整理表!Q$200:Q$378,0))</f>
        <v>#N/A</v>
      </c>
      <c r="R486" t="e">
        <f>IF(_xlfn.XLOOKUP($C486,貼_産出額整理表!$B$200:$B$378,貼_産出額整理表!R$200:R$378,0)="-",NA(),_xlfn.XLOOKUP($C486,貼_産出額整理表!$B$200:$B$378,貼_産出額整理表!R$200:R$378,0))</f>
        <v>#N/A</v>
      </c>
      <c r="S486" t="e">
        <f>IF(_xlfn.XLOOKUP($C486,貼_産出額整理表!$B$200:$B$378,貼_産出額整理表!P$200:P$378,0)="-",NA(),_xlfn.XLOOKUP($C486,貼_産出額整理表!$B$200:$B$378,貼_産出額整理表!P$200:P$378,0))</f>
        <v>#N/A</v>
      </c>
    </row>
    <row r="487" spans="3:19">
      <c r="C487">
        <v>169</v>
      </c>
      <c r="D487">
        <f>IF(_xlfn.XLOOKUP($C487,貼_産出額整理表!$B$200:$B$378,貼_産出額整理表!C$200:C$378,0)="-",NA(),_xlfn.XLOOKUP($C487,貼_産出額整理表!$B$200:$B$378,貼_産出額整理表!C$200:C$378,0))</f>
        <v>18</v>
      </c>
      <c r="E487">
        <f>IF(_xlfn.XLOOKUP($C487,貼_産出額整理表!$B$200:$B$378,貼_産出額整理表!D$200:D$378,0)="-",NA(),_xlfn.XLOOKUP($C487,貼_産出額整理表!$B$200:$B$378,貼_産出額整理表!D$200:D$378,0))</f>
        <v>0</v>
      </c>
      <c r="F487" t="e">
        <f>IF(_xlfn.XLOOKUP($C487,貼_産出額整理表!$B$200:$B$378,貼_産出額整理表!E$200:E$378,0)="-",NA(),_xlfn.XLOOKUP($C487,貼_産出額整理表!$B$200:$B$378,貼_産出額整理表!E$200:E$378,0))</f>
        <v>#N/A</v>
      </c>
      <c r="G487" t="e">
        <f>IF(_xlfn.XLOOKUP($C487,貼_産出額整理表!$B$200:$B$378,貼_産出額整理表!F$200:F$378,0)="-",NA(),_xlfn.XLOOKUP($C487,貼_産出額整理表!$B$200:$B$378,貼_産出額整理表!F$200:F$378,0))</f>
        <v>#N/A</v>
      </c>
      <c r="H487" t="e">
        <f>IF(_xlfn.XLOOKUP($C487,貼_産出額整理表!$B$200:$B$378,貼_産出額整理表!G$200:G$378,0)="-",NA(),_xlfn.XLOOKUP($C487,貼_産出額整理表!$B$200:$B$378,貼_産出額整理表!G$200:G$378,0))</f>
        <v>#N/A</v>
      </c>
      <c r="I487" t="e">
        <f>IF(_xlfn.XLOOKUP($C487,貼_産出額整理表!$B$200:$B$378,貼_産出額整理表!H$200:H$378,0)="-",NA(),_xlfn.XLOOKUP($C487,貼_産出額整理表!$B$200:$B$378,貼_産出額整理表!H$200:H$378,0))</f>
        <v>#N/A</v>
      </c>
      <c r="J487" t="e">
        <f>IF(_xlfn.XLOOKUP($C487,貼_産出額整理表!$B$200:$B$378,貼_産出額整理表!I$200:I$378,0)="-",NA(),_xlfn.XLOOKUP($C487,貼_産出額整理表!$B$200:$B$378,貼_産出額整理表!I$200:I$378,0))</f>
        <v>#N/A</v>
      </c>
      <c r="K487" t="e">
        <f>IF(_xlfn.XLOOKUP($C487,貼_産出額整理表!$B$200:$B$378,貼_産出額整理表!M$200:M$378,0)="-",NA(),_xlfn.XLOOKUP($C487,貼_産出額整理表!$B$200:$B$378,貼_産出額整理表!M$200:M$378,0))</f>
        <v>#N/A</v>
      </c>
      <c r="L487" t="e">
        <f>IF(_xlfn.XLOOKUP($C487,貼_産出額整理表!$B$200:$B$378,貼_産出額整理表!N$200:N$378,0)="-",NA(),_xlfn.XLOOKUP($C487,貼_産出額整理表!$B$200:$B$378,貼_産出額整理表!N$200:N$378,0))</f>
        <v>#N/A</v>
      </c>
      <c r="M487" t="e">
        <f>IF(_xlfn.XLOOKUP($C487,貼_産出額整理表!$B$200:$B$378,貼_産出額整理表!J$200:J$378,0)="-",NA(),_xlfn.XLOOKUP($C487,貼_産出額整理表!$B$200:$B$378,貼_産出額整理表!J$200:J$378,0))</f>
        <v>#N/A</v>
      </c>
      <c r="N487" t="e">
        <f>IF(_xlfn.XLOOKUP($C487,貼_産出額整理表!$B$200:$B$378,貼_産出額整理表!K$200:K$378,0)="-",NA(),_xlfn.XLOOKUP($C487,貼_産出額整理表!$B$200:$B$378,貼_産出額整理表!K$200:K$378,0))</f>
        <v>#N/A</v>
      </c>
      <c r="O487" t="e">
        <f>IF(_xlfn.XLOOKUP($C487,貼_産出額整理表!$B$200:$B$378,貼_産出額整理表!L$200:L$378,0)="-",NA(),_xlfn.XLOOKUP($C487,貼_産出額整理表!$B$200:$B$378,貼_産出額整理表!L$200:L$378,0))</f>
        <v>#N/A</v>
      </c>
      <c r="P487" t="e">
        <f>IF(_xlfn.XLOOKUP($C487,貼_産出額整理表!$B$200:$B$378,貼_産出額整理表!O$200:O$378,0)="-",NA(),_xlfn.XLOOKUP($C487,貼_産出額整理表!$B$200:$B$378,貼_産出額整理表!O$200:O$378,0))</f>
        <v>#N/A</v>
      </c>
      <c r="Q487" t="e">
        <f>IF(_xlfn.XLOOKUP($C487,貼_産出額整理表!$B$200:$B$378,貼_産出額整理表!Q$200:Q$378,0)="-",NA(),_xlfn.XLOOKUP($C487,貼_産出額整理表!$B$200:$B$378,貼_産出額整理表!Q$200:Q$378,0))</f>
        <v>#N/A</v>
      </c>
      <c r="R487" t="e">
        <f>IF(_xlfn.XLOOKUP($C487,貼_産出額整理表!$B$200:$B$378,貼_産出額整理表!R$200:R$378,0)="-",NA(),_xlfn.XLOOKUP($C487,貼_産出額整理表!$B$200:$B$378,貼_産出額整理表!R$200:R$378,0))</f>
        <v>#N/A</v>
      </c>
      <c r="S487" t="e">
        <f>IF(_xlfn.XLOOKUP($C487,貼_産出額整理表!$B$200:$B$378,貼_産出額整理表!P$200:P$378,0)="-",NA(),_xlfn.XLOOKUP($C487,貼_産出額整理表!$B$200:$B$378,貼_産出額整理表!P$200:P$378,0))</f>
        <v>#N/A</v>
      </c>
    </row>
    <row r="488" spans="3:19">
      <c r="C488">
        <v>170</v>
      </c>
      <c r="D488">
        <f>IF(_xlfn.XLOOKUP($C488,貼_産出額整理表!$B$200:$B$378,貼_産出額整理表!C$200:C$378,0)="-",NA(),_xlfn.XLOOKUP($C488,貼_産出額整理表!$B$200:$B$378,貼_産出額整理表!C$200:C$378,0))</f>
        <v>13</v>
      </c>
      <c r="E488">
        <f>IF(_xlfn.XLOOKUP($C488,貼_産出額整理表!$B$200:$B$378,貼_産出額整理表!D$200:D$378,0)="-",NA(),_xlfn.XLOOKUP($C488,貼_産出額整理表!$B$200:$B$378,貼_産出額整理表!D$200:D$378,0))</f>
        <v>0</v>
      </c>
      <c r="F488" t="e">
        <f>IF(_xlfn.XLOOKUP($C488,貼_産出額整理表!$B$200:$B$378,貼_産出額整理表!E$200:E$378,0)="-",NA(),_xlfn.XLOOKUP($C488,貼_産出額整理表!$B$200:$B$378,貼_産出額整理表!E$200:E$378,0))</f>
        <v>#N/A</v>
      </c>
      <c r="G488" t="e">
        <f>IF(_xlfn.XLOOKUP($C488,貼_産出額整理表!$B$200:$B$378,貼_産出額整理表!F$200:F$378,0)="-",NA(),_xlfn.XLOOKUP($C488,貼_産出額整理表!$B$200:$B$378,貼_産出額整理表!F$200:F$378,0))</f>
        <v>#N/A</v>
      </c>
      <c r="H488" t="e">
        <f>IF(_xlfn.XLOOKUP($C488,貼_産出額整理表!$B$200:$B$378,貼_産出額整理表!G$200:G$378,0)="-",NA(),_xlfn.XLOOKUP($C488,貼_産出額整理表!$B$200:$B$378,貼_産出額整理表!G$200:G$378,0))</f>
        <v>#N/A</v>
      </c>
      <c r="I488" t="e">
        <f>IF(_xlfn.XLOOKUP($C488,貼_産出額整理表!$B$200:$B$378,貼_産出額整理表!H$200:H$378,0)="-",NA(),_xlfn.XLOOKUP($C488,貼_産出額整理表!$B$200:$B$378,貼_産出額整理表!H$200:H$378,0))</f>
        <v>#N/A</v>
      </c>
      <c r="J488" t="e">
        <f>IF(_xlfn.XLOOKUP($C488,貼_産出額整理表!$B$200:$B$378,貼_産出額整理表!I$200:I$378,0)="-",NA(),_xlfn.XLOOKUP($C488,貼_産出額整理表!$B$200:$B$378,貼_産出額整理表!I$200:I$378,0))</f>
        <v>#N/A</v>
      </c>
      <c r="K488" t="e">
        <f>IF(_xlfn.XLOOKUP($C488,貼_産出額整理表!$B$200:$B$378,貼_産出額整理表!M$200:M$378,0)="-",NA(),_xlfn.XLOOKUP($C488,貼_産出額整理表!$B$200:$B$378,貼_産出額整理表!M$200:M$378,0))</f>
        <v>#N/A</v>
      </c>
      <c r="L488" t="e">
        <f>IF(_xlfn.XLOOKUP($C488,貼_産出額整理表!$B$200:$B$378,貼_産出額整理表!N$200:N$378,0)="-",NA(),_xlfn.XLOOKUP($C488,貼_産出額整理表!$B$200:$B$378,貼_産出額整理表!N$200:N$378,0))</f>
        <v>#N/A</v>
      </c>
      <c r="M488" t="e">
        <f>IF(_xlfn.XLOOKUP($C488,貼_産出額整理表!$B$200:$B$378,貼_産出額整理表!J$200:J$378,0)="-",NA(),_xlfn.XLOOKUP($C488,貼_産出額整理表!$B$200:$B$378,貼_産出額整理表!J$200:J$378,0))</f>
        <v>#N/A</v>
      </c>
      <c r="N488" t="e">
        <f>IF(_xlfn.XLOOKUP($C488,貼_産出額整理表!$B$200:$B$378,貼_産出額整理表!K$200:K$378,0)="-",NA(),_xlfn.XLOOKUP($C488,貼_産出額整理表!$B$200:$B$378,貼_産出額整理表!K$200:K$378,0))</f>
        <v>#N/A</v>
      </c>
      <c r="O488" t="e">
        <f>IF(_xlfn.XLOOKUP($C488,貼_産出額整理表!$B$200:$B$378,貼_産出額整理表!L$200:L$378,0)="-",NA(),_xlfn.XLOOKUP($C488,貼_産出額整理表!$B$200:$B$378,貼_産出額整理表!L$200:L$378,0))</f>
        <v>#N/A</v>
      </c>
      <c r="P488" t="e">
        <f>IF(_xlfn.XLOOKUP($C488,貼_産出額整理表!$B$200:$B$378,貼_産出額整理表!O$200:O$378,0)="-",NA(),_xlfn.XLOOKUP($C488,貼_産出額整理表!$B$200:$B$378,貼_産出額整理表!O$200:O$378,0))</f>
        <v>#N/A</v>
      </c>
      <c r="Q488" t="e">
        <f>IF(_xlfn.XLOOKUP($C488,貼_産出額整理表!$B$200:$B$378,貼_産出額整理表!Q$200:Q$378,0)="-",NA(),_xlfn.XLOOKUP($C488,貼_産出額整理表!$B$200:$B$378,貼_産出額整理表!Q$200:Q$378,0))</f>
        <v>#N/A</v>
      </c>
      <c r="R488" t="e">
        <f>IF(_xlfn.XLOOKUP($C488,貼_産出額整理表!$B$200:$B$378,貼_産出額整理表!R$200:R$378,0)="-",NA(),_xlfn.XLOOKUP($C488,貼_産出額整理表!$B$200:$B$378,貼_産出額整理表!R$200:R$378,0))</f>
        <v>#N/A</v>
      </c>
      <c r="S488" t="e">
        <f>IF(_xlfn.XLOOKUP($C488,貼_産出額整理表!$B$200:$B$378,貼_産出額整理表!P$200:P$378,0)="-",NA(),_xlfn.XLOOKUP($C488,貼_産出額整理表!$B$200:$B$378,貼_産出額整理表!P$200:P$378,0))</f>
        <v>#N/A</v>
      </c>
    </row>
    <row r="489" spans="3:19">
      <c r="C489">
        <v>171</v>
      </c>
      <c r="D489">
        <f>IF(_xlfn.XLOOKUP($C489,貼_産出額整理表!$B$200:$B$378,貼_産出額整理表!C$200:C$378,0)="-",NA(),_xlfn.XLOOKUP($C489,貼_産出額整理表!$B$200:$B$378,貼_産出額整理表!C$200:C$378,0))</f>
        <v>9</v>
      </c>
      <c r="E489">
        <f>IF(_xlfn.XLOOKUP($C489,貼_産出額整理表!$B$200:$B$378,貼_産出額整理表!D$200:D$378,0)="-",NA(),_xlfn.XLOOKUP($C489,貼_産出額整理表!$B$200:$B$378,貼_産出額整理表!D$200:D$378,0))</f>
        <v>0</v>
      </c>
      <c r="F489" t="e">
        <f>IF(_xlfn.XLOOKUP($C489,貼_産出額整理表!$B$200:$B$378,貼_産出額整理表!E$200:E$378,0)="-",NA(),_xlfn.XLOOKUP($C489,貼_産出額整理表!$B$200:$B$378,貼_産出額整理表!E$200:E$378,0))</f>
        <v>#N/A</v>
      </c>
      <c r="G489" t="e">
        <f>IF(_xlfn.XLOOKUP($C489,貼_産出額整理表!$B$200:$B$378,貼_産出額整理表!F$200:F$378,0)="-",NA(),_xlfn.XLOOKUP($C489,貼_産出額整理表!$B$200:$B$378,貼_産出額整理表!F$200:F$378,0))</f>
        <v>#N/A</v>
      </c>
      <c r="H489" t="e">
        <f>IF(_xlfn.XLOOKUP($C489,貼_産出額整理表!$B$200:$B$378,貼_産出額整理表!G$200:G$378,0)="-",NA(),_xlfn.XLOOKUP($C489,貼_産出額整理表!$B$200:$B$378,貼_産出額整理表!G$200:G$378,0))</f>
        <v>#N/A</v>
      </c>
      <c r="I489" t="e">
        <f>IF(_xlfn.XLOOKUP($C489,貼_産出額整理表!$B$200:$B$378,貼_産出額整理表!H$200:H$378,0)="-",NA(),_xlfn.XLOOKUP($C489,貼_産出額整理表!$B$200:$B$378,貼_産出額整理表!H$200:H$378,0))</f>
        <v>#N/A</v>
      </c>
      <c r="J489" t="e">
        <f>IF(_xlfn.XLOOKUP($C489,貼_産出額整理表!$B$200:$B$378,貼_産出額整理表!I$200:I$378,0)="-",NA(),_xlfn.XLOOKUP($C489,貼_産出額整理表!$B$200:$B$378,貼_産出額整理表!I$200:I$378,0))</f>
        <v>#N/A</v>
      </c>
      <c r="K489" t="e">
        <f>IF(_xlfn.XLOOKUP($C489,貼_産出額整理表!$B$200:$B$378,貼_産出額整理表!M$200:M$378,0)="-",NA(),_xlfn.XLOOKUP($C489,貼_産出額整理表!$B$200:$B$378,貼_産出額整理表!M$200:M$378,0))</f>
        <v>#N/A</v>
      </c>
      <c r="L489" t="e">
        <f>IF(_xlfn.XLOOKUP($C489,貼_産出額整理表!$B$200:$B$378,貼_産出額整理表!N$200:N$378,0)="-",NA(),_xlfn.XLOOKUP($C489,貼_産出額整理表!$B$200:$B$378,貼_産出額整理表!N$200:N$378,0))</f>
        <v>#N/A</v>
      </c>
      <c r="M489" t="e">
        <f>IF(_xlfn.XLOOKUP($C489,貼_産出額整理表!$B$200:$B$378,貼_産出額整理表!J$200:J$378,0)="-",NA(),_xlfn.XLOOKUP($C489,貼_産出額整理表!$B$200:$B$378,貼_産出額整理表!J$200:J$378,0))</f>
        <v>#N/A</v>
      </c>
      <c r="N489" t="e">
        <f>IF(_xlfn.XLOOKUP($C489,貼_産出額整理表!$B$200:$B$378,貼_産出額整理表!K$200:K$378,0)="-",NA(),_xlfn.XLOOKUP($C489,貼_産出額整理表!$B$200:$B$378,貼_産出額整理表!K$200:K$378,0))</f>
        <v>#N/A</v>
      </c>
      <c r="O489" t="e">
        <f>IF(_xlfn.XLOOKUP($C489,貼_産出額整理表!$B$200:$B$378,貼_産出額整理表!L$200:L$378,0)="-",NA(),_xlfn.XLOOKUP($C489,貼_産出額整理表!$B$200:$B$378,貼_産出額整理表!L$200:L$378,0))</f>
        <v>#N/A</v>
      </c>
      <c r="P489" t="e">
        <f>IF(_xlfn.XLOOKUP($C489,貼_産出額整理表!$B$200:$B$378,貼_産出額整理表!O$200:O$378,0)="-",NA(),_xlfn.XLOOKUP($C489,貼_産出額整理表!$B$200:$B$378,貼_産出額整理表!O$200:O$378,0))</f>
        <v>#N/A</v>
      </c>
      <c r="Q489" t="e">
        <f>IF(_xlfn.XLOOKUP($C489,貼_産出額整理表!$B$200:$B$378,貼_産出額整理表!Q$200:Q$378,0)="-",NA(),_xlfn.XLOOKUP($C489,貼_産出額整理表!$B$200:$B$378,貼_産出額整理表!Q$200:Q$378,0))</f>
        <v>#N/A</v>
      </c>
      <c r="R489" t="e">
        <f>IF(_xlfn.XLOOKUP($C489,貼_産出額整理表!$B$200:$B$378,貼_産出額整理表!R$200:R$378,0)="-",NA(),_xlfn.XLOOKUP($C489,貼_産出額整理表!$B$200:$B$378,貼_産出額整理表!R$200:R$378,0))</f>
        <v>#N/A</v>
      </c>
      <c r="S489" t="e">
        <f>IF(_xlfn.XLOOKUP($C489,貼_産出額整理表!$B$200:$B$378,貼_産出額整理表!P$200:P$378,0)="-",NA(),_xlfn.XLOOKUP($C489,貼_産出額整理表!$B$200:$B$378,貼_産出額整理表!P$200:P$378,0))</f>
        <v>#N/A</v>
      </c>
    </row>
    <row r="490" spans="3:19">
      <c r="C490">
        <v>172</v>
      </c>
      <c r="D490">
        <f>IF(_xlfn.XLOOKUP($C490,貼_産出額整理表!$B$200:$B$378,貼_産出額整理表!C$200:C$378,0)="-",NA(),_xlfn.XLOOKUP($C490,貼_産出額整理表!$B$200:$B$378,貼_産出額整理表!C$200:C$378,0))</f>
        <v>4</v>
      </c>
      <c r="E490">
        <f>IF(_xlfn.XLOOKUP($C490,貼_産出額整理表!$B$200:$B$378,貼_産出額整理表!D$200:D$378,0)="-",NA(),_xlfn.XLOOKUP($C490,貼_産出額整理表!$B$200:$B$378,貼_産出額整理表!D$200:D$378,0))</f>
        <v>0</v>
      </c>
      <c r="F490" t="e">
        <f>IF(_xlfn.XLOOKUP($C490,貼_産出額整理表!$B$200:$B$378,貼_産出額整理表!E$200:E$378,0)="-",NA(),_xlfn.XLOOKUP($C490,貼_産出額整理表!$B$200:$B$378,貼_産出額整理表!E$200:E$378,0))</f>
        <v>#N/A</v>
      </c>
      <c r="G490" t="e">
        <f>IF(_xlfn.XLOOKUP($C490,貼_産出額整理表!$B$200:$B$378,貼_産出額整理表!F$200:F$378,0)="-",NA(),_xlfn.XLOOKUP($C490,貼_産出額整理表!$B$200:$B$378,貼_産出額整理表!F$200:F$378,0))</f>
        <v>#N/A</v>
      </c>
      <c r="H490" t="e">
        <f>IF(_xlfn.XLOOKUP($C490,貼_産出額整理表!$B$200:$B$378,貼_産出額整理表!G$200:G$378,0)="-",NA(),_xlfn.XLOOKUP($C490,貼_産出額整理表!$B$200:$B$378,貼_産出額整理表!G$200:G$378,0))</f>
        <v>#N/A</v>
      </c>
      <c r="I490" t="e">
        <f>IF(_xlfn.XLOOKUP($C490,貼_産出額整理表!$B$200:$B$378,貼_産出額整理表!H$200:H$378,0)="-",NA(),_xlfn.XLOOKUP($C490,貼_産出額整理表!$B$200:$B$378,貼_産出額整理表!H$200:H$378,0))</f>
        <v>#N/A</v>
      </c>
      <c r="J490" t="e">
        <f>IF(_xlfn.XLOOKUP($C490,貼_産出額整理表!$B$200:$B$378,貼_産出額整理表!I$200:I$378,0)="-",NA(),_xlfn.XLOOKUP($C490,貼_産出額整理表!$B$200:$B$378,貼_産出額整理表!I$200:I$378,0))</f>
        <v>#N/A</v>
      </c>
      <c r="K490" t="e">
        <f>IF(_xlfn.XLOOKUP($C490,貼_産出額整理表!$B$200:$B$378,貼_産出額整理表!M$200:M$378,0)="-",NA(),_xlfn.XLOOKUP($C490,貼_産出額整理表!$B$200:$B$378,貼_産出額整理表!M$200:M$378,0))</f>
        <v>#N/A</v>
      </c>
      <c r="L490" t="e">
        <f>IF(_xlfn.XLOOKUP($C490,貼_産出額整理表!$B$200:$B$378,貼_産出額整理表!N$200:N$378,0)="-",NA(),_xlfn.XLOOKUP($C490,貼_産出額整理表!$B$200:$B$378,貼_産出額整理表!N$200:N$378,0))</f>
        <v>#N/A</v>
      </c>
      <c r="M490" t="e">
        <f>IF(_xlfn.XLOOKUP($C490,貼_産出額整理表!$B$200:$B$378,貼_産出額整理表!J$200:J$378,0)="-",NA(),_xlfn.XLOOKUP($C490,貼_産出額整理表!$B$200:$B$378,貼_産出額整理表!J$200:J$378,0))</f>
        <v>#N/A</v>
      </c>
      <c r="N490" t="e">
        <f>IF(_xlfn.XLOOKUP($C490,貼_産出額整理表!$B$200:$B$378,貼_産出額整理表!K$200:K$378,0)="-",NA(),_xlfn.XLOOKUP($C490,貼_産出額整理表!$B$200:$B$378,貼_産出額整理表!K$200:K$378,0))</f>
        <v>#N/A</v>
      </c>
      <c r="O490" t="e">
        <f>IF(_xlfn.XLOOKUP($C490,貼_産出額整理表!$B$200:$B$378,貼_産出額整理表!L$200:L$378,0)="-",NA(),_xlfn.XLOOKUP($C490,貼_産出額整理表!$B$200:$B$378,貼_産出額整理表!L$200:L$378,0))</f>
        <v>#N/A</v>
      </c>
      <c r="P490" t="e">
        <f>IF(_xlfn.XLOOKUP($C490,貼_産出額整理表!$B$200:$B$378,貼_産出額整理表!O$200:O$378,0)="-",NA(),_xlfn.XLOOKUP($C490,貼_産出額整理表!$B$200:$B$378,貼_産出額整理表!O$200:O$378,0))</f>
        <v>#N/A</v>
      </c>
      <c r="Q490" t="e">
        <f>IF(_xlfn.XLOOKUP($C490,貼_産出額整理表!$B$200:$B$378,貼_産出額整理表!Q$200:Q$378,0)="-",NA(),_xlfn.XLOOKUP($C490,貼_産出額整理表!$B$200:$B$378,貼_産出額整理表!Q$200:Q$378,0))</f>
        <v>#N/A</v>
      </c>
      <c r="R490" t="e">
        <f>IF(_xlfn.XLOOKUP($C490,貼_産出額整理表!$B$200:$B$378,貼_産出額整理表!R$200:R$378,0)="-",NA(),_xlfn.XLOOKUP($C490,貼_産出額整理表!$B$200:$B$378,貼_産出額整理表!R$200:R$378,0))</f>
        <v>#N/A</v>
      </c>
      <c r="S490" t="e">
        <f>IF(_xlfn.XLOOKUP($C490,貼_産出額整理表!$B$200:$B$378,貼_産出額整理表!P$200:P$378,0)="-",NA(),_xlfn.XLOOKUP($C490,貼_産出額整理表!$B$200:$B$378,貼_産出額整理表!P$200:P$378,0))</f>
        <v>#N/A</v>
      </c>
    </row>
    <row r="491" spans="3:19">
      <c r="C491">
        <v>173</v>
      </c>
      <c r="D491">
        <f>IF(_xlfn.XLOOKUP($C491,貼_産出額整理表!$B$200:$B$378,貼_産出額整理表!C$200:C$378,0)="-",NA(),_xlfn.XLOOKUP($C491,貼_産出額整理表!$B$200:$B$378,貼_産出額整理表!C$200:C$378,0))</f>
        <v>0</v>
      </c>
      <c r="E491">
        <f>IF(_xlfn.XLOOKUP($C491,貼_産出額整理表!$B$200:$B$378,貼_産出額整理表!D$200:D$378,0)="-",NA(),_xlfn.XLOOKUP($C491,貼_産出額整理表!$B$200:$B$378,貼_産出額整理表!D$200:D$378,0))</f>
        <v>0</v>
      </c>
      <c r="F491" t="e">
        <f>IF(_xlfn.XLOOKUP($C491,貼_産出額整理表!$B$200:$B$378,貼_産出額整理表!E$200:E$378,0)="-",NA(),_xlfn.XLOOKUP($C491,貼_産出額整理表!$B$200:$B$378,貼_産出額整理表!E$200:E$378,0))</f>
        <v>#N/A</v>
      </c>
      <c r="G491" t="e">
        <f>IF(_xlfn.XLOOKUP($C491,貼_産出額整理表!$B$200:$B$378,貼_産出額整理表!F$200:F$378,0)="-",NA(),_xlfn.XLOOKUP($C491,貼_産出額整理表!$B$200:$B$378,貼_産出額整理表!F$200:F$378,0))</f>
        <v>#N/A</v>
      </c>
      <c r="H491" t="e">
        <f>IF(_xlfn.XLOOKUP($C491,貼_産出額整理表!$B$200:$B$378,貼_産出額整理表!G$200:G$378,0)="-",NA(),_xlfn.XLOOKUP($C491,貼_産出額整理表!$B$200:$B$378,貼_産出額整理表!G$200:G$378,0))</f>
        <v>#N/A</v>
      </c>
      <c r="I491" t="e">
        <f>IF(_xlfn.XLOOKUP($C491,貼_産出額整理表!$B$200:$B$378,貼_産出額整理表!H$200:H$378,0)="-",NA(),_xlfn.XLOOKUP($C491,貼_産出額整理表!$B$200:$B$378,貼_産出額整理表!H$200:H$378,0))</f>
        <v>#N/A</v>
      </c>
      <c r="J491" t="e">
        <f>IF(_xlfn.XLOOKUP($C491,貼_産出額整理表!$B$200:$B$378,貼_産出額整理表!I$200:I$378,0)="-",NA(),_xlfn.XLOOKUP($C491,貼_産出額整理表!$B$200:$B$378,貼_産出額整理表!I$200:I$378,0))</f>
        <v>#N/A</v>
      </c>
      <c r="K491" t="e">
        <f>IF(_xlfn.XLOOKUP($C491,貼_産出額整理表!$B$200:$B$378,貼_産出額整理表!M$200:M$378,0)="-",NA(),_xlfn.XLOOKUP($C491,貼_産出額整理表!$B$200:$B$378,貼_産出額整理表!M$200:M$378,0))</f>
        <v>#N/A</v>
      </c>
      <c r="L491" t="e">
        <f>IF(_xlfn.XLOOKUP($C491,貼_産出額整理表!$B$200:$B$378,貼_産出額整理表!N$200:N$378,0)="-",NA(),_xlfn.XLOOKUP($C491,貼_産出額整理表!$B$200:$B$378,貼_産出額整理表!N$200:N$378,0))</f>
        <v>#N/A</v>
      </c>
      <c r="M491" t="e">
        <f>IF(_xlfn.XLOOKUP($C491,貼_産出額整理表!$B$200:$B$378,貼_産出額整理表!J$200:J$378,0)="-",NA(),_xlfn.XLOOKUP($C491,貼_産出額整理表!$B$200:$B$378,貼_産出額整理表!J$200:J$378,0))</f>
        <v>#N/A</v>
      </c>
      <c r="N491" t="e">
        <f>IF(_xlfn.XLOOKUP($C491,貼_産出額整理表!$B$200:$B$378,貼_産出額整理表!K$200:K$378,0)="-",NA(),_xlfn.XLOOKUP($C491,貼_産出額整理表!$B$200:$B$378,貼_産出額整理表!K$200:K$378,0))</f>
        <v>#N/A</v>
      </c>
      <c r="O491" t="e">
        <f>IF(_xlfn.XLOOKUP($C491,貼_産出額整理表!$B$200:$B$378,貼_産出額整理表!L$200:L$378,0)="-",NA(),_xlfn.XLOOKUP($C491,貼_産出額整理表!$B$200:$B$378,貼_産出額整理表!L$200:L$378,0))</f>
        <v>#N/A</v>
      </c>
      <c r="P491" t="e">
        <f>IF(_xlfn.XLOOKUP($C491,貼_産出額整理表!$B$200:$B$378,貼_産出額整理表!O$200:O$378,0)="-",NA(),_xlfn.XLOOKUP($C491,貼_産出額整理表!$B$200:$B$378,貼_産出額整理表!O$200:O$378,0))</f>
        <v>#N/A</v>
      </c>
      <c r="Q491" t="e">
        <f>IF(_xlfn.XLOOKUP($C491,貼_産出額整理表!$B$200:$B$378,貼_産出額整理表!Q$200:Q$378,0)="-",NA(),_xlfn.XLOOKUP($C491,貼_産出額整理表!$B$200:$B$378,貼_産出額整理表!Q$200:Q$378,0))</f>
        <v>#N/A</v>
      </c>
      <c r="R491" t="e">
        <f>IF(_xlfn.XLOOKUP($C491,貼_産出額整理表!$B$200:$B$378,貼_産出額整理表!R$200:R$378,0)="-",NA(),_xlfn.XLOOKUP($C491,貼_産出額整理表!$B$200:$B$378,貼_産出額整理表!R$200:R$378,0))</f>
        <v>#N/A</v>
      </c>
      <c r="S491" t="e">
        <f>IF(_xlfn.XLOOKUP($C491,貼_産出額整理表!$B$200:$B$378,貼_産出額整理表!P$200:P$378,0)="-",NA(),_xlfn.XLOOKUP($C491,貼_産出額整理表!$B$200:$B$378,貼_産出額整理表!P$200:P$378,0))</f>
        <v>#N/A</v>
      </c>
    </row>
    <row r="492" spans="3:19">
      <c r="C492">
        <v>174</v>
      </c>
      <c r="D492">
        <f>IF(_xlfn.XLOOKUP($C492,貼_産出額整理表!$B$200:$B$378,貼_産出額整理表!C$200:C$378,0)="-",NA(),_xlfn.XLOOKUP($C492,貼_産出額整理表!$B$200:$B$378,貼_産出額整理表!C$200:C$378,0))</f>
        <v>0</v>
      </c>
      <c r="E492" t="e">
        <f>IF(_xlfn.XLOOKUP($C492,貼_産出額整理表!$B$200:$B$378,貼_産出額整理表!D$200:D$378,0)="-",NA(),_xlfn.XLOOKUP($C492,貼_産出額整理表!$B$200:$B$378,貼_産出額整理表!D$200:D$378,0))</f>
        <v>#N/A</v>
      </c>
      <c r="F492" t="e">
        <f>IF(_xlfn.XLOOKUP($C492,貼_産出額整理表!$B$200:$B$378,貼_産出額整理表!E$200:E$378,0)="-",NA(),_xlfn.XLOOKUP($C492,貼_産出額整理表!$B$200:$B$378,貼_産出額整理表!E$200:E$378,0))</f>
        <v>#N/A</v>
      </c>
      <c r="G492" t="e">
        <f>IF(_xlfn.XLOOKUP($C492,貼_産出額整理表!$B$200:$B$378,貼_産出額整理表!F$200:F$378,0)="-",NA(),_xlfn.XLOOKUP($C492,貼_産出額整理表!$B$200:$B$378,貼_産出額整理表!F$200:F$378,0))</f>
        <v>#N/A</v>
      </c>
      <c r="H492" t="e">
        <f>IF(_xlfn.XLOOKUP($C492,貼_産出額整理表!$B$200:$B$378,貼_産出額整理表!G$200:G$378,0)="-",NA(),_xlfn.XLOOKUP($C492,貼_産出額整理表!$B$200:$B$378,貼_産出額整理表!G$200:G$378,0))</f>
        <v>#N/A</v>
      </c>
      <c r="I492" t="e">
        <f>IF(_xlfn.XLOOKUP($C492,貼_産出額整理表!$B$200:$B$378,貼_産出額整理表!H$200:H$378,0)="-",NA(),_xlfn.XLOOKUP($C492,貼_産出額整理表!$B$200:$B$378,貼_産出額整理表!H$200:H$378,0))</f>
        <v>#N/A</v>
      </c>
      <c r="J492" t="e">
        <f>IF(_xlfn.XLOOKUP($C492,貼_産出額整理表!$B$200:$B$378,貼_産出額整理表!I$200:I$378,0)="-",NA(),_xlfn.XLOOKUP($C492,貼_産出額整理表!$B$200:$B$378,貼_産出額整理表!I$200:I$378,0))</f>
        <v>#N/A</v>
      </c>
      <c r="K492" t="e">
        <f>IF(_xlfn.XLOOKUP($C492,貼_産出額整理表!$B$200:$B$378,貼_産出額整理表!M$200:M$378,0)="-",NA(),_xlfn.XLOOKUP($C492,貼_産出額整理表!$B$200:$B$378,貼_産出額整理表!M$200:M$378,0))</f>
        <v>#N/A</v>
      </c>
      <c r="L492" t="e">
        <f>IF(_xlfn.XLOOKUP($C492,貼_産出額整理表!$B$200:$B$378,貼_産出額整理表!N$200:N$378,0)="-",NA(),_xlfn.XLOOKUP($C492,貼_産出額整理表!$B$200:$B$378,貼_産出額整理表!N$200:N$378,0))</f>
        <v>#N/A</v>
      </c>
      <c r="M492" t="e">
        <f>IF(_xlfn.XLOOKUP($C492,貼_産出額整理表!$B$200:$B$378,貼_産出額整理表!J$200:J$378,0)="-",NA(),_xlfn.XLOOKUP($C492,貼_産出額整理表!$B$200:$B$378,貼_産出額整理表!J$200:J$378,0))</f>
        <v>#N/A</v>
      </c>
      <c r="N492" t="e">
        <f>IF(_xlfn.XLOOKUP($C492,貼_産出額整理表!$B$200:$B$378,貼_産出額整理表!K$200:K$378,0)="-",NA(),_xlfn.XLOOKUP($C492,貼_産出額整理表!$B$200:$B$378,貼_産出額整理表!K$200:K$378,0))</f>
        <v>#N/A</v>
      </c>
      <c r="O492" t="e">
        <f>IF(_xlfn.XLOOKUP($C492,貼_産出額整理表!$B$200:$B$378,貼_産出額整理表!L$200:L$378,0)="-",NA(),_xlfn.XLOOKUP($C492,貼_産出額整理表!$B$200:$B$378,貼_産出額整理表!L$200:L$378,0))</f>
        <v>#N/A</v>
      </c>
      <c r="P492" t="e">
        <f>IF(_xlfn.XLOOKUP($C492,貼_産出額整理表!$B$200:$B$378,貼_産出額整理表!O$200:O$378,0)="-",NA(),_xlfn.XLOOKUP($C492,貼_産出額整理表!$B$200:$B$378,貼_産出額整理表!O$200:O$378,0))</f>
        <v>#N/A</v>
      </c>
      <c r="Q492" t="e">
        <f>IF(_xlfn.XLOOKUP($C492,貼_産出額整理表!$B$200:$B$378,貼_産出額整理表!Q$200:Q$378,0)="-",NA(),_xlfn.XLOOKUP($C492,貼_産出額整理表!$B$200:$B$378,貼_産出額整理表!Q$200:Q$378,0))</f>
        <v>#N/A</v>
      </c>
      <c r="R492" t="e">
        <f>IF(_xlfn.XLOOKUP($C492,貼_産出額整理表!$B$200:$B$378,貼_産出額整理表!R$200:R$378,0)="-",NA(),_xlfn.XLOOKUP($C492,貼_産出額整理表!$B$200:$B$378,貼_産出額整理表!R$200:R$378,0))</f>
        <v>#N/A</v>
      </c>
      <c r="S492" t="e">
        <f>IF(_xlfn.XLOOKUP($C492,貼_産出額整理表!$B$200:$B$378,貼_産出額整理表!P$200:P$378,0)="-",NA(),_xlfn.XLOOKUP($C492,貼_産出額整理表!$B$200:$B$378,貼_産出額整理表!P$200:P$378,0))</f>
        <v>#N/A</v>
      </c>
    </row>
    <row r="493" spans="3:19">
      <c r="C493">
        <v>175</v>
      </c>
      <c r="D493">
        <f>IF(_xlfn.XLOOKUP($C493,貼_産出額整理表!$B$200:$B$378,貼_産出額整理表!C$200:C$378,0)="-",NA(),_xlfn.XLOOKUP($C493,貼_産出額整理表!$B$200:$B$378,貼_産出額整理表!C$200:C$378,0))</f>
        <v>0</v>
      </c>
      <c r="E493" t="e">
        <f>IF(_xlfn.XLOOKUP($C493,貼_産出額整理表!$B$200:$B$378,貼_産出額整理表!D$200:D$378,0)="-",NA(),_xlfn.XLOOKUP($C493,貼_産出額整理表!$B$200:$B$378,貼_産出額整理表!D$200:D$378,0))</f>
        <v>#N/A</v>
      </c>
      <c r="F493" t="e">
        <f>IF(_xlfn.XLOOKUP($C493,貼_産出額整理表!$B$200:$B$378,貼_産出額整理表!E$200:E$378,0)="-",NA(),_xlfn.XLOOKUP($C493,貼_産出額整理表!$B$200:$B$378,貼_産出額整理表!E$200:E$378,0))</f>
        <v>#N/A</v>
      </c>
      <c r="G493" t="e">
        <f>IF(_xlfn.XLOOKUP($C493,貼_産出額整理表!$B$200:$B$378,貼_産出額整理表!F$200:F$378,0)="-",NA(),_xlfn.XLOOKUP($C493,貼_産出額整理表!$B$200:$B$378,貼_産出額整理表!F$200:F$378,0))</f>
        <v>#N/A</v>
      </c>
      <c r="H493" t="e">
        <f>IF(_xlfn.XLOOKUP($C493,貼_産出額整理表!$B$200:$B$378,貼_産出額整理表!G$200:G$378,0)="-",NA(),_xlfn.XLOOKUP($C493,貼_産出額整理表!$B$200:$B$378,貼_産出額整理表!G$200:G$378,0))</f>
        <v>#N/A</v>
      </c>
      <c r="I493" t="e">
        <f>IF(_xlfn.XLOOKUP($C493,貼_産出額整理表!$B$200:$B$378,貼_産出額整理表!H$200:H$378,0)="-",NA(),_xlfn.XLOOKUP($C493,貼_産出額整理表!$B$200:$B$378,貼_産出額整理表!H$200:H$378,0))</f>
        <v>#N/A</v>
      </c>
      <c r="J493" t="e">
        <f>IF(_xlfn.XLOOKUP($C493,貼_産出額整理表!$B$200:$B$378,貼_産出額整理表!I$200:I$378,0)="-",NA(),_xlfn.XLOOKUP($C493,貼_産出額整理表!$B$200:$B$378,貼_産出額整理表!I$200:I$378,0))</f>
        <v>#N/A</v>
      </c>
      <c r="K493" t="e">
        <f>IF(_xlfn.XLOOKUP($C493,貼_産出額整理表!$B$200:$B$378,貼_産出額整理表!M$200:M$378,0)="-",NA(),_xlfn.XLOOKUP($C493,貼_産出額整理表!$B$200:$B$378,貼_産出額整理表!M$200:M$378,0))</f>
        <v>#N/A</v>
      </c>
      <c r="L493" t="e">
        <f>IF(_xlfn.XLOOKUP($C493,貼_産出額整理表!$B$200:$B$378,貼_産出額整理表!N$200:N$378,0)="-",NA(),_xlfn.XLOOKUP($C493,貼_産出額整理表!$B$200:$B$378,貼_産出額整理表!N$200:N$378,0))</f>
        <v>#N/A</v>
      </c>
      <c r="M493" t="e">
        <f>IF(_xlfn.XLOOKUP($C493,貼_産出額整理表!$B$200:$B$378,貼_産出額整理表!J$200:J$378,0)="-",NA(),_xlfn.XLOOKUP($C493,貼_産出額整理表!$B$200:$B$378,貼_産出額整理表!J$200:J$378,0))</f>
        <v>#N/A</v>
      </c>
      <c r="N493" t="e">
        <f>IF(_xlfn.XLOOKUP($C493,貼_産出額整理表!$B$200:$B$378,貼_産出額整理表!K$200:K$378,0)="-",NA(),_xlfn.XLOOKUP($C493,貼_産出額整理表!$B$200:$B$378,貼_産出額整理表!K$200:K$378,0))</f>
        <v>#N/A</v>
      </c>
      <c r="O493" t="e">
        <f>IF(_xlfn.XLOOKUP($C493,貼_産出額整理表!$B$200:$B$378,貼_産出額整理表!L$200:L$378,0)="-",NA(),_xlfn.XLOOKUP($C493,貼_産出額整理表!$B$200:$B$378,貼_産出額整理表!L$200:L$378,0))</f>
        <v>#N/A</v>
      </c>
      <c r="P493" t="e">
        <f>IF(_xlfn.XLOOKUP($C493,貼_産出額整理表!$B$200:$B$378,貼_産出額整理表!O$200:O$378,0)="-",NA(),_xlfn.XLOOKUP($C493,貼_産出額整理表!$B$200:$B$378,貼_産出額整理表!O$200:O$378,0))</f>
        <v>#N/A</v>
      </c>
      <c r="Q493" t="e">
        <f>IF(_xlfn.XLOOKUP($C493,貼_産出額整理表!$B$200:$B$378,貼_産出額整理表!Q$200:Q$378,0)="-",NA(),_xlfn.XLOOKUP($C493,貼_産出額整理表!$B$200:$B$378,貼_産出額整理表!Q$200:Q$378,0))</f>
        <v>#N/A</v>
      </c>
      <c r="R493" t="e">
        <f>IF(_xlfn.XLOOKUP($C493,貼_産出額整理表!$B$200:$B$378,貼_産出額整理表!R$200:R$378,0)="-",NA(),_xlfn.XLOOKUP($C493,貼_産出額整理表!$B$200:$B$378,貼_産出額整理表!R$200:R$378,0))</f>
        <v>#N/A</v>
      </c>
      <c r="S493" t="e">
        <f>IF(_xlfn.XLOOKUP($C493,貼_産出額整理表!$B$200:$B$378,貼_産出額整理表!P$200:P$378,0)="-",NA(),_xlfn.XLOOKUP($C493,貼_産出額整理表!$B$200:$B$378,貼_産出額整理表!P$200:P$378,0))</f>
        <v>#N/A</v>
      </c>
    </row>
    <row r="494" spans="3:19">
      <c r="C494">
        <v>176</v>
      </c>
      <c r="D494" t="e">
        <f>IF(_xlfn.XLOOKUP($C494,貼_産出額整理表!$B$200:$B$378,貼_産出額整理表!C$200:C$378,0)="-",NA(),_xlfn.XLOOKUP($C494,貼_産出額整理表!$B$200:$B$378,貼_産出額整理表!C$200:C$378,0))</f>
        <v>#N/A</v>
      </c>
      <c r="E494" t="e">
        <f>IF(_xlfn.XLOOKUP($C494,貼_産出額整理表!$B$200:$B$378,貼_産出額整理表!D$200:D$378,0)="-",NA(),_xlfn.XLOOKUP($C494,貼_産出額整理表!$B$200:$B$378,貼_産出額整理表!D$200:D$378,0))</f>
        <v>#N/A</v>
      </c>
      <c r="F494" t="e">
        <f>IF(_xlfn.XLOOKUP($C494,貼_産出額整理表!$B$200:$B$378,貼_産出額整理表!E$200:E$378,0)="-",NA(),_xlfn.XLOOKUP($C494,貼_産出額整理表!$B$200:$B$378,貼_産出額整理表!E$200:E$378,0))</f>
        <v>#N/A</v>
      </c>
      <c r="G494" t="e">
        <f>IF(_xlfn.XLOOKUP($C494,貼_産出額整理表!$B$200:$B$378,貼_産出額整理表!F$200:F$378,0)="-",NA(),_xlfn.XLOOKUP($C494,貼_産出額整理表!$B$200:$B$378,貼_産出額整理表!F$200:F$378,0))</f>
        <v>#N/A</v>
      </c>
      <c r="H494" t="e">
        <f>IF(_xlfn.XLOOKUP($C494,貼_産出額整理表!$B$200:$B$378,貼_産出額整理表!G$200:G$378,0)="-",NA(),_xlfn.XLOOKUP($C494,貼_産出額整理表!$B$200:$B$378,貼_産出額整理表!G$200:G$378,0))</f>
        <v>#N/A</v>
      </c>
      <c r="I494" t="e">
        <f>IF(_xlfn.XLOOKUP($C494,貼_産出額整理表!$B$200:$B$378,貼_産出額整理表!H$200:H$378,0)="-",NA(),_xlfn.XLOOKUP($C494,貼_産出額整理表!$B$200:$B$378,貼_産出額整理表!H$200:H$378,0))</f>
        <v>#N/A</v>
      </c>
      <c r="J494" t="e">
        <f>IF(_xlfn.XLOOKUP($C494,貼_産出額整理表!$B$200:$B$378,貼_産出額整理表!I$200:I$378,0)="-",NA(),_xlfn.XLOOKUP($C494,貼_産出額整理表!$B$200:$B$378,貼_産出額整理表!I$200:I$378,0))</f>
        <v>#N/A</v>
      </c>
      <c r="K494" t="e">
        <f>IF(_xlfn.XLOOKUP($C494,貼_産出額整理表!$B$200:$B$378,貼_産出額整理表!M$200:M$378,0)="-",NA(),_xlfn.XLOOKUP($C494,貼_産出額整理表!$B$200:$B$378,貼_産出額整理表!M$200:M$378,0))</f>
        <v>#N/A</v>
      </c>
      <c r="L494" t="e">
        <f>IF(_xlfn.XLOOKUP($C494,貼_産出額整理表!$B$200:$B$378,貼_産出額整理表!N$200:N$378,0)="-",NA(),_xlfn.XLOOKUP($C494,貼_産出額整理表!$B$200:$B$378,貼_産出額整理表!N$200:N$378,0))</f>
        <v>#N/A</v>
      </c>
      <c r="M494" t="e">
        <f>IF(_xlfn.XLOOKUP($C494,貼_産出額整理表!$B$200:$B$378,貼_産出額整理表!J$200:J$378,0)="-",NA(),_xlfn.XLOOKUP($C494,貼_産出額整理表!$B$200:$B$378,貼_産出額整理表!J$200:J$378,0))</f>
        <v>#N/A</v>
      </c>
      <c r="N494" t="e">
        <f>IF(_xlfn.XLOOKUP($C494,貼_産出額整理表!$B$200:$B$378,貼_産出額整理表!K$200:K$378,0)="-",NA(),_xlfn.XLOOKUP($C494,貼_産出額整理表!$B$200:$B$378,貼_産出額整理表!K$200:K$378,0))</f>
        <v>#N/A</v>
      </c>
      <c r="O494" t="e">
        <f>IF(_xlfn.XLOOKUP($C494,貼_産出額整理表!$B$200:$B$378,貼_産出額整理表!L$200:L$378,0)="-",NA(),_xlfn.XLOOKUP($C494,貼_産出額整理表!$B$200:$B$378,貼_産出額整理表!L$200:L$378,0))</f>
        <v>#N/A</v>
      </c>
      <c r="P494" t="e">
        <f>IF(_xlfn.XLOOKUP($C494,貼_産出額整理表!$B$200:$B$378,貼_産出額整理表!O$200:O$378,0)="-",NA(),_xlfn.XLOOKUP($C494,貼_産出額整理表!$B$200:$B$378,貼_産出額整理表!O$200:O$378,0))</f>
        <v>#N/A</v>
      </c>
      <c r="Q494" t="e">
        <f>IF(_xlfn.XLOOKUP($C494,貼_産出額整理表!$B$200:$B$378,貼_産出額整理表!Q$200:Q$378,0)="-",NA(),_xlfn.XLOOKUP($C494,貼_産出額整理表!$B$200:$B$378,貼_産出額整理表!Q$200:Q$378,0))</f>
        <v>#N/A</v>
      </c>
      <c r="R494" t="e">
        <f>IF(_xlfn.XLOOKUP($C494,貼_産出額整理表!$B$200:$B$378,貼_産出額整理表!R$200:R$378,0)="-",NA(),_xlfn.XLOOKUP($C494,貼_産出額整理表!$B$200:$B$378,貼_産出額整理表!R$200:R$378,0))</f>
        <v>#N/A</v>
      </c>
      <c r="S494" t="e">
        <f>IF(_xlfn.XLOOKUP($C494,貼_産出額整理表!$B$200:$B$378,貼_産出額整理表!P$200:P$378,0)="-",NA(),_xlfn.XLOOKUP($C494,貼_産出額整理表!$B$200:$B$378,貼_産出額整理表!P$200:P$378,0))</f>
        <v>#N/A</v>
      </c>
    </row>
    <row r="495" spans="3:19">
      <c r="C495">
        <v>177</v>
      </c>
      <c r="D495" t="e">
        <f>IF(_xlfn.XLOOKUP($C495,貼_産出額整理表!$B$200:$B$378,貼_産出額整理表!C$200:C$378,0)="-",NA(),_xlfn.XLOOKUP($C495,貼_産出額整理表!$B$200:$B$378,貼_産出額整理表!C$200:C$378,0))</f>
        <v>#N/A</v>
      </c>
      <c r="E495" t="e">
        <f>IF(_xlfn.XLOOKUP($C495,貼_産出額整理表!$B$200:$B$378,貼_産出額整理表!D$200:D$378,0)="-",NA(),_xlfn.XLOOKUP($C495,貼_産出額整理表!$B$200:$B$378,貼_産出額整理表!D$200:D$378,0))</f>
        <v>#N/A</v>
      </c>
      <c r="F495" t="e">
        <f>IF(_xlfn.XLOOKUP($C495,貼_産出額整理表!$B$200:$B$378,貼_産出額整理表!E$200:E$378,0)="-",NA(),_xlfn.XLOOKUP($C495,貼_産出額整理表!$B$200:$B$378,貼_産出額整理表!E$200:E$378,0))</f>
        <v>#N/A</v>
      </c>
      <c r="G495" t="e">
        <f>IF(_xlfn.XLOOKUP($C495,貼_産出額整理表!$B$200:$B$378,貼_産出額整理表!F$200:F$378,0)="-",NA(),_xlfn.XLOOKUP($C495,貼_産出額整理表!$B$200:$B$378,貼_産出額整理表!F$200:F$378,0))</f>
        <v>#N/A</v>
      </c>
      <c r="H495" t="e">
        <f>IF(_xlfn.XLOOKUP($C495,貼_産出額整理表!$B$200:$B$378,貼_産出額整理表!G$200:G$378,0)="-",NA(),_xlfn.XLOOKUP($C495,貼_産出額整理表!$B$200:$B$378,貼_産出額整理表!G$200:G$378,0))</f>
        <v>#N/A</v>
      </c>
      <c r="I495" t="e">
        <f>IF(_xlfn.XLOOKUP($C495,貼_産出額整理表!$B$200:$B$378,貼_産出額整理表!H$200:H$378,0)="-",NA(),_xlfn.XLOOKUP($C495,貼_産出額整理表!$B$200:$B$378,貼_産出額整理表!H$200:H$378,0))</f>
        <v>#N/A</v>
      </c>
      <c r="J495" t="e">
        <f>IF(_xlfn.XLOOKUP($C495,貼_産出額整理表!$B$200:$B$378,貼_産出額整理表!I$200:I$378,0)="-",NA(),_xlfn.XLOOKUP($C495,貼_産出額整理表!$B$200:$B$378,貼_産出額整理表!I$200:I$378,0))</f>
        <v>#N/A</v>
      </c>
      <c r="K495" t="e">
        <f>IF(_xlfn.XLOOKUP($C495,貼_産出額整理表!$B$200:$B$378,貼_産出額整理表!M$200:M$378,0)="-",NA(),_xlfn.XLOOKUP($C495,貼_産出額整理表!$B$200:$B$378,貼_産出額整理表!M$200:M$378,0))</f>
        <v>#N/A</v>
      </c>
      <c r="L495" t="e">
        <f>IF(_xlfn.XLOOKUP($C495,貼_産出額整理表!$B$200:$B$378,貼_産出額整理表!N$200:N$378,0)="-",NA(),_xlfn.XLOOKUP($C495,貼_産出額整理表!$B$200:$B$378,貼_産出額整理表!N$200:N$378,0))</f>
        <v>#N/A</v>
      </c>
      <c r="M495" t="e">
        <f>IF(_xlfn.XLOOKUP($C495,貼_産出額整理表!$B$200:$B$378,貼_産出額整理表!J$200:J$378,0)="-",NA(),_xlfn.XLOOKUP($C495,貼_産出額整理表!$B$200:$B$378,貼_産出額整理表!J$200:J$378,0))</f>
        <v>#N/A</v>
      </c>
      <c r="N495" t="e">
        <f>IF(_xlfn.XLOOKUP($C495,貼_産出額整理表!$B$200:$B$378,貼_産出額整理表!K$200:K$378,0)="-",NA(),_xlfn.XLOOKUP($C495,貼_産出額整理表!$B$200:$B$378,貼_産出額整理表!K$200:K$378,0))</f>
        <v>#N/A</v>
      </c>
      <c r="O495" t="e">
        <f>IF(_xlfn.XLOOKUP($C495,貼_産出額整理表!$B$200:$B$378,貼_産出額整理表!L$200:L$378,0)="-",NA(),_xlfn.XLOOKUP($C495,貼_産出額整理表!$B$200:$B$378,貼_産出額整理表!L$200:L$378,0))</f>
        <v>#N/A</v>
      </c>
      <c r="P495" t="e">
        <f>IF(_xlfn.XLOOKUP($C495,貼_産出額整理表!$B$200:$B$378,貼_産出額整理表!O$200:O$378,0)="-",NA(),_xlfn.XLOOKUP($C495,貼_産出額整理表!$B$200:$B$378,貼_産出額整理表!O$200:O$378,0))</f>
        <v>#N/A</v>
      </c>
      <c r="Q495" t="e">
        <f>IF(_xlfn.XLOOKUP($C495,貼_産出額整理表!$B$200:$B$378,貼_産出額整理表!Q$200:Q$378,0)="-",NA(),_xlfn.XLOOKUP($C495,貼_産出額整理表!$B$200:$B$378,貼_産出額整理表!Q$200:Q$378,0))</f>
        <v>#N/A</v>
      </c>
      <c r="R495" t="e">
        <f>IF(_xlfn.XLOOKUP($C495,貼_産出額整理表!$B$200:$B$378,貼_産出額整理表!R$200:R$378,0)="-",NA(),_xlfn.XLOOKUP($C495,貼_産出額整理表!$B$200:$B$378,貼_産出額整理表!R$200:R$378,0))</f>
        <v>#N/A</v>
      </c>
      <c r="S495" t="e">
        <f>IF(_xlfn.XLOOKUP($C495,貼_産出額整理表!$B$200:$B$378,貼_産出額整理表!P$200:P$378,0)="-",NA(),_xlfn.XLOOKUP($C495,貼_産出額整理表!$B$200:$B$378,貼_産出額整理表!P$200:P$378,0))</f>
        <v>#N/A</v>
      </c>
    </row>
    <row r="496" spans="3:19">
      <c r="C496">
        <v>178</v>
      </c>
      <c r="D496" t="e">
        <f>IF(_xlfn.XLOOKUP($C496,貼_産出額整理表!$B$200:$B$378,貼_産出額整理表!C$200:C$378,0)="-",NA(),_xlfn.XLOOKUP($C496,貼_産出額整理表!$B$200:$B$378,貼_産出額整理表!C$200:C$378,0))</f>
        <v>#N/A</v>
      </c>
      <c r="E496" t="e">
        <f>IF(_xlfn.XLOOKUP($C496,貼_産出額整理表!$B$200:$B$378,貼_産出額整理表!D$200:D$378,0)="-",NA(),_xlfn.XLOOKUP($C496,貼_産出額整理表!$B$200:$B$378,貼_産出額整理表!D$200:D$378,0))</f>
        <v>#N/A</v>
      </c>
      <c r="F496" t="e">
        <f>IF(_xlfn.XLOOKUP($C496,貼_産出額整理表!$B$200:$B$378,貼_産出額整理表!E$200:E$378,0)="-",NA(),_xlfn.XLOOKUP($C496,貼_産出額整理表!$B$200:$B$378,貼_産出額整理表!E$200:E$378,0))</f>
        <v>#N/A</v>
      </c>
      <c r="G496" t="e">
        <f>IF(_xlfn.XLOOKUP($C496,貼_産出額整理表!$B$200:$B$378,貼_産出額整理表!F$200:F$378,0)="-",NA(),_xlfn.XLOOKUP($C496,貼_産出額整理表!$B$200:$B$378,貼_産出額整理表!F$200:F$378,0))</f>
        <v>#N/A</v>
      </c>
      <c r="H496" t="e">
        <f>IF(_xlfn.XLOOKUP($C496,貼_産出額整理表!$B$200:$B$378,貼_産出額整理表!G$200:G$378,0)="-",NA(),_xlfn.XLOOKUP($C496,貼_産出額整理表!$B$200:$B$378,貼_産出額整理表!G$200:G$378,0))</f>
        <v>#N/A</v>
      </c>
      <c r="I496" t="e">
        <f>IF(_xlfn.XLOOKUP($C496,貼_産出額整理表!$B$200:$B$378,貼_産出額整理表!H$200:H$378,0)="-",NA(),_xlfn.XLOOKUP($C496,貼_産出額整理表!$B$200:$B$378,貼_産出額整理表!H$200:H$378,0))</f>
        <v>#N/A</v>
      </c>
      <c r="J496" t="e">
        <f>IF(_xlfn.XLOOKUP($C496,貼_産出額整理表!$B$200:$B$378,貼_産出額整理表!I$200:I$378,0)="-",NA(),_xlfn.XLOOKUP($C496,貼_産出額整理表!$B$200:$B$378,貼_産出額整理表!I$200:I$378,0))</f>
        <v>#N/A</v>
      </c>
      <c r="K496" t="e">
        <f>IF(_xlfn.XLOOKUP($C496,貼_産出額整理表!$B$200:$B$378,貼_産出額整理表!M$200:M$378,0)="-",NA(),_xlfn.XLOOKUP($C496,貼_産出額整理表!$B$200:$B$378,貼_産出額整理表!M$200:M$378,0))</f>
        <v>#N/A</v>
      </c>
      <c r="L496" t="e">
        <f>IF(_xlfn.XLOOKUP($C496,貼_産出額整理表!$B$200:$B$378,貼_産出額整理表!N$200:N$378,0)="-",NA(),_xlfn.XLOOKUP($C496,貼_産出額整理表!$B$200:$B$378,貼_産出額整理表!N$200:N$378,0))</f>
        <v>#N/A</v>
      </c>
      <c r="M496" t="e">
        <f>IF(_xlfn.XLOOKUP($C496,貼_産出額整理表!$B$200:$B$378,貼_産出額整理表!J$200:J$378,0)="-",NA(),_xlfn.XLOOKUP($C496,貼_産出額整理表!$B$200:$B$378,貼_産出額整理表!J$200:J$378,0))</f>
        <v>#N/A</v>
      </c>
      <c r="N496" t="e">
        <f>IF(_xlfn.XLOOKUP($C496,貼_産出額整理表!$B$200:$B$378,貼_産出額整理表!K$200:K$378,0)="-",NA(),_xlfn.XLOOKUP($C496,貼_産出額整理表!$B$200:$B$378,貼_産出額整理表!K$200:K$378,0))</f>
        <v>#N/A</v>
      </c>
      <c r="O496" t="e">
        <f>IF(_xlfn.XLOOKUP($C496,貼_産出額整理表!$B$200:$B$378,貼_産出額整理表!L$200:L$378,0)="-",NA(),_xlfn.XLOOKUP($C496,貼_産出額整理表!$B$200:$B$378,貼_産出額整理表!L$200:L$378,0))</f>
        <v>#N/A</v>
      </c>
      <c r="P496" t="e">
        <f>IF(_xlfn.XLOOKUP($C496,貼_産出額整理表!$B$200:$B$378,貼_産出額整理表!O$200:O$378,0)="-",NA(),_xlfn.XLOOKUP($C496,貼_産出額整理表!$B$200:$B$378,貼_産出額整理表!O$200:O$378,0))</f>
        <v>#N/A</v>
      </c>
      <c r="Q496" t="e">
        <f>IF(_xlfn.XLOOKUP($C496,貼_産出額整理表!$B$200:$B$378,貼_産出額整理表!Q$200:Q$378,0)="-",NA(),_xlfn.XLOOKUP($C496,貼_産出額整理表!$B$200:$B$378,貼_産出額整理表!Q$200:Q$378,0))</f>
        <v>#N/A</v>
      </c>
      <c r="R496" t="e">
        <f>IF(_xlfn.XLOOKUP($C496,貼_産出額整理表!$B$200:$B$378,貼_産出額整理表!R$200:R$378,0)="-",NA(),_xlfn.XLOOKUP($C496,貼_産出額整理表!$B$200:$B$378,貼_産出額整理表!R$200:R$378,0))</f>
        <v>#N/A</v>
      </c>
      <c r="S496" t="e">
        <f>IF(_xlfn.XLOOKUP($C496,貼_産出額整理表!$B$200:$B$378,貼_産出額整理表!P$200:P$378,0)="-",NA(),_xlfn.XLOOKUP($C496,貼_産出額整理表!$B$200:$B$378,貼_産出額整理表!P$200:P$378,0))</f>
        <v>#N/A</v>
      </c>
    </row>
    <row r="497" spans="3:19">
      <c r="C497">
        <v>179</v>
      </c>
      <c r="D497" t="e">
        <f>IF(_xlfn.XLOOKUP($C497,貼_産出額整理表!$B$200:$B$378,貼_産出額整理表!C$200:C$378,0)="-",NA(),_xlfn.XLOOKUP($C497,貼_産出額整理表!$B$200:$B$378,貼_産出額整理表!C$200:C$378,0))</f>
        <v>#N/A</v>
      </c>
      <c r="E497" t="e">
        <f>IF(_xlfn.XLOOKUP($C497,貼_産出額整理表!$B$200:$B$378,貼_産出額整理表!D$200:D$378,0)="-",NA(),_xlfn.XLOOKUP($C497,貼_産出額整理表!$B$200:$B$378,貼_産出額整理表!D$200:D$378,0))</f>
        <v>#N/A</v>
      </c>
      <c r="F497" t="e">
        <f>IF(_xlfn.XLOOKUP($C497,貼_産出額整理表!$B$200:$B$378,貼_産出額整理表!E$200:E$378,0)="-",NA(),_xlfn.XLOOKUP($C497,貼_産出額整理表!$B$200:$B$378,貼_産出額整理表!E$200:E$378,0))</f>
        <v>#N/A</v>
      </c>
      <c r="G497" t="e">
        <f>IF(_xlfn.XLOOKUP($C497,貼_産出額整理表!$B$200:$B$378,貼_産出額整理表!F$200:F$378,0)="-",NA(),_xlfn.XLOOKUP($C497,貼_産出額整理表!$B$200:$B$378,貼_産出額整理表!F$200:F$378,0))</f>
        <v>#N/A</v>
      </c>
      <c r="H497" t="e">
        <f>IF(_xlfn.XLOOKUP($C497,貼_産出額整理表!$B$200:$B$378,貼_産出額整理表!G$200:G$378,0)="-",NA(),_xlfn.XLOOKUP($C497,貼_産出額整理表!$B$200:$B$378,貼_産出額整理表!G$200:G$378,0))</f>
        <v>#N/A</v>
      </c>
      <c r="I497" t="e">
        <f>IF(_xlfn.XLOOKUP($C497,貼_産出額整理表!$B$200:$B$378,貼_産出額整理表!H$200:H$378,0)="-",NA(),_xlfn.XLOOKUP($C497,貼_産出額整理表!$B$200:$B$378,貼_産出額整理表!H$200:H$378,0))</f>
        <v>#N/A</v>
      </c>
      <c r="J497" t="e">
        <f>IF(_xlfn.XLOOKUP($C497,貼_産出額整理表!$B$200:$B$378,貼_産出額整理表!I$200:I$378,0)="-",NA(),_xlfn.XLOOKUP($C497,貼_産出額整理表!$B$200:$B$378,貼_産出額整理表!I$200:I$378,0))</f>
        <v>#N/A</v>
      </c>
      <c r="K497" t="e">
        <f>IF(_xlfn.XLOOKUP($C497,貼_産出額整理表!$B$200:$B$378,貼_産出額整理表!M$200:M$378,0)="-",NA(),_xlfn.XLOOKUP($C497,貼_産出額整理表!$B$200:$B$378,貼_産出額整理表!M$200:M$378,0))</f>
        <v>#N/A</v>
      </c>
      <c r="L497" t="e">
        <f>IF(_xlfn.XLOOKUP($C497,貼_産出額整理表!$B$200:$B$378,貼_産出額整理表!N$200:N$378,0)="-",NA(),_xlfn.XLOOKUP($C497,貼_産出額整理表!$B$200:$B$378,貼_産出額整理表!N$200:N$378,0))</f>
        <v>#N/A</v>
      </c>
      <c r="M497" t="e">
        <f>IF(_xlfn.XLOOKUP($C497,貼_産出額整理表!$B$200:$B$378,貼_産出額整理表!J$200:J$378,0)="-",NA(),_xlfn.XLOOKUP($C497,貼_産出額整理表!$B$200:$B$378,貼_産出額整理表!J$200:J$378,0))</f>
        <v>#N/A</v>
      </c>
      <c r="N497" t="e">
        <f>IF(_xlfn.XLOOKUP($C497,貼_産出額整理表!$B$200:$B$378,貼_産出額整理表!K$200:K$378,0)="-",NA(),_xlfn.XLOOKUP($C497,貼_産出額整理表!$B$200:$B$378,貼_産出額整理表!K$200:K$378,0))</f>
        <v>#N/A</v>
      </c>
      <c r="O497" t="e">
        <f>IF(_xlfn.XLOOKUP($C497,貼_産出額整理表!$B$200:$B$378,貼_産出額整理表!L$200:L$378,0)="-",NA(),_xlfn.XLOOKUP($C497,貼_産出額整理表!$B$200:$B$378,貼_産出額整理表!L$200:L$378,0))</f>
        <v>#N/A</v>
      </c>
      <c r="P497" t="e">
        <f>IF(_xlfn.XLOOKUP($C497,貼_産出額整理表!$B$200:$B$378,貼_産出額整理表!O$200:O$378,0)="-",NA(),_xlfn.XLOOKUP($C497,貼_産出額整理表!$B$200:$B$378,貼_産出額整理表!O$200:O$378,0))</f>
        <v>#N/A</v>
      </c>
      <c r="Q497" t="e">
        <f>IF(_xlfn.XLOOKUP($C497,貼_産出額整理表!$B$200:$B$378,貼_産出額整理表!Q$200:Q$378,0)="-",NA(),_xlfn.XLOOKUP($C497,貼_産出額整理表!$B$200:$B$378,貼_産出額整理表!Q$200:Q$378,0))</f>
        <v>#N/A</v>
      </c>
      <c r="R497" t="e">
        <f>IF(_xlfn.XLOOKUP($C497,貼_産出額整理表!$B$200:$B$378,貼_産出額整理表!R$200:R$378,0)="-",NA(),_xlfn.XLOOKUP($C497,貼_産出額整理表!$B$200:$B$378,貼_産出額整理表!R$200:R$378,0))</f>
        <v>#N/A</v>
      </c>
      <c r="S497" t="e">
        <f>IF(_xlfn.XLOOKUP($C497,貼_産出額整理表!$B$200:$B$378,貼_産出額整理表!P$200:P$378,0)="-",NA(),_xlfn.XLOOKUP($C497,貼_産出額整理表!$B$200:$B$378,貼_産出額整理表!P$200:P$378,0))</f>
        <v>#N/A</v>
      </c>
    </row>
  </sheetData>
  <mergeCells count="2">
    <mergeCell ref="A3:B3"/>
    <mergeCell ref="A4:B4"/>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86037-2946-4840-9067-8B0BD37CC4FF}">
  <sheetPr>
    <tabColor theme="5" tint="0.79998168889431442"/>
  </sheetPr>
  <dimension ref="A1:AH497"/>
  <sheetViews>
    <sheetView workbookViewId="0">
      <pane xSplit="3" ySplit="4" topLeftCell="F5" activePane="bottomRight" state="frozen"/>
      <selection activeCell="F22" sqref="F22"/>
      <selection pane="topRight" activeCell="F22" sqref="F22"/>
      <selection pane="bottomLeft" activeCell="F22" sqref="F22"/>
      <selection pane="bottomRight" activeCell="F22" sqref="F22"/>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
        <v>64</v>
      </c>
      <c r="E1" s="23" t="s">
        <v>23</v>
      </c>
      <c r="F1" t="s">
        <v>65</v>
      </c>
      <c r="G1" t="s">
        <v>66</v>
      </c>
      <c r="H1" t="s">
        <v>67</v>
      </c>
      <c r="I1" t="s">
        <v>24</v>
      </c>
      <c r="V1" s="23"/>
    </row>
    <row r="2" spans="1:34">
      <c r="A2" s="72"/>
      <c r="B2" s="73" t="s">
        <v>25</v>
      </c>
      <c r="C2" s="79" t="s">
        <v>68</v>
      </c>
      <c r="E2" s="72"/>
      <c r="F2" s="81">
        <v>0.4662309368191721</v>
      </c>
      <c r="G2" s="81">
        <v>0.38997821350762529</v>
      </c>
      <c r="H2" s="81">
        <v>5.0108932461873638E-2</v>
      </c>
      <c r="I2" s="81">
        <v>9.3681917211328902E-2</v>
      </c>
      <c r="J2" s="72"/>
      <c r="K2" s="72"/>
      <c r="L2" s="72"/>
      <c r="M2" s="72"/>
      <c r="N2" s="72"/>
      <c r="O2" s="72"/>
    </row>
    <row r="3" spans="1:34" s="74" customFormat="1" ht="51" customHeight="1">
      <c r="A3" s="384" t="s">
        <v>26</v>
      </c>
      <c r="B3" s="384"/>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5" t="s">
        <v>28</v>
      </c>
      <c r="B4" s="385"/>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t="s">
        <v>44</v>
      </c>
      <c r="D5" s="189" t="s">
        <v>69</v>
      </c>
      <c r="E5" s="189" t="s">
        <v>69</v>
      </c>
      <c r="F5" s="189" t="s">
        <v>69</v>
      </c>
      <c r="G5" s="189" t="s">
        <v>69</v>
      </c>
      <c r="H5" s="189" t="s">
        <v>69</v>
      </c>
      <c r="I5" s="189" t="s">
        <v>69</v>
      </c>
      <c r="J5" s="189" t="s">
        <v>69</v>
      </c>
      <c r="K5" s="189" t="s">
        <v>69</v>
      </c>
      <c r="L5" s="189" t="s">
        <v>69</v>
      </c>
      <c r="M5" s="189" t="s">
        <v>69</v>
      </c>
      <c r="N5" s="189" t="s">
        <v>69</v>
      </c>
      <c r="O5" s="189" t="s">
        <v>69</v>
      </c>
      <c r="P5" s="189" t="s">
        <v>69</v>
      </c>
      <c r="Q5" s="189" t="s">
        <v>69</v>
      </c>
      <c r="R5" s="189" t="s">
        <v>69</v>
      </c>
      <c r="S5" s="189" t="s">
        <v>69</v>
      </c>
    </row>
    <row r="6" spans="1:34">
      <c r="B6" t="s">
        <v>46</v>
      </c>
      <c r="C6" s="23" t="s">
        <v>47</v>
      </c>
      <c r="D6" s="189" t="s">
        <v>48</v>
      </c>
      <c r="E6" s="189" t="s">
        <v>48</v>
      </c>
      <c r="F6" s="189" t="s">
        <v>48</v>
      </c>
      <c r="G6" s="189" t="s">
        <v>48</v>
      </c>
      <c r="H6" s="189" t="s">
        <v>48</v>
      </c>
      <c r="I6" s="189" t="s">
        <v>48</v>
      </c>
      <c r="J6" s="189" t="s">
        <v>48</v>
      </c>
      <c r="K6" s="189" t="s">
        <v>49</v>
      </c>
      <c r="L6" s="189" t="s">
        <v>48</v>
      </c>
      <c r="M6" s="189" t="s">
        <v>48</v>
      </c>
      <c r="N6" s="189" t="s">
        <v>50</v>
      </c>
      <c r="O6" s="189" t="s">
        <v>50</v>
      </c>
      <c r="P6" s="189" t="s">
        <v>48</v>
      </c>
      <c r="Q6" s="189" t="s">
        <v>48</v>
      </c>
      <c r="R6" s="189" t="s">
        <v>48</v>
      </c>
      <c r="S6" s="189" t="s">
        <v>48</v>
      </c>
    </row>
    <row r="7" spans="1:34">
      <c r="C7" s="23" t="s">
        <v>51</v>
      </c>
      <c r="D7" s="189" t="s">
        <v>70</v>
      </c>
      <c r="E7" s="189" t="s">
        <v>70</v>
      </c>
      <c r="F7" s="189" t="s">
        <v>71</v>
      </c>
      <c r="G7" s="189" t="s">
        <v>70</v>
      </c>
      <c r="H7" s="189" t="s">
        <v>70</v>
      </c>
      <c r="I7" s="189" t="s">
        <v>70</v>
      </c>
      <c r="J7" s="189" t="s">
        <v>70</v>
      </c>
      <c r="K7" s="189" t="s">
        <v>70</v>
      </c>
      <c r="L7" s="189" t="s">
        <v>70</v>
      </c>
      <c r="M7" s="189" t="s">
        <v>70</v>
      </c>
      <c r="N7" s="189" t="s">
        <v>72</v>
      </c>
      <c r="O7" s="189" t="s">
        <v>73</v>
      </c>
      <c r="P7" s="189" t="s">
        <v>70</v>
      </c>
      <c r="Q7" s="189" t="s">
        <v>70</v>
      </c>
      <c r="R7" s="189" t="s">
        <v>70</v>
      </c>
      <c r="S7" s="189" t="s">
        <v>74</v>
      </c>
    </row>
    <row r="8" spans="1:34">
      <c r="C8" s="23">
        <v>2</v>
      </c>
      <c r="D8" s="189" t="s">
        <v>74</v>
      </c>
      <c r="E8" s="189" t="s">
        <v>75</v>
      </c>
      <c r="F8" s="189" t="s">
        <v>70</v>
      </c>
      <c r="G8" s="189" t="s">
        <v>76</v>
      </c>
      <c r="H8" s="189" t="s">
        <v>77</v>
      </c>
      <c r="I8" s="189" t="s">
        <v>78</v>
      </c>
      <c r="J8" s="189" t="s">
        <v>74</v>
      </c>
      <c r="K8" s="189"/>
      <c r="L8" s="189" t="s">
        <v>72</v>
      </c>
      <c r="M8" s="189" t="s">
        <v>75</v>
      </c>
      <c r="N8" s="189" t="s">
        <v>79</v>
      </c>
      <c r="O8" s="189" t="s">
        <v>80</v>
      </c>
      <c r="P8" s="189" t="s">
        <v>74</v>
      </c>
      <c r="Q8" s="189" t="s">
        <v>81</v>
      </c>
      <c r="R8" s="189" t="s">
        <v>81</v>
      </c>
      <c r="S8" s="189" t="s">
        <v>70</v>
      </c>
    </row>
    <row r="9" spans="1:34">
      <c r="C9" s="23">
        <v>3</v>
      </c>
      <c r="D9" s="189" t="s">
        <v>75</v>
      </c>
      <c r="E9" s="189" t="s">
        <v>80</v>
      </c>
      <c r="F9" s="189" t="s">
        <v>82</v>
      </c>
      <c r="G9" s="189" t="s">
        <v>83</v>
      </c>
      <c r="H9" s="189" t="s">
        <v>79</v>
      </c>
      <c r="I9" s="189" t="s">
        <v>82</v>
      </c>
      <c r="J9" s="189" t="s">
        <v>84</v>
      </c>
      <c r="K9" s="189"/>
      <c r="L9" s="189" t="s">
        <v>85</v>
      </c>
      <c r="M9" s="189" t="s">
        <v>80</v>
      </c>
      <c r="N9" s="189" t="s">
        <v>86</v>
      </c>
      <c r="O9" s="189" t="s">
        <v>87</v>
      </c>
      <c r="P9" s="189" t="s">
        <v>88</v>
      </c>
      <c r="Q9" s="189" t="s">
        <v>89</v>
      </c>
      <c r="R9" s="189" t="s">
        <v>89</v>
      </c>
      <c r="S9" s="189" t="s">
        <v>88</v>
      </c>
    </row>
    <row r="10" spans="1:34">
      <c r="C10" s="23">
        <v>4</v>
      </c>
      <c r="D10" s="189" t="s">
        <v>88</v>
      </c>
      <c r="E10" s="189" t="s">
        <v>79</v>
      </c>
      <c r="F10" s="189" t="s">
        <v>77</v>
      </c>
      <c r="G10" s="189" t="s">
        <v>73</v>
      </c>
      <c r="H10" s="189" t="s">
        <v>90</v>
      </c>
      <c r="I10" s="189" t="s">
        <v>85</v>
      </c>
      <c r="J10" s="189" t="s">
        <v>75</v>
      </c>
      <c r="K10" s="189"/>
      <c r="L10" s="189" t="s">
        <v>76</v>
      </c>
      <c r="M10" s="189" t="s">
        <v>89</v>
      </c>
      <c r="N10" s="189" t="s">
        <v>91</v>
      </c>
      <c r="O10" s="189" t="s">
        <v>76</v>
      </c>
      <c r="P10" s="189" t="s">
        <v>92</v>
      </c>
      <c r="Q10" s="189" t="s">
        <v>92</v>
      </c>
      <c r="R10" s="189" t="s">
        <v>92</v>
      </c>
      <c r="S10" s="189" t="s">
        <v>89</v>
      </c>
    </row>
    <row r="11" spans="1:34">
      <c r="C11" s="23">
        <v>5</v>
      </c>
      <c r="D11" s="189" t="s">
        <v>89</v>
      </c>
      <c r="E11" s="189" t="s">
        <v>72</v>
      </c>
      <c r="F11" s="189" t="s">
        <v>78</v>
      </c>
      <c r="G11" s="189" t="s">
        <v>89</v>
      </c>
      <c r="H11" s="189" t="s">
        <v>82</v>
      </c>
      <c r="I11" s="189" t="s">
        <v>93</v>
      </c>
      <c r="J11" s="189" t="s">
        <v>80</v>
      </c>
      <c r="K11" s="189"/>
      <c r="L11" s="189" t="s">
        <v>83</v>
      </c>
      <c r="M11" s="189" t="s">
        <v>73</v>
      </c>
      <c r="N11" s="189" t="s">
        <v>77</v>
      </c>
      <c r="O11" s="189" t="s">
        <v>75</v>
      </c>
      <c r="P11" s="189" t="s">
        <v>89</v>
      </c>
      <c r="Q11" s="189" t="s">
        <v>80</v>
      </c>
      <c r="R11" s="189" t="s">
        <v>80</v>
      </c>
      <c r="S11" s="189" t="s">
        <v>92</v>
      </c>
    </row>
    <row r="12" spans="1:34" s="302" customFormat="1">
      <c r="B12"/>
      <c r="D12" s="189" t="s">
        <v>80</v>
      </c>
      <c r="E12" s="189" t="s">
        <v>89</v>
      </c>
      <c r="F12" s="189" t="s">
        <v>75</v>
      </c>
      <c r="G12" s="189" t="s">
        <v>94</v>
      </c>
      <c r="H12" s="189" t="s">
        <v>81</v>
      </c>
      <c r="I12" s="189" t="s">
        <v>83</v>
      </c>
      <c r="J12" s="189" t="s">
        <v>87</v>
      </c>
      <c r="K12" s="189"/>
      <c r="L12" s="189" t="s">
        <v>79</v>
      </c>
      <c r="M12" s="189" t="s">
        <v>95</v>
      </c>
      <c r="N12" s="189" t="s">
        <v>96</v>
      </c>
      <c r="O12" s="189" t="s">
        <v>94</v>
      </c>
      <c r="P12" s="189" t="s">
        <v>75</v>
      </c>
      <c r="Q12" s="189" t="s">
        <v>95</v>
      </c>
      <c r="R12" s="189" t="s">
        <v>95</v>
      </c>
      <c r="S12" s="189" t="s">
        <v>84</v>
      </c>
    </row>
    <row r="13" spans="1:34" s="302" customFormat="1">
      <c r="B13"/>
      <c r="D13" s="189" t="s">
        <v>72</v>
      </c>
      <c r="E13" s="189" t="s">
        <v>73</v>
      </c>
      <c r="F13" s="189" t="s">
        <v>90</v>
      </c>
      <c r="G13" s="189" t="s">
        <v>97</v>
      </c>
      <c r="H13" s="189" t="s">
        <v>75</v>
      </c>
      <c r="I13" s="189" t="s">
        <v>71</v>
      </c>
      <c r="J13" s="189" t="s">
        <v>79</v>
      </c>
      <c r="K13" s="189"/>
      <c r="L13" s="189" t="s">
        <v>89</v>
      </c>
      <c r="M13" s="189" t="s">
        <v>79</v>
      </c>
      <c r="N13" s="189" t="s">
        <v>89</v>
      </c>
      <c r="O13" s="189" t="s">
        <v>79</v>
      </c>
      <c r="P13" s="189" t="s">
        <v>81</v>
      </c>
      <c r="Q13" s="189" t="s">
        <v>75</v>
      </c>
      <c r="R13" s="189" t="s">
        <v>75</v>
      </c>
      <c r="S13" s="189" t="s">
        <v>78</v>
      </c>
    </row>
    <row r="14" spans="1:34" s="302" customFormat="1">
      <c r="B14"/>
      <c r="D14" s="189" t="s">
        <v>73</v>
      </c>
      <c r="E14" s="189" t="s">
        <v>77</v>
      </c>
      <c r="F14" s="189" t="s">
        <v>80</v>
      </c>
      <c r="G14" s="189" t="s">
        <v>95</v>
      </c>
      <c r="H14" s="189" t="s">
        <v>92</v>
      </c>
      <c r="I14" s="189" t="s">
        <v>76</v>
      </c>
      <c r="J14" s="189" t="s">
        <v>72</v>
      </c>
      <c r="K14" s="189"/>
      <c r="L14" s="189" t="s">
        <v>95</v>
      </c>
      <c r="M14" s="189" t="s">
        <v>72</v>
      </c>
      <c r="N14" s="189" t="s">
        <v>90</v>
      </c>
      <c r="O14" s="189" t="s">
        <v>70</v>
      </c>
      <c r="P14" s="189" t="s">
        <v>95</v>
      </c>
      <c r="Q14" s="189" t="s">
        <v>73</v>
      </c>
      <c r="R14" s="189" t="s">
        <v>73</v>
      </c>
      <c r="S14" s="189" t="s">
        <v>81</v>
      </c>
    </row>
    <row r="15" spans="1:34" s="302" customFormat="1">
      <c r="B15"/>
      <c r="D15" s="189" t="s">
        <v>81</v>
      </c>
      <c r="E15" s="189" t="s">
        <v>71</v>
      </c>
      <c r="F15" s="189" t="s">
        <v>92</v>
      </c>
      <c r="G15" s="189" t="s">
        <v>75</v>
      </c>
      <c r="H15" s="189" t="s">
        <v>98</v>
      </c>
      <c r="I15" s="189" t="s">
        <v>72</v>
      </c>
      <c r="J15" s="189" t="s">
        <v>89</v>
      </c>
      <c r="K15" s="189"/>
      <c r="L15" s="189" t="s">
        <v>94</v>
      </c>
      <c r="M15" s="189" t="s">
        <v>94</v>
      </c>
      <c r="N15" s="189" t="s">
        <v>99</v>
      </c>
      <c r="O15" s="189" t="s">
        <v>74</v>
      </c>
      <c r="P15" s="189" t="s">
        <v>80</v>
      </c>
      <c r="Q15" s="189" t="s">
        <v>99</v>
      </c>
      <c r="R15" s="189" t="s">
        <v>99</v>
      </c>
      <c r="S15" s="189" t="s">
        <v>100</v>
      </c>
    </row>
    <row r="16" spans="1:34" s="302" customFormat="1">
      <c r="B16"/>
      <c r="D16" s="189" t="s">
        <v>92</v>
      </c>
      <c r="E16" s="189" t="s">
        <v>74</v>
      </c>
      <c r="F16" s="189" t="s">
        <v>81</v>
      </c>
      <c r="G16" s="189" t="s">
        <v>85</v>
      </c>
      <c r="H16" s="189" t="s">
        <v>72</v>
      </c>
      <c r="I16" s="189" t="s">
        <v>101</v>
      </c>
      <c r="J16" s="189" t="s">
        <v>90</v>
      </c>
      <c r="K16" s="189"/>
      <c r="L16" s="189" t="s">
        <v>73</v>
      </c>
      <c r="M16" s="189" t="s">
        <v>81</v>
      </c>
      <c r="N16" s="189" t="s">
        <v>87</v>
      </c>
      <c r="O16" s="189" t="s">
        <v>89</v>
      </c>
      <c r="P16" s="189" t="s">
        <v>72</v>
      </c>
      <c r="Q16" s="189" t="s">
        <v>78</v>
      </c>
      <c r="R16" s="189" t="s">
        <v>78</v>
      </c>
      <c r="S16" s="189" t="s">
        <v>83</v>
      </c>
    </row>
    <row r="17" spans="2:19" s="302" customFormat="1">
      <c r="B17"/>
      <c r="D17" s="189" t="s">
        <v>79</v>
      </c>
      <c r="E17" s="189" t="s">
        <v>76</v>
      </c>
      <c r="F17" s="189" t="s">
        <v>93</v>
      </c>
      <c r="G17" s="189" t="s">
        <v>102</v>
      </c>
      <c r="H17" s="189" t="s">
        <v>71</v>
      </c>
      <c r="I17" s="189" t="s">
        <v>77</v>
      </c>
      <c r="J17" s="189" t="s">
        <v>94</v>
      </c>
      <c r="K17" s="189"/>
      <c r="L17" s="189" t="s">
        <v>93</v>
      </c>
      <c r="M17" s="189" t="s">
        <v>103</v>
      </c>
      <c r="N17" s="189" t="s">
        <v>76</v>
      </c>
      <c r="O17" s="189" t="s">
        <v>100</v>
      </c>
      <c r="P17" s="189" t="s">
        <v>73</v>
      </c>
      <c r="Q17" s="189" t="s">
        <v>79</v>
      </c>
      <c r="R17" s="189" t="s">
        <v>93</v>
      </c>
      <c r="S17" s="189" t="s">
        <v>75</v>
      </c>
    </row>
    <row r="18" spans="2:19" s="302" customFormat="1">
      <c r="B18"/>
      <c r="D18" s="189" t="s">
        <v>95</v>
      </c>
      <c r="E18" s="189" t="s">
        <v>90</v>
      </c>
      <c r="F18" s="189" t="s">
        <v>72</v>
      </c>
      <c r="G18" s="189" t="s">
        <v>92</v>
      </c>
      <c r="H18" s="189" t="s">
        <v>95</v>
      </c>
      <c r="I18" s="189" t="s">
        <v>73</v>
      </c>
      <c r="J18" s="189" t="s">
        <v>92</v>
      </c>
      <c r="K18" s="189"/>
      <c r="L18" s="189" t="s">
        <v>104</v>
      </c>
      <c r="M18" s="189" t="s">
        <v>76</v>
      </c>
      <c r="N18" s="189" t="s">
        <v>83</v>
      </c>
      <c r="O18" s="189" t="s">
        <v>90</v>
      </c>
      <c r="P18" s="189" t="s">
        <v>78</v>
      </c>
      <c r="Q18" s="189" t="s">
        <v>93</v>
      </c>
      <c r="R18" s="189" t="s">
        <v>79</v>
      </c>
      <c r="S18" s="189" t="s">
        <v>93</v>
      </c>
    </row>
    <row r="19" spans="2:19" s="302" customFormat="1">
      <c r="B19"/>
      <c r="D19" s="189" t="s">
        <v>77</v>
      </c>
      <c r="E19" s="189" t="s">
        <v>87</v>
      </c>
      <c r="F19" s="189" t="s">
        <v>79</v>
      </c>
      <c r="G19" s="189" t="s">
        <v>104</v>
      </c>
      <c r="H19" s="189" t="s">
        <v>85</v>
      </c>
      <c r="I19" s="189" t="s">
        <v>92</v>
      </c>
      <c r="J19" s="189" t="s">
        <v>71</v>
      </c>
      <c r="K19" s="189"/>
      <c r="L19" s="189" t="s">
        <v>74</v>
      </c>
      <c r="M19" s="189" t="s">
        <v>88</v>
      </c>
      <c r="N19" s="189" t="s">
        <v>73</v>
      </c>
      <c r="O19" s="189" t="s">
        <v>84</v>
      </c>
      <c r="P19" s="189" t="s">
        <v>99</v>
      </c>
      <c r="Q19" s="189" t="s">
        <v>87</v>
      </c>
      <c r="R19" s="189" t="s">
        <v>87</v>
      </c>
      <c r="S19" s="189" t="s">
        <v>95</v>
      </c>
    </row>
    <row r="20" spans="2:19" s="302" customFormat="1">
      <c r="B20"/>
      <c r="D20" s="189" t="s">
        <v>71</v>
      </c>
      <c r="E20" s="189" t="s">
        <v>81</v>
      </c>
      <c r="F20" s="189" t="s">
        <v>101</v>
      </c>
      <c r="G20" s="189" t="s">
        <v>81</v>
      </c>
      <c r="H20" s="189" t="s">
        <v>74</v>
      </c>
      <c r="I20" s="189" t="s">
        <v>99</v>
      </c>
      <c r="J20" s="189" t="s">
        <v>76</v>
      </c>
      <c r="K20" s="189"/>
      <c r="L20" s="189" t="s">
        <v>90</v>
      </c>
      <c r="M20" s="189" t="s">
        <v>87</v>
      </c>
      <c r="N20" s="189" t="s">
        <v>105</v>
      </c>
      <c r="O20" s="189" t="s">
        <v>71</v>
      </c>
      <c r="P20" s="189" t="s">
        <v>93</v>
      </c>
      <c r="Q20" s="189" t="s">
        <v>74</v>
      </c>
      <c r="R20" s="189" t="s">
        <v>106</v>
      </c>
      <c r="S20" s="189" t="s">
        <v>72</v>
      </c>
    </row>
    <row r="21" spans="2:19" s="302" customFormat="1">
      <c r="B21"/>
      <c r="D21" s="189" t="s">
        <v>87</v>
      </c>
      <c r="E21" s="189" t="s">
        <v>82</v>
      </c>
      <c r="F21" s="189" t="s">
        <v>76</v>
      </c>
      <c r="G21" s="189" t="s">
        <v>79</v>
      </c>
      <c r="H21" s="189" t="s">
        <v>89</v>
      </c>
      <c r="I21" s="189" t="s">
        <v>97</v>
      </c>
      <c r="J21" s="189" t="s">
        <v>88</v>
      </c>
      <c r="K21" s="189"/>
      <c r="L21" s="189" t="s">
        <v>92</v>
      </c>
      <c r="M21" s="189" t="s">
        <v>74</v>
      </c>
      <c r="N21" s="189" t="s">
        <v>84</v>
      </c>
      <c r="O21" s="189" t="s">
        <v>88</v>
      </c>
      <c r="P21" s="189" t="s">
        <v>84</v>
      </c>
      <c r="Q21" s="189" t="s">
        <v>106</v>
      </c>
      <c r="R21" s="189" t="s">
        <v>74</v>
      </c>
      <c r="S21" s="189" t="s">
        <v>104</v>
      </c>
    </row>
    <row r="22" spans="2:19" s="302" customFormat="1">
      <c r="B22"/>
      <c r="D22" s="189" t="s">
        <v>76</v>
      </c>
      <c r="E22" s="189" t="s">
        <v>94</v>
      </c>
      <c r="F22" s="189" t="s">
        <v>85</v>
      </c>
      <c r="G22" s="189" t="s">
        <v>107</v>
      </c>
      <c r="H22" s="189" t="s">
        <v>101</v>
      </c>
      <c r="I22" s="189" t="s">
        <v>75</v>
      </c>
      <c r="J22" s="189" t="s">
        <v>81</v>
      </c>
      <c r="K22" s="189"/>
      <c r="L22" s="189" t="s">
        <v>81</v>
      </c>
      <c r="M22" s="189" t="s">
        <v>77</v>
      </c>
      <c r="N22" s="189" t="s">
        <v>104</v>
      </c>
      <c r="O22" s="189" t="s">
        <v>81</v>
      </c>
      <c r="P22" s="189" t="s">
        <v>105</v>
      </c>
      <c r="Q22" s="189" t="s">
        <v>88</v>
      </c>
      <c r="R22" s="189" t="s">
        <v>88</v>
      </c>
      <c r="S22" s="189" t="s">
        <v>77</v>
      </c>
    </row>
    <row r="23" spans="2:19" s="302" customFormat="1">
      <c r="B23"/>
      <c r="D23" s="189" t="s">
        <v>90</v>
      </c>
      <c r="E23" s="189" t="s">
        <v>95</v>
      </c>
      <c r="F23" s="189" t="s">
        <v>89</v>
      </c>
      <c r="G23" s="189" t="s">
        <v>108</v>
      </c>
      <c r="H23" s="189" t="s">
        <v>94</v>
      </c>
      <c r="I23" s="189" t="s">
        <v>102</v>
      </c>
      <c r="J23" s="189" t="s">
        <v>105</v>
      </c>
      <c r="K23" s="189"/>
      <c r="L23" s="189" t="s">
        <v>87</v>
      </c>
      <c r="M23" s="189" t="s">
        <v>84</v>
      </c>
      <c r="N23" s="189" t="s">
        <v>92</v>
      </c>
      <c r="O23" s="189" t="s">
        <v>102</v>
      </c>
      <c r="P23" s="189" t="s">
        <v>87</v>
      </c>
      <c r="Q23" s="189" t="s">
        <v>76</v>
      </c>
      <c r="R23" s="189" t="s">
        <v>76</v>
      </c>
      <c r="S23" s="189" t="s">
        <v>90</v>
      </c>
    </row>
    <row r="24" spans="2:19" s="302" customFormat="1">
      <c r="B24"/>
      <c r="D24" s="189" t="s">
        <v>78</v>
      </c>
      <c r="E24" s="189" t="s">
        <v>88</v>
      </c>
      <c r="F24" s="189" t="s">
        <v>94</v>
      </c>
      <c r="G24" s="189" t="s">
        <v>99</v>
      </c>
      <c r="H24" s="189" t="s">
        <v>78</v>
      </c>
      <c r="I24" s="189" t="s">
        <v>89</v>
      </c>
      <c r="J24" s="189" t="s">
        <v>109</v>
      </c>
      <c r="K24" s="189"/>
      <c r="L24" s="189" t="s">
        <v>97</v>
      </c>
      <c r="M24" s="189" t="s">
        <v>90</v>
      </c>
      <c r="N24" s="189" t="s">
        <v>88</v>
      </c>
      <c r="O24" s="189" t="s">
        <v>103</v>
      </c>
      <c r="P24" s="189" t="s">
        <v>71</v>
      </c>
      <c r="Q24" s="189" t="s">
        <v>104</v>
      </c>
      <c r="R24" s="189" t="s">
        <v>104</v>
      </c>
      <c r="S24" s="189" t="s">
        <v>73</v>
      </c>
    </row>
    <row r="25" spans="2:19" s="302" customFormat="1">
      <c r="B25"/>
      <c r="D25" s="189" t="s">
        <v>82</v>
      </c>
      <c r="E25" s="189" t="s">
        <v>86</v>
      </c>
      <c r="F25" s="189" t="s">
        <v>73</v>
      </c>
      <c r="G25" s="189" t="s">
        <v>93</v>
      </c>
      <c r="H25" s="189" t="s">
        <v>106</v>
      </c>
      <c r="I25" s="189" t="s">
        <v>81</v>
      </c>
      <c r="J25" s="189" t="s">
        <v>95</v>
      </c>
      <c r="K25" s="189"/>
      <c r="L25" s="189" t="s">
        <v>106</v>
      </c>
      <c r="M25" s="189" t="s">
        <v>93</v>
      </c>
      <c r="N25" s="189" t="s">
        <v>75</v>
      </c>
      <c r="O25" s="189" t="s">
        <v>77</v>
      </c>
      <c r="P25" s="189" t="s">
        <v>90</v>
      </c>
      <c r="Q25" s="189" t="s">
        <v>90</v>
      </c>
      <c r="R25" s="189" t="s">
        <v>72</v>
      </c>
      <c r="S25" s="189" t="s">
        <v>102</v>
      </c>
    </row>
    <row r="26" spans="2:19" s="302" customFormat="1">
      <c r="B26"/>
      <c r="D26" s="189" t="s">
        <v>84</v>
      </c>
      <c r="E26" s="189" t="s">
        <v>91</v>
      </c>
      <c r="F26" s="189" t="s">
        <v>97</v>
      </c>
      <c r="G26" s="189" t="s">
        <v>78</v>
      </c>
      <c r="H26" s="189" t="s">
        <v>100</v>
      </c>
      <c r="I26" s="189" t="s">
        <v>79</v>
      </c>
      <c r="J26" s="189" t="s">
        <v>110</v>
      </c>
      <c r="K26" s="189"/>
      <c r="L26" s="189" t="s">
        <v>84</v>
      </c>
      <c r="M26" s="189" t="s">
        <v>102</v>
      </c>
      <c r="N26" s="189" t="s">
        <v>103</v>
      </c>
      <c r="O26" s="189" t="s">
        <v>86</v>
      </c>
      <c r="P26" s="189" t="s">
        <v>97</v>
      </c>
      <c r="Q26" s="189" t="s">
        <v>72</v>
      </c>
      <c r="R26" s="189" t="s">
        <v>90</v>
      </c>
      <c r="S26" s="189" t="s">
        <v>80</v>
      </c>
    </row>
    <row r="27" spans="2:19" s="302" customFormat="1">
      <c r="B27"/>
      <c r="D27" s="189" t="s">
        <v>94</v>
      </c>
      <c r="E27" s="189" t="s">
        <v>78</v>
      </c>
      <c r="F27" s="189" t="s">
        <v>99</v>
      </c>
      <c r="G27" s="189" t="s">
        <v>80</v>
      </c>
      <c r="H27" s="189" t="s">
        <v>102</v>
      </c>
      <c r="I27" s="189" t="s">
        <v>98</v>
      </c>
      <c r="J27" s="189" t="s">
        <v>78</v>
      </c>
      <c r="K27" s="189"/>
      <c r="L27" s="189" t="s">
        <v>82</v>
      </c>
      <c r="M27" s="189" t="s">
        <v>111</v>
      </c>
      <c r="N27" s="189" t="s">
        <v>74</v>
      </c>
      <c r="O27" s="189" t="s">
        <v>95</v>
      </c>
      <c r="P27" s="189" t="s">
        <v>104</v>
      </c>
      <c r="Q27" s="189" t="s">
        <v>77</v>
      </c>
      <c r="R27" s="189" t="s">
        <v>77</v>
      </c>
      <c r="S27" s="189" t="s">
        <v>99</v>
      </c>
    </row>
    <row r="28" spans="2:19" s="302" customFormat="1">
      <c r="B28"/>
      <c r="D28" s="189" t="s">
        <v>93</v>
      </c>
      <c r="E28" s="189" t="s">
        <v>103</v>
      </c>
      <c r="F28" s="189" t="s">
        <v>98</v>
      </c>
      <c r="G28" s="189" t="s">
        <v>87</v>
      </c>
      <c r="H28" s="189" t="s">
        <v>110</v>
      </c>
      <c r="I28" s="189" t="s">
        <v>112</v>
      </c>
      <c r="J28" s="189" t="s">
        <v>82</v>
      </c>
      <c r="K28" s="189"/>
      <c r="L28" s="189" t="s">
        <v>77</v>
      </c>
      <c r="M28" s="189" t="s">
        <v>104</v>
      </c>
      <c r="N28" s="189" t="s">
        <v>80</v>
      </c>
      <c r="O28" s="189" t="s">
        <v>104</v>
      </c>
      <c r="P28" s="189" t="s">
        <v>102</v>
      </c>
      <c r="Q28" s="189" t="s">
        <v>110</v>
      </c>
      <c r="R28" s="189" t="s">
        <v>110</v>
      </c>
      <c r="S28" s="189" t="s">
        <v>106</v>
      </c>
    </row>
    <row r="29" spans="2:19" s="302" customFormat="1">
      <c r="B29"/>
      <c r="D29" s="189" t="s">
        <v>99</v>
      </c>
      <c r="E29" s="189" t="s">
        <v>84</v>
      </c>
      <c r="F29" s="189" t="s">
        <v>113</v>
      </c>
      <c r="G29" s="189" t="s">
        <v>84</v>
      </c>
      <c r="H29" s="189" t="s">
        <v>91</v>
      </c>
      <c r="I29" s="189" t="s">
        <v>113</v>
      </c>
      <c r="J29" s="189" t="s">
        <v>96</v>
      </c>
      <c r="K29" s="189"/>
      <c r="L29" s="189" t="s">
        <v>75</v>
      </c>
      <c r="M29" s="189" t="s">
        <v>109</v>
      </c>
      <c r="N29" s="189" t="s">
        <v>71</v>
      </c>
      <c r="O29" s="189" t="s">
        <v>109</v>
      </c>
      <c r="P29" s="189" t="s">
        <v>100</v>
      </c>
      <c r="Q29" s="189" t="s">
        <v>97</v>
      </c>
      <c r="R29" s="189" t="s">
        <v>97</v>
      </c>
      <c r="S29" s="189" t="s">
        <v>97</v>
      </c>
    </row>
    <row r="30" spans="2:19" s="302" customFormat="1">
      <c r="B30"/>
      <c r="D30" s="189" t="s">
        <v>96</v>
      </c>
      <c r="E30" s="189" t="s">
        <v>96</v>
      </c>
      <c r="F30" s="189" t="s">
        <v>83</v>
      </c>
      <c r="G30" s="189" t="s">
        <v>72</v>
      </c>
      <c r="H30" s="189" t="s">
        <v>80</v>
      </c>
      <c r="I30" s="189" t="s">
        <v>90</v>
      </c>
      <c r="J30" s="189" t="s">
        <v>98</v>
      </c>
      <c r="K30" s="189"/>
      <c r="L30" s="189" t="s">
        <v>101</v>
      </c>
      <c r="M30" s="189" t="s">
        <v>71</v>
      </c>
      <c r="N30" s="189" t="s">
        <v>81</v>
      </c>
      <c r="O30" s="189" t="s">
        <v>92</v>
      </c>
      <c r="P30" s="189" t="s">
        <v>76</v>
      </c>
      <c r="Q30" s="189" t="s">
        <v>94</v>
      </c>
      <c r="R30" s="189" t="s">
        <v>94</v>
      </c>
      <c r="S30" s="189" t="s">
        <v>105</v>
      </c>
    </row>
    <row r="31" spans="2:19" s="302" customFormat="1">
      <c r="B31"/>
      <c r="D31" s="189" t="s">
        <v>104</v>
      </c>
      <c r="E31" s="189" t="s">
        <v>92</v>
      </c>
      <c r="F31" s="189" t="s">
        <v>105</v>
      </c>
      <c r="G31" s="189" t="s">
        <v>90</v>
      </c>
      <c r="H31" s="189" t="s">
        <v>88</v>
      </c>
      <c r="I31" s="189" t="s">
        <v>104</v>
      </c>
      <c r="J31" s="189" t="s">
        <v>106</v>
      </c>
      <c r="K31" s="189"/>
      <c r="L31" s="189" t="s">
        <v>110</v>
      </c>
      <c r="M31" s="189" t="s">
        <v>83</v>
      </c>
      <c r="N31" s="189" t="s">
        <v>111</v>
      </c>
      <c r="O31" s="189" t="s">
        <v>91</v>
      </c>
      <c r="P31" s="189" t="s">
        <v>77</v>
      </c>
      <c r="Q31" s="189" t="s">
        <v>105</v>
      </c>
      <c r="R31" s="189" t="s">
        <v>105</v>
      </c>
      <c r="S31" s="189" t="s">
        <v>87</v>
      </c>
    </row>
    <row r="32" spans="2:19" s="302" customFormat="1">
      <c r="B32"/>
      <c r="D32" s="189" t="s">
        <v>105</v>
      </c>
      <c r="E32" s="189" t="s">
        <v>93</v>
      </c>
      <c r="F32" s="189" t="s">
        <v>102</v>
      </c>
      <c r="G32" s="189" t="s">
        <v>82</v>
      </c>
      <c r="H32" s="189" t="s">
        <v>93</v>
      </c>
      <c r="I32" s="189" t="s">
        <v>107</v>
      </c>
      <c r="J32" s="189" t="s">
        <v>93</v>
      </c>
      <c r="K32" s="189"/>
      <c r="L32" s="189" t="s">
        <v>99</v>
      </c>
      <c r="M32" s="189" t="s">
        <v>82</v>
      </c>
      <c r="N32" s="189" t="s">
        <v>114</v>
      </c>
      <c r="O32" s="189" t="s">
        <v>114</v>
      </c>
      <c r="P32" s="189" t="s">
        <v>82</v>
      </c>
      <c r="Q32" s="189" t="s">
        <v>84</v>
      </c>
      <c r="R32" s="189" t="s">
        <v>71</v>
      </c>
      <c r="S32" s="189" t="s">
        <v>76</v>
      </c>
    </row>
    <row r="33" spans="2:19" s="302" customFormat="1">
      <c r="B33"/>
      <c r="D33" s="189" t="s">
        <v>83</v>
      </c>
      <c r="E33" s="189" t="s">
        <v>83</v>
      </c>
      <c r="F33" s="189" t="s">
        <v>104</v>
      </c>
      <c r="G33" s="189" t="s">
        <v>96</v>
      </c>
      <c r="H33" s="189" t="s">
        <v>99</v>
      </c>
      <c r="I33" s="189" t="s">
        <v>106</v>
      </c>
      <c r="J33" s="189" t="s">
        <v>113</v>
      </c>
      <c r="K33" s="189"/>
      <c r="L33" s="189" t="s">
        <v>88</v>
      </c>
      <c r="M33" s="189" t="s">
        <v>78</v>
      </c>
      <c r="N33" s="189" t="s">
        <v>95</v>
      </c>
      <c r="O33" s="189" t="s">
        <v>115</v>
      </c>
      <c r="P33" s="189" t="s">
        <v>83</v>
      </c>
      <c r="Q33" s="189" t="s">
        <v>71</v>
      </c>
      <c r="R33" s="189" t="s">
        <v>84</v>
      </c>
      <c r="S33" s="189" t="s">
        <v>111</v>
      </c>
    </row>
    <row r="34" spans="2:19" s="302" customFormat="1">
      <c r="B34"/>
      <c r="D34" s="189" t="s">
        <v>86</v>
      </c>
      <c r="E34" s="189" t="s">
        <v>99</v>
      </c>
      <c r="F34" s="189" t="s">
        <v>107</v>
      </c>
      <c r="G34" s="189" t="s">
        <v>106</v>
      </c>
      <c r="H34" s="189" t="s">
        <v>97</v>
      </c>
      <c r="I34" s="189" t="s">
        <v>80</v>
      </c>
      <c r="J34" s="189" t="s">
        <v>112</v>
      </c>
      <c r="K34" s="189"/>
      <c r="L34" s="189" t="s">
        <v>116</v>
      </c>
      <c r="M34" s="189" t="s">
        <v>112</v>
      </c>
      <c r="N34" s="189" t="s">
        <v>70</v>
      </c>
      <c r="O34" s="189" t="s">
        <v>93</v>
      </c>
      <c r="P34" s="189" t="s">
        <v>108</v>
      </c>
      <c r="Q34" s="189" t="s">
        <v>108</v>
      </c>
      <c r="R34" s="189" t="s">
        <v>108</v>
      </c>
      <c r="S34" s="189" t="s">
        <v>85</v>
      </c>
    </row>
    <row r="35" spans="2:19" s="302" customFormat="1">
      <c r="B35"/>
      <c r="D35" s="189" t="s">
        <v>91</v>
      </c>
      <c r="E35" s="189" t="s">
        <v>104</v>
      </c>
      <c r="F35" s="189" t="s">
        <v>74</v>
      </c>
      <c r="G35" s="189" t="s">
        <v>105</v>
      </c>
      <c r="H35" s="189" t="s">
        <v>112</v>
      </c>
      <c r="I35" s="189" t="s">
        <v>110</v>
      </c>
      <c r="J35" s="189" t="s">
        <v>83</v>
      </c>
      <c r="K35" s="189"/>
      <c r="L35" s="189" t="s">
        <v>116</v>
      </c>
      <c r="M35" s="189" t="s">
        <v>92</v>
      </c>
      <c r="N35" s="189" t="s">
        <v>82</v>
      </c>
      <c r="O35" s="189" t="s">
        <v>83</v>
      </c>
      <c r="P35" s="189" t="s">
        <v>110</v>
      </c>
      <c r="Q35" s="189" t="s">
        <v>102</v>
      </c>
      <c r="R35" s="189" t="s">
        <v>102</v>
      </c>
      <c r="S35" s="189" t="s">
        <v>79</v>
      </c>
    </row>
    <row r="36" spans="2:19" s="302" customFormat="1">
      <c r="B36"/>
      <c r="D36" s="189" t="s">
        <v>102</v>
      </c>
      <c r="E36" s="189" t="s">
        <v>102</v>
      </c>
      <c r="F36" s="189" t="s">
        <v>106</v>
      </c>
      <c r="G36" s="189" t="s">
        <v>77</v>
      </c>
      <c r="H36" s="189" t="s">
        <v>105</v>
      </c>
      <c r="I36" s="189" t="s">
        <v>94</v>
      </c>
      <c r="J36" s="189" t="s">
        <v>115</v>
      </c>
      <c r="K36" s="189"/>
      <c r="L36" s="189" t="s">
        <v>116</v>
      </c>
      <c r="M36" s="189" t="s">
        <v>105</v>
      </c>
      <c r="N36" s="189" t="s">
        <v>109</v>
      </c>
      <c r="O36" s="189" t="s">
        <v>96</v>
      </c>
      <c r="P36" s="189" t="s">
        <v>111</v>
      </c>
      <c r="Q36" s="189" t="s">
        <v>112</v>
      </c>
      <c r="R36" s="189" t="s">
        <v>112</v>
      </c>
      <c r="S36" s="189" t="s">
        <v>110</v>
      </c>
    </row>
    <row r="37" spans="2:19" s="302" customFormat="1">
      <c r="B37"/>
      <c r="D37" s="189" t="s">
        <v>103</v>
      </c>
      <c r="E37" s="189" t="s">
        <v>105</v>
      </c>
      <c r="F37" s="189" t="s">
        <v>87</v>
      </c>
      <c r="G37" s="189" t="s">
        <v>98</v>
      </c>
      <c r="H37" s="189" t="s">
        <v>113</v>
      </c>
      <c r="I37" s="189" t="s">
        <v>96</v>
      </c>
      <c r="J37" s="189" t="s">
        <v>107</v>
      </c>
      <c r="K37" s="189"/>
      <c r="L37" s="189" t="s">
        <v>116</v>
      </c>
      <c r="M37" s="189" t="s">
        <v>108</v>
      </c>
      <c r="N37" s="189" t="s">
        <v>97</v>
      </c>
      <c r="O37" s="189" t="s">
        <v>97</v>
      </c>
      <c r="P37" s="189" t="s">
        <v>96</v>
      </c>
      <c r="Q37" s="189" t="s">
        <v>96</v>
      </c>
      <c r="R37" s="189" t="s">
        <v>100</v>
      </c>
      <c r="S37" s="189" t="s">
        <v>108</v>
      </c>
    </row>
    <row r="38" spans="2:19" s="302" customFormat="1">
      <c r="B38"/>
      <c r="D38" s="189" t="s">
        <v>97</v>
      </c>
      <c r="E38" s="189" t="s">
        <v>111</v>
      </c>
      <c r="F38" s="189" t="s">
        <v>88</v>
      </c>
      <c r="G38" s="189" t="s">
        <v>91</v>
      </c>
      <c r="H38" s="189" t="s">
        <v>87</v>
      </c>
      <c r="I38" s="189" t="s">
        <v>95</v>
      </c>
      <c r="J38" s="189" t="s">
        <v>104</v>
      </c>
      <c r="K38" s="189"/>
      <c r="L38" s="189" t="s">
        <v>116</v>
      </c>
      <c r="M38" s="189" t="s">
        <v>110</v>
      </c>
      <c r="N38" s="189" t="s">
        <v>108</v>
      </c>
      <c r="O38" s="189" t="s">
        <v>111</v>
      </c>
      <c r="P38" s="189" t="s">
        <v>106</v>
      </c>
      <c r="Q38" s="189" t="s">
        <v>109</v>
      </c>
      <c r="R38" s="189" t="s">
        <v>96</v>
      </c>
      <c r="S38" s="189" t="s">
        <v>82</v>
      </c>
    </row>
    <row r="39" spans="2:19" s="302" customFormat="1">
      <c r="B39"/>
      <c r="D39" s="189" t="s">
        <v>111</v>
      </c>
      <c r="E39" s="189" t="s">
        <v>97</v>
      </c>
      <c r="F39" s="189" t="s">
        <v>112</v>
      </c>
      <c r="G39" s="189" t="s">
        <v>112</v>
      </c>
      <c r="H39" s="189" t="s">
        <v>104</v>
      </c>
      <c r="I39" s="189" t="s">
        <v>74</v>
      </c>
      <c r="J39" s="189" t="s">
        <v>91</v>
      </c>
      <c r="K39" s="189"/>
      <c r="L39" s="189" t="s">
        <v>116</v>
      </c>
      <c r="M39" s="189" t="s">
        <v>99</v>
      </c>
      <c r="N39" s="189" t="s">
        <v>110</v>
      </c>
      <c r="O39" s="189" t="s">
        <v>107</v>
      </c>
      <c r="P39" s="189" t="s">
        <v>94</v>
      </c>
      <c r="Q39" s="189" t="s">
        <v>100</v>
      </c>
      <c r="R39" s="189" t="s">
        <v>109</v>
      </c>
      <c r="S39" s="189" t="s">
        <v>107</v>
      </c>
    </row>
    <row r="40" spans="2:19" s="302" customFormat="1">
      <c r="B40"/>
      <c r="D40" s="189" t="s">
        <v>100</v>
      </c>
      <c r="E40" s="189" t="s">
        <v>109</v>
      </c>
      <c r="F40" s="189" t="s">
        <v>96</v>
      </c>
      <c r="G40" s="189" t="s">
        <v>113</v>
      </c>
      <c r="H40" s="189" t="s">
        <v>96</v>
      </c>
      <c r="I40" s="189" t="s">
        <v>88</v>
      </c>
      <c r="J40" s="189" t="s">
        <v>85</v>
      </c>
      <c r="K40" s="189"/>
      <c r="L40" s="189" t="s">
        <v>116</v>
      </c>
      <c r="M40" s="189" t="s">
        <v>96</v>
      </c>
      <c r="N40" s="189" t="s">
        <v>117</v>
      </c>
      <c r="O40" s="189" t="s">
        <v>110</v>
      </c>
      <c r="P40" s="189" t="s">
        <v>79</v>
      </c>
      <c r="Q40" s="189" t="s">
        <v>111</v>
      </c>
      <c r="R40" s="189" t="s">
        <v>111</v>
      </c>
      <c r="S40" s="189" t="s">
        <v>94</v>
      </c>
    </row>
    <row r="41" spans="2:19" s="302" customFormat="1">
      <c r="B41"/>
      <c r="D41" s="189" t="s">
        <v>108</v>
      </c>
      <c r="E41" s="189" t="s">
        <v>100</v>
      </c>
      <c r="F41" s="189" t="s">
        <v>110</v>
      </c>
      <c r="G41" s="189" t="s">
        <v>114</v>
      </c>
      <c r="H41" s="189" t="s">
        <v>84</v>
      </c>
      <c r="I41" s="189" t="s">
        <v>105</v>
      </c>
      <c r="J41" s="189" t="s">
        <v>73</v>
      </c>
      <c r="K41" s="189"/>
      <c r="L41" s="189" t="s">
        <v>116</v>
      </c>
      <c r="M41" s="189" t="s">
        <v>97</v>
      </c>
      <c r="N41" s="189" t="s">
        <v>102</v>
      </c>
      <c r="O41" s="189" t="s">
        <v>108</v>
      </c>
      <c r="P41" s="189" t="s">
        <v>107</v>
      </c>
      <c r="Q41" s="189" t="s">
        <v>114</v>
      </c>
      <c r="R41" s="189" t="s">
        <v>114</v>
      </c>
      <c r="S41" s="189" t="s">
        <v>71</v>
      </c>
    </row>
    <row r="42" spans="2:19" s="302" customFormat="1">
      <c r="B42"/>
      <c r="D42" s="189" t="s">
        <v>110</v>
      </c>
      <c r="E42" s="189" t="s">
        <v>112</v>
      </c>
      <c r="F42" s="189" t="s">
        <v>95</v>
      </c>
      <c r="G42" s="189" t="s">
        <v>110</v>
      </c>
      <c r="H42" s="189" t="s">
        <v>107</v>
      </c>
      <c r="I42" s="189" t="s">
        <v>91</v>
      </c>
      <c r="J42" s="189" t="s">
        <v>97</v>
      </c>
      <c r="K42" s="189"/>
      <c r="L42" s="189" t="s">
        <v>116</v>
      </c>
      <c r="M42" s="189" t="s">
        <v>107</v>
      </c>
      <c r="N42" s="189" t="s">
        <v>100</v>
      </c>
      <c r="O42" s="189" t="s">
        <v>78</v>
      </c>
      <c r="P42" s="189" t="s">
        <v>109</v>
      </c>
      <c r="Q42" s="189" t="s">
        <v>82</v>
      </c>
      <c r="R42" s="189" t="s">
        <v>82</v>
      </c>
      <c r="S42" s="189" t="s">
        <v>96</v>
      </c>
    </row>
    <row r="43" spans="2:19" s="302" customFormat="1">
      <c r="B43"/>
      <c r="D43" s="189" t="s">
        <v>112</v>
      </c>
      <c r="E43" s="189" t="s">
        <v>85</v>
      </c>
      <c r="F43" s="189" t="s">
        <v>84</v>
      </c>
      <c r="G43" s="189" t="s">
        <v>71</v>
      </c>
      <c r="H43" s="189" t="s">
        <v>111</v>
      </c>
      <c r="I43" s="189" t="s">
        <v>114</v>
      </c>
      <c r="J43" s="189" t="s">
        <v>103</v>
      </c>
      <c r="K43" s="189"/>
      <c r="L43" s="189" t="s">
        <v>116</v>
      </c>
      <c r="M43" s="189" t="s">
        <v>117</v>
      </c>
      <c r="N43" s="189" t="s">
        <v>94</v>
      </c>
      <c r="O43" s="189" t="s">
        <v>105</v>
      </c>
      <c r="P43" s="189" t="s">
        <v>112</v>
      </c>
      <c r="Q43" s="189" t="s">
        <v>85</v>
      </c>
      <c r="R43" s="189" t="s">
        <v>103</v>
      </c>
      <c r="S43" s="189" t="s">
        <v>112</v>
      </c>
    </row>
    <row r="44" spans="2:19" s="302" customFormat="1">
      <c r="B44"/>
      <c r="D44" s="189" t="s">
        <v>109</v>
      </c>
      <c r="E44" s="189" t="s">
        <v>101</v>
      </c>
      <c r="F44" s="189" t="s">
        <v>108</v>
      </c>
      <c r="G44" s="189" t="s">
        <v>111</v>
      </c>
      <c r="H44" s="189" t="s">
        <v>76</v>
      </c>
      <c r="I44" s="189" t="s">
        <v>87</v>
      </c>
      <c r="J44" s="189" t="s">
        <v>99</v>
      </c>
      <c r="K44" s="189"/>
      <c r="L44" s="189" t="s">
        <v>116</v>
      </c>
      <c r="M44" s="189" t="s">
        <v>86</v>
      </c>
      <c r="N44" s="189" t="s">
        <v>107</v>
      </c>
      <c r="O44" s="189" t="s">
        <v>99</v>
      </c>
      <c r="P44" s="189" t="s">
        <v>85</v>
      </c>
      <c r="Q44" s="189" t="s">
        <v>103</v>
      </c>
      <c r="R44" s="189" t="s">
        <v>85</v>
      </c>
      <c r="S44" s="189" t="s">
        <v>103</v>
      </c>
    </row>
    <row r="45" spans="2:19" s="302" customFormat="1">
      <c r="B45"/>
      <c r="D45" s="189" t="s">
        <v>107</v>
      </c>
      <c r="E45" s="189" t="s">
        <v>108</v>
      </c>
      <c r="F45" s="189" t="s">
        <v>103</v>
      </c>
      <c r="G45" s="189" t="s">
        <v>100</v>
      </c>
      <c r="H45" s="189" t="s">
        <v>109</v>
      </c>
      <c r="I45" s="189" t="s">
        <v>84</v>
      </c>
      <c r="J45" s="189" t="s">
        <v>111</v>
      </c>
      <c r="K45" s="189"/>
      <c r="L45" s="189" t="s">
        <v>116</v>
      </c>
      <c r="M45" s="189" t="s">
        <v>100</v>
      </c>
      <c r="N45" s="189" t="s">
        <v>106</v>
      </c>
      <c r="O45" s="189" t="s">
        <v>82</v>
      </c>
      <c r="P45" s="189" t="s">
        <v>113</v>
      </c>
      <c r="Q45" s="189" t="s">
        <v>91</v>
      </c>
      <c r="R45" s="189" t="s">
        <v>113</v>
      </c>
      <c r="S45" s="189" t="s">
        <v>109</v>
      </c>
    </row>
    <row r="46" spans="2:19" s="302" customFormat="1">
      <c r="B46"/>
      <c r="D46" s="189" t="s">
        <v>106</v>
      </c>
      <c r="E46" s="189" t="s">
        <v>110</v>
      </c>
      <c r="F46" s="189" t="s">
        <v>111</v>
      </c>
      <c r="G46" s="189" t="s">
        <v>109</v>
      </c>
      <c r="H46" s="189" t="s">
        <v>114</v>
      </c>
      <c r="I46" s="189" t="s">
        <v>108</v>
      </c>
      <c r="J46" s="189" t="s">
        <v>114</v>
      </c>
      <c r="K46" s="189"/>
      <c r="L46" s="189" t="s">
        <v>116</v>
      </c>
      <c r="M46" s="189" t="s">
        <v>91</v>
      </c>
      <c r="N46" s="189" t="s">
        <v>93</v>
      </c>
      <c r="O46" s="189" t="s">
        <v>106</v>
      </c>
      <c r="P46" s="189" t="s">
        <v>103</v>
      </c>
      <c r="Q46" s="189" t="s">
        <v>113</v>
      </c>
      <c r="R46" s="189" t="s">
        <v>91</v>
      </c>
      <c r="S46" s="189" t="s">
        <v>113</v>
      </c>
    </row>
    <row r="47" spans="2:19" s="302" customFormat="1">
      <c r="B47"/>
      <c r="D47" s="189" t="s">
        <v>85</v>
      </c>
      <c r="E47" s="189" t="s">
        <v>107</v>
      </c>
      <c r="F47" s="189" t="s">
        <v>114</v>
      </c>
      <c r="G47" s="189" t="s">
        <v>88</v>
      </c>
      <c r="H47" s="189" t="s">
        <v>73</v>
      </c>
      <c r="I47" s="189" t="s">
        <v>109</v>
      </c>
      <c r="J47" s="189" t="s">
        <v>102</v>
      </c>
      <c r="K47" s="189"/>
      <c r="L47" s="189" t="s">
        <v>116</v>
      </c>
      <c r="M47" s="189" t="s">
        <v>114</v>
      </c>
      <c r="N47" s="189" t="s">
        <v>113</v>
      </c>
      <c r="O47" s="189" t="s">
        <v>72</v>
      </c>
      <c r="P47" s="189" t="s">
        <v>101</v>
      </c>
      <c r="Q47" s="189" t="s">
        <v>107</v>
      </c>
      <c r="R47" s="189" t="s">
        <v>107</v>
      </c>
      <c r="S47" s="189" t="s">
        <v>91</v>
      </c>
    </row>
    <row r="48" spans="2:19" s="302" customFormat="1">
      <c r="B48"/>
      <c r="D48" s="189" t="s">
        <v>101</v>
      </c>
      <c r="E48" s="189" t="s">
        <v>113</v>
      </c>
      <c r="F48" s="189" t="s">
        <v>86</v>
      </c>
      <c r="G48" s="189" t="s">
        <v>101</v>
      </c>
      <c r="H48" s="189" t="s">
        <v>108</v>
      </c>
      <c r="I48" s="189" t="s">
        <v>103</v>
      </c>
      <c r="J48" s="189" t="s">
        <v>108</v>
      </c>
      <c r="K48" s="189"/>
      <c r="L48" s="189" t="s">
        <v>116</v>
      </c>
      <c r="M48" s="189" t="s">
        <v>85</v>
      </c>
      <c r="N48" s="189" t="s">
        <v>115</v>
      </c>
      <c r="O48" s="189" t="s">
        <v>117</v>
      </c>
      <c r="P48" s="189" t="s">
        <v>91</v>
      </c>
      <c r="Q48" s="189" t="s">
        <v>83</v>
      </c>
      <c r="R48" s="189" t="s">
        <v>83</v>
      </c>
      <c r="S48" s="189" t="s">
        <v>114</v>
      </c>
    </row>
    <row r="49" spans="2:19" s="302" customFormat="1">
      <c r="B49"/>
      <c r="D49" s="189" t="s">
        <v>113</v>
      </c>
      <c r="E49" s="189" t="s">
        <v>98</v>
      </c>
      <c r="F49" s="189" t="s">
        <v>91</v>
      </c>
      <c r="G49" s="189" t="s">
        <v>74</v>
      </c>
      <c r="H49" s="189" t="s">
        <v>83</v>
      </c>
      <c r="I49" s="189" t="s">
        <v>86</v>
      </c>
      <c r="J49" s="189" t="s">
        <v>101</v>
      </c>
      <c r="K49" s="189"/>
      <c r="L49" s="189" t="s">
        <v>116</v>
      </c>
      <c r="M49" s="189" t="s">
        <v>115</v>
      </c>
      <c r="N49" s="189" t="s">
        <v>78</v>
      </c>
      <c r="O49" s="189" t="s">
        <v>85</v>
      </c>
      <c r="P49" s="189" t="s">
        <v>114</v>
      </c>
      <c r="Q49" s="189" t="s">
        <v>101</v>
      </c>
      <c r="R49" s="189" t="s">
        <v>101</v>
      </c>
      <c r="S49" s="189" t="s">
        <v>101</v>
      </c>
    </row>
    <row r="50" spans="2:19" s="302" customFormat="1">
      <c r="B50"/>
      <c r="D50" s="189" t="s">
        <v>98</v>
      </c>
      <c r="E50" s="189" t="s">
        <v>106</v>
      </c>
      <c r="F50" s="189" t="s">
        <v>117</v>
      </c>
      <c r="G50" s="189" t="s">
        <v>115</v>
      </c>
      <c r="H50" s="189" t="s">
        <v>115</v>
      </c>
      <c r="I50" s="189" t="s">
        <v>117</v>
      </c>
      <c r="J50" s="189" t="s">
        <v>100</v>
      </c>
      <c r="K50" s="189"/>
      <c r="L50" s="189" t="s">
        <v>116</v>
      </c>
      <c r="M50" s="189" t="s">
        <v>106</v>
      </c>
      <c r="N50" s="189" t="s">
        <v>112</v>
      </c>
      <c r="O50" s="189" t="s">
        <v>101</v>
      </c>
      <c r="P50" s="189" t="s">
        <v>98</v>
      </c>
      <c r="Q50" s="189" t="s">
        <v>117</v>
      </c>
      <c r="R50" s="189" t="s">
        <v>117</v>
      </c>
      <c r="S50" s="189" t="s">
        <v>86</v>
      </c>
    </row>
    <row r="51" spans="2:19" s="302" customFormat="1">
      <c r="B51"/>
      <c r="D51" s="189" t="s">
        <v>114</v>
      </c>
      <c r="E51" s="189" t="s">
        <v>114</v>
      </c>
      <c r="F51" s="189" t="s">
        <v>109</v>
      </c>
      <c r="G51" s="189" t="s">
        <v>117</v>
      </c>
      <c r="H51" s="189" t="s">
        <v>117</v>
      </c>
      <c r="I51" s="189" t="s">
        <v>115</v>
      </c>
      <c r="J51" s="189" t="s">
        <v>77</v>
      </c>
      <c r="K51" s="189"/>
      <c r="L51" s="189" t="s">
        <v>116</v>
      </c>
      <c r="M51" s="189" t="s">
        <v>113</v>
      </c>
      <c r="N51" s="189" t="s">
        <v>101</v>
      </c>
      <c r="O51" s="189" t="s">
        <v>112</v>
      </c>
      <c r="P51" s="189" t="s">
        <v>86</v>
      </c>
      <c r="Q51" s="189" t="s">
        <v>115</v>
      </c>
      <c r="R51" s="189" t="s">
        <v>115</v>
      </c>
      <c r="S51" s="189" t="s">
        <v>98</v>
      </c>
    </row>
    <row r="52" spans="2:19" s="302" customFormat="1">
      <c r="B52"/>
      <c r="D52" s="189" t="s">
        <v>117</v>
      </c>
      <c r="E52" s="189" t="s">
        <v>117</v>
      </c>
      <c r="F52" s="189" t="s">
        <v>100</v>
      </c>
      <c r="G52" s="189" t="s">
        <v>86</v>
      </c>
      <c r="H52" s="189" t="s">
        <v>86</v>
      </c>
      <c r="I52" s="189" t="s">
        <v>116</v>
      </c>
      <c r="J52" s="189" t="s">
        <v>117</v>
      </c>
      <c r="K52" s="189"/>
      <c r="L52" s="189" t="s">
        <v>116</v>
      </c>
      <c r="M52" s="189" t="s">
        <v>98</v>
      </c>
      <c r="N52" s="189" t="s">
        <v>98</v>
      </c>
      <c r="O52" s="189" t="s">
        <v>113</v>
      </c>
      <c r="P52" s="189" t="s">
        <v>117</v>
      </c>
      <c r="Q52" s="189" t="s">
        <v>98</v>
      </c>
      <c r="R52" s="189" t="s">
        <v>98</v>
      </c>
      <c r="S52" s="189" t="s">
        <v>117</v>
      </c>
    </row>
    <row r="53" spans="2:19" s="302" customFormat="1">
      <c r="B53"/>
      <c r="D53" s="189" t="s">
        <v>115</v>
      </c>
      <c r="E53" s="189" t="s">
        <v>115</v>
      </c>
      <c r="F53" s="189" t="s">
        <v>115</v>
      </c>
      <c r="G53" s="189" t="s">
        <v>103</v>
      </c>
      <c r="H53" s="189" t="s">
        <v>103</v>
      </c>
      <c r="I53" s="189" t="s">
        <v>116</v>
      </c>
      <c r="J53" s="189" t="s">
        <v>86</v>
      </c>
      <c r="K53" s="189"/>
      <c r="L53" s="189" t="s">
        <v>116</v>
      </c>
      <c r="M53" s="189" t="s">
        <v>101</v>
      </c>
      <c r="N53" s="189" t="s">
        <v>85</v>
      </c>
      <c r="O53" s="189" t="s">
        <v>98</v>
      </c>
      <c r="P53" s="189" t="s">
        <v>115</v>
      </c>
      <c r="Q53" s="189" t="s">
        <v>86</v>
      </c>
      <c r="R53" s="189" t="s">
        <v>86</v>
      </c>
      <c r="S53" s="189" t="s">
        <v>115</v>
      </c>
    </row>
    <row r="54" spans="2:19">
      <c r="B54" s="71"/>
      <c r="C54" s="23" t="s">
        <v>52</v>
      </c>
      <c r="D54" s="304">
        <v>88600</v>
      </c>
      <c r="E54" s="304">
        <v>53989</v>
      </c>
      <c r="F54" s="304">
        <v>13751</v>
      </c>
      <c r="G54" s="304">
        <v>611</v>
      </c>
      <c r="H54" s="305">
        <v>75</v>
      </c>
      <c r="I54" s="305">
        <v>413</v>
      </c>
      <c r="J54" s="304">
        <v>1369</v>
      </c>
      <c r="K54" s="304">
        <v>459</v>
      </c>
      <c r="L54" s="304">
        <v>2</v>
      </c>
      <c r="M54" s="304">
        <v>21467</v>
      </c>
      <c r="N54" s="304">
        <v>9159</v>
      </c>
      <c r="O54" s="304">
        <v>3306</v>
      </c>
      <c r="P54" s="304">
        <v>34062</v>
      </c>
      <c r="Q54" s="304">
        <v>9286</v>
      </c>
      <c r="R54" s="304">
        <v>7863</v>
      </c>
      <c r="S54" s="304">
        <v>7662</v>
      </c>
    </row>
    <row r="55" spans="2:19">
      <c r="C55">
        <v>1</v>
      </c>
      <c r="D55" s="189">
        <v>13108</v>
      </c>
      <c r="E55" s="189">
        <v>5456</v>
      </c>
      <c r="F55" s="189">
        <v>1252</v>
      </c>
      <c r="G55" s="305">
        <v>498</v>
      </c>
      <c r="H55" s="305">
        <v>26</v>
      </c>
      <c r="I55" s="189">
        <v>175</v>
      </c>
      <c r="J55" s="189">
        <v>721</v>
      </c>
      <c r="K55" s="189">
        <v>459</v>
      </c>
      <c r="L55" s="304">
        <v>1</v>
      </c>
      <c r="M55" s="189">
        <v>2094</v>
      </c>
      <c r="N55" s="189">
        <v>1094</v>
      </c>
      <c r="O55" s="189">
        <v>542</v>
      </c>
      <c r="P55" s="189">
        <v>7652</v>
      </c>
      <c r="Q55" s="189">
        <v>4976</v>
      </c>
      <c r="R55" s="189">
        <v>4069</v>
      </c>
      <c r="S55" s="189">
        <v>1240</v>
      </c>
    </row>
    <row r="56" spans="2:19">
      <c r="C56">
        <v>2</v>
      </c>
      <c r="D56" s="189">
        <v>4997</v>
      </c>
      <c r="E56" s="189">
        <v>2822</v>
      </c>
      <c r="F56" s="189">
        <v>1041</v>
      </c>
      <c r="G56" s="305">
        <v>27</v>
      </c>
      <c r="H56" s="305">
        <v>8</v>
      </c>
      <c r="I56" s="189">
        <v>32</v>
      </c>
      <c r="J56" s="189">
        <v>184</v>
      </c>
      <c r="K56" s="189"/>
      <c r="L56" s="304">
        <v>0</v>
      </c>
      <c r="M56" s="189">
        <v>1530</v>
      </c>
      <c r="N56" s="189">
        <v>870</v>
      </c>
      <c r="O56" s="189">
        <v>187</v>
      </c>
      <c r="P56" s="189">
        <v>3329</v>
      </c>
      <c r="Q56" s="189">
        <v>465</v>
      </c>
      <c r="R56" s="189">
        <v>402</v>
      </c>
      <c r="S56" s="189">
        <v>1131</v>
      </c>
    </row>
    <row r="57" spans="2:19">
      <c r="C57">
        <v>3</v>
      </c>
      <c r="D57" s="189">
        <v>4263</v>
      </c>
      <c r="E57" s="189">
        <v>2375</v>
      </c>
      <c r="F57" s="189">
        <v>876</v>
      </c>
      <c r="G57" s="305">
        <v>16</v>
      </c>
      <c r="H57" s="305">
        <v>7</v>
      </c>
      <c r="I57" s="189">
        <v>20</v>
      </c>
      <c r="J57" s="189">
        <v>148</v>
      </c>
      <c r="K57" s="189"/>
      <c r="L57" s="304">
        <v>0</v>
      </c>
      <c r="M57" s="189">
        <v>1280</v>
      </c>
      <c r="N57" s="189">
        <v>790</v>
      </c>
      <c r="O57" s="189">
        <v>168</v>
      </c>
      <c r="P57" s="189">
        <v>2308</v>
      </c>
      <c r="Q57" s="189">
        <v>341</v>
      </c>
      <c r="R57" s="189">
        <v>300</v>
      </c>
      <c r="S57" s="189">
        <v>815</v>
      </c>
    </row>
    <row r="58" spans="2:19">
      <c r="C58">
        <v>4</v>
      </c>
      <c r="D58" s="189">
        <v>3478</v>
      </c>
      <c r="E58" s="189">
        <v>2333</v>
      </c>
      <c r="F58" s="189">
        <v>701</v>
      </c>
      <c r="G58" s="305">
        <v>10</v>
      </c>
      <c r="H58" s="305">
        <v>5</v>
      </c>
      <c r="I58" s="189">
        <v>19</v>
      </c>
      <c r="J58" s="189">
        <v>34</v>
      </c>
      <c r="K58" s="189"/>
      <c r="L58" s="304">
        <v>0</v>
      </c>
      <c r="M58" s="189">
        <v>1186</v>
      </c>
      <c r="N58" s="189">
        <v>789</v>
      </c>
      <c r="O58" s="189">
        <v>165</v>
      </c>
      <c r="P58" s="189">
        <v>1701</v>
      </c>
      <c r="Q58" s="189">
        <v>258</v>
      </c>
      <c r="R58" s="189">
        <v>234</v>
      </c>
      <c r="S58" s="189">
        <v>454</v>
      </c>
    </row>
    <row r="59" spans="2:19">
      <c r="C59" s="23">
        <v>5</v>
      </c>
      <c r="D59" s="189">
        <v>3477</v>
      </c>
      <c r="E59" s="189">
        <v>2330</v>
      </c>
      <c r="F59" s="189">
        <v>634</v>
      </c>
      <c r="G59" s="305">
        <v>7</v>
      </c>
      <c r="H59" s="305">
        <v>5</v>
      </c>
      <c r="I59" s="189">
        <v>16</v>
      </c>
      <c r="J59" s="189">
        <v>27</v>
      </c>
      <c r="K59" s="189"/>
      <c r="L59" s="304">
        <v>0</v>
      </c>
      <c r="M59" s="189">
        <v>1031</v>
      </c>
      <c r="N59" s="189">
        <v>694</v>
      </c>
      <c r="O59" s="189">
        <v>159</v>
      </c>
      <c r="P59" s="189">
        <v>1318</v>
      </c>
      <c r="Q59" s="189">
        <v>257</v>
      </c>
      <c r="R59" s="189">
        <v>225</v>
      </c>
      <c r="S59" s="189">
        <v>280</v>
      </c>
    </row>
    <row r="60" spans="2:19" s="302" customFormat="1">
      <c r="B60"/>
      <c r="D60" s="189">
        <v>3471</v>
      </c>
      <c r="E60" s="189">
        <v>2135</v>
      </c>
      <c r="F60" s="189">
        <v>596</v>
      </c>
      <c r="G60" s="305">
        <v>7</v>
      </c>
      <c r="H60" s="305">
        <v>5</v>
      </c>
      <c r="I60" s="189">
        <v>12</v>
      </c>
      <c r="J60" s="189">
        <v>25</v>
      </c>
      <c r="K60" s="306"/>
      <c r="L60" s="304">
        <v>0</v>
      </c>
      <c r="M60" s="189">
        <v>891</v>
      </c>
      <c r="N60" s="189">
        <v>553</v>
      </c>
      <c r="O60" s="189">
        <v>158</v>
      </c>
      <c r="P60" s="189">
        <v>1311</v>
      </c>
      <c r="Q60" s="189">
        <v>257</v>
      </c>
      <c r="R60" s="189">
        <v>218</v>
      </c>
      <c r="S60" s="189">
        <v>265</v>
      </c>
    </row>
    <row r="61" spans="2:19" s="302" customFormat="1">
      <c r="B61"/>
      <c r="D61" s="189">
        <v>3277</v>
      </c>
      <c r="E61" s="189">
        <v>2076</v>
      </c>
      <c r="F61" s="189">
        <v>574</v>
      </c>
      <c r="G61" s="305">
        <v>6</v>
      </c>
      <c r="H61" s="305">
        <v>4</v>
      </c>
      <c r="I61" s="189">
        <v>11</v>
      </c>
      <c r="J61" s="189">
        <v>20</v>
      </c>
      <c r="K61" s="306"/>
      <c r="L61" s="304">
        <v>0</v>
      </c>
      <c r="M61" s="189">
        <v>866</v>
      </c>
      <c r="N61" s="189">
        <v>362</v>
      </c>
      <c r="O61" s="189">
        <v>156</v>
      </c>
      <c r="P61" s="189">
        <v>1287</v>
      </c>
      <c r="Q61" s="189">
        <v>217</v>
      </c>
      <c r="R61" s="189">
        <v>197</v>
      </c>
      <c r="S61" s="189">
        <v>264</v>
      </c>
    </row>
    <row r="62" spans="2:19" s="302" customFormat="1">
      <c r="B62"/>
      <c r="D62" s="189">
        <v>2922</v>
      </c>
      <c r="E62" s="189">
        <v>1943</v>
      </c>
      <c r="F62" s="189">
        <v>466</v>
      </c>
      <c r="G62" s="305">
        <v>5</v>
      </c>
      <c r="H62" s="305">
        <v>3</v>
      </c>
      <c r="I62" s="189">
        <v>11</v>
      </c>
      <c r="J62" s="189">
        <v>17</v>
      </c>
      <c r="K62" s="306"/>
      <c r="L62" s="304">
        <v>0</v>
      </c>
      <c r="M62" s="189">
        <v>753</v>
      </c>
      <c r="N62" s="189">
        <v>297</v>
      </c>
      <c r="O62" s="189">
        <v>131</v>
      </c>
      <c r="P62" s="189">
        <v>1158</v>
      </c>
      <c r="Q62" s="189">
        <v>206</v>
      </c>
      <c r="R62" s="189">
        <v>182</v>
      </c>
      <c r="S62" s="189">
        <v>243</v>
      </c>
    </row>
    <row r="63" spans="2:19" s="302" customFormat="1">
      <c r="B63"/>
      <c r="D63" s="189">
        <v>2693</v>
      </c>
      <c r="E63" s="189">
        <v>1764</v>
      </c>
      <c r="F63" s="189">
        <v>460</v>
      </c>
      <c r="G63" s="305">
        <v>5</v>
      </c>
      <c r="H63" s="305">
        <v>2</v>
      </c>
      <c r="I63" s="189">
        <v>11</v>
      </c>
      <c r="J63" s="189">
        <v>17</v>
      </c>
      <c r="K63" s="306"/>
      <c r="L63" s="304">
        <v>0</v>
      </c>
      <c r="M63" s="189">
        <v>743</v>
      </c>
      <c r="N63" s="189">
        <v>284</v>
      </c>
      <c r="O63" s="189">
        <v>118</v>
      </c>
      <c r="P63" s="189">
        <v>1094</v>
      </c>
      <c r="Q63" s="189">
        <v>148</v>
      </c>
      <c r="R63" s="189">
        <v>135</v>
      </c>
      <c r="S63" s="189">
        <v>209</v>
      </c>
    </row>
    <row r="64" spans="2:19" s="302" customFormat="1">
      <c r="B64"/>
      <c r="D64" s="189">
        <v>2651</v>
      </c>
      <c r="E64" s="189">
        <v>1580</v>
      </c>
      <c r="F64" s="189">
        <v>453</v>
      </c>
      <c r="G64" s="305">
        <v>5</v>
      </c>
      <c r="H64" s="305">
        <v>2</v>
      </c>
      <c r="I64" s="189">
        <v>11</v>
      </c>
      <c r="J64" s="189">
        <v>14</v>
      </c>
      <c r="K64" s="306"/>
      <c r="L64" s="304">
        <v>0</v>
      </c>
      <c r="M64" s="189">
        <v>707</v>
      </c>
      <c r="N64" s="189">
        <v>282</v>
      </c>
      <c r="O64" s="189">
        <v>94</v>
      </c>
      <c r="P64" s="189">
        <v>947</v>
      </c>
      <c r="Q64" s="189">
        <v>134</v>
      </c>
      <c r="R64" s="189">
        <v>122</v>
      </c>
      <c r="S64" s="189">
        <v>181</v>
      </c>
    </row>
    <row r="65" spans="2:19" s="302" customFormat="1">
      <c r="B65"/>
      <c r="D65" s="189">
        <v>2624</v>
      </c>
      <c r="E65" s="189">
        <v>1560</v>
      </c>
      <c r="F65" s="189">
        <v>391</v>
      </c>
      <c r="G65" s="305">
        <v>3</v>
      </c>
      <c r="H65" s="305">
        <v>1</v>
      </c>
      <c r="I65" s="189">
        <v>11</v>
      </c>
      <c r="J65" s="189">
        <v>12</v>
      </c>
      <c r="K65" s="306"/>
      <c r="L65" s="304">
        <v>0</v>
      </c>
      <c r="M65" s="189">
        <v>676</v>
      </c>
      <c r="N65" s="189">
        <v>257</v>
      </c>
      <c r="O65" s="189">
        <v>78</v>
      </c>
      <c r="P65" s="189">
        <v>840</v>
      </c>
      <c r="Q65" s="189">
        <v>116</v>
      </c>
      <c r="R65" s="189">
        <v>100</v>
      </c>
      <c r="S65" s="189">
        <v>174</v>
      </c>
    </row>
    <row r="66" spans="2:19" s="302" customFormat="1">
      <c r="B66"/>
      <c r="D66" s="189">
        <v>2404</v>
      </c>
      <c r="E66" s="189">
        <v>1427</v>
      </c>
      <c r="F66" s="189">
        <v>389</v>
      </c>
      <c r="G66" s="305">
        <v>2</v>
      </c>
      <c r="H66" s="305">
        <v>1</v>
      </c>
      <c r="I66" s="189">
        <v>11</v>
      </c>
      <c r="J66" s="189">
        <v>11</v>
      </c>
      <c r="K66" s="306"/>
      <c r="L66" s="304">
        <v>0</v>
      </c>
      <c r="M66" s="189">
        <v>668</v>
      </c>
      <c r="N66" s="189">
        <v>204</v>
      </c>
      <c r="O66" s="189">
        <v>78</v>
      </c>
      <c r="P66" s="189">
        <v>753</v>
      </c>
      <c r="Q66" s="189">
        <v>116</v>
      </c>
      <c r="R66" s="189">
        <v>100</v>
      </c>
      <c r="S66" s="189">
        <v>173</v>
      </c>
    </row>
    <row r="67" spans="2:19" s="302" customFormat="1">
      <c r="B67"/>
      <c r="D67" s="189">
        <v>2337</v>
      </c>
      <c r="E67" s="189">
        <v>1418</v>
      </c>
      <c r="F67" s="189">
        <v>371</v>
      </c>
      <c r="G67" s="305">
        <v>2</v>
      </c>
      <c r="H67" s="305">
        <v>1</v>
      </c>
      <c r="I67" s="189">
        <v>9</v>
      </c>
      <c r="J67" s="189">
        <v>11</v>
      </c>
      <c r="K67" s="306"/>
      <c r="L67" s="304">
        <v>0</v>
      </c>
      <c r="M67" s="189">
        <v>661</v>
      </c>
      <c r="N67" s="189">
        <v>192</v>
      </c>
      <c r="O67" s="189">
        <v>73</v>
      </c>
      <c r="P67" s="189">
        <v>689</v>
      </c>
      <c r="Q67" s="189">
        <v>108</v>
      </c>
      <c r="R67" s="189">
        <v>97</v>
      </c>
      <c r="S67" s="189">
        <v>167</v>
      </c>
    </row>
    <row r="68" spans="2:19" s="302" customFormat="1">
      <c r="B68"/>
      <c r="D68" s="189">
        <v>2269</v>
      </c>
      <c r="E68" s="189">
        <v>1399</v>
      </c>
      <c r="F68" s="189">
        <v>353</v>
      </c>
      <c r="G68" s="305">
        <v>2</v>
      </c>
      <c r="H68" s="305">
        <v>1</v>
      </c>
      <c r="I68" s="189">
        <v>7</v>
      </c>
      <c r="J68" s="189">
        <v>10</v>
      </c>
      <c r="K68" s="306"/>
      <c r="L68" s="304">
        <v>0</v>
      </c>
      <c r="M68" s="189">
        <v>591</v>
      </c>
      <c r="N68" s="189">
        <v>161</v>
      </c>
      <c r="O68" s="189">
        <v>69</v>
      </c>
      <c r="P68" s="189">
        <v>635</v>
      </c>
      <c r="Q68" s="189">
        <v>103</v>
      </c>
      <c r="R68" s="189">
        <v>90</v>
      </c>
      <c r="S68" s="189">
        <v>161</v>
      </c>
    </row>
    <row r="69" spans="2:19" s="302" customFormat="1">
      <c r="B69"/>
      <c r="D69" s="189">
        <v>2084</v>
      </c>
      <c r="E69" s="189">
        <v>1302</v>
      </c>
      <c r="F69" s="189">
        <v>327</v>
      </c>
      <c r="G69" s="305">
        <v>2</v>
      </c>
      <c r="H69" s="305">
        <v>0</v>
      </c>
      <c r="I69" s="189">
        <v>6</v>
      </c>
      <c r="J69" s="189">
        <v>10</v>
      </c>
      <c r="K69" s="306"/>
      <c r="L69" s="304">
        <v>0</v>
      </c>
      <c r="M69" s="189">
        <v>545</v>
      </c>
      <c r="N69" s="189">
        <v>151</v>
      </c>
      <c r="O69" s="189">
        <v>69</v>
      </c>
      <c r="P69" s="189">
        <v>579</v>
      </c>
      <c r="Q69" s="189">
        <v>101</v>
      </c>
      <c r="R69" s="189">
        <v>88</v>
      </c>
      <c r="S69" s="189">
        <v>139</v>
      </c>
    </row>
    <row r="70" spans="2:19" s="302" customFormat="1">
      <c r="B70"/>
      <c r="D70" s="189">
        <v>1968</v>
      </c>
      <c r="E70" s="189">
        <v>1263</v>
      </c>
      <c r="F70" s="189">
        <v>305</v>
      </c>
      <c r="G70" s="305">
        <v>2</v>
      </c>
      <c r="H70" s="305">
        <v>0</v>
      </c>
      <c r="I70" s="189">
        <v>6</v>
      </c>
      <c r="J70" s="189">
        <v>10</v>
      </c>
      <c r="K70" s="306"/>
      <c r="L70" s="304">
        <v>0</v>
      </c>
      <c r="M70" s="189">
        <v>455</v>
      </c>
      <c r="N70" s="189">
        <v>140</v>
      </c>
      <c r="O70" s="189">
        <v>68</v>
      </c>
      <c r="P70" s="189">
        <v>545</v>
      </c>
      <c r="Q70" s="189">
        <v>98</v>
      </c>
      <c r="R70" s="189">
        <v>84</v>
      </c>
      <c r="S70" s="189">
        <v>133</v>
      </c>
    </row>
    <row r="71" spans="2:19" s="302" customFormat="1">
      <c r="B71"/>
      <c r="D71" s="189">
        <v>1913</v>
      </c>
      <c r="E71" s="189">
        <v>1245</v>
      </c>
      <c r="F71" s="189">
        <v>302</v>
      </c>
      <c r="G71" s="305">
        <v>2</v>
      </c>
      <c r="H71" s="305">
        <v>0</v>
      </c>
      <c r="I71" s="189">
        <v>5</v>
      </c>
      <c r="J71" s="189">
        <v>9</v>
      </c>
      <c r="K71" s="306"/>
      <c r="L71" s="304">
        <v>0</v>
      </c>
      <c r="M71" s="189">
        <v>439</v>
      </c>
      <c r="N71" s="189">
        <v>132</v>
      </c>
      <c r="O71" s="189">
        <v>65</v>
      </c>
      <c r="P71" s="189">
        <v>544</v>
      </c>
      <c r="Q71" s="189">
        <v>97</v>
      </c>
      <c r="R71" s="189">
        <v>83</v>
      </c>
      <c r="S71" s="189">
        <v>133</v>
      </c>
    </row>
    <row r="72" spans="2:19" s="302" customFormat="1">
      <c r="B72"/>
      <c r="D72" s="189">
        <v>1755</v>
      </c>
      <c r="E72" s="189">
        <v>1139</v>
      </c>
      <c r="F72" s="189">
        <v>248</v>
      </c>
      <c r="G72" s="305">
        <v>2</v>
      </c>
      <c r="H72" s="305">
        <v>0</v>
      </c>
      <c r="I72" s="189">
        <v>5</v>
      </c>
      <c r="J72" s="189">
        <v>8</v>
      </c>
      <c r="K72" s="306"/>
      <c r="L72" s="304">
        <v>0</v>
      </c>
      <c r="M72" s="189">
        <v>431</v>
      </c>
      <c r="N72" s="189">
        <v>130</v>
      </c>
      <c r="O72" s="189">
        <v>60</v>
      </c>
      <c r="P72" s="189">
        <v>504</v>
      </c>
      <c r="Q72" s="189">
        <v>90</v>
      </c>
      <c r="R72" s="189">
        <v>81</v>
      </c>
      <c r="S72" s="189">
        <v>116</v>
      </c>
    </row>
    <row r="73" spans="2:19" s="302" customFormat="1">
      <c r="B73"/>
      <c r="D73" s="189">
        <v>1658</v>
      </c>
      <c r="E73" s="189">
        <v>1094</v>
      </c>
      <c r="F73" s="189">
        <v>233</v>
      </c>
      <c r="G73" s="305">
        <v>1</v>
      </c>
      <c r="H73" s="305">
        <v>0</v>
      </c>
      <c r="I73" s="189">
        <v>5</v>
      </c>
      <c r="J73" s="189">
        <v>6</v>
      </c>
      <c r="K73" s="306"/>
      <c r="L73" s="304">
        <v>0</v>
      </c>
      <c r="M73" s="189">
        <v>366</v>
      </c>
      <c r="N73" s="189">
        <v>120</v>
      </c>
      <c r="O73" s="189">
        <v>60</v>
      </c>
      <c r="P73" s="189">
        <v>475</v>
      </c>
      <c r="Q73" s="189">
        <v>88</v>
      </c>
      <c r="R73" s="189">
        <v>78</v>
      </c>
      <c r="S73" s="189">
        <v>111</v>
      </c>
    </row>
    <row r="74" spans="2:19" s="302" customFormat="1">
      <c r="B74"/>
      <c r="D74" s="189">
        <v>1551</v>
      </c>
      <c r="E74" s="189">
        <v>1030</v>
      </c>
      <c r="F74" s="189">
        <v>228</v>
      </c>
      <c r="G74" s="305">
        <v>1</v>
      </c>
      <c r="H74" s="305">
        <v>0</v>
      </c>
      <c r="I74" s="189">
        <v>4</v>
      </c>
      <c r="J74" s="189">
        <v>5</v>
      </c>
      <c r="K74" s="306"/>
      <c r="L74" s="304">
        <v>0</v>
      </c>
      <c r="M74" s="189">
        <v>353</v>
      </c>
      <c r="N74" s="189">
        <v>110</v>
      </c>
      <c r="O74" s="189">
        <v>59</v>
      </c>
      <c r="P74" s="189">
        <v>466</v>
      </c>
      <c r="Q74" s="189">
        <v>88</v>
      </c>
      <c r="R74" s="189">
        <v>77</v>
      </c>
      <c r="S74" s="189">
        <v>107</v>
      </c>
    </row>
    <row r="75" spans="2:19" s="302" customFormat="1">
      <c r="B75"/>
      <c r="D75" s="189">
        <v>1528</v>
      </c>
      <c r="E75" s="189">
        <v>1000</v>
      </c>
      <c r="F75" s="189">
        <v>228</v>
      </c>
      <c r="G75" s="305">
        <v>1</v>
      </c>
      <c r="H75" s="305">
        <v>0</v>
      </c>
      <c r="I75" s="189">
        <v>4</v>
      </c>
      <c r="J75" s="189">
        <v>5</v>
      </c>
      <c r="K75" s="306"/>
      <c r="L75" s="304">
        <v>0</v>
      </c>
      <c r="M75" s="189">
        <v>343</v>
      </c>
      <c r="N75" s="189">
        <v>105</v>
      </c>
      <c r="O75" s="189">
        <v>53</v>
      </c>
      <c r="P75" s="189">
        <v>465</v>
      </c>
      <c r="Q75" s="189">
        <v>82</v>
      </c>
      <c r="R75" s="189">
        <v>71</v>
      </c>
      <c r="S75" s="189">
        <v>103</v>
      </c>
    </row>
    <row r="76" spans="2:19" s="302" customFormat="1">
      <c r="B76"/>
      <c r="D76" s="189">
        <v>1501</v>
      </c>
      <c r="E76" s="189">
        <v>984</v>
      </c>
      <c r="F76" s="189">
        <v>226</v>
      </c>
      <c r="G76" s="305">
        <v>1</v>
      </c>
      <c r="H76" s="305">
        <v>0</v>
      </c>
      <c r="I76" s="189">
        <v>3</v>
      </c>
      <c r="J76" s="189">
        <v>4</v>
      </c>
      <c r="K76" s="306"/>
      <c r="L76" s="304">
        <v>0</v>
      </c>
      <c r="M76" s="189">
        <v>332</v>
      </c>
      <c r="N76" s="189">
        <v>101</v>
      </c>
      <c r="O76" s="189">
        <v>47</v>
      </c>
      <c r="P76" s="189">
        <v>424</v>
      </c>
      <c r="Q76" s="189">
        <v>79</v>
      </c>
      <c r="R76" s="189">
        <v>70</v>
      </c>
      <c r="S76" s="189">
        <v>98</v>
      </c>
    </row>
    <row r="77" spans="2:19" s="302" customFormat="1">
      <c r="B77"/>
      <c r="D77" s="189">
        <v>1457</v>
      </c>
      <c r="E77" s="189">
        <v>969</v>
      </c>
      <c r="F77" s="189">
        <v>226</v>
      </c>
      <c r="G77" s="305">
        <v>1</v>
      </c>
      <c r="H77" s="305">
        <v>0</v>
      </c>
      <c r="I77" s="189">
        <v>3</v>
      </c>
      <c r="J77" s="189">
        <v>4</v>
      </c>
      <c r="K77" s="306"/>
      <c r="L77" s="304">
        <v>0</v>
      </c>
      <c r="M77" s="189">
        <v>332</v>
      </c>
      <c r="N77" s="189">
        <v>90</v>
      </c>
      <c r="O77" s="189">
        <v>47</v>
      </c>
      <c r="P77" s="189">
        <v>420</v>
      </c>
      <c r="Q77" s="189">
        <v>76</v>
      </c>
      <c r="R77" s="189">
        <v>67</v>
      </c>
      <c r="S77" s="189">
        <v>88</v>
      </c>
    </row>
    <row r="78" spans="2:19" s="302" customFormat="1">
      <c r="B78"/>
      <c r="D78" s="189">
        <v>1244</v>
      </c>
      <c r="E78" s="189">
        <v>966</v>
      </c>
      <c r="F78" s="189">
        <v>223</v>
      </c>
      <c r="G78" s="305">
        <v>1</v>
      </c>
      <c r="H78" s="305">
        <v>0</v>
      </c>
      <c r="I78" s="189">
        <v>3</v>
      </c>
      <c r="J78" s="189">
        <v>4</v>
      </c>
      <c r="K78" s="306"/>
      <c r="L78" s="304">
        <v>0</v>
      </c>
      <c r="M78" s="189">
        <v>309</v>
      </c>
      <c r="N78" s="189">
        <v>88</v>
      </c>
      <c r="O78" s="189">
        <v>42</v>
      </c>
      <c r="P78" s="189">
        <v>397</v>
      </c>
      <c r="Q78" s="189">
        <v>69</v>
      </c>
      <c r="R78" s="189">
        <v>60</v>
      </c>
      <c r="S78" s="189">
        <v>77</v>
      </c>
    </row>
    <row r="79" spans="2:19" s="302" customFormat="1">
      <c r="B79"/>
      <c r="D79" s="189">
        <v>1228</v>
      </c>
      <c r="E79" s="189">
        <v>951</v>
      </c>
      <c r="F79" s="189">
        <v>222</v>
      </c>
      <c r="G79" s="305">
        <v>0</v>
      </c>
      <c r="H79" s="305">
        <v>0</v>
      </c>
      <c r="I79" s="189">
        <v>2</v>
      </c>
      <c r="J79" s="189">
        <v>4</v>
      </c>
      <c r="K79" s="306"/>
      <c r="L79" s="304">
        <v>0</v>
      </c>
      <c r="M79" s="189">
        <v>309</v>
      </c>
      <c r="N79" s="189">
        <v>81</v>
      </c>
      <c r="O79" s="189">
        <v>39</v>
      </c>
      <c r="P79" s="189">
        <v>392</v>
      </c>
      <c r="Q79" s="189">
        <v>65</v>
      </c>
      <c r="R79" s="189">
        <v>57</v>
      </c>
      <c r="S79" s="189">
        <v>77</v>
      </c>
    </row>
    <row r="80" spans="2:19" s="302" customFormat="1">
      <c r="B80"/>
      <c r="D80" s="189">
        <v>1213</v>
      </c>
      <c r="E80" s="189">
        <v>866</v>
      </c>
      <c r="F80" s="189">
        <v>179</v>
      </c>
      <c r="G80" s="305">
        <v>0</v>
      </c>
      <c r="H80" s="305">
        <v>0</v>
      </c>
      <c r="I80" s="189">
        <v>2</v>
      </c>
      <c r="J80" s="189">
        <v>4</v>
      </c>
      <c r="K80" s="306"/>
      <c r="L80" s="304">
        <v>0</v>
      </c>
      <c r="M80" s="189">
        <v>285</v>
      </c>
      <c r="N80" s="189">
        <v>80</v>
      </c>
      <c r="O80" s="189">
        <v>38</v>
      </c>
      <c r="P80" s="189">
        <v>356</v>
      </c>
      <c r="Q80" s="189">
        <v>56</v>
      </c>
      <c r="R80" s="189">
        <v>50</v>
      </c>
      <c r="S80" s="189">
        <v>75</v>
      </c>
    </row>
    <row r="81" spans="2:19" s="302" customFormat="1">
      <c r="B81"/>
      <c r="D81" s="189">
        <v>1206</v>
      </c>
      <c r="E81" s="189">
        <v>845</v>
      </c>
      <c r="F81" s="189">
        <v>178</v>
      </c>
      <c r="G81" s="305">
        <v>0</v>
      </c>
      <c r="H81" s="305">
        <v>0</v>
      </c>
      <c r="I81" s="189">
        <v>2</v>
      </c>
      <c r="J81" s="189">
        <v>3</v>
      </c>
      <c r="K81" s="306"/>
      <c r="L81" s="304">
        <v>0</v>
      </c>
      <c r="M81" s="189">
        <v>271</v>
      </c>
      <c r="N81" s="189">
        <v>79</v>
      </c>
      <c r="O81" s="189">
        <v>36</v>
      </c>
      <c r="P81" s="189">
        <v>356</v>
      </c>
      <c r="Q81" s="189">
        <v>55</v>
      </c>
      <c r="R81" s="189">
        <v>48</v>
      </c>
      <c r="S81" s="189">
        <v>71</v>
      </c>
    </row>
    <row r="82" spans="2:19" s="302" customFormat="1">
      <c r="B82"/>
      <c r="D82" s="189">
        <v>1135</v>
      </c>
      <c r="E82" s="189">
        <v>768</v>
      </c>
      <c r="F82" s="189">
        <v>176</v>
      </c>
      <c r="G82" s="305">
        <v>0</v>
      </c>
      <c r="H82" s="305">
        <v>0</v>
      </c>
      <c r="I82" s="189">
        <v>1</v>
      </c>
      <c r="J82" s="189">
        <v>3</v>
      </c>
      <c r="K82" s="306"/>
      <c r="L82" s="304" t="s">
        <v>116</v>
      </c>
      <c r="M82" s="189">
        <v>248</v>
      </c>
      <c r="N82" s="189">
        <v>77</v>
      </c>
      <c r="O82" s="189">
        <v>35</v>
      </c>
      <c r="P82" s="189">
        <v>336</v>
      </c>
      <c r="Q82" s="189">
        <v>52</v>
      </c>
      <c r="R82" s="189">
        <v>44</v>
      </c>
      <c r="S82" s="189">
        <v>71</v>
      </c>
    </row>
    <row r="83" spans="2:19" s="302" customFormat="1">
      <c r="B83"/>
      <c r="D83" s="189">
        <v>1113</v>
      </c>
      <c r="E83" s="189">
        <v>754</v>
      </c>
      <c r="F83" s="189">
        <v>176</v>
      </c>
      <c r="G83" s="305">
        <v>0</v>
      </c>
      <c r="H83" s="305">
        <v>0</v>
      </c>
      <c r="I83" s="189">
        <v>1</v>
      </c>
      <c r="J83" s="189">
        <v>3</v>
      </c>
      <c r="K83" s="306"/>
      <c r="L83" s="304" t="s">
        <v>116</v>
      </c>
      <c r="M83" s="189">
        <v>245</v>
      </c>
      <c r="N83" s="189">
        <v>75</v>
      </c>
      <c r="O83" s="189">
        <v>35</v>
      </c>
      <c r="P83" s="189">
        <v>289</v>
      </c>
      <c r="Q83" s="189">
        <v>43</v>
      </c>
      <c r="R83" s="189">
        <v>39</v>
      </c>
      <c r="S83" s="189">
        <v>61</v>
      </c>
    </row>
    <row r="84" spans="2:19" s="302" customFormat="1">
      <c r="B84"/>
      <c r="D84" s="189">
        <v>1104</v>
      </c>
      <c r="E84" s="189">
        <v>679</v>
      </c>
      <c r="F84" s="189">
        <v>164</v>
      </c>
      <c r="G84" s="305">
        <v>0</v>
      </c>
      <c r="H84" s="305">
        <v>0</v>
      </c>
      <c r="I84" s="189">
        <v>1</v>
      </c>
      <c r="J84" s="189">
        <v>3</v>
      </c>
      <c r="K84" s="306"/>
      <c r="L84" s="304" t="s">
        <v>116</v>
      </c>
      <c r="M84" s="189">
        <v>242</v>
      </c>
      <c r="N84" s="189">
        <v>73</v>
      </c>
      <c r="O84" s="189">
        <v>34</v>
      </c>
      <c r="P84" s="189">
        <v>281</v>
      </c>
      <c r="Q84" s="189">
        <v>41</v>
      </c>
      <c r="R84" s="189">
        <v>37</v>
      </c>
      <c r="S84" s="189">
        <v>60</v>
      </c>
    </row>
    <row r="85" spans="2:19" s="302" customFormat="1">
      <c r="B85"/>
      <c r="D85" s="189">
        <v>1069</v>
      </c>
      <c r="E85" s="189">
        <v>669</v>
      </c>
      <c r="F85" s="189">
        <v>162</v>
      </c>
      <c r="G85" s="305">
        <v>0</v>
      </c>
      <c r="H85" s="305">
        <v>0</v>
      </c>
      <c r="I85" s="189">
        <v>1</v>
      </c>
      <c r="J85" s="189">
        <v>3</v>
      </c>
      <c r="K85" s="306"/>
      <c r="L85" s="304" t="s">
        <v>116</v>
      </c>
      <c r="M85" s="189">
        <v>236</v>
      </c>
      <c r="N85" s="189">
        <v>69</v>
      </c>
      <c r="O85" s="189">
        <v>33</v>
      </c>
      <c r="P85" s="189">
        <v>278</v>
      </c>
      <c r="Q85" s="189">
        <v>39</v>
      </c>
      <c r="R85" s="189">
        <v>36</v>
      </c>
      <c r="S85" s="189">
        <v>56</v>
      </c>
    </row>
    <row r="86" spans="2:19" s="302" customFormat="1">
      <c r="B86"/>
      <c r="D86" s="189">
        <v>1067</v>
      </c>
      <c r="E86" s="189">
        <v>649</v>
      </c>
      <c r="F86" s="189">
        <v>159</v>
      </c>
      <c r="G86" s="305">
        <v>0</v>
      </c>
      <c r="H86" s="305">
        <v>0</v>
      </c>
      <c r="I86" s="189">
        <v>1</v>
      </c>
      <c r="J86" s="189">
        <v>3</v>
      </c>
      <c r="K86" s="306"/>
      <c r="L86" s="304" t="s">
        <v>116</v>
      </c>
      <c r="M86" s="189">
        <v>205</v>
      </c>
      <c r="N86" s="189">
        <v>67</v>
      </c>
      <c r="O86" s="189">
        <v>33</v>
      </c>
      <c r="P86" s="189">
        <v>270</v>
      </c>
      <c r="Q86" s="189">
        <v>38</v>
      </c>
      <c r="R86" s="189">
        <v>35</v>
      </c>
      <c r="S86" s="189">
        <v>52</v>
      </c>
    </row>
    <row r="87" spans="2:19" s="302" customFormat="1">
      <c r="B87"/>
      <c r="D87" s="189">
        <v>930</v>
      </c>
      <c r="E87" s="189">
        <v>597</v>
      </c>
      <c r="F87" s="189">
        <v>151</v>
      </c>
      <c r="G87" s="305">
        <v>0</v>
      </c>
      <c r="H87" s="305">
        <v>0</v>
      </c>
      <c r="I87" s="189">
        <v>1</v>
      </c>
      <c r="J87" s="189">
        <v>3</v>
      </c>
      <c r="K87" s="306"/>
      <c r="L87" s="304" t="s">
        <v>116</v>
      </c>
      <c r="M87" s="189">
        <v>203</v>
      </c>
      <c r="N87" s="189">
        <v>65</v>
      </c>
      <c r="O87" s="189">
        <v>30</v>
      </c>
      <c r="P87" s="189">
        <v>264</v>
      </c>
      <c r="Q87" s="189">
        <v>36</v>
      </c>
      <c r="R87" s="189">
        <v>33</v>
      </c>
      <c r="S87" s="189">
        <v>50</v>
      </c>
    </row>
    <row r="88" spans="2:19" s="302" customFormat="1">
      <c r="B88"/>
      <c r="D88" s="189">
        <v>922</v>
      </c>
      <c r="E88" s="189">
        <v>508</v>
      </c>
      <c r="F88" s="189">
        <v>138</v>
      </c>
      <c r="G88" s="305">
        <v>0</v>
      </c>
      <c r="H88" s="305">
        <v>0</v>
      </c>
      <c r="I88" s="189">
        <v>0</v>
      </c>
      <c r="J88" s="189">
        <v>2</v>
      </c>
      <c r="K88" s="306"/>
      <c r="L88" s="304" t="s">
        <v>116</v>
      </c>
      <c r="M88" s="189">
        <v>187</v>
      </c>
      <c r="N88" s="189">
        <v>64</v>
      </c>
      <c r="O88" s="189">
        <v>29</v>
      </c>
      <c r="P88" s="189">
        <v>262</v>
      </c>
      <c r="Q88" s="189">
        <v>35</v>
      </c>
      <c r="R88" s="189">
        <v>31</v>
      </c>
      <c r="S88" s="189">
        <v>45</v>
      </c>
    </row>
    <row r="89" spans="2:19" s="302" customFormat="1">
      <c r="B89"/>
      <c r="D89" s="189">
        <v>792</v>
      </c>
      <c r="E89" s="189">
        <v>501</v>
      </c>
      <c r="F89" s="189">
        <v>123</v>
      </c>
      <c r="G89" s="305">
        <v>0</v>
      </c>
      <c r="H89" s="305">
        <v>0</v>
      </c>
      <c r="I89" s="189">
        <v>0</v>
      </c>
      <c r="J89" s="189">
        <v>2</v>
      </c>
      <c r="K89" s="306"/>
      <c r="L89" s="304" t="s">
        <v>116</v>
      </c>
      <c r="M89" s="189">
        <v>150</v>
      </c>
      <c r="N89" s="189">
        <v>61</v>
      </c>
      <c r="O89" s="189">
        <v>26</v>
      </c>
      <c r="P89" s="189">
        <v>209</v>
      </c>
      <c r="Q89" s="189">
        <v>34</v>
      </c>
      <c r="R89" s="189">
        <v>30</v>
      </c>
      <c r="S89" s="189">
        <v>37</v>
      </c>
    </row>
    <row r="90" spans="2:19" s="302" customFormat="1">
      <c r="B90"/>
      <c r="D90" s="189">
        <v>727</v>
      </c>
      <c r="E90" s="189">
        <v>488</v>
      </c>
      <c r="F90" s="189">
        <v>110</v>
      </c>
      <c r="G90" s="305">
        <v>0</v>
      </c>
      <c r="H90" s="305">
        <v>0</v>
      </c>
      <c r="I90" s="189">
        <v>0</v>
      </c>
      <c r="J90" s="189">
        <v>2</v>
      </c>
      <c r="K90" s="306"/>
      <c r="L90" s="304" t="s">
        <v>116</v>
      </c>
      <c r="M90" s="189">
        <v>149</v>
      </c>
      <c r="N90" s="189">
        <v>53</v>
      </c>
      <c r="O90" s="189">
        <v>26</v>
      </c>
      <c r="P90" s="189">
        <v>150</v>
      </c>
      <c r="Q90" s="189">
        <v>28</v>
      </c>
      <c r="R90" s="189">
        <v>25</v>
      </c>
      <c r="S90" s="189">
        <v>27</v>
      </c>
    </row>
    <row r="91" spans="2:19" s="302" customFormat="1">
      <c r="B91"/>
      <c r="D91" s="189">
        <v>663</v>
      </c>
      <c r="E91" s="189">
        <v>471</v>
      </c>
      <c r="F91" s="189">
        <v>105</v>
      </c>
      <c r="G91" s="305">
        <v>0</v>
      </c>
      <c r="H91" s="305">
        <v>0</v>
      </c>
      <c r="I91" s="189">
        <v>0</v>
      </c>
      <c r="J91" s="189">
        <v>2</v>
      </c>
      <c r="K91" s="306"/>
      <c r="L91" s="304" t="s">
        <v>116</v>
      </c>
      <c r="M91" s="189">
        <v>137</v>
      </c>
      <c r="N91" s="189">
        <v>53</v>
      </c>
      <c r="O91" s="189">
        <v>26</v>
      </c>
      <c r="P91" s="189">
        <v>148</v>
      </c>
      <c r="Q91" s="189">
        <v>26</v>
      </c>
      <c r="R91" s="189">
        <v>23</v>
      </c>
      <c r="S91" s="189">
        <v>17</v>
      </c>
    </row>
    <row r="92" spans="2:19" s="302" customFormat="1">
      <c r="B92"/>
      <c r="D92" s="189">
        <v>660</v>
      </c>
      <c r="E92" s="189">
        <v>457</v>
      </c>
      <c r="F92" s="189">
        <v>102</v>
      </c>
      <c r="G92" s="305">
        <v>0</v>
      </c>
      <c r="H92" s="305">
        <v>0</v>
      </c>
      <c r="I92" s="189">
        <v>0</v>
      </c>
      <c r="J92" s="189">
        <v>2</v>
      </c>
      <c r="K92" s="306"/>
      <c r="L92" s="304" t="s">
        <v>116</v>
      </c>
      <c r="M92" s="189">
        <v>136</v>
      </c>
      <c r="N92" s="189">
        <v>52</v>
      </c>
      <c r="O92" s="189">
        <v>25</v>
      </c>
      <c r="P92" s="189">
        <v>114</v>
      </c>
      <c r="Q92" s="189">
        <v>25</v>
      </c>
      <c r="R92" s="189">
        <v>23</v>
      </c>
      <c r="S92" s="189">
        <v>16</v>
      </c>
    </row>
    <row r="93" spans="2:19" s="302" customFormat="1">
      <c r="B93"/>
      <c r="D93" s="189">
        <v>643</v>
      </c>
      <c r="E93" s="189">
        <v>455</v>
      </c>
      <c r="F93" s="189">
        <v>101</v>
      </c>
      <c r="G93" s="305">
        <v>0</v>
      </c>
      <c r="H93" s="305">
        <v>0</v>
      </c>
      <c r="I93" s="189">
        <v>0</v>
      </c>
      <c r="J93" s="189">
        <v>2</v>
      </c>
      <c r="K93" s="306"/>
      <c r="L93" s="304" t="s">
        <v>116</v>
      </c>
      <c r="M93" s="189">
        <v>119</v>
      </c>
      <c r="N93" s="189">
        <v>43</v>
      </c>
      <c r="O93" s="189">
        <v>23</v>
      </c>
      <c r="P93" s="189">
        <v>94</v>
      </c>
      <c r="Q93" s="189">
        <v>25</v>
      </c>
      <c r="R93" s="189">
        <v>22</v>
      </c>
      <c r="S93" s="189">
        <v>15</v>
      </c>
    </row>
    <row r="94" spans="2:19" s="302" customFormat="1">
      <c r="B94"/>
      <c r="D94" s="189">
        <v>611</v>
      </c>
      <c r="E94" s="189">
        <v>438</v>
      </c>
      <c r="F94" s="189">
        <v>91</v>
      </c>
      <c r="G94" s="305">
        <v>0</v>
      </c>
      <c r="H94" s="305">
        <v>0</v>
      </c>
      <c r="I94" s="189">
        <v>0</v>
      </c>
      <c r="J94" s="189">
        <v>2</v>
      </c>
      <c r="K94" s="306"/>
      <c r="L94" s="304" t="s">
        <v>116</v>
      </c>
      <c r="M94" s="189">
        <v>119</v>
      </c>
      <c r="N94" s="189">
        <v>34</v>
      </c>
      <c r="O94" s="189">
        <v>17</v>
      </c>
      <c r="P94" s="189">
        <v>84</v>
      </c>
      <c r="Q94" s="189">
        <v>24</v>
      </c>
      <c r="R94" s="189">
        <v>21</v>
      </c>
      <c r="S94" s="189">
        <v>14</v>
      </c>
    </row>
    <row r="95" spans="2:19" s="302" customFormat="1">
      <c r="B95"/>
      <c r="D95" s="189">
        <v>585</v>
      </c>
      <c r="E95" s="189">
        <v>432</v>
      </c>
      <c r="F95" s="189">
        <v>87</v>
      </c>
      <c r="G95" s="305">
        <v>0</v>
      </c>
      <c r="H95" s="305">
        <v>0</v>
      </c>
      <c r="I95" s="189">
        <v>0</v>
      </c>
      <c r="J95" s="189">
        <v>2</v>
      </c>
      <c r="K95" s="306"/>
      <c r="L95" s="304" t="s">
        <v>116</v>
      </c>
      <c r="M95" s="189">
        <v>109</v>
      </c>
      <c r="N95" s="189">
        <v>33</v>
      </c>
      <c r="O95" s="189">
        <v>17</v>
      </c>
      <c r="P95" s="189">
        <v>83</v>
      </c>
      <c r="Q95" s="189">
        <v>20</v>
      </c>
      <c r="R95" s="189">
        <v>17</v>
      </c>
      <c r="S95" s="189">
        <v>14</v>
      </c>
    </row>
    <row r="96" spans="2:19" s="302" customFormat="1">
      <c r="B96"/>
      <c r="D96" s="189">
        <v>545</v>
      </c>
      <c r="E96" s="189">
        <v>384</v>
      </c>
      <c r="F96" s="189">
        <v>74</v>
      </c>
      <c r="G96" s="305">
        <v>0</v>
      </c>
      <c r="H96" s="305">
        <v>0</v>
      </c>
      <c r="I96" s="189">
        <v>0</v>
      </c>
      <c r="J96" s="189">
        <v>1</v>
      </c>
      <c r="K96" s="306"/>
      <c r="L96" s="304" t="s">
        <v>116</v>
      </c>
      <c r="M96" s="189">
        <v>102</v>
      </c>
      <c r="N96" s="189">
        <v>28</v>
      </c>
      <c r="O96" s="189">
        <v>13</v>
      </c>
      <c r="P96" s="189">
        <v>78</v>
      </c>
      <c r="Q96" s="189">
        <v>19</v>
      </c>
      <c r="R96" s="189">
        <v>16</v>
      </c>
      <c r="S96" s="189">
        <v>12</v>
      </c>
    </row>
    <row r="97" spans="2:19" s="302" customFormat="1">
      <c r="B97"/>
      <c r="D97" s="189">
        <v>480</v>
      </c>
      <c r="E97" s="189">
        <v>344</v>
      </c>
      <c r="F97" s="189">
        <v>58</v>
      </c>
      <c r="G97" s="305">
        <v>0</v>
      </c>
      <c r="H97" s="305">
        <v>0</v>
      </c>
      <c r="I97" s="189">
        <v>0</v>
      </c>
      <c r="J97" s="189">
        <v>1</v>
      </c>
      <c r="K97" s="306"/>
      <c r="L97" s="304" t="s">
        <v>116</v>
      </c>
      <c r="M97" s="189">
        <v>100</v>
      </c>
      <c r="N97" s="189">
        <v>22</v>
      </c>
      <c r="O97" s="189">
        <v>13</v>
      </c>
      <c r="P97" s="189">
        <v>56</v>
      </c>
      <c r="Q97" s="189">
        <v>16</v>
      </c>
      <c r="R97" s="189">
        <v>14</v>
      </c>
      <c r="S97" s="189">
        <v>12</v>
      </c>
    </row>
    <row r="98" spans="2:19" s="302" customFormat="1">
      <c r="B98"/>
      <c r="D98" s="189">
        <v>394</v>
      </c>
      <c r="E98" s="189">
        <v>339</v>
      </c>
      <c r="F98" s="189">
        <v>56</v>
      </c>
      <c r="G98" s="305">
        <v>0</v>
      </c>
      <c r="H98" s="305">
        <v>0</v>
      </c>
      <c r="I98" s="189">
        <v>0</v>
      </c>
      <c r="J98" s="189">
        <v>1</v>
      </c>
      <c r="K98" s="306"/>
      <c r="L98" s="304" t="s">
        <v>116</v>
      </c>
      <c r="M98" s="189">
        <v>99</v>
      </c>
      <c r="N98" s="189">
        <v>19</v>
      </c>
      <c r="O98" s="189">
        <v>12</v>
      </c>
      <c r="P98" s="189">
        <v>49</v>
      </c>
      <c r="Q98" s="189">
        <v>13</v>
      </c>
      <c r="R98" s="189">
        <v>12</v>
      </c>
      <c r="S98" s="189">
        <v>9</v>
      </c>
    </row>
    <row r="99" spans="2:19" s="302" customFormat="1">
      <c r="B99"/>
      <c r="D99" s="189">
        <v>391</v>
      </c>
      <c r="E99" s="189">
        <v>330</v>
      </c>
      <c r="F99" s="189">
        <v>30</v>
      </c>
      <c r="G99" s="305">
        <v>0</v>
      </c>
      <c r="H99" s="305">
        <v>0</v>
      </c>
      <c r="I99" s="189">
        <v>0</v>
      </c>
      <c r="J99" s="189">
        <v>1</v>
      </c>
      <c r="K99" s="306"/>
      <c r="L99" s="304" t="s">
        <v>116</v>
      </c>
      <c r="M99" s="189">
        <v>98</v>
      </c>
      <c r="N99" s="189">
        <v>19</v>
      </c>
      <c r="O99" s="189">
        <v>10</v>
      </c>
      <c r="P99" s="189">
        <v>37</v>
      </c>
      <c r="Q99" s="189">
        <v>11</v>
      </c>
      <c r="R99" s="189">
        <v>10</v>
      </c>
      <c r="S99" s="189">
        <v>8</v>
      </c>
    </row>
    <row r="100" spans="2:19" s="302" customFormat="1">
      <c r="B100"/>
      <c r="D100" s="189">
        <v>296</v>
      </c>
      <c r="E100" s="189">
        <v>277</v>
      </c>
      <c r="F100" s="189">
        <v>5</v>
      </c>
      <c r="G100" s="305">
        <v>0</v>
      </c>
      <c r="H100" s="305">
        <v>0</v>
      </c>
      <c r="I100" s="189" t="s">
        <v>116</v>
      </c>
      <c r="J100" s="189">
        <v>1</v>
      </c>
      <c r="K100" s="306"/>
      <c r="L100" s="304" t="s">
        <v>116</v>
      </c>
      <c r="M100" s="189">
        <v>81</v>
      </c>
      <c r="N100" s="189">
        <v>12</v>
      </c>
      <c r="O100" s="189">
        <v>6</v>
      </c>
      <c r="P100" s="189">
        <v>19</v>
      </c>
      <c r="Q100" s="189">
        <v>8</v>
      </c>
      <c r="R100" s="189">
        <v>8</v>
      </c>
      <c r="S100" s="189">
        <v>2</v>
      </c>
    </row>
    <row r="101" spans="2:19" s="302" customFormat="1">
      <c r="B101"/>
      <c r="D101" s="189">
        <v>196</v>
      </c>
      <c r="E101" s="189">
        <v>178</v>
      </c>
      <c r="F101" s="189">
        <v>1</v>
      </c>
      <c r="G101" s="305">
        <v>0</v>
      </c>
      <c r="H101" s="305">
        <v>0</v>
      </c>
      <c r="I101" s="189" t="s">
        <v>116</v>
      </c>
      <c r="J101" s="189">
        <v>1</v>
      </c>
      <c r="K101" s="306"/>
      <c r="L101" s="304" t="s">
        <v>116</v>
      </c>
      <c r="M101" s="189">
        <v>52</v>
      </c>
      <c r="N101" s="189">
        <v>7</v>
      </c>
      <c r="O101" s="189">
        <v>4</v>
      </c>
      <c r="P101" s="189">
        <v>18</v>
      </c>
      <c r="Q101" s="189">
        <v>7</v>
      </c>
      <c r="R101" s="189">
        <v>6</v>
      </c>
      <c r="S101" s="189">
        <v>2</v>
      </c>
    </row>
    <row r="102" spans="2:19">
      <c r="C102" s="23" t="s">
        <v>6</v>
      </c>
      <c r="D102" s="189">
        <v>1</v>
      </c>
      <c r="E102" s="189">
        <v>1</v>
      </c>
      <c r="F102" s="189">
        <v>1</v>
      </c>
      <c r="G102" s="189">
        <v>1</v>
      </c>
      <c r="H102" s="189">
        <v>1</v>
      </c>
      <c r="I102" s="189">
        <v>1</v>
      </c>
      <c r="J102" s="189">
        <v>1</v>
      </c>
      <c r="K102" s="189">
        <v>1</v>
      </c>
      <c r="L102" s="189">
        <v>1</v>
      </c>
      <c r="M102" s="189">
        <v>1</v>
      </c>
      <c r="N102" s="189">
        <v>1</v>
      </c>
      <c r="O102" s="189">
        <v>1</v>
      </c>
      <c r="P102" s="189">
        <v>1</v>
      </c>
      <c r="Q102" s="189">
        <v>1</v>
      </c>
      <c r="R102" s="189">
        <v>1</v>
      </c>
      <c r="S102" s="189">
        <v>1</v>
      </c>
    </row>
    <row r="103" spans="2:19">
      <c r="C103" s="23"/>
      <c r="D103" s="189">
        <v>2</v>
      </c>
      <c r="E103" s="189">
        <v>2</v>
      </c>
      <c r="F103" s="189">
        <v>2</v>
      </c>
      <c r="G103" s="189">
        <v>2</v>
      </c>
      <c r="H103" s="189">
        <v>2</v>
      </c>
      <c r="I103" s="189">
        <v>2</v>
      </c>
      <c r="J103" s="189">
        <v>2</v>
      </c>
      <c r="K103" s="189"/>
      <c r="L103" s="189">
        <v>2</v>
      </c>
      <c r="M103" s="189">
        <v>2</v>
      </c>
      <c r="N103" s="189">
        <v>2</v>
      </c>
      <c r="O103" s="189">
        <v>2</v>
      </c>
      <c r="P103" s="189">
        <v>2</v>
      </c>
      <c r="Q103" s="189">
        <v>2</v>
      </c>
      <c r="R103" s="189">
        <v>2</v>
      </c>
      <c r="S103" s="189">
        <v>2</v>
      </c>
    </row>
    <row r="104" spans="2:19">
      <c r="C104" s="23"/>
      <c r="D104" s="189">
        <v>3</v>
      </c>
      <c r="E104" s="189">
        <v>3</v>
      </c>
      <c r="F104" s="189">
        <v>3</v>
      </c>
      <c r="G104" s="189">
        <v>3</v>
      </c>
      <c r="H104" s="189">
        <v>3</v>
      </c>
      <c r="I104" s="189">
        <v>3</v>
      </c>
      <c r="J104" s="189">
        <v>3</v>
      </c>
      <c r="K104" s="189"/>
      <c r="L104" s="189">
        <v>2</v>
      </c>
      <c r="M104" s="189">
        <v>3</v>
      </c>
      <c r="N104" s="189">
        <v>3</v>
      </c>
      <c r="O104" s="189">
        <v>3</v>
      </c>
      <c r="P104" s="189">
        <v>3</v>
      </c>
      <c r="Q104" s="189">
        <v>3</v>
      </c>
      <c r="R104" s="189">
        <v>3</v>
      </c>
      <c r="S104" s="189">
        <v>3</v>
      </c>
    </row>
    <row r="105" spans="2:19">
      <c r="C105" s="23"/>
      <c r="D105" s="189">
        <v>4</v>
      </c>
      <c r="E105" s="189">
        <v>4</v>
      </c>
      <c r="F105" s="189">
        <v>4</v>
      </c>
      <c r="G105" s="189">
        <v>4</v>
      </c>
      <c r="H105" s="189">
        <v>4</v>
      </c>
      <c r="I105" s="189">
        <v>4</v>
      </c>
      <c r="J105" s="189">
        <v>4</v>
      </c>
      <c r="K105" s="189"/>
      <c r="L105" s="189">
        <v>2</v>
      </c>
      <c r="M105" s="189">
        <v>4</v>
      </c>
      <c r="N105" s="189">
        <v>4</v>
      </c>
      <c r="O105" s="189">
        <v>4</v>
      </c>
      <c r="P105" s="189">
        <v>4</v>
      </c>
      <c r="Q105" s="189">
        <v>4</v>
      </c>
      <c r="R105" s="189">
        <v>4</v>
      </c>
      <c r="S105" s="189">
        <v>4</v>
      </c>
    </row>
    <row r="106" spans="2:19">
      <c r="C106" s="23"/>
      <c r="D106" s="189">
        <v>5</v>
      </c>
      <c r="E106" s="189">
        <v>5</v>
      </c>
      <c r="F106" s="189">
        <v>5</v>
      </c>
      <c r="G106" s="189">
        <v>5</v>
      </c>
      <c r="H106" s="189">
        <v>4</v>
      </c>
      <c r="I106" s="189">
        <v>5</v>
      </c>
      <c r="J106" s="189">
        <v>5</v>
      </c>
      <c r="K106" s="189"/>
      <c r="L106" s="189">
        <v>2</v>
      </c>
      <c r="M106" s="189">
        <v>5</v>
      </c>
      <c r="N106" s="189">
        <v>5</v>
      </c>
      <c r="O106" s="189">
        <v>5</v>
      </c>
      <c r="P106" s="189">
        <v>5</v>
      </c>
      <c r="Q106" s="189">
        <v>5</v>
      </c>
      <c r="R106" s="189">
        <v>5</v>
      </c>
      <c r="S106" s="189">
        <v>5</v>
      </c>
    </row>
    <row r="107" spans="2:19">
      <c r="C107" s="23" t="s">
        <v>53</v>
      </c>
      <c r="D107" s="189"/>
      <c r="E107" s="189"/>
      <c r="F107" s="189"/>
      <c r="G107" s="189"/>
      <c r="H107" s="189"/>
      <c r="I107" s="189"/>
      <c r="J107" s="189"/>
      <c r="K107" s="189"/>
      <c r="L107" s="189"/>
      <c r="M107" s="189"/>
      <c r="N107" s="189">
        <v>28</v>
      </c>
      <c r="O107" s="189">
        <v>8</v>
      </c>
      <c r="P107" s="189"/>
      <c r="Q107" s="189"/>
      <c r="R107" s="189"/>
      <c r="S107" s="189"/>
    </row>
    <row r="108" spans="2:19">
      <c r="C108" t="s">
        <v>54</v>
      </c>
      <c r="D108" s="189" t="s">
        <v>55</v>
      </c>
      <c r="E108" s="189" t="s">
        <v>55</v>
      </c>
      <c r="F108" s="189" t="s">
        <v>55</v>
      </c>
      <c r="G108" s="189" t="s">
        <v>55</v>
      </c>
      <c r="H108" s="189" t="s">
        <v>55</v>
      </c>
      <c r="I108" s="189" t="s">
        <v>55</v>
      </c>
      <c r="J108" s="189" t="s">
        <v>55</v>
      </c>
      <c r="K108" s="189" t="s">
        <v>56</v>
      </c>
      <c r="L108" s="189" t="s">
        <v>55</v>
      </c>
      <c r="M108" s="189" t="s">
        <v>55</v>
      </c>
      <c r="N108" s="189" t="s">
        <v>55</v>
      </c>
      <c r="O108" s="189" t="s">
        <v>55</v>
      </c>
      <c r="P108" s="189" t="s">
        <v>55</v>
      </c>
      <c r="Q108" s="189" t="s">
        <v>55</v>
      </c>
      <c r="R108" s="189" t="s">
        <v>55</v>
      </c>
      <c r="S108" s="189" t="s">
        <v>55</v>
      </c>
    </row>
    <row r="109" spans="2:19">
      <c r="C109" s="70" t="s">
        <v>57</v>
      </c>
      <c r="D109" s="307">
        <v>14.8</v>
      </c>
      <c r="E109" s="308">
        <v>10.1</v>
      </c>
      <c r="F109" s="308">
        <v>7.6</v>
      </c>
      <c r="G109" s="308">
        <v>81.5</v>
      </c>
      <c r="H109" s="308">
        <v>34.700000000000003</v>
      </c>
      <c r="I109" s="308">
        <v>42.4</v>
      </c>
      <c r="J109" s="308">
        <v>52.7</v>
      </c>
      <c r="K109" s="308">
        <v>100</v>
      </c>
      <c r="L109" s="308">
        <v>50</v>
      </c>
      <c r="M109" s="308">
        <v>9.8000000000000007</v>
      </c>
      <c r="N109" s="308">
        <v>0.8</v>
      </c>
      <c r="O109" s="308">
        <v>4</v>
      </c>
      <c r="P109" s="308">
        <v>22.5</v>
      </c>
      <c r="Q109" s="308">
        <v>53.6</v>
      </c>
      <c r="R109" s="308">
        <v>51.7</v>
      </c>
      <c r="S109" s="308">
        <v>14.8</v>
      </c>
    </row>
    <row r="110" spans="2:19">
      <c r="B110" s="71"/>
      <c r="C110" s="23" t="s">
        <v>58</v>
      </c>
      <c r="D110" s="309">
        <v>85.2</v>
      </c>
      <c r="E110" s="310">
        <v>89.9</v>
      </c>
      <c r="F110" s="310">
        <v>92.4</v>
      </c>
      <c r="G110" s="310">
        <v>18.5</v>
      </c>
      <c r="H110" s="310">
        <v>65.3</v>
      </c>
      <c r="I110" s="310">
        <v>57.6</v>
      </c>
      <c r="J110" s="310">
        <v>47.3</v>
      </c>
      <c r="K110" s="310">
        <v>0</v>
      </c>
      <c r="L110" s="310">
        <v>50</v>
      </c>
      <c r="M110" s="310">
        <v>90.2</v>
      </c>
      <c r="N110" s="310">
        <v>99.2</v>
      </c>
      <c r="O110" s="310">
        <v>96</v>
      </c>
      <c r="P110" s="310">
        <v>77.5</v>
      </c>
      <c r="Q110" s="310">
        <v>46.4</v>
      </c>
      <c r="R110" s="310">
        <v>48.3</v>
      </c>
      <c r="S110" s="310">
        <v>85.2</v>
      </c>
    </row>
    <row r="111" spans="2:19">
      <c r="C111" s="23" t="s">
        <v>59</v>
      </c>
      <c r="D111" s="189" t="s">
        <v>65</v>
      </c>
      <c r="E111" s="189" t="s">
        <v>65</v>
      </c>
      <c r="F111" s="189" t="s">
        <v>118</v>
      </c>
      <c r="G111" s="189" t="s">
        <v>65</v>
      </c>
      <c r="H111" s="189" t="s">
        <v>67</v>
      </c>
      <c r="I111" s="189" t="s">
        <v>65</v>
      </c>
      <c r="J111" s="189" t="s">
        <v>65</v>
      </c>
      <c r="K111" s="189" t="s">
        <v>65</v>
      </c>
      <c r="L111" s="189" t="s">
        <v>118</v>
      </c>
      <c r="M111" s="189" t="s">
        <v>66</v>
      </c>
      <c r="N111" s="189" t="s">
        <v>119</v>
      </c>
      <c r="O111" s="189" t="s">
        <v>118</v>
      </c>
      <c r="P111" s="189" t="s">
        <v>65</v>
      </c>
      <c r="Q111" s="189" t="s">
        <v>65</v>
      </c>
      <c r="R111" s="189" t="s">
        <v>65</v>
      </c>
      <c r="S111" s="189" t="s">
        <v>65</v>
      </c>
    </row>
    <row r="112" spans="2:19">
      <c r="C112">
        <v>2</v>
      </c>
      <c r="D112" s="189" t="s">
        <v>66</v>
      </c>
      <c r="E112" s="189" t="s">
        <v>66</v>
      </c>
      <c r="F112" s="189" t="s">
        <v>67</v>
      </c>
      <c r="G112" s="189" t="s">
        <v>66</v>
      </c>
      <c r="H112" s="189" t="s">
        <v>118</v>
      </c>
      <c r="I112" s="189" t="s">
        <v>118</v>
      </c>
      <c r="J112" s="189" t="s">
        <v>66</v>
      </c>
      <c r="K112" s="189" t="s">
        <v>66</v>
      </c>
      <c r="L112" s="189" t="s">
        <v>120</v>
      </c>
      <c r="M112" s="189" t="s">
        <v>67</v>
      </c>
      <c r="N112" s="189" t="s">
        <v>118</v>
      </c>
      <c r="O112" s="189" t="s">
        <v>120</v>
      </c>
      <c r="P112" s="189" t="s">
        <v>121</v>
      </c>
      <c r="Q112" s="189" t="s">
        <v>121</v>
      </c>
      <c r="R112" s="189" t="s">
        <v>121</v>
      </c>
      <c r="S112" s="189" t="s">
        <v>66</v>
      </c>
    </row>
    <row r="113" spans="3:19">
      <c r="C113">
        <v>3</v>
      </c>
      <c r="D113" s="189" t="s">
        <v>67</v>
      </c>
      <c r="E113" s="189" t="s">
        <v>118</v>
      </c>
      <c r="F113" s="189" t="s">
        <v>120</v>
      </c>
      <c r="G113" s="189" t="s">
        <v>118</v>
      </c>
      <c r="H113" s="189" t="s">
        <v>119</v>
      </c>
      <c r="I113" s="189" t="s">
        <v>67</v>
      </c>
      <c r="J113" s="189" t="s">
        <v>119</v>
      </c>
      <c r="K113" s="189" t="s">
        <v>67</v>
      </c>
      <c r="L113" s="189" t="s">
        <v>122</v>
      </c>
      <c r="M113" s="189" t="s">
        <v>65</v>
      </c>
      <c r="N113" s="189" t="s">
        <v>123</v>
      </c>
      <c r="O113" s="189" t="s">
        <v>67</v>
      </c>
      <c r="P113" s="189" t="s">
        <v>66</v>
      </c>
      <c r="Q113" s="189" t="s">
        <v>124</v>
      </c>
      <c r="R113" s="189" t="s">
        <v>124</v>
      </c>
      <c r="S113" s="189" t="s">
        <v>123</v>
      </c>
    </row>
    <row r="114" spans="3:19">
      <c r="C114">
        <v>4</v>
      </c>
      <c r="D114" s="189" t="s">
        <v>121</v>
      </c>
      <c r="E114" s="189" t="s">
        <v>67</v>
      </c>
      <c r="F114" s="189" t="s">
        <v>119</v>
      </c>
      <c r="G114" s="189" t="s">
        <v>67</v>
      </c>
      <c r="H114" s="189" t="s">
        <v>122</v>
      </c>
      <c r="I114" s="189" t="s">
        <v>120</v>
      </c>
      <c r="J114" s="189" t="s">
        <v>67</v>
      </c>
      <c r="K114" s="189" t="s">
        <v>123</v>
      </c>
      <c r="L114" s="189" t="s">
        <v>67</v>
      </c>
      <c r="M114" s="189" t="s">
        <v>118</v>
      </c>
      <c r="N114" s="189" t="s">
        <v>67</v>
      </c>
      <c r="O114" s="189" t="s">
        <v>125</v>
      </c>
      <c r="P114" s="189" t="s">
        <v>124</v>
      </c>
      <c r="Q114" s="189" t="s">
        <v>66</v>
      </c>
      <c r="R114" s="189" t="s">
        <v>66</v>
      </c>
      <c r="S114" s="189" t="s">
        <v>67</v>
      </c>
    </row>
    <row r="115" spans="3:19">
      <c r="C115">
        <v>5</v>
      </c>
      <c r="D115" s="189" t="s">
        <v>118</v>
      </c>
      <c r="E115" s="189" t="s">
        <v>119</v>
      </c>
      <c r="F115" s="189" t="s">
        <v>126</v>
      </c>
      <c r="G115" s="189" t="s">
        <v>120</v>
      </c>
      <c r="H115" s="189" t="s">
        <v>126</v>
      </c>
      <c r="I115" s="189" t="s">
        <v>66</v>
      </c>
      <c r="J115" s="189" t="s">
        <v>122</v>
      </c>
      <c r="K115" s="189" t="s">
        <v>120</v>
      </c>
      <c r="L115" s="189" t="s">
        <v>123</v>
      </c>
      <c r="M115" s="189" t="s">
        <v>119</v>
      </c>
      <c r="N115" s="189" t="s">
        <v>126</v>
      </c>
      <c r="O115" s="189" t="s">
        <v>119</v>
      </c>
      <c r="P115" s="189" t="s">
        <v>127</v>
      </c>
      <c r="Q115" s="189" t="s">
        <v>128</v>
      </c>
      <c r="R115" s="189" t="s">
        <v>128</v>
      </c>
      <c r="S115" s="189" t="s">
        <v>124</v>
      </c>
    </row>
    <row r="116" spans="3:19">
      <c r="C116">
        <v>6</v>
      </c>
      <c r="D116" s="189" t="s">
        <v>124</v>
      </c>
      <c r="E116" s="189" t="s">
        <v>120</v>
      </c>
      <c r="F116" s="189" t="s">
        <v>122</v>
      </c>
      <c r="G116" s="189" t="s">
        <v>123</v>
      </c>
      <c r="H116" s="189" t="s">
        <v>66</v>
      </c>
      <c r="I116" s="189" t="s">
        <v>119</v>
      </c>
      <c r="J116" s="189" t="s">
        <v>120</v>
      </c>
      <c r="K116" s="189" t="s">
        <v>119</v>
      </c>
      <c r="L116" s="189" t="s">
        <v>65</v>
      </c>
      <c r="M116" s="189" t="s">
        <v>120</v>
      </c>
      <c r="N116" s="189" t="s">
        <v>120</v>
      </c>
      <c r="O116" s="189" t="s">
        <v>65</v>
      </c>
      <c r="P116" s="189" t="s">
        <v>128</v>
      </c>
      <c r="Q116" s="189" t="s">
        <v>67</v>
      </c>
      <c r="R116" s="189" t="s">
        <v>67</v>
      </c>
      <c r="S116" s="189" t="s">
        <v>125</v>
      </c>
    </row>
    <row r="117" spans="3:19">
      <c r="C117">
        <v>7</v>
      </c>
      <c r="D117" s="189" t="s">
        <v>127</v>
      </c>
      <c r="E117" s="189" t="s">
        <v>123</v>
      </c>
      <c r="F117" s="189" t="s">
        <v>123</v>
      </c>
      <c r="G117" s="189" t="s">
        <v>119</v>
      </c>
      <c r="H117" s="189" t="s">
        <v>65</v>
      </c>
      <c r="I117" s="189" t="s">
        <v>123</v>
      </c>
      <c r="J117" s="189" t="s">
        <v>125</v>
      </c>
      <c r="K117" s="189" t="s">
        <v>118</v>
      </c>
      <c r="L117" s="189" t="s">
        <v>125</v>
      </c>
      <c r="M117" s="189" t="s">
        <v>123</v>
      </c>
      <c r="N117" s="189" t="s">
        <v>125</v>
      </c>
      <c r="O117" s="189" t="s">
        <v>123</v>
      </c>
      <c r="P117" s="189" t="s">
        <v>123</v>
      </c>
      <c r="Q117" s="189" t="s">
        <v>125</v>
      </c>
      <c r="R117" s="189" t="s">
        <v>125</v>
      </c>
      <c r="S117" s="189" t="s">
        <v>127</v>
      </c>
    </row>
    <row r="118" spans="3:19">
      <c r="C118">
        <v>8</v>
      </c>
      <c r="D118" s="189" t="s">
        <v>123</v>
      </c>
      <c r="E118" s="189" t="s">
        <v>125</v>
      </c>
      <c r="F118" s="189" t="s">
        <v>125</v>
      </c>
      <c r="G118" s="189" t="s">
        <v>126</v>
      </c>
      <c r="H118" s="189" t="s">
        <v>121</v>
      </c>
      <c r="I118" s="189" t="s">
        <v>122</v>
      </c>
      <c r="J118" s="189" t="s">
        <v>123</v>
      </c>
      <c r="K118" s="189" t="s">
        <v>122</v>
      </c>
      <c r="L118" s="189" t="s">
        <v>119</v>
      </c>
      <c r="M118" s="189" t="s">
        <v>125</v>
      </c>
      <c r="N118" s="189" t="s">
        <v>65</v>
      </c>
      <c r="O118" s="189" t="s">
        <v>66</v>
      </c>
      <c r="P118" s="189" t="s">
        <v>67</v>
      </c>
      <c r="Q118" s="189" t="s">
        <v>120</v>
      </c>
      <c r="R118" s="189" t="s">
        <v>126</v>
      </c>
      <c r="S118" s="189" t="s">
        <v>128</v>
      </c>
    </row>
    <row r="119" spans="3:19">
      <c r="C119">
        <v>9</v>
      </c>
      <c r="D119" s="189" t="s">
        <v>120</v>
      </c>
      <c r="E119" s="189" t="s">
        <v>122</v>
      </c>
      <c r="F119" s="189" t="s">
        <v>127</v>
      </c>
      <c r="G119" s="189" t="s">
        <v>122</v>
      </c>
      <c r="H119" s="189" t="s">
        <v>120</v>
      </c>
      <c r="I119" s="189" t="s">
        <v>125</v>
      </c>
      <c r="J119" s="189" t="s">
        <v>124</v>
      </c>
      <c r="K119" s="189" t="s">
        <v>126</v>
      </c>
      <c r="L119" s="189" t="s">
        <v>126</v>
      </c>
      <c r="M119" s="189" t="s">
        <v>127</v>
      </c>
      <c r="N119" s="189" t="s">
        <v>122</v>
      </c>
      <c r="O119" s="189" t="s">
        <v>127</v>
      </c>
      <c r="P119" s="189" t="s">
        <v>125</v>
      </c>
      <c r="Q119" s="189" t="s">
        <v>126</v>
      </c>
      <c r="R119" s="189" t="s">
        <v>120</v>
      </c>
      <c r="S119" s="189" t="s">
        <v>118</v>
      </c>
    </row>
    <row r="120" spans="3:19">
      <c r="C120">
        <v>10</v>
      </c>
      <c r="D120" s="189" t="s">
        <v>128</v>
      </c>
      <c r="E120" s="189" t="s">
        <v>127</v>
      </c>
      <c r="F120" s="189" t="s">
        <v>66</v>
      </c>
      <c r="G120" s="189" t="s">
        <v>125</v>
      </c>
      <c r="H120" s="189" t="s">
        <v>125</v>
      </c>
      <c r="I120" s="189" t="s">
        <v>126</v>
      </c>
      <c r="J120" s="189" t="s">
        <v>121</v>
      </c>
      <c r="K120" s="189" t="s">
        <v>124</v>
      </c>
      <c r="L120" s="189" t="s">
        <v>128</v>
      </c>
      <c r="M120" s="189" t="s">
        <v>122</v>
      </c>
      <c r="N120" s="189" t="s">
        <v>66</v>
      </c>
      <c r="O120" s="189" t="s">
        <v>122</v>
      </c>
      <c r="P120" s="189" t="s">
        <v>120</v>
      </c>
      <c r="Q120" s="189" t="s">
        <v>127</v>
      </c>
      <c r="R120" s="189" t="s">
        <v>127</v>
      </c>
      <c r="S120" s="189" t="s">
        <v>121</v>
      </c>
    </row>
    <row r="121" spans="3:19">
      <c r="C121">
        <v>11</v>
      </c>
      <c r="D121" s="189" t="s">
        <v>119</v>
      </c>
      <c r="E121" s="189" t="s">
        <v>126</v>
      </c>
      <c r="F121" s="189" t="s">
        <v>65</v>
      </c>
      <c r="G121" s="189" t="s">
        <v>124</v>
      </c>
      <c r="H121" s="189" t="s">
        <v>128</v>
      </c>
      <c r="I121" s="189" t="s">
        <v>127</v>
      </c>
      <c r="J121" s="189" t="s">
        <v>118</v>
      </c>
      <c r="K121" s="189" t="s">
        <v>125</v>
      </c>
      <c r="L121" s="189" t="s">
        <v>66</v>
      </c>
      <c r="M121" s="189" t="s">
        <v>124</v>
      </c>
      <c r="N121" s="189" t="s">
        <v>127</v>
      </c>
      <c r="O121" s="189" t="s">
        <v>126</v>
      </c>
      <c r="P121" s="189" t="s">
        <v>118</v>
      </c>
      <c r="Q121" s="189" t="s">
        <v>123</v>
      </c>
      <c r="R121" s="189" t="s">
        <v>123</v>
      </c>
      <c r="S121" s="189" t="s">
        <v>126</v>
      </c>
    </row>
    <row r="122" spans="3:19">
      <c r="C122">
        <v>12</v>
      </c>
      <c r="D122" s="189" t="s">
        <v>125</v>
      </c>
      <c r="E122" s="189" t="s">
        <v>124</v>
      </c>
      <c r="F122" s="189" t="s">
        <v>128</v>
      </c>
      <c r="G122" s="189" t="s">
        <v>127</v>
      </c>
      <c r="H122" s="189" t="s">
        <v>123</v>
      </c>
      <c r="I122" s="189" t="s">
        <v>124</v>
      </c>
      <c r="J122" s="189" t="s">
        <v>127</v>
      </c>
      <c r="K122" s="189" t="s">
        <v>121</v>
      </c>
      <c r="L122" s="189" t="s">
        <v>127</v>
      </c>
      <c r="M122" s="189" t="s">
        <v>126</v>
      </c>
      <c r="N122" s="189" t="s">
        <v>124</v>
      </c>
      <c r="O122" s="189" t="s">
        <v>128</v>
      </c>
      <c r="P122" s="189" t="s">
        <v>126</v>
      </c>
      <c r="Q122" s="189" t="s">
        <v>118</v>
      </c>
      <c r="R122" s="189" t="s">
        <v>118</v>
      </c>
      <c r="S122" s="189" t="s">
        <v>122</v>
      </c>
    </row>
    <row r="123" spans="3:19">
      <c r="C123">
        <v>13</v>
      </c>
      <c r="D123" s="189" t="s">
        <v>126</v>
      </c>
      <c r="E123" s="189" t="s">
        <v>121</v>
      </c>
      <c r="F123" s="189" t="s">
        <v>124</v>
      </c>
      <c r="G123" s="189" t="s">
        <v>121</v>
      </c>
      <c r="H123" s="189" t="s">
        <v>127</v>
      </c>
      <c r="I123" s="189" t="s">
        <v>128</v>
      </c>
      <c r="J123" s="189" t="s">
        <v>126</v>
      </c>
      <c r="K123" s="189" t="s">
        <v>127</v>
      </c>
      <c r="L123" s="189" t="s">
        <v>124</v>
      </c>
      <c r="M123" s="189" t="s">
        <v>121</v>
      </c>
      <c r="N123" s="189" t="s">
        <v>128</v>
      </c>
      <c r="O123" s="189" t="s">
        <v>124</v>
      </c>
      <c r="P123" s="189" t="s">
        <v>119</v>
      </c>
      <c r="Q123" s="189" t="s">
        <v>122</v>
      </c>
      <c r="R123" s="189" t="s">
        <v>122</v>
      </c>
      <c r="S123" s="189" t="s">
        <v>120</v>
      </c>
    </row>
    <row r="124" spans="3:19">
      <c r="C124">
        <v>14</v>
      </c>
      <c r="D124" s="189" t="s">
        <v>122</v>
      </c>
      <c r="E124" s="189" t="s">
        <v>128</v>
      </c>
      <c r="F124" s="189" t="s">
        <v>121</v>
      </c>
      <c r="G124" s="189" t="s">
        <v>128</v>
      </c>
      <c r="H124" s="189" t="s">
        <v>124</v>
      </c>
      <c r="I124" s="189" t="s">
        <v>121</v>
      </c>
      <c r="J124" s="189" t="s">
        <v>128</v>
      </c>
      <c r="K124" s="189" t="s">
        <v>128</v>
      </c>
      <c r="L124" s="189" t="s">
        <v>121</v>
      </c>
      <c r="M124" s="189" t="s">
        <v>128</v>
      </c>
      <c r="N124" s="189" t="s">
        <v>121</v>
      </c>
      <c r="O124" s="189" t="s">
        <v>121</v>
      </c>
      <c r="P124" s="189" t="s">
        <v>122</v>
      </c>
      <c r="Q124" s="189" t="s">
        <v>119</v>
      </c>
      <c r="R124" s="189" t="s">
        <v>119</v>
      </c>
      <c r="S124" s="189" t="s">
        <v>119</v>
      </c>
    </row>
    <row r="125" spans="3:19">
      <c r="C125" s="23" t="s">
        <v>60</v>
      </c>
      <c r="D125" s="305">
        <v>13108</v>
      </c>
      <c r="E125" s="305">
        <v>5456</v>
      </c>
      <c r="F125" s="305">
        <v>1041</v>
      </c>
      <c r="G125" s="305">
        <v>498</v>
      </c>
      <c r="H125" s="305">
        <v>26</v>
      </c>
      <c r="I125" s="305">
        <v>175</v>
      </c>
      <c r="J125" s="305">
        <v>721</v>
      </c>
      <c r="K125" s="305">
        <v>459</v>
      </c>
      <c r="L125" s="305">
        <v>1</v>
      </c>
      <c r="M125" s="305">
        <v>2094</v>
      </c>
      <c r="N125" s="305">
        <v>77</v>
      </c>
      <c r="O125" s="305">
        <v>131</v>
      </c>
      <c r="P125" s="305">
        <v>7652</v>
      </c>
      <c r="Q125" s="305">
        <v>4976</v>
      </c>
      <c r="R125" s="305">
        <v>4069</v>
      </c>
      <c r="S125" s="305">
        <v>1131</v>
      </c>
    </row>
    <row r="126" spans="3:19">
      <c r="C126">
        <v>1</v>
      </c>
      <c r="D126" s="189">
        <v>3291</v>
      </c>
      <c r="E126" s="189">
        <v>1307</v>
      </c>
      <c r="F126" s="189">
        <v>455</v>
      </c>
      <c r="G126" s="189">
        <v>204</v>
      </c>
      <c r="H126" s="189">
        <v>13</v>
      </c>
      <c r="I126" s="189">
        <v>54</v>
      </c>
      <c r="J126" s="189">
        <v>341</v>
      </c>
      <c r="K126" s="189">
        <v>214</v>
      </c>
      <c r="L126" s="189">
        <v>1</v>
      </c>
      <c r="M126" s="189">
        <v>485</v>
      </c>
      <c r="N126" s="189">
        <v>42</v>
      </c>
      <c r="O126" s="189">
        <v>57</v>
      </c>
      <c r="P126" s="189">
        <v>1983</v>
      </c>
      <c r="Q126" s="189">
        <v>1421</v>
      </c>
      <c r="R126" s="189">
        <v>1150</v>
      </c>
      <c r="S126" s="189">
        <v>453</v>
      </c>
    </row>
    <row r="127" spans="3:19">
      <c r="C127">
        <v>2</v>
      </c>
      <c r="D127" s="189">
        <v>2097</v>
      </c>
      <c r="E127" s="189">
        <v>1114</v>
      </c>
      <c r="F127" s="189">
        <v>313</v>
      </c>
      <c r="G127" s="189">
        <v>129</v>
      </c>
      <c r="H127" s="189">
        <v>5</v>
      </c>
      <c r="I127" s="189">
        <v>44</v>
      </c>
      <c r="J127" s="189">
        <v>261</v>
      </c>
      <c r="K127" s="189">
        <v>179</v>
      </c>
      <c r="L127" s="189">
        <v>0</v>
      </c>
      <c r="M127" s="189">
        <v>384</v>
      </c>
      <c r="N127" s="189">
        <v>12</v>
      </c>
      <c r="O127" s="189">
        <v>22</v>
      </c>
      <c r="P127" s="189">
        <v>1132</v>
      </c>
      <c r="Q127" s="189">
        <v>1080</v>
      </c>
      <c r="R127" s="189">
        <v>880</v>
      </c>
      <c r="S127" s="189">
        <v>159</v>
      </c>
    </row>
    <row r="128" spans="3:19">
      <c r="C128">
        <v>3</v>
      </c>
      <c r="D128" s="189">
        <v>1218</v>
      </c>
      <c r="E128" s="189">
        <v>906</v>
      </c>
      <c r="F128" s="189">
        <v>70</v>
      </c>
      <c r="G128" s="189">
        <v>68</v>
      </c>
      <c r="H128" s="189">
        <v>3</v>
      </c>
      <c r="I128" s="189">
        <v>25</v>
      </c>
      <c r="J128" s="189">
        <v>46</v>
      </c>
      <c r="K128" s="189">
        <v>23</v>
      </c>
      <c r="L128" s="189">
        <v>0</v>
      </c>
      <c r="M128" s="189">
        <v>359</v>
      </c>
      <c r="N128" s="189">
        <v>5</v>
      </c>
      <c r="O128" s="189">
        <v>9</v>
      </c>
      <c r="P128" s="189">
        <v>983</v>
      </c>
      <c r="Q128" s="189">
        <v>749</v>
      </c>
      <c r="R128" s="189">
        <v>620</v>
      </c>
      <c r="S128" s="189">
        <v>101</v>
      </c>
    </row>
    <row r="129" spans="2:19">
      <c r="C129">
        <v>4</v>
      </c>
      <c r="D129" s="189">
        <v>1149</v>
      </c>
      <c r="E129" s="189">
        <v>858</v>
      </c>
      <c r="F129" s="189">
        <v>45</v>
      </c>
      <c r="G129" s="189">
        <v>44</v>
      </c>
      <c r="H129" s="189">
        <v>1</v>
      </c>
      <c r="I129" s="189">
        <v>16</v>
      </c>
      <c r="J129" s="189">
        <v>26</v>
      </c>
      <c r="K129" s="189">
        <v>11</v>
      </c>
      <c r="L129" s="189">
        <v>0</v>
      </c>
      <c r="M129" s="189">
        <v>251</v>
      </c>
      <c r="N129" s="189">
        <v>4</v>
      </c>
      <c r="O129" s="189">
        <v>8</v>
      </c>
      <c r="P129" s="189">
        <v>872</v>
      </c>
      <c r="Q129" s="189">
        <v>674</v>
      </c>
      <c r="R129" s="189">
        <v>550</v>
      </c>
      <c r="S129" s="189">
        <v>81</v>
      </c>
    </row>
    <row r="130" spans="2:19">
      <c r="C130">
        <v>5</v>
      </c>
      <c r="D130" s="189">
        <v>1018</v>
      </c>
      <c r="E130" s="189">
        <v>336</v>
      </c>
      <c r="F130" s="189">
        <v>40</v>
      </c>
      <c r="G130" s="189">
        <v>31</v>
      </c>
      <c r="H130" s="189">
        <v>1</v>
      </c>
      <c r="I130" s="189">
        <v>12</v>
      </c>
      <c r="J130" s="189">
        <v>10</v>
      </c>
      <c r="K130" s="189">
        <v>9</v>
      </c>
      <c r="L130" s="189">
        <v>0</v>
      </c>
      <c r="M130" s="189">
        <v>157</v>
      </c>
      <c r="N130" s="189">
        <v>4</v>
      </c>
      <c r="O130" s="189">
        <v>7</v>
      </c>
      <c r="P130" s="189">
        <v>594</v>
      </c>
      <c r="Q130" s="189">
        <v>401</v>
      </c>
      <c r="R130" s="189">
        <v>335</v>
      </c>
      <c r="S130" s="189">
        <v>80</v>
      </c>
    </row>
    <row r="131" spans="2:19">
      <c r="C131">
        <v>6</v>
      </c>
      <c r="D131" s="189">
        <v>900</v>
      </c>
      <c r="E131" s="189">
        <v>292</v>
      </c>
      <c r="F131" s="189">
        <v>37</v>
      </c>
      <c r="G131" s="189">
        <v>7</v>
      </c>
      <c r="H131" s="189">
        <v>1</v>
      </c>
      <c r="I131" s="189">
        <v>7</v>
      </c>
      <c r="J131" s="189">
        <v>9</v>
      </c>
      <c r="K131" s="189">
        <v>9</v>
      </c>
      <c r="L131" s="189">
        <v>0</v>
      </c>
      <c r="M131" s="189">
        <v>124</v>
      </c>
      <c r="N131" s="189">
        <v>3</v>
      </c>
      <c r="O131" s="189">
        <v>7</v>
      </c>
      <c r="P131" s="189">
        <v>443</v>
      </c>
      <c r="Q131" s="189">
        <v>195</v>
      </c>
      <c r="R131" s="189">
        <v>161</v>
      </c>
      <c r="S131" s="189">
        <v>52</v>
      </c>
    </row>
    <row r="132" spans="2:19">
      <c r="C132">
        <v>7</v>
      </c>
      <c r="D132" s="189">
        <v>662</v>
      </c>
      <c r="E132" s="189">
        <v>206</v>
      </c>
      <c r="F132" s="189">
        <v>34</v>
      </c>
      <c r="G132" s="189">
        <v>6</v>
      </c>
      <c r="H132" s="189">
        <v>1</v>
      </c>
      <c r="I132" s="189">
        <v>7</v>
      </c>
      <c r="J132" s="189">
        <v>7</v>
      </c>
      <c r="K132" s="189">
        <v>6</v>
      </c>
      <c r="L132" s="189" t="s">
        <v>116</v>
      </c>
      <c r="M132" s="189">
        <v>121</v>
      </c>
      <c r="N132" s="189">
        <v>2</v>
      </c>
      <c r="O132" s="189">
        <v>6</v>
      </c>
      <c r="P132" s="189">
        <v>442</v>
      </c>
      <c r="Q132" s="189">
        <v>93</v>
      </c>
      <c r="R132" s="189">
        <v>75</v>
      </c>
      <c r="S132" s="189">
        <v>51</v>
      </c>
    </row>
    <row r="133" spans="2:19">
      <c r="C133">
        <v>8</v>
      </c>
      <c r="D133" s="189">
        <v>648</v>
      </c>
      <c r="E133" s="189">
        <v>156</v>
      </c>
      <c r="F133" s="189">
        <v>26</v>
      </c>
      <c r="G133" s="189">
        <v>5</v>
      </c>
      <c r="H133" s="189">
        <v>1</v>
      </c>
      <c r="I133" s="189">
        <v>6</v>
      </c>
      <c r="J133" s="189">
        <v>7</v>
      </c>
      <c r="K133" s="189">
        <v>2</v>
      </c>
      <c r="L133" s="189" t="s">
        <v>116</v>
      </c>
      <c r="M133" s="189">
        <v>106</v>
      </c>
      <c r="N133" s="189">
        <v>2</v>
      </c>
      <c r="O133" s="189">
        <v>5</v>
      </c>
      <c r="P133" s="189">
        <v>360</v>
      </c>
      <c r="Q133" s="189">
        <v>84</v>
      </c>
      <c r="R133" s="189">
        <v>68</v>
      </c>
      <c r="S133" s="189">
        <v>40</v>
      </c>
    </row>
    <row r="134" spans="2:19">
      <c r="C134">
        <v>9</v>
      </c>
      <c r="D134" s="189">
        <v>514</v>
      </c>
      <c r="E134" s="189">
        <v>89</v>
      </c>
      <c r="F134" s="189">
        <v>12</v>
      </c>
      <c r="G134" s="189">
        <v>3</v>
      </c>
      <c r="H134" s="189">
        <v>0</v>
      </c>
      <c r="I134" s="189">
        <v>2</v>
      </c>
      <c r="J134" s="189">
        <v>7</v>
      </c>
      <c r="K134" s="189">
        <v>2</v>
      </c>
      <c r="L134" s="189" t="s">
        <v>116</v>
      </c>
      <c r="M134" s="189">
        <v>49</v>
      </c>
      <c r="N134" s="189">
        <v>1</v>
      </c>
      <c r="O134" s="189">
        <v>5</v>
      </c>
      <c r="P134" s="189">
        <v>264</v>
      </c>
      <c r="Q134" s="189">
        <v>83</v>
      </c>
      <c r="R134" s="189">
        <v>66</v>
      </c>
      <c r="S134" s="189">
        <v>32</v>
      </c>
    </row>
    <row r="135" spans="2:19">
      <c r="C135">
        <v>10</v>
      </c>
      <c r="D135" s="189">
        <v>454</v>
      </c>
      <c r="E135" s="189">
        <v>69</v>
      </c>
      <c r="F135" s="189">
        <v>10</v>
      </c>
      <c r="G135" s="189">
        <v>1</v>
      </c>
      <c r="H135" s="189">
        <v>0</v>
      </c>
      <c r="I135" s="189">
        <v>2</v>
      </c>
      <c r="J135" s="189">
        <v>5</v>
      </c>
      <c r="K135" s="189">
        <v>2</v>
      </c>
      <c r="L135" s="189" t="s">
        <v>116</v>
      </c>
      <c r="M135" s="189">
        <v>26</v>
      </c>
      <c r="N135" s="189">
        <v>1</v>
      </c>
      <c r="O135" s="189">
        <v>1</v>
      </c>
      <c r="P135" s="189">
        <v>222</v>
      </c>
      <c r="Q135" s="189">
        <v>57</v>
      </c>
      <c r="R135" s="189">
        <v>49</v>
      </c>
      <c r="S135" s="189">
        <v>31</v>
      </c>
    </row>
    <row r="136" spans="2:19">
      <c r="C136">
        <v>11</v>
      </c>
      <c r="D136" s="189">
        <v>426</v>
      </c>
      <c r="E136" s="189">
        <v>67</v>
      </c>
      <c r="F136" s="189">
        <v>0</v>
      </c>
      <c r="G136" s="189">
        <v>1</v>
      </c>
      <c r="H136" s="189">
        <v>0</v>
      </c>
      <c r="I136" s="189">
        <v>0</v>
      </c>
      <c r="J136" s="189">
        <v>3</v>
      </c>
      <c r="K136" s="189">
        <v>1</v>
      </c>
      <c r="L136" s="189" t="s">
        <v>116</v>
      </c>
      <c r="M136" s="189">
        <v>15</v>
      </c>
      <c r="N136" s="189">
        <v>0</v>
      </c>
      <c r="O136" s="189">
        <v>1</v>
      </c>
      <c r="P136" s="189">
        <v>112</v>
      </c>
      <c r="Q136" s="189">
        <v>52</v>
      </c>
      <c r="R136" s="189">
        <v>42</v>
      </c>
      <c r="S136" s="189">
        <v>22</v>
      </c>
    </row>
    <row r="137" spans="2:19">
      <c r="C137">
        <v>12</v>
      </c>
      <c r="D137" s="189">
        <v>419</v>
      </c>
      <c r="E137" s="189">
        <v>28</v>
      </c>
      <c r="F137" s="189" t="s">
        <v>116</v>
      </c>
      <c r="G137" s="189">
        <v>0</v>
      </c>
      <c r="H137" s="189">
        <v>0</v>
      </c>
      <c r="I137" s="189">
        <v>0</v>
      </c>
      <c r="J137" s="189">
        <v>1</v>
      </c>
      <c r="K137" s="189">
        <v>1</v>
      </c>
      <c r="L137" s="189" t="s">
        <v>116</v>
      </c>
      <c r="M137" s="189">
        <v>11</v>
      </c>
      <c r="N137" s="189">
        <v>0</v>
      </c>
      <c r="O137" s="189" t="s">
        <v>116</v>
      </c>
      <c r="P137" s="189">
        <v>107</v>
      </c>
      <c r="Q137" s="189">
        <v>31</v>
      </c>
      <c r="R137" s="189">
        <v>26</v>
      </c>
      <c r="S137" s="189">
        <v>14</v>
      </c>
    </row>
    <row r="138" spans="2:19">
      <c r="C138">
        <v>13</v>
      </c>
      <c r="D138" s="189">
        <v>173</v>
      </c>
      <c r="E138" s="189">
        <v>17</v>
      </c>
      <c r="F138" s="189" t="s">
        <v>116</v>
      </c>
      <c r="G138" s="189">
        <v>0</v>
      </c>
      <c r="H138" s="189">
        <v>0</v>
      </c>
      <c r="I138" s="189" t="s">
        <v>116</v>
      </c>
      <c r="J138" s="189">
        <v>0</v>
      </c>
      <c r="K138" s="189">
        <v>0</v>
      </c>
      <c r="L138" s="189" t="s">
        <v>116</v>
      </c>
      <c r="M138" s="189">
        <v>6</v>
      </c>
      <c r="N138" s="189" t="s">
        <v>116</v>
      </c>
      <c r="O138" s="189" t="s">
        <v>116</v>
      </c>
      <c r="P138" s="189">
        <v>90</v>
      </c>
      <c r="Q138" s="189">
        <v>28</v>
      </c>
      <c r="R138" s="189">
        <v>24</v>
      </c>
      <c r="S138" s="189">
        <v>10</v>
      </c>
    </row>
    <row r="139" spans="2:19">
      <c r="C139">
        <v>14</v>
      </c>
      <c r="D139" s="189">
        <v>136</v>
      </c>
      <c r="E139" s="189">
        <v>10</v>
      </c>
      <c r="F139" s="189" t="s">
        <v>116</v>
      </c>
      <c r="G139" s="189" t="s">
        <v>116</v>
      </c>
      <c r="H139" s="189">
        <v>0</v>
      </c>
      <c r="I139" s="189" t="s">
        <v>116</v>
      </c>
      <c r="J139" s="189">
        <v>0</v>
      </c>
      <c r="K139" s="189" t="s">
        <v>116</v>
      </c>
      <c r="L139" s="189" t="s">
        <v>116</v>
      </c>
      <c r="M139" s="189">
        <v>1</v>
      </c>
      <c r="N139" s="189" t="s">
        <v>116</v>
      </c>
      <c r="O139" s="189" t="s">
        <v>116</v>
      </c>
      <c r="P139" s="189">
        <v>46</v>
      </c>
      <c r="Q139" s="189">
        <v>28</v>
      </c>
      <c r="R139" s="189">
        <v>23</v>
      </c>
      <c r="S139" s="189">
        <v>6</v>
      </c>
    </row>
    <row r="140" spans="2:19">
      <c r="B140" t="s">
        <v>61</v>
      </c>
      <c r="C140" s="23" t="s">
        <v>62</v>
      </c>
      <c r="D140" s="189" t="s">
        <v>129</v>
      </c>
      <c r="E140" s="189" t="s">
        <v>130</v>
      </c>
      <c r="F140" s="189" t="s">
        <v>131</v>
      </c>
      <c r="G140" s="189" t="s">
        <v>132</v>
      </c>
      <c r="H140" s="189" t="s">
        <v>133</v>
      </c>
      <c r="I140" s="189" t="s">
        <v>132</v>
      </c>
      <c r="J140" s="189" t="s">
        <v>134</v>
      </c>
      <c r="K140" s="189" t="s">
        <v>135</v>
      </c>
      <c r="L140" s="189" t="s">
        <v>136</v>
      </c>
      <c r="M140" s="189" t="s">
        <v>130</v>
      </c>
      <c r="N140" s="189" t="s">
        <v>137</v>
      </c>
      <c r="O140" s="189" t="s">
        <v>138</v>
      </c>
      <c r="P140" s="189" t="s">
        <v>129</v>
      </c>
      <c r="Q140" s="189" t="s">
        <v>129</v>
      </c>
      <c r="R140" s="189" t="s">
        <v>129</v>
      </c>
      <c r="S140" s="189" t="s">
        <v>139</v>
      </c>
    </row>
    <row r="141" spans="2:19">
      <c r="C141">
        <v>2</v>
      </c>
      <c r="D141" s="189" t="s">
        <v>130</v>
      </c>
      <c r="E141" s="189" t="s">
        <v>135</v>
      </c>
      <c r="F141" s="189" t="s">
        <v>140</v>
      </c>
      <c r="G141" s="189" t="s">
        <v>135</v>
      </c>
      <c r="H141" s="189" t="s">
        <v>141</v>
      </c>
      <c r="I141" s="189" t="s">
        <v>142</v>
      </c>
      <c r="J141" s="189" t="s">
        <v>143</v>
      </c>
      <c r="K141" s="189" t="s">
        <v>144</v>
      </c>
      <c r="L141" s="189" t="s">
        <v>142</v>
      </c>
      <c r="M141" s="189" t="s">
        <v>145</v>
      </c>
      <c r="N141" s="189" t="s">
        <v>146</v>
      </c>
      <c r="O141" s="189" t="s">
        <v>142</v>
      </c>
      <c r="P141" s="189" t="s">
        <v>147</v>
      </c>
      <c r="Q141" s="189" t="s">
        <v>148</v>
      </c>
      <c r="R141" s="189" t="s">
        <v>148</v>
      </c>
      <c r="S141" s="189" t="s">
        <v>149</v>
      </c>
    </row>
    <row r="142" spans="2:19">
      <c r="C142">
        <v>3</v>
      </c>
      <c r="D142" s="189" t="s">
        <v>150</v>
      </c>
      <c r="E142" s="189" t="s">
        <v>134</v>
      </c>
      <c r="F142" s="189" t="s">
        <v>142</v>
      </c>
      <c r="G142" s="189" t="s">
        <v>134</v>
      </c>
      <c r="H142" s="189" t="s">
        <v>140</v>
      </c>
      <c r="I142" s="189" t="s">
        <v>151</v>
      </c>
      <c r="J142" s="189" t="s">
        <v>150</v>
      </c>
      <c r="K142" s="189" t="s">
        <v>132</v>
      </c>
      <c r="L142" s="189" t="s">
        <v>152</v>
      </c>
      <c r="M142" s="189" t="s">
        <v>150</v>
      </c>
      <c r="N142" s="189" t="s">
        <v>153</v>
      </c>
      <c r="O142" s="189" t="s">
        <v>140</v>
      </c>
      <c r="P142" s="189" t="s">
        <v>148</v>
      </c>
      <c r="Q142" s="189" t="s">
        <v>147</v>
      </c>
      <c r="R142" s="189" t="s">
        <v>147</v>
      </c>
      <c r="S142" s="189" t="s">
        <v>154</v>
      </c>
    </row>
    <row r="143" spans="2:19">
      <c r="C143">
        <v>4</v>
      </c>
      <c r="D143" s="189" t="s">
        <v>147</v>
      </c>
      <c r="E143" s="189" t="s">
        <v>150</v>
      </c>
      <c r="F143" s="189" t="s">
        <v>155</v>
      </c>
      <c r="G143" s="189" t="s">
        <v>150</v>
      </c>
      <c r="H143" s="189" t="s">
        <v>131</v>
      </c>
      <c r="I143" s="189" t="s">
        <v>135</v>
      </c>
      <c r="J143" s="189" t="s">
        <v>144</v>
      </c>
      <c r="K143" s="189" t="s">
        <v>134</v>
      </c>
      <c r="L143" s="189" t="s">
        <v>156</v>
      </c>
      <c r="M143" s="189" t="s">
        <v>134</v>
      </c>
      <c r="N143" s="189" t="s">
        <v>157</v>
      </c>
      <c r="O143" s="189" t="s">
        <v>136</v>
      </c>
      <c r="P143" s="189" t="s">
        <v>149</v>
      </c>
      <c r="Q143" s="189" t="s">
        <v>149</v>
      </c>
      <c r="R143" s="189" t="s">
        <v>149</v>
      </c>
      <c r="S143" s="189" t="s">
        <v>158</v>
      </c>
    </row>
    <row r="144" spans="2:19">
      <c r="C144">
        <v>5</v>
      </c>
      <c r="D144" s="189" t="s">
        <v>149</v>
      </c>
      <c r="E144" s="189" t="s">
        <v>142</v>
      </c>
      <c r="F144" s="189" t="s">
        <v>159</v>
      </c>
      <c r="G144" s="189" t="s">
        <v>130</v>
      </c>
      <c r="H144" s="189" t="s">
        <v>155</v>
      </c>
      <c r="I144" s="189" t="s">
        <v>134</v>
      </c>
      <c r="J144" s="189" t="s">
        <v>160</v>
      </c>
      <c r="K144" s="189" t="s">
        <v>143</v>
      </c>
      <c r="L144" s="189" t="s">
        <v>135</v>
      </c>
      <c r="M144" s="189" t="s">
        <v>135</v>
      </c>
      <c r="N144" s="189" t="s">
        <v>140</v>
      </c>
      <c r="O144" s="189" t="s">
        <v>161</v>
      </c>
      <c r="P144" s="189" t="s">
        <v>139</v>
      </c>
      <c r="Q144" s="189" t="s">
        <v>162</v>
      </c>
      <c r="R144" s="189" t="s">
        <v>162</v>
      </c>
      <c r="S144" s="189" t="s">
        <v>163</v>
      </c>
    </row>
    <row r="145" spans="3:19">
      <c r="C145">
        <v>6</v>
      </c>
      <c r="D145" s="189" t="s">
        <v>139</v>
      </c>
      <c r="E145" s="189" t="s">
        <v>132</v>
      </c>
      <c r="F145" s="189" t="s">
        <v>136</v>
      </c>
      <c r="G145" s="189" t="s">
        <v>142</v>
      </c>
      <c r="H145" s="189" t="s">
        <v>164</v>
      </c>
      <c r="I145" s="189" t="s">
        <v>136</v>
      </c>
      <c r="J145" s="189" t="s">
        <v>139</v>
      </c>
      <c r="K145" s="189" t="s">
        <v>165</v>
      </c>
      <c r="L145" s="189" t="s">
        <v>166</v>
      </c>
      <c r="M145" s="189" t="s">
        <v>167</v>
      </c>
      <c r="N145" s="189" t="s">
        <v>161</v>
      </c>
      <c r="O145" s="189" t="s">
        <v>168</v>
      </c>
      <c r="P145" s="189" t="s">
        <v>154</v>
      </c>
      <c r="Q145" s="189" t="s">
        <v>169</v>
      </c>
      <c r="R145" s="189" t="s">
        <v>169</v>
      </c>
      <c r="S145" s="189" t="s">
        <v>170</v>
      </c>
    </row>
    <row r="146" spans="3:19">
      <c r="C146">
        <v>7</v>
      </c>
      <c r="D146" s="189" t="s">
        <v>135</v>
      </c>
      <c r="E146" s="189" t="s">
        <v>145</v>
      </c>
      <c r="F146" s="189" t="s">
        <v>171</v>
      </c>
      <c r="G146" s="189" t="s">
        <v>165</v>
      </c>
      <c r="H146" s="189" t="s">
        <v>172</v>
      </c>
      <c r="I146" s="189" t="s">
        <v>164</v>
      </c>
      <c r="J146" s="189" t="s">
        <v>173</v>
      </c>
      <c r="K146" s="189" t="s">
        <v>130</v>
      </c>
      <c r="L146" s="189" t="s">
        <v>164</v>
      </c>
      <c r="M146" s="189" t="s">
        <v>142</v>
      </c>
      <c r="N146" s="189" t="s">
        <v>174</v>
      </c>
      <c r="O146" s="189" t="s">
        <v>175</v>
      </c>
      <c r="P146" s="189" t="s">
        <v>162</v>
      </c>
      <c r="Q146" s="189" t="s">
        <v>154</v>
      </c>
      <c r="R146" s="189" t="s">
        <v>176</v>
      </c>
      <c r="S146" s="189" t="s">
        <v>147</v>
      </c>
    </row>
    <row r="147" spans="3:19">
      <c r="C147">
        <v>8</v>
      </c>
      <c r="D147" s="189" t="s">
        <v>148</v>
      </c>
      <c r="E147" s="189" t="s">
        <v>177</v>
      </c>
      <c r="F147" s="189" t="s">
        <v>178</v>
      </c>
      <c r="G147" s="189" t="s">
        <v>144</v>
      </c>
      <c r="H147" s="189" t="s">
        <v>179</v>
      </c>
      <c r="I147" s="189" t="s">
        <v>150</v>
      </c>
      <c r="J147" s="189" t="s">
        <v>180</v>
      </c>
      <c r="K147" s="189" t="s">
        <v>181</v>
      </c>
      <c r="L147" s="189" t="s">
        <v>155</v>
      </c>
      <c r="M147" s="189" t="s">
        <v>177</v>
      </c>
      <c r="N147" s="189" t="s">
        <v>182</v>
      </c>
      <c r="O147" s="189" t="s">
        <v>182</v>
      </c>
      <c r="P147" s="189" t="s">
        <v>183</v>
      </c>
      <c r="Q147" s="189" t="s">
        <v>176</v>
      </c>
      <c r="R147" s="189" t="s">
        <v>154</v>
      </c>
      <c r="S147" s="189" t="s">
        <v>184</v>
      </c>
    </row>
    <row r="148" spans="3:19">
      <c r="C148">
        <v>9</v>
      </c>
      <c r="D148" s="189" t="s">
        <v>134</v>
      </c>
      <c r="E148" s="189" t="s">
        <v>165</v>
      </c>
      <c r="F148" s="189" t="s">
        <v>185</v>
      </c>
      <c r="G148" s="189" t="s">
        <v>143</v>
      </c>
      <c r="H148" s="189" t="s">
        <v>186</v>
      </c>
      <c r="I148" s="189" t="s">
        <v>187</v>
      </c>
      <c r="J148" s="189" t="s">
        <v>154</v>
      </c>
      <c r="K148" s="189" t="s">
        <v>150</v>
      </c>
      <c r="L148" s="189" t="s">
        <v>188</v>
      </c>
      <c r="M148" s="189" t="s">
        <v>189</v>
      </c>
      <c r="N148" s="189" t="s">
        <v>142</v>
      </c>
      <c r="O148" s="189" t="s">
        <v>178</v>
      </c>
      <c r="P148" s="189" t="s">
        <v>190</v>
      </c>
      <c r="Q148" s="189" t="s">
        <v>190</v>
      </c>
      <c r="R148" s="189" t="s">
        <v>190</v>
      </c>
      <c r="S148" s="189" t="s">
        <v>191</v>
      </c>
    </row>
    <row r="149" spans="3:19">
      <c r="C149">
        <v>10</v>
      </c>
      <c r="D149" s="189" t="s">
        <v>132</v>
      </c>
      <c r="E149" s="189" t="s">
        <v>143</v>
      </c>
      <c r="F149" s="189" t="s">
        <v>192</v>
      </c>
      <c r="G149" s="189" t="s">
        <v>181</v>
      </c>
      <c r="H149" s="189" t="s">
        <v>193</v>
      </c>
      <c r="I149" s="189" t="s">
        <v>139</v>
      </c>
      <c r="J149" s="189" t="s">
        <v>194</v>
      </c>
      <c r="K149" s="189" t="s">
        <v>177</v>
      </c>
      <c r="L149" s="189" t="s">
        <v>195</v>
      </c>
      <c r="M149" s="189" t="s">
        <v>196</v>
      </c>
      <c r="N149" s="189" t="s">
        <v>131</v>
      </c>
      <c r="O149" s="189" t="s">
        <v>165</v>
      </c>
      <c r="P149" s="189" t="s">
        <v>169</v>
      </c>
      <c r="Q149" s="189" t="s">
        <v>197</v>
      </c>
      <c r="R149" s="189" t="s">
        <v>197</v>
      </c>
      <c r="S149" s="189" t="s">
        <v>161</v>
      </c>
    </row>
    <row r="150" spans="3:19">
      <c r="C150">
        <v>11</v>
      </c>
      <c r="D150" s="189" t="s">
        <v>144</v>
      </c>
      <c r="E150" s="189" t="s">
        <v>181</v>
      </c>
      <c r="F150" s="189" t="s">
        <v>164</v>
      </c>
      <c r="G150" s="189" t="s">
        <v>149</v>
      </c>
      <c r="H150" s="189" t="s">
        <v>148</v>
      </c>
      <c r="I150" s="189" t="s">
        <v>188</v>
      </c>
      <c r="J150" s="189" t="s">
        <v>149</v>
      </c>
      <c r="K150" s="189" t="s">
        <v>139</v>
      </c>
      <c r="L150" s="189" t="s">
        <v>198</v>
      </c>
      <c r="M150" s="189" t="s">
        <v>132</v>
      </c>
      <c r="N150" s="189" t="s">
        <v>151</v>
      </c>
      <c r="O150" s="189" t="s">
        <v>199</v>
      </c>
      <c r="P150" s="189" t="s">
        <v>200</v>
      </c>
      <c r="Q150" s="189" t="s">
        <v>139</v>
      </c>
      <c r="R150" s="189" t="s">
        <v>139</v>
      </c>
      <c r="S150" s="189" t="s">
        <v>134</v>
      </c>
    </row>
    <row r="151" spans="3:19">
      <c r="C151">
        <v>12</v>
      </c>
      <c r="D151" s="189" t="s">
        <v>154</v>
      </c>
      <c r="E151" s="189" t="s">
        <v>144</v>
      </c>
      <c r="F151" s="189" t="s">
        <v>201</v>
      </c>
      <c r="G151" s="189" t="s">
        <v>151</v>
      </c>
      <c r="H151" s="189" t="s">
        <v>187</v>
      </c>
      <c r="I151" s="189" t="s">
        <v>156</v>
      </c>
      <c r="J151" s="189" t="s">
        <v>167</v>
      </c>
      <c r="K151" s="189" t="s">
        <v>202</v>
      </c>
      <c r="L151" s="189" t="s">
        <v>151</v>
      </c>
      <c r="M151" s="189" t="s">
        <v>184</v>
      </c>
      <c r="N151" s="189" t="s">
        <v>203</v>
      </c>
      <c r="O151" s="189" t="s">
        <v>171</v>
      </c>
      <c r="P151" s="189" t="s">
        <v>144</v>
      </c>
      <c r="Q151" s="189" t="s">
        <v>150</v>
      </c>
      <c r="R151" s="189" t="s">
        <v>204</v>
      </c>
      <c r="S151" s="189" t="s">
        <v>205</v>
      </c>
    </row>
    <row r="152" spans="3:19">
      <c r="C152">
        <v>13</v>
      </c>
      <c r="D152" s="189" t="s">
        <v>190</v>
      </c>
      <c r="E152" s="189" t="s">
        <v>167</v>
      </c>
      <c r="F152" s="189" t="s">
        <v>206</v>
      </c>
      <c r="G152" s="189" t="s">
        <v>186</v>
      </c>
      <c r="H152" s="189" t="s">
        <v>207</v>
      </c>
      <c r="I152" s="189" t="s">
        <v>208</v>
      </c>
      <c r="J152" s="189" t="s">
        <v>209</v>
      </c>
      <c r="K152" s="189" t="s">
        <v>160</v>
      </c>
      <c r="L152" s="189" t="s">
        <v>210</v>
      </c>
      <c r="M152" s="189" t="s">
        <v>151</v>
      </c>
      <c r="N152" s="189" t="s">
        <v>145</v>
      </c>
      <c r="O152" s="189" t="s">
        <v>211</v>
      </c>
      <c r="P152" s="189" t="s">
        <v>176</v>
      </c>
      <c r="Q152" s="189" t="s">
        <v>204</v>
      </c>
      <c r="R152" s="189" t="s">
        <v>150</v>
      </c>
      <c r="S152" s="189" t="s">
        <v>190</v>
      </c>
    </row>
    <row r="153" spans="3:19">
      <c r="C153">
        <v>14</v>
      </c>
      <c r="D153" s="189" t="s">
        <v>145</v>
      </c>
      <c r="E153" s="189" t="s">
        <v>131</v>
      </c>
      <c r="F153" s="189" t="s">
        <v>168</v>
      </c>
      <c r="G153" s="189" t="s">
        <v>209</v>
      </c>
      <c r="H153" s="189" t="s">
        <v>170</v>
      </c>
      <c r="I153" s="189" t="s">
        <v>212</v>
      </c>
      <c r="J153" s="189" t="s">
        <v>186</v>
      </c>
      <c r="K153" s="189" t="s">
        <v>194</v>
      </c>
      <c r="L153" s="189" t="s">
        <v>213</v>
      </c>
      <c r="M153" s="189" t="s">
        <v>211</v>
      </c>
      <c r="N153" s="189" t="s">
        <v>214</v>
      </c>
      <c r="O153" s="189" t="s">
        <v>150</v>
      </c>
      <c r="P153" s="189" t="s">
        <v>197</v>
      </c>
      <c r="Q153" s="189" t="s">
        <v>191</v>
      </c>
      <c r="R153" s="189" t="s">
        <v>215</v>
      </c>
      <c r="S153" s="189" t="s">
        <v>194</v>
      </c>
    </row>
    <row r="154" spans="3:19">
      <c r="C154">
        <v>15</v>
      </c>
      <c r="D154" s="189" t="s">
        <v>169</v>
      </c>
      <c r="E154" s="189" t="s">
        <v>139</v>
      </c>
      <c r="F154" s="189" t="s">
        <v>216</v>
      </c>
      <c r="G154" s="189" t="s">
        <v>139</v>
      </c>
      <c r="H154" s="189" t="s">
        <v>213</v>
      </c>
      <c r="I154" s="189" t="s">
        <v>178</v>
      </c>
      <c r="J154" s="189" t="s">
        <v>184</v>
      </c>
      <c r="K154" s="189" t="s">
        <v>173</v>
      </c>
      <c r="L154" s="189" t="s">
        <v>187</v>
      </c>
      <c r="M154" s="189" t="s">
        <v>179</v>
      </c>
      <c r="N154" s="189" t="s">
        <v>199</v>
      </c>
      <c r="O154" s="189" t="s">
        <v>174</v>
      </c>
      <c r="P154" s="189" t="s">
        <v>150</v>
      </c>
      <c r="Q154" s="189" t="s">
        <v>215</v>
      </c>
      <c r="R154" s="189" t="s">
        <v>191</v>
      </c>
      <c r="S154" s="189" t="s">
        <v>217</v>
      </c>
    </row>
    <row r="155" spans="3:19">
      <c r="C155">
        <v>16</v>
      </c>
      <c r="D155" s="189" t="s">
        <v>197</v>
      </c>
      <c r="E155" s="189" t="s">
        <v>151</v>
      </c>
      <c r="F155" s="189" t="s">
        <v>152</v>
      </c>
      <c r="G155" s="189" t="s">
        <v>160</v>
      </c>
      <c r="H155" s="189" t="s">
        <v>218</v>
      </c>
      <c r="I155" s="189" t="s">
        <v>130</v>
      </c>
      <c r="J155" s="189" t="s">
        <v>219</v>
      </c>
      <c r="K155" s="189" t="s">
        <v>149</v>
      </c>
      <c r="L155" s="189" t="s">
        <v>193</v>
      </c>
      <c r="M155" s="189" t="s">
        <v>186</v>
      </c>
      <c r="N155" s="189" t="s">
        <v>220</v>
      </c>
      <c r="O155" s="189" t="s">
        <v>205</v>
      </c>
      <c r="P155" s="189" t="s">
        <v>221</v>
      </c>
      <c r="Q155" s="189" t="s">
        <v>222</v>
      </c>
      <c r="R155" s="189" t="s">
        <v>222</v>
      </c>
      <c r="S155" s="189" t="s">
        <v>135</v>
      </c>
    </row>
    <row r="156" spans="3:19">
      <c r="C156">
        <v>17</v>
      </c>
      <c r="D156" s="189" t="s">
        <v>142</v>
      </c>
      <c r="E156" s="189" t="s">
        <v>202</v>
      </c>
      <c r="F156" s="189" t="s">
        <v>156</v>
      </c>
      <c r="G156" s="189" t="s">
        <v>177</v>
      </c>
      <c r="H156" s="189" t="s">
        <v>223</v>
      </c>
      <c r="I156" s="189" t="s">
        <v>224</v>
      </c>
      <c r="J156" s="189" t="s">
        <v>225</v>
      </c>
      <c r="K156" s="189" t="s">
        <v>209</v>
      </c>
      <c r="L156" s="189" t="s">
        <v>226</v>
      </c>
      <c r="M156" s="189" t="s">
        <v>227</v>
      </c>
      <c r="N156" s="189" t="s">
        <v>152</v>
      </c>
      <c r="O156" s="189" t="s">
        <v>212</v>
      </c>
      <c r="P156" s="189" t="s">
        <v>191</v>
      </c>
      <c r="Q156" s="189" t="s">
        <v>228</v>
      </c>
      <c r="R156" s="189" t="s">
        <v>228</v>
      </c>
      <c r="S156" s="189" t="s">
        <v>129</v>
      </c>
    </row>
    <row r="157" spans="3:19">
      <c r="C157">
        <v>18</v>
      </c>
      <c r="D157" s="189" t="s">
        <v>183</v>
      </c>
      <c r="E157" s="189" t="s">
        <v>186</v>
      </c>
      <c r="F157" s="189" t="s">
        <v>229</v>
      </c>
      <c r="G157" s="189" t="s">
        <v>195</v>
      </c>
      <c r="H157" s="189" t="s">
        <v>230</v>
      </c>
      <c r="I157" s="189" t="s">
        <v>209</v>
      </c>
      <c r="J157" s="189" t="s">
        <v>231</v>
      </c>
      <c r="K157" s="189" t="s">
        <v>190</v>
      </c>
      <c r="L157" s="189" t="s">
        <v>132</v>
      </c>
      <c r="M157" s="189" t="s">
        <v>197</v>
      </c>
      <c r="N157" s="189" t="s">
        <v>232</v>
      </c>
      <c r="O157" s="189" t="s">
        <v>233</v>
      </c>
      <c r="P157" s="189" t="s">
        <v>234</v>
      </c>
      <c r="Q157" s="189" t="s">
        <v>180</v>
      </c>
      <c r="R157" s="189" t="s">
        <v>180</v>
      </c>
      <c r="S157" s="189" t="s">
        <v>150</v>
      </c>
    </row>
    <row r="158" spans="3:19">
      <c r="C158">
        <v>19</v>
      </c>
      <c r="D158" s="189" t="s">
        <v>200</v>
      </c>
      <c r="E158" s="189" t="s">
        <v>140</v>
      </c>
      <c r="F158" s="189" t="s">
        <v>199</v>
      </c>
      <c r="G158" s="189" t="s">
        <v>203</v>
      </c>
      <c r="H158" s="189" t="s">
        <v>159</v>
      </c>
      <c r="I158" s="189" t="s">
        <v>195</v>
      </c>
      <c r="J158" s="189" t="s">
        <v>235</v>
      </c>
      <c r="K158" s="189" t="s">
        <v>203</v>
      </c>
      <c r="L158" s="189" t="s">
        <v>134</v>
      </c>
      <c r="M158" s="189" t="s">
        <v>236</v>
      </c>
      <c r="N158" s="189" t="s">
        <v>237</v>
      </c>
      <c r="O158" s="189" t="s">
        <v>186</v>
      </c>
      <c r="P158" s="189" t="s">
        <v>215</v>
      </c>
      <c r="Q158" s="189" t="s">
        <v>235</v>
      </c>
      <c r="R158" s="189" t="s">
        <v>235</v>
      </c>
      <c r="S158" s="189" t="s">
        <v>238</v>
      </c>
    </row>
    <row r="159" spans="3:19">
      <c r="C159">
        <v>20</v>
      </c>
      <c r="D159" s="189" t="s">
        <v>162</v>
      </c>
      <c r="E159" s="189" t="s">
        <v>155</v>
      </c>
      <c r="F159" s="189" t="s">
        <v>223</v>
      </c>
      <c r="G159" s="189" t="s">
        <v>202</v>
      </c>
      <c r="H159" s="189" t="s">
        <v>185</v>
      </c>
      <c r="I159" s="189" t="s">
        <v>149</v>
      </c>
      <c r="J159" s="189" t="s">
        <v>148</v>
      </c>
      <c r="K159" s="189" t="s">
        <v>186</v>
      </c>
      <c r="L159" s="189" t="s">
        <v>202</v>
      </c>
      <c r="M159" s="189" t="s">
        <v>175</v>
      </c>
      <c r="N159" s="189" t="s">
        <v>189</v>
      </c>
      <c r="O159" s="189" t="s">
        <v>239</v>
      </c>
      <c r="P159" s="189" t="s">
        <v>204</v>
      </c>
      <c r="Q159" s="189" t="s">
        <v>240</v>
      </c>
      <c r="R159" s="189" t="s">
        <v>240</v>
      </c>
      <c r="S159" s="189" t="s">
        <v>132</v>
      </c>
    </row>
    <row r="160" spans="3:19">
      <c r="C160">
        <v>21</v>
      </c>
      <c r="D160" s="189" t="s">
        <v>176</v>
      </c>
      <c r="E160" s="189" t="s">
        <v>160</v>
      </c>
      <c r="F160" s="189" t="s">
        <v>210</v>
      </c>
      <c r="G160" s="189" t="s">
        <v>194</v>
      </c>
      <c r="H160" s="189" t="s">
        <v>129</v>
      </c>
      <c r="I160" s="189" t="s">
        <v>186</v>
      </c>
      <c r="J160" s="189" t="s">
        <v>241</v>
      </c>
      <c r="K160" s="189" t="s">
        <v>167</v>
      </c>
      <c r="L160" s="189" t="s">
        <v>116</v>
      </c>
      <c r="M160" s="189" t="s">
        <v>242</v>
      </c>
      <c r="N160" s="189" t="s">
        <v>144</v>
      </c>
      <c r="O160" s="189" t="s">
        <v>243</v>
      </c>
      <c r="P160" s="189" t="s">
        <v>163</v>
      </c>
      <c r="Q160" s="189" t="s">
        <v>244</v>
      </c>
      <c r="R160" s="189" t="s">
        <v>245</v>
      </c>
      <c r="S160" s="189" t="s">
        <v>246</v>
      </c>
    </row>
    <row r="161" spans="3:19">
      <c r="C161">
        <v>22</v>
      </c>
      <c r="D161" s="189" t="s">
        <v>165</v>
      </c>
      <c r="E161" s="189" t="s">
        <v>189</v>
      </c>
      <c r="F161" s="189" t="s">
        <v>174</v>
      </c>
      <c r="G161" s="189" t="s">
        <v>190</v>
      </c>
      <c r="H161" s="189" t="s">
        <v>176</v>
      </c>
      <c r="I161" s="189" t="s">
        <v>247</v>
      </c>
      <c r="J161" s="189" t="s">
        <v>248</v>
      </c>
      <c r="K161" s="189" t="s">
        <v>154</v>
      </c>
      <c r="L161" s="189" t="s">
        <v>116</v>
      </c>
      <c r="M161" s="189" t="s">
        <v>224</v>
      </c>
      <c r="N161" s="189" t="s">
        <v>175</v>
      </c>
      <c r="O161" s="189" t="s">
        <v>249</v>
      </c>
      <c r="P161" s="189" t="s">
        <v>180</v>
      </c>
      <c r="Q161" s="189" t="s">
        <v>245</v>
      </c>
      <c r="R161" s="189" t="s">
        <v>244</v>
      </c>
      <c r="S161" s="189" t="s">
        <v>203</v>
      </c>
    </row>
    <row r="162" spans="3:19">
      <c r="C162">
        <v>23</v>
      </c>
      <c r="D162" s="189" t="s">
        <v>143</v>
      </c>
      <c r="E162" s="189" t="s">
        <v>184</v>
      </c>
      <c r="F162" s="189" t="s">
        <v>179</v>
      </c>
      <c r="G162" s="189" t="s">
        <v>156</v>
      </c>
      <c r="H162" s="189" t="s">
        <v>199</v>
      </c>
      <c r="I162" s="189" t="s">
        <v>131</v>
      </c>
      <c r="J162" s="189" t="s">
        <v>203</v>
      </c>
      <c r="K162" s="189" t="s">
        <v>184</v>
      </c>
      <c r="L162" s="189" t="s">
        <v>116</v>
      </c>
      <c r="M162" s="189" t="s">
        <v>155</v>
      </c>
      <c r="N162" s="189" t="s">
        <v>186</v>
      </c>
      <c r="O162" s="189" t="s">
        <v>152</v>
      </c>
      <c r="P162" s="189" t="s">
        <v>158</v>
      </c>
      <c r="Q162" s="189" t="s">
        <v>250</v>
      </c>
      <c r="R162" s="189" t="s">
        <v>250</v>
      </c>
      <c r="S162" s="189" t="s">
        <v>183</v>
      </c>
    </row>
    <row r="163" spans="3:19">
      <c r="C163">
        <v>24</v>
      </c>
      <c r="D163" s="189" t="s">
        <v>180</v>
      </c>
      <c r="E163" s="189" t="s">
        <v>211</v>
      </c>
      <c r="F163" s="189" t="s">
        <v>208</v>
      </c>
      <c r="G163" s="189" t="s">
        <v>136</v>
      </c>
      <c r="H163" s="189" t="s">
        <v>233</v>
      </c>
      <c r="I163" s="189" t="s">
        <v>155</v>
      </c>
      <c r="J163" s="189" t="s">
        <v>169</v>
      </c>
      <c r="K163" s="189" t="s">
        <v>188</v>
      </c>
      <c r="L163" s="189" t="s">
        <v>116</v>
      </c>
      <c r="M163" s="189" t="s">
        <v>165</v>
      </c>
      <c r="N163" s="189" t="s">
        <v>130</v>
      </c>
      <c r="O163" s="189" t="s">
        <v>251</v>
      </c>
      <c r="P163" s="189" t="s">
        <v>170</v>
      </c>
      <c r="Q163" s="189" t="s">
        <v>252</v>
      </c>
      <c r="R163" s="189" t="s">
        <v>252</v>
      </c>
      <c r="S163" s="189" t="s">
        <v>250</v>
      </c>
    </row>
    <row r="164" spans="3:19">
      <c r="C164">
        <v>25</v>
      </c>
      <c r="D164" s="189" t="s">
        <v>177</v>
      </c>
      <c r="E164" s="189" t="s">
        <v>196</v>
      </c>
      <c r="F164" s="189" t="s">
        <v>195</v>
      </c>
      <c r="G164" s="189" t="s">
        <v>175</v>
      </c>
      <c r="H164" s="189" t="s">
        <v>145</v>
      </c>
      <c r="I164" s="189" t="s">
        <v>213</v>
      </c>
      <c r="J164" s="189" t="s">
        <v>205</v>
      </c>
      <c r="K164" s="189" t="s">
        <v>180</v>
      </c>
      <c r="L164" s="189" t="s">
        <v>116</v>
      </c>
      <c r="M164" s="189" t="s">
        <v>161</v>
      </c>
      <c r="N164" s="189" t="s">
        <v>233</v>
      </c>
      <c r="O164" s="189" t="s">
        <v>216</v>
      </c>
      <c r="P164" s="189" t="s">
        <v>222</v>
      </c>
      <c r="Q164" s="189" t="s">
        <v>217</v>
      </c>
      <c r="R164" s="189" t="s">
        <v>217</v>
      </c>
      <c r="S164" s="189" t="s">
        <v>140</v>
      </c>
    </row>
    <row r="165" spans="3:19">
      <c r="C165">
        <v>26</v>
      </c>
      <c r="D165" s="189" t="s">
        <v>167</v>
      </c>
      <c r="E165" s="189" t="s">
        <v>179</v>
      </c>
      <c r="F165" s="189" t="s">
        <v>151</v>
      </c>
      <c r="G165" s="189" t="s">
        <v>184</v>
      </c>
      <c r="H165" s="189" t="s">
        <v>253</v>
      </c>
      <c r="I165" s="189" t="s">
        <v>205</v>
      </c>
      <c r="J165" s="189" t="s">
        <v>247</v>
      </c>
      <c r="K165" s="189" t="s">
        <v>164</v>
      </c>
      <c r="L165" s="189" t="s">
        <v>116</v>
      </c>
      <c r="M165" s="189" t="s">
        <v>146</v>
      </c>
      <c r="N165" s="189" t="s">
        <v>205</v>
      </c>
      <c r="O165" s="189" t="s">
        <v>254</v>
      </c>
      <c r="P165" s="189" t="s">
        <v>251</v>
      </c>
      <c r="Q165" s="189" t="s">
        <v>132</v>
      </c>
      <c r="R165" s="189" t="s">
        <v>251</v>
      </c>
      <c r="S165" s="189" t="s">
        <v>212</v>
      </c>
    </row>
    <row r="166" spans="3:19">
      <c r="C166">
        <v>27</v>
      </c>
      <c r="D166" s="189" t="s">
        <v>186</v>
      </c>
      <c r="E166" s="189" t="s">
        <v>136</v>
      </c>
      <c r="F166" s="189" t="s">
        <v>175</v>
      </c>
      <c r="G166" s="189" t="s">
        <v>145</v>
      </c>
      <c r="H166" s="189" t="s">
        <v>216</v>
      </c>
      <c r="I166" s="189" t="s">
        <v>180</v>
      </c>
      <c r="J166" s="189" t="s">
        <v>179</v>
      </c>
      <c r="K166" s="189" t="s">
        <v>169</v>
      </c>
      <c r="L166" s="189" t="s">
        <v>116</v>
      </c>
      <c r="M166" s="189" t="s">
        <v>188</v>
      </c>
      <c r="N166" s="189" t="s">
        <v>255</v>
      </c>
      <c r="O166" s="189" t="s">
        <v>153</v>
      </c>
      <c r="P166" s="189" t="s">
        <v>132</v>
      </c>
      <c r="Q166" s="189" t="s">
        <v>251</v>
      </c>
      <c r="R166" s="189" t="s">
        <v>132</v>
      </c>
      <c r="S166" s="189" t="s">
        <v>197</v>
      </c>
    </row>
    <row r="167" spans="3:19">
      <c r="C167">
        <v>28</v>
      </c>
      <c r="D167" s="189" t="s">
        <v>131</v>
      </c>
      <c r="E167" s="189" t="s">
        <v>164</v>
      </c>
      <c r="F167" s="189" t="s">
        <v>256</v>
      </c>
      <c r="G167" s="189" t="s">
        <v>208</v>
      </c>
      <c r="H167" s="189" t="s">
        <v>229</v>
      </c>
      <c r="I167" s="189" t="s">
        <v>140</v>
      </c>
      <c r="J167" s="189" t="s">
        <v>217</v>
      </c>
      <c r="K167" s="189" t="s">
        <v>217</v>
      </c>
      <c r="L167" s="189" t="s">
        <v>116</v>
      </c>
      <c r="M167" s="189" t="s">
        <v>182</v>
      </c>
      <c r="N167" s="189" t="s">
        <v>136</v>
      </c>
      <c r="O167" s="189" t="s">
        <v>188</v>
      </c>
      <c r="P167" s="189" t="s">
        <v>228</v>
      </c>
      <c r="Q167" s="189" t="s">
        <v>170</v>
      </c>
      <c r="R167" s="189" t="s">
        <v>158</v>
      </c>
      <c r="S167" s="189" t="s">
        <v>209</v>
      </c>
    </row>
    <row r="168" spans="3:19">
      <c r="C168">
        <v>29</v>
      </c>
      <c r="D168" s="189" t="s">
        <v>173</v>
      </c>
      <c r="E168" s="189" t="s">
        <v>175</v>
      </c>
      <c r="F168" s="189" t="s">
        <v>253</v>
      </c>
      <c r="G168" s="189" t="s">
        <v>180</v>
      </c>
      <c r="H168" s="189" t="s">
        <v>257</v>
      </c>
      <c r="I168" s="189" t="s">
        <v>258</v>
      </c>
      <c r="J168" s="189" t="s">
        <v>259</v>
      </c>
      <c r="K168" s="189" t="s">
        <v>241</v>
      </c>
      <c r="L168" s="189" t="s">
        <v>116</v>
      </c>
      <c r="M168" s="189" t="s">
        <v>213</v>
      </c>
      <c r="N168" s="189" t="s">
        <v>227</v>
      </c>
      <c r="O168" s="189" t="s">
        <v>259</v>
      </c>
      <c r="P168" s="189" t="s">
        <v>217</v>
      </c>
      <c r="Q168" s="189" t="s">
        <v>158</v>
      </c>
      <c r="R168" s="189" t="s">
        <v>170</v>
      </c>
      <c r="S168" s="189" t="s">
        <v>186</v>
      </c>
    </row>
    <row r="169" spans="3:19">
      <c r="C169">
        <v>30</v>
      </c>
      <c r="D169" s="189" t="s">
        <v>181</v>
      </c>
      <c r="E169" s="189" t="s">
        <v>173</v>
      </c>
      <c r="F169" s="189" t="s">
        <v>258</v>
      </c>
      <c r="G169" s="189" t="s">
        <v>205</v>
      </c>
      <c r="H169" s="189" t="s">
        <v>235</v>
      </c>
      <c r="I169" s="189" t="s">
        <v>220</v>
      </c>
      <c r="J169" s="189" t="s">
        <v>226</v>
      </c>
      <c r="K169" s="189" t="s">
        <v>158</v>
      </c>
      <c r="L169" s="189" t="s">
        <v>116</v>
      </c>
      <c r="M169" s="189" t="s">
        <v>239</v>
      </c>
      <c r="N169" s="189" t="s">
        <v>202</v>
      </c>
      <c r="O169" s="189" t="s">
        <v>260</v>
      </c>
      <c r="P169" s="189" t="s">
        <v>188</v>
      </c>
      <c r="Q169" s="189" t="s">
        <v>209</v>
      </c>
      <c r="R169" s="189" t="s">
        <v>246</v>
      </c>
      <c r="S169" s="189" t="s">
        <v>177</v>
      </c>
    </row>
    <row r="170" spans="3:19">
      <c r="C170">
        <v>31</v>
      </c>
      <c r="D170" s="189" t="s">
        <v>188</v>
      </c>
      <c r="E170" s="189" t="s">
        <v>195</v>
      </c>
      <c r="F170" s="189" t="s">
        <v>211</v>
      </c>
      <c r="G170" s="189" t="s">
        <v>188</v>
      </c>
      <c r="H170" s="189" t="s">
        <v>142</v>
      </c>
      <c r="I170" s="189" t="s">
        <v>165</v>
      </c>
      <c r="J170" s="189" t="s">
        <v>170</v>
      </c>
      <c r="K170" s="189" t="s">
        <v>197</v>
      </c>
      <c r="L170" s="189" t="s">
        <v>116</v>
      </c>
      <c r="M170" s="189" t="s">
        <v>225</v>
      </c>
      <c r="N170" s="189" t="s">
        <v>261</v>
      </c>
      <c r="O170" s="189" t="s">
        <v>262</v>
      </c>
      <c r="P170" s="189" t="s">
        <v>250</v>
      </c>
      <c r="Q170" s="189" t="s">
        <v>246</v>
      </c>
      <c r="R170" s="189" t="s">
        <v>135</v>
      </c>
      <c r="S170" s="189" t="s">
        <v>169</v>
      </c>
    </row>
    <row r="171" spans="3:19">
      <c r="C171">
        <v>32</v>
      </c>
      <c r="D171" s="189" t="s">
        <v>221</v>
      </c>
      <c r="E171" s="189" t="s">
        <v>149</v>
      </c>
      <c r="F171" s="189" t="s">
        <v>248</v>
      </c>
      <c r="G171" s="189" t="s">
        <v>178</v>
      </c>
      <c r="H171" s="189" t="s">
        <v>152</v>
      </c>
      <c r="I171" s="189" t="s">
        <v>248</v>
      </c>
      <c r="J171" s="189" t="s">
        <v>263</v>
      </c>
      <c r="K171" s="189" t="s">
        <v>145</v>
      </c>
      <c r="L171" s="189" t="s">
        <v>116</v>
      </c>
      <c r="M171" s="189" t="s">
        <v>137</v>
      </c>
      <c r="N171" s="189" t="s">
        <v>135</v>
      </c>
      <c r="O171" s="189" t="s">
        <v>144</v>
      </c>
      <c r="P171" s="189" t="s">
        <v>235</v>
      </c>
      <c r="Q171" s="189" t="s">
        <v>135</v>
      </c>
      <c r="R171" s="189" t="s">
        <v>264</v>
      </c>
      <c r="S171" s="189" t="s">
        <v>200</v>
      </c>
    </row>
    <row r="172" spans="3:19">
      <c r="C172">
        <v>33</v>
      </c>
      <c r="D172" s="189" t="s">
        <v>184</v>
      </c>
      <c r="E172" s="189" t="s">
        <v>224</v>
      </c>
      <c r="F172" s="189" t="s">
        <v>232</v>
      </c>
      <c r="G172" s="189" t="s">
        <v>224</v>
      </c>
      <c r="H172" s="189" t="s">
        <v>201</v>
      </c>
      <c r="I172" s="189" t="s">
        <v>253</v>
      </c>
      <c r="J172" s="189" t="s">
        <v>187</v>
      </c>
      <c r="K172" s="189" t="s">
        <v>230</v>
      </c>
      <c r="L172" s="189" t="s">
        <v>116</v>
      </c>
      <c r="M172" s="189" t="s">
        <v>181</v>
      </c>
      <c r="N172" s="189" t="s">
        <v>188</v>
      </c>
      <c r="O172" s="189" t="s">
        <v>164</v>
      </c>
      <c r="P172" s="189" t="s">
        <v>135</v>
      </c>
      <c r="Q172" s="189" t="s">
        <v>264</v>
      </c>
      <c r="R172" s="189" t="s">
        <v>265</v>
      </c>
      <c r="S172" s="189" t="s">
        <v>164</v>
      </c>
    </row>
    <row r="173" spans="3:19">
      <c r="C173">
        <v>34</v>
      </c>
      <c r="D173" s="189" t="s">
        <v>202</v>
      </c>
      <c r="E173" s="189" t="s">
        <v>178</v>
      </c>
      <c r="F173" s="189" t="s">
        <v>189</v>
      </c>
      <c r="G173" s="189" t="s">
        <v>164</v>
      </c>
      <c r="H173" s="189" t="s">
        <v>192</v>
      </c>
      <c r="I173" s="189" t="s">
        <v>230</v>
      </c>
      <c r="J173" s="189" t="s">
        <v>131</v>
      </c>
      <c r="K173" s="189" t="s">
        <v>212</v>
      </c>
      <c r="L173" s="189" t="s">
        <v>116</v>
      </c>
      <c r="M173" s="189" t="s">
        <v>143</v>
      </c>
      <c r="N173" s="189" t="s">
        <v>266</v>
      </c>
      <c r="O173" s="189" t="s">
        <v>267</v>
      </c>
      <c r="P173" s="189" t="s">
        <v>212</v>
      </c>
      <c r="Q173" s="189" t="s">
        <v>268</v>
      </c>
      <c r="R173" s="189" t="s">
        <v>268</v>
      </c>
      <c r="S173" s="189" t="s">
        <v>180</v>
      </c>
    </row>
    <row r="174" spans="3:19">
      <c r="C174">
        <v>35</v>
      </c>
      <c r="D174" s="189" t="s">
        <v>191</v>
      </c>
      <c r="E174" s="189" t="s">
        <v>137</v>
      </c>
      <c r="F174" s="189" t="s">
        <v>269</v>
      </c>
      <c r="G174" s="189" t="s">
        <v>173</v>
      </c>
      <c r="H174" s="189" t="s">
        <v>256</v>
      </c>
      <c r="I174" s="189" t="s">
        <v>170</v>
      </c>
      <c r="J174" s="189" t="s">
        <v>155</v>
      </c>
      <c r="K174" s="189" t="s">
        <v>247</v>
      </c>
      <c r="L174" s="189" t="s">
        <v>116</v>
      </c>
      <c r="M174" s="189" t="s">
        <v>173</v>
      </c>
      <c r="N174" s="189" t="s">
        <v>208</v>
      </c>
      <c r="O174" s="189" t="s">
        <v>197</v>
      </c>
      <c r="P174" s="189" t="s">
        <v>244</v>
      </c>
      <c r="Q174" s="189" t="s">
        <v>265</v>
      </c>
      <c r="R174" s="189" t="s">
        <v>209</v>
      </c>
      <c r="S174" s="189" t="s">
        <v>211</v>
      </c>
    </row>
    <row r="175" spans="3:19">
      <c r="C175">
        <v>36</v>
      </c>
      <c r="D175" s="189" t="s">
        <v>234</v>
      </c>
      <c r="E175" s="189" t="s">
        <v>194</v>
      </c>
      <c r="F175" s="189" t="s">
        <v>138</v>
      </c>
      <c r="G175" s="189" t="s">
        <v>167</v>
      </c>
      <c r="H175" s="189" t="s">
        <v>171</v>
      </c>
      <c r="I175" s="189" t="s">
        <v>175</v>
      </c>
      <c r="J175" s="189" t="s">
        <v>145</v>
      </c>
      <c r="K175" s="189" t="s">
        <v>227</v>
      </c>
      <c r="L175" s="189" t="s">
        <v>116</v>
      </c>
      <c r="M175" s="189" t="s">
        <v>247</v>
      </c>
      <c r="N175" s="189" t="s">
        <v>254</v>
      </c>
      <c r="O175" s="189" t="s">
        <v>270</v>
      </c>
      <c r="P175" s="189" t="s">
        <v>239</v>
      </c>
      <c r="Q175" s="189" t="s">
        <v>271</v>
      </c>
      <c r="R175" s="189" t="s">
        <v>130</v>
      </c>
      <c r="S175" s="189" t="s">
        <v>221</v>
      </c>
    </row>
    <row r="176" spans="3:19">
      <c r="C176">
        <v>37</v>
      </c>
      <c r="D176" s="189" t="s">
        <v>158</v>
      </c>
      <c r="E176" s="189" t="s">
        <v>190</v>
      </c>
      <c r="F176" s="189" t="s">
        <v>196</v>
      </c>
      <c r="G176" s="189" t="s">
        <v>217</v>
      </c>
      <c r="H176" s="189" t="s">
        <v>206</v>
      </c>
      <c r="I176" s="189" t="s">
        <v>138</v>
      </c>
      <c r="J176" s="189" t="s">
        <v>253</v>
      </c>
      <c r="K176" s="189" t="s">
        <v>235</v>
      </c>
      <c r="L176" s="189" t="s">
        <v>116</v>
      </c>
      <c r="M176" s="189" t="s">
        <v>164</v>
      </c>
      <c r="N176" s="189" t="s">
        <v>258</v>
      </c>
      <c r="O176" s="189" t="s">
        <v>272</v>
      </c>
      <c r="P176" s="189" t="s">
        <v>173</v>
      </c>
      <c r="Q176" s="189" t="s">
        <v>273</v>
      </c>
      <c r="R176" s="189" t="s">
        <v>273</v>
      </c>
      <c r="S176" s="189" t="s">
        <v>215</v>
      </c>
    </row>
    <row r="177" spans="3:19">
      <c r="C177">
        <v>38</v>
      </c>
      <c r="D177" s="189" t="s">
        <v>209</v>
      </c>
      <c r="E177" s="189" t="s">
        <v>146</v>
      </c>
      <c r="F177" s="189" t="s">
        <v>186</v>
      </c>
      <c r="G177" s="189" t="s">
        <v>187</v>
      </c>
      <c r="H177" s="189" t="s">
        <v>274</v>
      </c>
      <c r="I177" s="189" t="s">
        <v>203</v>
      </c>
      <c r="J177" s="189" t="s">
        <v>164</v>
      </c>
      <c r="K177" s="189" t="s">
        <v>205</v>
      </c>
      <c r="L177" s="189" t="s">
        <v>116</v>
      </c>
      <c r="M177" s="189" t="s">
        <v>231</v>
      </c>
      <c r="N177" s="189" t="s">
        <v>226</v>
      </c>
      <c r="O177" s="189" t="s">
        <v>275</v>
      </c>
      <c r="P177" s="189" t="s">
        <v>245</v>
      </c>
      <c r="Q177" s="189" t="s">
        <v>130</v>
      </c>
      <c r="R177" s="189" t="s">
        <v>271</v>
      </c>
      <c r="S177" s="189" t="s">
        <v>251</v>
      </c>
    </row>
    <row r="178" spans="3:19">
      <c r="C178">
        <v>39</v>
      </c>
      <c r="D178" s="189" t="s">
        <v>194</v>
      </c>
      <c r="E178" s="189" t="s">
        <v>203</v>
      </c>
      <c r="F178" s="189" t="s">
        <v>276</v>
      </c>
      <c r="G178" s="189" t="s">
        <v>212</v>
      </c>
      <c r="H178" s="189" t="s">
        <v>157</v>
      </c>
      <c r="I178" s="189" t="s">
        <v>184</v>
      </c>
      <c r="J178" s="189" t="s">
        <v>232</v>
      </c>
      <c r="K178" s="189" t="s">
        <v>226</v>
      </c>
      <c r="L178" s="189" t="s">
        <v>116</v>
      </c>
      <c r="M178" s="189" t="s">
        <v>206</v>
      </c>
      <c r="N178" s="189" t="s">
        <v>215</v>
      </c>
      <c r="O178" s="189" t="s">
        <v>277</v>
      </c>
      <c r="P178" s="189" t="s">
        <v>240</v>
      </c>
      <c r="Q178" s="189" t="s">
        <v>173</v>
      </c>
      <c r="R178" s="189" t="s">
        <v>194</v>
      </c>
      <c r="S178" s="189" t="s">
        <v>262</v>
      </c>
    </row>
    <row r="179" spans="3:19">
      <c r="C179">
        <v>40</v>
      </c>
      <c r="D179" s="189" t="s">
        <v>215</v>
      </c>
      <c r="E179" s="189" t="s">
        <v>208</v>
      </c>
      <c r="F179" s="189" t="s">
        <v>254</v>
      </c>
      <c r="G179" s="189" t="s">
        <v>158</v>
      </c>
      <c r="H179" s="189" t="s">
        <v>276</v>
      </c>
      <c r="I179" s="189" t="s">
        <v>177</v>
      </c>
      <c r="J179" s="189" t="s">
        <v>189</v>
      </c>
      <c r="K179" s="189" t="s">
        <v>208</v>
      </c>
      <c r="L179" s="189" t="s">
        <v>116</v>
      </c>
      <c r="M179" s="189" t="s">
        <v>131</v>
      </c>
      <c r="N179" s="189" t="s">
        <v>224</v>
      </c>
      <c r="O179" s="189" t="s">
        <v>278</v>
      </c>
      <c r="P179" s="189" t="s">
        <v>209</v>
      </c>
      <c r="Q179" s="189" t="s">
        <v>194</v>
      </c>
      <c r="R179" s="189" t="s">
        <v>173</v>
      </c>
      <c r="S179" s="189" t="s">
        <v>165</v>
      </c>
    </row>
    <row r="180" spans="3:19">
      <c r="C180">
        <v>41</v>
      </c>
      <c r="D180" s="189" t="s">
        <v>227</v>
      </c>
      <c r="E180" s="189" t="s">
        <v>159</v>
      </c>
      <c r="F180" s="189" t="s">
        <v>279</v>
      </c>
      <c r="G180" s="189" t="s">
        <v>189</v>
      </c>
      <c r="H180" s="189" t="s">
        <v>149</v>
      </c>
      <c r="I180" s="189" t="s">
        <v>143</v>
      </c>
      <c r="J180" s="189" t="s">
        <v>224</v>
      </c>
      <c r="K180" s="189" t="s">
        <v>231</v>
      </c>
      <c r="L180" s="189" t="s">
        <v>116</v>
      </c>
      <c r="M180" s="189" t="s">
        <v>232</v>
      </c>
      <c r="N180" s="189" t="s">
        <v>155</v>
      </c>
      <c r="O180" s="189" t="s">
        <v>198</v>
      </c>
      <c r="P180" s="189" t="s">
        <v>227</v>
      </c>
      <c r="Q180" s="189" t="s">
        <v>280</v>
      </c>
      <c r="R180" s="189" t="s">
        <v>280</v>
      </c>
      <c r="S180" s="189" t="s">
        <v>226</v>
      </c>
    </row>
    <row r="181" spans="3:19">
      <c r="C181">
        <v>42</v>
      </c>
      <c r="D181" s="189" t="s">
        <v>151</v>
      </c>
      <c r="E181" s="189" t="s">
        <v>209</v>
      </c>
      <c r="F181" s="189" t="s">
        <v>213</v>
      </c>
      <c r="G181" s="189" t="s">
        <v>154</v>
      </c>
      <c r="H181" s="189" t="s">
        <v>130</v>
      </c>
      <c r="I181" s="189" t="s">
        <v>219</v>
      </c>
      <c r="J181" s="189" t="s">
        <v>208</v>
      </c>
      <c r="K181" s="189" t="s">
        <v>258</v>
      </c>
      <c r="L181" s="189" t="s">
        <v>116</v>
      </c>
      <c r="M181" s="189" t="s">
        <v>226</v>
      </c>
      <c r="N181" s="189" t="s">
        <v>196</v>
      </c>
      <c r="O181" s="189" t="s">
        <v>281</v>
      </c>
      <c r="P181" s="189" t="s">
        <v>252</v>
      </c>
      <c r="Q181" s="189" t="s">
        <v>167</v>
      </c>
      <c r="R181" s="189" t="s">
        <v>167</v>
      </c>
      <c r="S181" s="189" t="s">
        <v>207</v>
      </c>
    </row>
    <row r="182" spans="3:19">
      <c r="C182">
        <v>43</v>
      </c>
      <c r="D182" s="189" t="s">
        <v>170</v>
      </c>
      <c r="E182" s="189" t="s">
        <v>156</v>
      </c>
      <c r="F182" s="189" t="s">
        <v>224</v>
      </c>
      <c r="G182" s="189" t="s">
        <v>247</v>
      </c>
      <c r="H182" s="189" t="s">
        <v>282</v>
      </c>
      <c r="I182" s="189" t="s">
        <v>211</v>
      </c>
      <c r="J182" s="189" t="s">
        <v>151</v>
      </c>
      <c r="K182" s="189" t="s">
        <v>225</v>
      </c>
      <c r="L182" s="189" t="s">
        <v>116</v>
      </c>
      <c r="M182" s="189" t="s">
        <v>139</v>
      </c>
      <c r="N182" s="189" t="s">
        <v>195</v>
      </c>
      <c r="O182" s="189" t="s">
        <v>223</v>
      </c>
      <c r="P182" s="189" t="s">
        <v>246</v>
      </c>
      <c r="Q182" s="189" t="s">
        <v>134</v>
      </c>
      <c r="R182" s="189" t="s">
        <v>134</v>
      </c>
      <c r="S182" s="189" t="s">
        <v>270</v>
      </c>
    </row>
    <row r="183" spans="3:19">
      <c r="C183">
        <v>44</v>
      </c>
      <c r="D183" s="189" t="s">
        <v>155</v>
      </c>
      <c r="E183" s="189" t="s">
        <v>227</v>
      </c>
      <c r="F183" s="189" t="s">
        <v>205</v>
      </c>
      <c r="G183" s="189" t="s">
        <v>169</v>
      </c>
      <c r="H183" s="189" t="s">
        <v>136</v>
      </c>
      <c r="I183" s="189" t="s">
        <v>190</v>
      </c>
      <c r="J183" s="189" t="s">
        <v>280</v>
      </c>
      <c r="K183" s="189" t="s">
        <v>187</v>
      </c>
      <c r="L183" s="189" t="s">
        <v>116</v>
      </c>
      <c r="M183" s="189" t="s">
        <v>208</v>
      </c>
      <c r="N183" s="189" t="s">
        <v>198</v>
      </c>
      <c r="O183" s="189" t="s">
        <v>230</v>
      </c>
      <c r="P183" s="189" t="s">
        <v>194</v>
      </c>
      <c r="Q183" s="189" t="s">
        <v>143</v>
      </c>
      <c r="R183" s="189" t="s">
        <v>143</v>
      </c>
      <c r="S183" s="189" t="s">
        <v>222</v>
      </c>
    </row>
    <row r="184" spans="3:19">
      <c r="C184">
        <v>45</v>
      </c>
      <c r="D184" s="189" t="s">
        <v>217</v>
      </c>
      <c r="E184" s="189" t="s">
        <v>171</v>
      </c>
      <c r="F184" s="189" t="s">
        <v>283</v>
      </c>
      <c r="G184" s="189" t="s">
        <v>232</v>
      </c>
      <c r="H184" s="189" t="s">
        <v>166</v>
      </c>
      <c r="I184" s="189" t="s">
        <v>194</v>
      </c>
      <c r="J184" s="189" t="s">
        <v>258</v>
      </c>
      <c r="K184" s="189" t="s">
        <v>142</v>
      </c>
      <c r="L184" s="189" t="s">
        <v>116</v>
      </c>
      <c r="M184" s="189" t="s">
        <v>263</v>
      </c>
      <c r="N184" s="189" t="s">
        <v>172</v>
      </c>
      <c r="O184" s="189" t="s">
        <v>279</v>
      </c>
      <c r="P184" s="189" t="s">
        <v>134</v>
      </c>
      <c r="Q184" s="189" t="s">
        <v>186</v>
      </c>
      <c r="R184" s="189" t="s">
        <v>186</v>
      </c>
      <c r="S184" s="189" t="s">
        <v>279</v>
      </c>
    </row>
    <row r="185" spans="3:19">
      <c r="C185">
        <v>46</v>
      </c>
      <c r="D185" s="189" t="s">
        <v>204</v>
      </c>
      <c r="E185" s="189" t="s">
        <v>206</v>
      </c>
      <c r="F185" s="189" t="s">
        <v>187</v>
      </c>
      <c r="G185" s="189" t="s">
        <v>280</v>
      </c>
      <c r="H185" s="189" t="s">
        <v>232</v>
      </c>
      <c r="I185" s="189" t="s">
        <v>144</v>
      </c>
      <c r="J185" s="189" t="s">
        <v>195</v>
      </c>
      <c r="K185" s="189" t="s">
        <v>131</v>
      </c>
      <c r="L185" s="189" t="s">
        <v>116</v>
      </c>
      <c r="M185" s="189" t="s">
        <v>220</v>
      </c>
      <c r="N185" s="189" t="s">
        <v>259</v>
      </c>
      <c r="O185" s="189" t="s">
        <v>257</v>
      </c>
      <c r="P185" s="189" t="s">
        <v>205</v>
      </c>
      <c r="Q185" s="189" t="s">
        <v>145</v>
      </c>
      <c r="R185" s="189" t="s">
        <v>145</v>
      </c>
      <c r="S185" s="189" t="s">
        <v>242</v>
      </c>
    </row>
    <row r="186" spans="3:19">
      <c r="C186">
        <v>47</v>
      </c>
      <c r="D186" s="189" t="s">
        <v>164</v>
      </c>
      <c r="E186" s="189" t="s">
        <v>188</v>
      </c>
      <c r="F186" s="189" t="s">
        <v>130</v>
      </c>
      <c r="G186" s="189" t="s">
        <v>197</v>
      </c>
      <c r="H186" s="189" t="s">
        <v>277</v>
      </c>
      <c r="I186" s="189" t="s">
        <v>283</v>
      </c>
      <c r="J186" s="189" t="s">
        <v>172</v>
      </c>
      <c r="K186" s="189" t="s">
        <v>170</v>
      </c>
      <c r="L186" s="189" t="s">
        <v>116</v>
      </c>
      <c r="M186" s="189" t="s">
        <v>205</v>
      </c>
      <c r="N186" s="189" t="s">
        <v>263</v>
      </c>
      <c r="O186" s="189" t="s">
        <v>206</v>
      </c>
      <c r="P186" s="189" t="s">
        <v>184</v>
      </c>
      <c r="Q186" s="189" t="s">
        <v>165</v>
      </c>
      <c r="R186" s="189" t="s">
        <v>165</v>
      </c>
      <c r="S186" s="189" t="s">
        <v>144</v>
      </c>
    </row>
    <row r="187" spans="3:19">
      <c r="C187">
        <v>48</v>
      </c>
      <c r="D187" s="189" t="s">
        <v>163</v>
      </c>
      <c r="E187" s="189" t="s">
        <v>180</v>
      </c>
      <c r="F187" s="189" t="s">
        <v>145</v>
      </c>
      <c r="G187" s="189" t="s">
        <v>131</v>
      </c>
      <c r="H187" s="189" t="s">
        <v>248</v>
      </c>
      <c r="I187" s="189" t="s">
        <v>259</v>
      </c>
      <c r="J187" s="189" t="s">
        <v>223</v>
      </c>
      <c r="K187" s="189" t="s">
        <v>219</v>
      </c>
      <c r="L187" s="189" t="s">
        <v>116</v>
      </c>
      <c r="M187" s="189" t="s">
        <v>203</v>
      </c>
      <c r="N187" s="189" t="s">
        <v>284</v>
      </c>
      <c r="O187" s="189" t="s">
        <v>285</v>
      </c>
      <c r="P187" s="189" t="s">
        <v>130</v>
      </c>
      <c r="Q187" s="189" t="s">
        <v>202</v>
      </c>
      <c r="R187" s="189" t="s">
        <v>224</v>
      </c>
      <c r="S187" s="189" t="s">
        <v>148</v>
      </c>
    </row>
    <row r="188" spans="3:19">
      <c r="C188">
        <v>49</v>
      </c>
      <c r="D188" s="189" t="s">
        <v>212</v>
      </c>
      <c r="E188" s="189" t="s">
        <v>197</v>
      </c>
      <c r="F188" s="189" t="s">
        <v>247</v>
      </c>
      <c r="G188" s="189" t="s">
        <v>170</v>
      </c>
      <c r="H188" s="189" t="s">
        <v>219</v>
      </c>
      <c r="I188" s="189" t="s">
        <v>154</v>
      </c>
      <c r="J188" s="189" t="s">
        <v>227</v>
      </c>
      <c r="K188" s="189" t="s">
        <v>244</v>
      </c>
      <c r="L188" s="189" t="s">
        <v>116</v>
      </c>
      <c r="M188" s="189" t="s">
        <v>202</v>
      </c>
      <c r="N188" s="189" t="s">
        <v>167</v>
      </c>
      <c r="O188" s="189" t="s">
        <v>133</v>
      </c>
      <c r="P188" s="189" t="s">
        <v>186</v>
      </c>
      <c r="Q188" s="189" t="s">
        <v>224</v>
      </c>
      <c r="R188" s="189" t="s">
        <v>202</v>
      </c>
      <c r="S188" s="189" t="s">
        <v>130</v>
      </c>
    </row>
    <row r="189" spans="3:19">
      <c r="C189">
        <v>50</v>
      </c>
      <c r="D189" s="189" t="s">
        <v>239</v>
      </c>
      <c r="E189" s="189" t="s">
        <v>161</v>
      </c>
      <c r="F189" s="189" t="s">
        <v>242</v>
      </c>
      <c r="G189" s="189" t="s">
        <v>140</v>
      </c>
      <c r="H189" s="189" t="s">
        <v>286</v>
      </c>
      <c r="I189" s="189" t="s">
        <v>202</v>
      </c>
      <c r="J189" s="189" t="s">
        <v>197</v>
      </c>
      <c r="K189" s="189" t="s">
        <v>248</v>
      </c>
      <c r="L189" s="189" t="s">
        <v>116</v>
      </c>
      <c r="M189" s="189" t="s">
        <v>261</v>
      </c>
      <c r="N189" s="189" t="s">
        <v>241</v>
      </c>
      <c r="O189" s="189" t="s">
        <v>287</v>
      </c>
      <c r="P189" s="189" t="s">
        <v>265</v>
      </c>
      <c r="Q189" s="189" t="s">
        <v>164</v>
      </c>
      <c r="R189" s="189" t="s">
        <v>200</v>
      </c>
      <c r="S189" s="189" t="s">
        <v>288</v>
      </c>
    </row>
    <row r="190" spans="3:19">
      <c r="C190">
        <v>51</v>
      </c>
      <c r="D190" s="189" t="s">
        <v>251</v>
      </c>
      <c r="E190" s="189" t="s">
        <v>205</v>
      </c>
      <c r="F190" s="189" t="s">
        <v>233</v>
      </c>
      <c r="G190" s="189" t="s">
        <v>241</v>
      </c>
      <c r="H190" s="189" t="s">
        <v>146</v>
      </c>
      <c r="I190" s="189" t="s">
        <v>152</v>
      </c>
      <c r="J190" s="189" t="s">
        <v>262</v>
      </c>
      <c r="K190" s="189" t="s">
        <v>280</v>
      </c>
      <c r="L190" s="189" t="s">
        <v>116</v>
      </c>
      <c r="M190" s="189" t="s">
        <v>212</v>
      </c>
      <c r="N190" s="189" t="s">
        <v>149</v>
      </c>
      <c r="O190" s="189" t="s">
        <v>158</v>
      </c>
      <c r="P190" s="189" t="s">
        <v>264</v>
      </c>
      <c r="Q190" s="189" t="s">
        <v>238</v>
      </c>
      <c r="R190" s="189" t="s">
        <v>164</v>
      </c>
      <c r="S190" s="189" t="s">
        <v>244</v>
      </c>
    </row>
    <row r="191" spans="3:19">
      <c r="C191">
        <v>52</v>
      </c>
      <c r="D191" s="189" t="s">
        <v>140</v>
      </c>
      <c r="E191" s="189" t="s">
        <v>185</v>
      </c>
      <c r="F191" s="189" t="s">
        <v>220</v>
      </c>
      <c r="G191" s="189" t="s">
        <v>152</v>
      </c>
      <c r="H191" s="189" t="s">
        <v>151</v>
      </c>
      <c r="I191" s="189" t="s">
        <v>160</v>
      </c>
      <c r="J191" s="189" t="s">
        <v>200</v>
      </c>
      <c r="K191" s="189" t="s">
        <v>263</v>
      </c>
      <c r="L191" s="189" t="s">
        <v>116</v>
      </c>
      <c r="M191" s="189" t="s">
        <v>171</v>
      </c>
      <c r="N191" s="189" t="s">
        <v>134</v>
      </c>
      <c r="O191" s="189" t="s">
        <v>289</v>
      </c>
      <c r="P191" s="189" t="s">
        <v>258</v>
      </c>
      <c r="Q191" s="189" t="s">
        <v>200</v>
      </c>
      <c r="R191" s="189" t="s">
        <v>238</v>
      </c>
      <c r="S191" s="189" t="s">
        <v>248</v>
      </c>
    </row>
    <row r="192" spans="3:19">
      <c r="C192">
        <v>53</v>
      </c>
      <c r="D192" s="189" t="s">
        <v>222</v>
      </c>
      <c r="E192" s="189" t="s">
        <v>213</v>
      </c>
      <c r="F192" s="189" t="s">
        <v>287</v>
      </c>
      <c r="G192" s="189" t="s">
        <v>168</v>
      </c>
      <c r="H192" s="189" t="s">
        <v>175</v>
      </c>
      <c r="I192" s="189" t="s">
        <v>179</v>
      </c>
      <c r="J192" s="189" t="s">
        <v>218</v>
      </c>
      <c r="K192" s="189" t="s">
        <v>224</v>
      </c>
      <c r="L192" s="189" t="s">
        <v>116</v>
      </c>
      <c r="M192" s="189" t="s">
        <v>207</v>
      </c>
      <c r="N192" s="189" t="s">
        <v>243</v>
      </c>
      <c r="O192" s="189" t="s">
        <v>200</v>
      </c>
      <c r="P192" s="189" t="s">
        <v>268</v>
      </c>
      <c r="Q192" s="189" t="s">
        <v>241</v>
      </c>
      <c r="R192" s="189" t="s">
        <v>241</v>
      </c>
      <c r="S192" s="189" t="s">
        <v>202</v>
      </c>
    </row>
    <row r="193" spans="3:19">
      <c r="C193">
        <v>54</v>
      </c>
      <c r="D193" s="189" t="s">
        <v>205</v>
      </c>
      <c r="E193" s="189" t="s">
        <v>247</v>
      </c>
      <c r="F193" s="189" t="s">
        <v>166</v>
      </c>
      <c r="G193" s="189" t="s">
        <v>220</v>
      </c>
      <c r="H193" s="189" t="s">
        <v>174</v>
      </c>
      <c r="I193" s="189" t="s">
        <v>229</v>
      </c>
      <c r="J193" s="189" t="s">
        <v>257</v>
      </c>
      <c r="K193" s="189" t="s">
        <v>156</v>
      </c>
      <c r="L193" s="189" t="s">
        <v>116</v>
      </c>
      <c r="M193" s="189" t="s">
        <v>178</v>
      </c>
      <c r="N193" s="189" t="s">
        <v>164</v>
      </c>
      <c r="O193" s="189" t="s">
        <v>154</v>
      </c>
      <c r="P193" s="189" t="s">
        <v>280</v>
      </c>
      <c r="Q193" s="189" t="s">
        <v>289</v>
      </c>
      <c r="R193" s="189" t="s">
        <v>289</v>
      </c>
      <c r="S193" s="189" t="s">
        <v>234</v>
      </c>
    </row>
    <row r="194" spans="3:19">
      <c r="C194">
        <v>55</v>
      </c>
      <c r="D194" s="189" t="s">
        <v>235</v>
      </c>
      <c r="E194" s="189" t="s">
        <v>242</v>
      </c>
      <c r="F194" s="189" t="s">
        <v>161</v>
      </c>
      <c r="G194" s="189" t="s">
        <v>230</v>
      </c>
      <c r="H194" s="189" t="s">
        <v>279</v>
      </c>
      <c r="I194" s="189" t="s">
        <v>196</v>
      </c>
      <c r="J194" s="189" t="s">
        <v>153</v>
      </c>
      <c r="K194" s="189" t="s">
        <v>287</v>
      </c>
      <c r="L194" s="189" t="s">
        <v>116</v>
      </c>
      <c r="M194" s="189" t="s">
        <v>259</v>
      </c>
      <c r="N194" s="189" t="s">
        <v>247</v>
      </c>
      <c r="O194" s="189" t="s">
        <v>170</v>
      </c>
      <c r="P194" s="189" t="s">
        <v>273</v>
      </c>
      <c r="Q194" s="189" t="s">
        <v>188</v>
      </c>
      <c r="R194" s="189" t="s">
        <v>188</v>
      </c>
      <c r="S194" s="189" t="s">
        <v>162</v>
      </c>
    </row>
    <row r="195" spans="3:19">
      <c r="C195">
        <v>56</v>
      </c>
      <c r="D195" s="189" t="s">
        <v>228</v>
      </c>
      <c r="E195" s="189" t="s">
        <v>232</v>
      </c>
      <c r="F195" s="189" t="s">
        <v>282</v>
      </c>
      <c r="G195" s="189" t="s">
        <v>155</v>
      </c>
      <c r="H195" s="189" t="s">
        <v>263</v>
      </c>
      <c r="I195" s="189" t="s">
        <v>225</v>
      </c>
      <c r="J195" s="189" t="s">
        <v>176</v>
      </c>
      <c r="K195" s="189" t="s">
        <v>239</v>
      </c>
      <c r="L195" s="189" t="s">
        <v>116</v>
      </c>
      <c r="M195" s="189" t="s">
        <v>214</v>
      </c>
      <c r="N195" s="189" t="s">
        <v>249</v>
      </c>
      <c r="O195" s="189" t="s">
        <v>149</v>
      </c>
      <c r="P195" s="189" t="s">
        <v>238</v>
      </c>
      <c r="Q195" s="189" t="s">
        <v>184</v>
      </c>
      <c r="R195" s="189" t="s">
        <v>184</v>
      </c>
      <c r="S195" s="189" t="s">
        <v>151</v>
      </c>
    </row>
    <row r="196" spans="3:19">
      <c r="C196">
        <v>57</v>
      </c>
      <c r="D196" s="189" t="s">
        <v>160</v>
      </c>
      <c r="E196" s="189" t="s">
        <v>225</v>
      </c>
      <c r="F196" s="189" t="s">
        <v>146</v>
      </c>
      <c r="G196" s="189" t="s">
        <v>289</v>
      </c>
      <c r="H196" s="189" t="s">
        <v>177</v>
      </c>
      <c r="I196" s="189" t="s">
        <v>173</v>
      </c>
      <c r="J196" s="189" t="s">
        <v>207</v>
      </c>
      <c r="K196" s="189" t="s">
        <v>220</v>
      </c>
      <c r="L196" s="189" t="s">
        <v>116</v>
      </c>
      <c r="M196" s="189" t="s">
        <v>233</v>
      </c>
      <c r="N196" s="189" t="s">
        <v>290</v>
      </c>
      <c r="O196" s="189" t="s">
        <v>134</v>
      </c>
      <c r="P196" s="189" t="s">
        <v>164</v>
      </c>
      <c r="Q196" s="189" t="s">
        <v>291</v>
      </c>
      <c r="R196" s="189" t="s">
        <v>292</v>
      </c>
      <c r="S196" s="189" t="s">
        <v>235</v>
      </c>
    </row>
    <row r="197" spans="3:19">
      <c r="C197">
        <v>58</v>
      </c>
      <c r="D197" s="189" t="s">
        <v>224</v>
      </c>
      <c r="E197" s="189" t="s">
        <v>152</v>
      </c>
      <c r="F197" s="189" t="s">
        <v>133</v>
      </c>
      <c r="G197" s="189" t="s">
        <v>258</v>
      </c>
      <c r="H197" s="189" t="s">
        <v>181</v>
      </c>
      <c r="I197" s="189" t="s">
        <v>172</v>
      </c>
      <c r="J197" s="189" t="s">
        <v>161</v>
      </c>
      <c r="K197" s="189" t="s">
        <v>189</v>
      </c>
      <c r="L197" s="189" t="s">
        <v>116</v>
      </c>
      <c r="M197" s="189" t="s">
        <v>156</v>
      </c>
      <c r="N197" s="189" t="s">
        <v>239</v>
      </c>
      <c r="O197" s="189" t="s">
        <v>116</v>
      </c>
      <c r="P197" s="189" t="s">
        <v>271</v>
      </c>
      <c r="Q197" s="189" t="s">
        <v>292</v>
      </c>
      <c r="R197" s="189" t="s">
        <v>291</v>
      </c>
      <c r="S197" s="189" t="s">
        <v>174</v>
      </c>
    </row>
    <row r="198" spans="3:19">
      <c r="C198">
        <v>59</v>
      </c>
      <c r="D198" s="189" t="s">
        <v>250</v>
      </c>
      <c r="E198" s="189" t="s">
        <v>230</v>
      </c>
      <c r="F198" s="189" t="s">
        <v>251</v>
      </c>
      <c r="G198" s="189" t="s">
        <v>287</v>
      </c>
      <c r="H198" s="189" t="s">
        <v>160</v>
      </c>
      <c r="I198" s="189" t="s">
        <v>223</v>
      </c>
      <c r="J198" s="189" t="s">
        <v>198</v>
      </c>
      <c r="K198" s="189" t="s">
        <v>250</v>
      </c>
      <c r="L198" s="189" t="s">
        <v>116</v>
      </c>
      <c r="M198" s="189" t="s">
        <v>190</v>
      </c>
      <c r="N198" s="189" t="s">
        <v>267</v>
      </c>
      <c r="O198" s="189" t="s">
        <v>116</v>
      </c>
      <c r="P198" s="189" t="s">
        <v>262</v>
      </c>
      <c r="Q198" s="189" t="s">
        <v>155</v>
      </c>
      <c r="R198" s="189" t="s">
        <v>203</v>
      </c>
      <c r="S198" s="189" t="s">
        <v>280</v>
      </c>
    </row>
    <row r="199" spans="3:19">
      <c r="C199">
        <v>60</v>
      </c>
      <c r="D199" s="189" t="s">
        <v>258</v>
      </c>
      <c r="E199" s="189" t="s">
        <v>138</v>
      </c>
      <c r="F199" s="189" t="s">
        <v>277</v>
      </c>
      <c r="G199" s="189" t="s">
        <v>219</v>
      </c>
      <c r="H199" s="189" t="s">
        <v>211</v>
      </c>
      <c r="I199" s="189" t="s">
        <v>171</v>
      </c>
      <c r="J199" s="189" t="s">
        <v>140</v>
      </c>
      <c r="K199" s="189" t="s">
        <v>155</v>
      </c>
      <c r="L199" s="189" t="s">
        <v>116</v>
      </c>
      <c r="M199" s="189" t="s">
        <v>194</v>
      </c>
      <c r="N199" s="189" t="s">
        <v>218</v>
      </c>
      <c r="O199" s="189" t="s">
        <v>116</v>
      </c>
      <c r="P199" s="189" t="s">
        <v>161</v>
      </c>
      <c r="Q199" s="189" t="s">
        <v>203</v>
      </c>
      <c r="R199" s="189" t="s">
        <v>155</v>
      </c>
      <c r="S199" s="189" t="s">
        <v>220</v>
      </c>
    </row>
    <row r="200" spans="3:19">
      <c r="C200">
        <v>61</v>
      </c>
      <c r="D200" s="189" t="s">
        <v>203</v>
      </c>
      <c r="E200" s="189" t="s">
        <v>192</v>
      </c>
      <c r="F200" s="189" t="s">
        <v>259</v>
      </c>
      <c r="G200" s="189" t="s">
        <v>138</v>
      </c>
      <c r="H200" s="189" t="s">
        <v>190</v>
      </c>
      <c r="I200" s="189" t="s">
        <v>214</v>
      </c>
      <c r="J200" s="189" t="s">
        <v>286</v>
      </c>
      <c r="K200" s="189" t="s">
        <v>260</v>
      </c>
      <c r="L200" s="189" t="s">
        <v>116</v>
      </c>
      <c r="M200" s="189" t="s">
        <v>195</v>
      </c>
      <c r="N200" s="189" t="s">
        <v>248</v>
      </c>
      <c r="O200" s="189" t="s">
        <v>116</v>
      </c>
      <c r="P200" s="189" t="s">
        <v>165</v>
      </c>
      <c r="Q200" s="189" t="s">
        <v>144</v>
      </c>
      <c r="R200" s="189" t="s">
        <v>253</v>
      </c>
      <c r="S200" s="189" t="s">
        <v>258</v>
      </c>
    </row>
    <row r="201" spans="3:19">
      <c r="C201">
        <v>62</v>
      </c>
      <c r="D201" s="189" t="s">
        <v>244</v>
      </c>
      <c r="E201" s="189" t="s">
        <v>236</v>
      </c>
      <c r="F201" s="189" t="s">
        <v>200</v>
      </c>
      <c r="G201" s="189" t="s">
        <v>256</v>
      </c>
      <c r="H201" s="189" t="s">
        <v>134</v>
      </c>
      <c r="I201" s="189" t="s">
        <v>145</v>
      </c>
      <c r="J201" s="189" t="s">
        <v>175</v>
      </c>
      <c r="K201" s="189" t="s">
        <v>211</v>
      </c>
      <c r="L201" s="189" t="s">
        <v>116</v>
      </c>
      <c r="M201" s="189" t="s">
        <v>144</v>
      </c>
      <c r="N201" s="189" t="s">
        <v>253</v>
      </c>
      <c r="O201" s="189" t="s">
        <v>116</v>
      </c>
      <c r="P201" s="189" t="s">
        <v>167</v>
      </c>
      <c r="Q201" s="189" t="s">
        <v>253</v>
      </c>
      <c r="R201" s="189" t="s">
        <v>144</v>
      </c>
      <c r="S201" s="189" t="s">
        <v>265</v>
      </c>
    </row>
    <row r="202" spans="3:19">
      <c r="C202">
        <v>63</v>
      </c>
      <c r="D202" s="189" t="s">
        <v>161</v>
      </c>
      <c r="E202" s="189" t="s">
        <v>154</v>
      </c>
      <c r="F202" s="189" t="s">
        <v>257</v>
      </c>
      <c r="G202" s="189" t="s">
        <v>213</v>
      </c>
      <c r="H202" s="189" t="s">
        <v>150</v>
      </c>
      <c r="I202" s="189" t="s">
        <v>269</v>
      </c>
      <c r="J202" s="189" t="s">
        <v>174</v>
      </c>
      <c r="K202" s="189" t="s">
        <v>151</v>
      </c>
      <c r="L202" s="189" t="s">
        <v>116</v>
      </c>
      <c r="M202" s="189" t="s">
        <v>249</v>
      </c>
      <c r="N202" s="189" t="s">
        <v>281</v>
      </c>
      <c r="O202" s="189" t="s">
        <v>116</v>
      </c>
      <c r="P202" s="189" t="s">
        <v>249</v>
      </c>
      <c r="Q202" s="189" t="s">
        <v>207</v>
      </c>
      <c r="R202" s="189" t="s">
        <v>207</v>
      </c>
      <c r="S202" s="189" t="s">
        <v>131</v>
      </c>
    </row>
    <row r="203" spans="3:19">
      <c r="C203">
        <v>64</v>
      </c>
      <c r="D203" s="189" t="s">
        <v>211</v>
      </c>
      <c r="E203" s="189" t="s">
        <v>168</v>
      </c>
      <c r="F203" s="189" t="s">
        <v>284</v>
      </c>
      <c r="G203" s="189" t="s">
        <v>263</v>
      </c>
      <c r="H203" s="189" t="s">
        <v>194</v>
      </c>
      <c r="I203" s="189" t="s">
        <v>159</v>
      </c>
      <c r="J203" s="189" t="s">
        <v>256</v>
      </c>
      <c r="K203" s="189" t="s">
        <v>289</v>
      </c>
      <c r="L203" s="189" t="s">
        <v>116</v>
      </c>
      <c r="M203" s="189" t="s">
        <v>153</v>
      </c>
      <c r="N203" s="189" t="s">
        <v>293</v>
      </c>
      <c r="O203" s="189" t="s">
        <v>116</v>
      </c>
      <c r="P203" s="189" t="s">
        <v>143</v>
      </c>
      <c r="Q203" s="189" t="s">
        <v>274</v>
      </c>
      <c r="R203" s="189" t="s">
        <v>221</v>
      </c>
      <c r="S203" s="189" t="s">
        <v>227</v>
      </c>
    </row>
    <row r="204" spans="3:19">
      <c r="C204">
        <v>65</v>
      </c>
      <c r="D204" s="189" t="s">
        <v>240</v>
      </c>
      <c r="E204" s="189" t="s">
        <v>258</v>
      </c>
      <c r="F204" s="189" t="s">
        <v>212</v>
      </c>
      <c r="G204" s="189" t="s">
        <v>248</v>
      </c>
      <c r="H204" s="189" t="s">
        <v>182</v>
      </c>
      <c r="I204" s="189" t="s">
        <v>185</v>
      </c>
      <c r="J204" s="189" t="s">
        <v>213</v>
      </c>
      <c r="K204" s="189" t="s">
        <v>195</v>
      </c>
      <c r="L204" s="189" t="s">
        <v>116</v>
      </c>
      <c r="M204" s="189" t="s">
        <v>200</v>
      </c>
      <c r="N204" s="189" t="s">
        <v>223</v>
      </c>
      <c r="O204" s="189" t="s">
        <v>116</v>
      </c>
      <c r="P204" s="189" t="s">
        <v>182</v>
      </c>
      <c r="Q204" s="189" t="s">
        <v>221</v>
      </c>
      <c r="R204" s="189" t="s">
        <v>274</v>
      </c>
      <c r="S204" s="189" t="s">
        <v>196</v>
      </c>
    </row>
    <row r="205" spans="3:19">
      <c r="C205">
        <v>66</v>
      </c>
      <c r="D205" s="189" t="s">
        <v>189</v>
      </c>
      <c r="E205" s="189" t="s">
        <v>201</v>
      </c>
      <c r="F205" s="189" t="s">
        <v>290</v>
      </c>
      <c r="G205" s="189" t="s">
        <v>179</v>
      </c>
      <c r="H205" s="189" t="s">
        <v>255</v>
      </c>
      <c r="I205" s="189" t="s">
        <v>276</v>
      </c>
      <c r="J205" s="189" t="s">
        <v>287</v>
      </c>
      <c r="K205" s="189" t="s">
        <v>256</v>
      </c>
      <c r="L205" s="189" t="s">
        <v>116</v>
      </c>
      <c r="M205" s="189" t="s">
        <v>260</v>
      </c>
      <c r="N205" s="189" t="s">
        <v>225</v>
      </c>
      <c r="O205" s="189" t="s">
        <v>116</v>
      </c>
      <c r="P205" s="189" t="s">
        <v>203</v>
      </c>
      <c r="Q205" s="189" t="s">
        <v>227</v>
      </c>
      <c r="R205" s="189" t="s">
        <v>227</v>
      </c>
      <c r="S205" s="189" t="s">
        <v>253</v>
      </c>
    </row>
    <row r="206" spans="3:19">
      <c r="C206">
        <v>67</v>
      </c>
      <c r="D206" s="189" t="s">
        <v>245</v>
      </c>
      <c r="E206" s="189" t="s">
        <v>216</v>
      </c>
      <c r="F206" s="189" t="s">
        <v>267</v>
      </c>
      <c r="G206" s="189" t="s">
        <v>276</v>
      </c>
      <c r="H206" s="189" t="s">
        <v>135</v>
      </c>
      <c r="I206" s="189" t="s">
        <v>181</v>
      </c>
      <c r="J206" s="189" t="s">
        <v>236</v>
      </c>
      <c r="K206" s="189" t="s">
        <v>207</v>
      </c>
      <c r="L206" s="189" t="s">
        <v>116</v>
      </c>
      <c r="M206" s="189" t="s">
        <v>241</v>
      </c>
      <c r="N206" s="189" t="s">
        <v>179</v>
      </c>
      <c r="O206" s="189" t="s">
        <v>116</v>
      </c>
      <c r="P206" s="189" t="s">
        <v>202</v>
      </c>
      <c r="Q206" s="189" t="s">
        <v>161</v>
      </c>
      <c r="R206" s="189" t="s">
        <v>161</v>
      </c>
      <c r="S206" s="189" t="s">
        <v>143</v>
      </c>
    </row>
    <row r="207" spans="3:19">
      <c r="C207">
        <v>68</v>
      </c>
      <c r="D207" s="189" t="s">
        <v>252</v>
      </c>
      <c r="E207" s="189" t="s">
        <v>239</v>
      </c>
      <c r="F207" s="189" t="s">
        <v>230</v>
      </c>
      <c r="G207" s="189" t="s">
        <v>211</v>
      </c>
      <c r="H207" s="189" t="s">
        <v>236</v>
      </c>
      <c r="I207" s="189" t="s">
        <v>217</v>
      </c>
      <c r="J207" s="189" t="s">
        <v>282</v>
      </c>
      <c r="K207" s="189" t="s">
        <v>283</v>
      </c>
      <c r="L207" s="189" t="s">
        <v>116</v>
      </c>
      <c r="M207" s="189" t="s">
        <v>210</v>
      </c>
      <c r="N207" s="189" t="s">
        <v>294</v>
      </c>
      <c r="O207" s="189" t="s">
        <v>116</v>
      </c>
      <c r="P207" s="189" t="s">
        <v>131</v>
      </c>
      <c r="Q207" s="189" t="s">
        <v>278</v>
      </c>
      <c r="R207" s="189" t="s">
        <v>287</v>
      </c>
      <c r="S207" s="189" t="s">
        <v>172</v>
      </c>
    </row>
    <row r="208" spans="3:19">
      <c r="C208">
        <v>69</v>
      </c>
      <c r="D208" s="189" t="s">
        <v>246</v>
      </c>
      <c r="E208" s="189" t="s">
        <v>248</v>
      </c>
      <c r="F208" s="189" t="s">
        <v>207</v>
      </c>
      <c r="G208" s="189" t="s">
        <v>284</v>
      </c>
      <c r="H208" s="189" t="s">
        <v>144</v>
      </c>
      <c r="I208" s="189" t="s">
        <v>277</v>
      </c>
      <c r="J208" s="189" t="s">
        <v>191</v>
      </c>
      <c r="K208" s="189" t="s">
        <v>213</v>
      </c>
      <c r="L208" s="189" t="s">
        <v>116</v>
      </c>
      <c r="M208" s="189" t="s">
        <v>149</v>
      </c>
      <c r="N208" s="189" t="s">
        <v>286</v>
      </c>
      <c r="O208" s="189" t="s">
        <v>116</v>
      </c>
      <c r="P208" s="189" t="s">
        <v>224</v>
      </c>
      <c r="Q208" s="189" t="s">
        <v>287</v>
      </c>
      <c r="R208" s="189" t="s">
        <v>278</v>
      </c>
      <c r="S208" s="189" t="s">
        <v>228</v>
      </c>
    </row>
    <row r="209" spans="3:19">
      <c r="C209">
        <v>70</v>
      </c>
      <c r="D209" s="189" t="s">
        <v>175</v>
      </c>
      <c r="E209" s="189" t="s">
        <v>187</v>
      </c>
      <c r="F209" s="189" t="s">
        <v>183</v>
      </c>
      <c r="G209" s="189" t="s">
        <v>174</v>
      </c>
      <c r="H209" s="189" t="s">
        <v>191</v>
      </c>
      <c r="I209" s="189" t="s">
        <v>239</v>
      </c>
      <c r="J209" s="189" t="s">
        <v>136</v>
      </c>
      <c r="K209" s="189" t="s">
        <v>262</v>
      </c>
      <c r="L209" s="189" t="s">
        <v>116</v>
      </c>
      <c r="M209" s="189" t="s">
        <v>295</v>
      </c>
      <c r="N209" s="189" t="s">
        <v>156</v>
      </c>
      <c r="O209" s="189" t="s">
        <v>116</v>
      </c>
      <c r="P209" s="189" t="s">
        <v>278</v>
      </c>
      <c r="Q209" s="189" t="s">
        <v>283</v>
      </c>
      <c r="R209" s="189" t="s">
        <v>160</v>
      </c>
      <c r="S209" s="189" t="s">
        <v>176</v>
      </c>
    </row>
    <row r="210" spans="3:19">
      <c r="C210">
        <v>71</v>
      </c>
      <c r="D210" s="189" t="s">
        <v>196</v>
      </c>
      <c r="E210" s="189" t="s">
        <v>231</v>
      </c>
      <c r="F210" s="189" t="s">
        <v>214</v>
      </c>
      <c r="G210" s="189" t="s">
        <v>201</v>
      </c>
      <c r="H210" s="189" t="s">
        <v>224</v>
      </c>
      <c r="I210" s="189" t="s">
        <v>231</v>
      </c>
      <c r="J210" s="189" t="s">
        <v>166</v>
      </c>
      <c r="K210" s="189" t="s">
        <v>136</v>
      </c>
      <c r="L210" s="189" t="s">
        <v>116</v>
      </c>
      <c r="M210" s="189" t="s">
        <v>160</v>
      </c>
      <c r="N210" s="189" t="s">
        <v>138</v>
      </c>
      <c r="O210" s="189" t="s">
        <v>116</v>
      </c>
      <c r="P210" s="189" t="s">
        <v>145</v>
      </c>
      <c r="Q210" s="189" t="s">
        <v>160</v>
      </c>
      <c r="R210" s="189" t="s">
        <v>283</v>
      </c>
      <c r="S210" s="189" t="s">
        <v>287</v>
      </c>
    </row>
    <row r="211" spans="3:19">
      <c r="C211">
        <v>72</v>
      </c>
      <c r="D211" s="189" t="s">
        <v>182</v>
      </c>
      <c r="E211" s="189" t="s">
        <v>220</v>
      </c>
      <c r="F211" s="189" t="s">
        <v>227</v>
      </c>
      <c r="G211" s="189" t="s">
        <v>185</v>
      </c>
      <c r="H211" s="189" t="s">
        <v>214</v>
      </c>
      <c r="I211" s="189" t="s">
        <v>260</v>
      </c>
      <c r="J211" s="189" t="s">
        <v>233</v>
      </c>
      <c r="K211" s="189" t="s">
        <v>253</v>
      </c>
      <c r="L211" s="189" t="s">
        <v>116</v>
      </c>
      <c r="M211" s="189" t="s">
        <v>223</v>
      </c>
      <c r="N211" s="189" t="s">
        <v>216</v>
      </c>
      <c r="O211" s="189" t="s">
        <v>116</v>
      </c>
      <c r="P211" s="189" t="s">
        <v>226</v>
      </c>
      <c r="Q211" s="189" t="s">
        <v>212</v>
      </c>
      <c r="R211" s="189" t="s">
        <v>212</v>
      </c>
      <c r="S211" s="189" t="s">
        <v>241</v>
      </c>
    </row>
    <row r="212" spans="3:19">
      <c r="C212">
        <v>73</v>
      </c>
      <c r="D212" s="189" t="s">
        <v>179</v>
      </c>
      <c r="E212" s="189" t="s">
        <v>223</v>
      </c>
      <c r="F212" s="189" t="s">
        <v>198</v>
      </c>
      <c r="G212" s="189" t="s">
        <v>207</v>
      </c>
      <c r="H212" s="189" t="s">
        <v>188</v>
      </c>
      <c r="I212" s="189" t="s">
        <v>168</v>
      </c>
      <c r="J212" s="189" t="s">
        <v>272</v>
      </c>
      <c r="K212" s="189" t="s">
        <v>138</v>
      </c>
      <c r="L212" s="189" t="s">
        <v>116</v>
      </c>
      <c r="M212" s="189" t="s">
        <v>283</v>
      </c>
      <c r="N212" s="189" t="s">
        <v>185</v>
      </c>
      <c r="O212" s="189" t="s">
        <v>116</v>
      </c>
      <c r="P212" s="189" t="s">
        <v>241</v>
      </c>
      <c r="Q212" s="189" t="s">
        <v>248</v>
      </c>
      <c r="R212" s="189" t="s">
        <v>248</v>
      </c>
      <c r="S212" s="189" t="s">
        <v>188</v>
      </c>
    </row>
    <row r="213" spans="3:19">
      <c r="C213">
        <v>74</v>
      </c>
      <c r="D213" s="189" t="s">
        <v>136</v>
      </c>
      <c r="E213" s="189" t="s">
        <v>212</v>
      </c>
      <c r="F213" s="189" t="s">
        <v>157</v>
      </c>
      <c r="G213" s="189" t="s">
        <v>283</v>
      </c>
      <c r="H213" s="189" t="s">
        <v>247</v>
      </c>
      <c r="I213" s="189" t="s">
        <v>210</v>
      </c>
      <c r="J213" s="189" t="s">
        <v>275</v>
      </c>
      <c r="K213" s="189" t="s">
        <v>185</v>
      </c>
      <c r="L213" s="189" t="s">
        <v>116</v>
      </c>
      <c r="M213" s="189" t="s">
        <v>258</v>
      </c>
      <c r="N213" s="189" t="s">
        <v>192</v>
      </c>
      <c r="O213" s="189" t="s">
        <v>116</v>
      </c>
      <c r="P213" s="189" t="s">
        <v>289</v>
      </c>
      <c r="Q213" s="189" t="s">
        <v>182</v>
      </c>
      <c r="R213" s="189" t="s">
        <v>177</v>
      </c>
      <c r="S213" s="189" t="s">
        <v>224</v>
      </c>
    </row>
    <row r="214" spans="3:19">
      <c r="C214">
        <v>75</v>
      </c>
      <c r="D214" s="189" t="s">
        <v>242</v>
      </c>
      <c r="E214" s="189" t="s">
        <v>182</v>
      </c>
      <c r="F214" s="189" t="s">
        <v>239</v>
      </c>
      <c r="G214" s="189" t="s">
        <v>265</v>
      </c>
      <c r="H214" s="189" t="s">
        <v>227</v>
      </c>
      <c r="I214" s="189" t="s">
        <v>284</v>
      </c>
      <c r="J214" s="189" t="s">
        <v>277</v>
      </c>
      <c r="K214" s="189" t="s">
        <v>153</v>
      </c>
      <c r="L214" s="189" t="s">
        <v>116</v>
      </c>
      <c r="M214" s="189" t="s">
        <v>152</v>
      </c>
      <c r="N214" s="189" t="s">
        <v>256</v>
      </c>
      <c r="O214" s="189" t="s">
        <v>116</v>
      </c>
      <c r="P214" s="189" t="s">
        <v>155</v>
      </c>
      <c r="Q214" s="189" t="s">
        <v>247</v>
      </c>
      <c r="R214" s="189" t="s">
        <v>182</v>
      </c>
      <c r="S214" s="189" t="s">
        <v>289</v>
      </c>
    </row>
    <row r="215" spans="3:19">
      <c r="C215">
        <v>76</v>
      </c>
      <c r="D215" s="189" t="s">
        <v>195</v>
      </c>
      <c r="E215" s="189" t="s">
        <v>210</v>
      </c>
      <c r="F215" s="189" t="s">
        <v>165</v>
      </c>
      <c r="G215" s="189" t="s">
        <v>225</v>
      </c>
      <c r="H215" s="189" t="s">
        <v>249</v>
      </c>
      <c r="I215" s="189" t="s">
        <v>249</v>
      </c>
      <c r="J215" s="189" t="s">
        <v>290</v>
      </c>
      <c r="K215" s="189" t="s">
        <v>140</v>
      </c>
      <c r="L215" s="189" t="s">
        <v>116</v>
      </c>
      <c r="M215" s="189" t="s">
        <v>183</v>
      </c>
      <c r="N215" s="189" t="s">
        <v>171</v>
      </c>
      <c r="O215" s="189" t="s">
        <v>116</v>
      </c>
      <c r="P215" s="189" t="s">
        <v>172</v>
      </c>
      <c r="Q215" s="189" t="s">
        <v>177</v>
      </c>
      <c r="R215" s="189" t="s">
        <v>193</v>
      </c>
      <c r="S215" s="189" t="s">
        <v>138</v>
      </c>
    </row>
    <row r="216" spans="3:19">
      <c r="C216">
        <v>77</v>
      </c>
      <c r="D216" s="189" t="s">
        <v>208</v>
      </c>
      <c r="E216" s="189" t="s">
        <v>229</v>
      </c>
      <c r="F216" s="189" t="s">
        <v>221</v>
      </c>
      <c r="G216" s="189" t="s">
        <v>254</v>
      </c>
      <c r="H216" s="189" t="s">
        <v>196</v>
      </c>
      <c r="I216" s="189" t="s">
        <v>267</v>
      </c>
      <c r="J216" s="189" t="s">
        <v>278</v>
      </c>
      <c r="K216" s="189" t="s">
        <v>232</v>
      </c>
      <c r="L216" s="189" t="s">
        <v>116</v>
      </c>
      <c r="M216" s="189" t="s">
        <v>219</v>
      </c>
      <c r="N216" s="189" t="s">
        <v>206</v>
      </c>
      <c r="O216" s="189" t="s">
        <v>116</v>
      </c>
      <c r="P216" s="189" t="s">
        <v>270</v>
      </c>
      <c r="Q216" s="189" t="s">
        <v>257</v>
      </c>
      <c r="R216" s="189" t="s">
        <v>257</v>
      </c>
      <c r="S216" s="189" t="s">
        <v>273</v>
      </c>
    </row>
    <row r="217" spans="3:19">
      <c r="C217">
        <v>78</v>
      </c>
      <c r="D217" s="189" t="s">
        <v>280</v>
      </c>
      <c r="E217" s="189" t="s">
        <v>199</v>
      </c>
      <c r="F217" s="189" t="s">
        <v>249</v>
      </c>
      <c r="G217" s="189" t="s">
        <v>214</v>
      </c>
      <c r="H217" s="189" t="s">
        <v>195</v>
      </c>
      <c r="I217" s="189" t="s">
        <v>198</v>
      </c>
      <c r="J217" s="189" t="s">
        <v>237</v>
      </c>
      <c r="K217" s="189" t="s">
        <v>293</v>
      </c>
      <c r="L217" s="189" t="s">
        <v>116</v>
      </c>
      <c r="M217" s="189" t="s">
        <v>266</v>
      </c>
      <c r="N217" s="189" t="s">
        <v>213</v>
      </c>
      <c r="O217" s="189" t="s">
        <v>116</v>
      </c>
      <c r="P217" s="189" t="s">
        <v>207</v>
      </c>
      <c r="Q217" s="189" t="s">
        <v>208</v>
      </c>
      <c r="R217" s="189" t="s">
        <v>205</v>
      </c>
      <c r="S217" s="189" t="s">
        <v>204</v>
      </c>
    </row>
    <row r="218" spans="3:19">
      <c r="C218">
        <v>79</v>
      </c>
      <c r="D218" s="189" t="s">
        <v>247</v>
      </c>
      <c r="E218" s="189" t="s">
        <v>174</v>
      </c>
      <c r="F218" s="189" t="s">
        <v>266</v>
      </c>
      <c r="G218" s="189" t="s">
        <v>269</v>
      </c>
      <c r="H218" s="189" t="s">
        <v>178</v>
      </c>
      <c r="I218" s="189" t="s">
        <v>218</v>
      </c>
      <c r="J218" s="189" t="s">
        <v>281</v>
      </c>
      <c r="K218" s="189" t="s">
        <v>259</v>
      </c>
      <c r="L218" s="189" t="s">
        <v>116</v>
      </c>
      <c r="M218" s="189" t="s">
        <v>140</v>
      </c>
      <c r="N218" s="189" t="s">
        <v>274</v>
      </c>
      <c r="O218" s="189" t="s">
        <v>116</v>
      </c>
      <c r="P218" s="189" t="s">
        <v>151</v>
      </c>
      <c r="Q218" s="189" t="s">
        <v>193</v>
      </c>
      <c r="R218" s="189" t="s">
        <v>208</v>
      </c>
      <c r="S218" s="189" t="s">
        <v>274</v>
      </c>
    </row>
    <row r="219" spans="3:19">
      <c r="C219">
        <v>80</v>
      </c>
      <c r="D219" s="189" t="s">
        <v>137</v>
      </c>
      <c r="E219" s="189" t="s">
        <v>226</v>
      </c>
      <c r="F219" s="189" t="s">
        <v>263</v>
      </c>
      <c r="G219" s="189" t="s">
        <v>229</v>
      </c>
      <c r="H219" s="189" t="s">
        <v>275</v>
      </c>
      <c r="I219" s="189" t="s">
        <v>189</v>
      </c>
      <c r="J219" s="189" t="s">
        <v>294</v>
      </c>
      <c r="K219" s="189" t="s">
        <v>179</v>
      </c>
      <c r="L219" s="189" t="s">
        <v>116</v>
      </c>
      <c r="M219" s="189" t="s">
        <v>148</v>
      </c>
      <c r="N219" s="189" t="s">
        <v>207</v>
      </c>
      <c r="O219" s="189" t="s">
        <v>116</v>
      </c>
      <c r="P219" s="189" t="s">
        <v>243</v>
      </c>
      <c r="Q219" s="189" t="s">
        <v>205</v>
      </c>
      <c r="R219" s="189" t="s">
        <v>181</v>
      </c>
      <c r="S219" s="189" t="s">
        <v>160</v>
      </c>
    </row>
    <row r="220" spans="3:19">
      <c r="C220">
        <v>81</v>
      </c>
      <c r="D220" s="189" t="s">
        <v>265</v>
      </c>
      <c r="E220" s="189" t="s">
        <v>253</v>
      </c>
      <c r="F220" s="189" t="s">
        <v>153</v>
      </c>
      <c r="G220" s="189" t="s">
        <v>227</v>
      </c>
      <c r="H220" s="189" t="s">
        <v>251</v>
      </c>
      <c r="I220" s="189" t="s">
        <v>133</v>
      </c>
      <c r="J220" s="189" t="s">
        <v>146</v>
      </c>
      <c r="K220" s="189" t="s">
        <v>175</v>
      </c>
      <c r="L220" s="189" t="s">
        <v>116</v>
      </c>
      <c r="M220" s="189" t="s">
        <v>248</v>
      </c>
      <c r="N220" s="189" t="s">
        <v>283</v>
      </c>
      <c r="O220" s="189" t="s">
        <v>116</v>
      </c>
      <c r="P220" s="189" t="s">
        <v>253</v>
      </c>
      <c r="Q220" s="189" t="s">
        <v>181</v>
      </c>
      <c r="R220" s="189" t="s">
        <v>183</v>
      </c>
      <c r="S220" s="189" t="s">
        <v>153</v>
      </c>
    </row>
    <row r="221" spans="3:19">
      <c r="C221">
        <v>82</v>
      </c>
      <c r="D221" s="189" t="s">
        <v>264</v>
      </c>
      <c r="E221" s="189" t="s">
        <v>219</v>
      </c>
      <c r="F221" s="189" t="s">
        <v>188</v>
      </c>
      <c r="G221" s="189" t="s">
        <v>231</v>
      </c>
      <c r="H221" s="189" t="s">
        <v>267</v>
      </c>
      <c r="I221" s="189" t="s">
        <v>158</v>
      </c>
      <c r="J221" s="189" t="s">
        <v>137</v>
      </c>
      <c r="K221" s="189" t="s">
        <v>261</v>
      </c>
      <c r="L221" s="189" t="s">
        <v>116</v>
      </c>
      <c r="M221" s="189" t="s">
        <v>230</v>
      </c>
      <c r="N221" s="189" t="s">
        <v>276</v>
      </c>
      <c r="O221" s="189" t="s">
        <v>116</v>
      </c>
      <c r="P221" s="189" t="s">
        <v>242</v>
      </c>
      <c r="Q221" s="189" t="s">
        <v>183</v>
      </c>
      <c r="R221" s="189" t="s">
        <v>262</v>
      </c>
      <c r="S221" s="189" t="s">
        <v>175</v>
      </c>
    </row>
    <row r="222" spans="3:19">
      <c r="C222">
        <v>83</v>
      </c>
      <c r="D222" s="189" t="s">
        <v>226</v>
      </c>
      <c r="E222" s="189" t="s">
        <v>256</v>
      </c>
      <c r="F222" s="189" t="s">
        <v>294</v>
      </c>
      <c r="G222" s="189" t="s">
        <v>159</v>
      </c>
      <c r="H222" s="189" t="s">
        <v>198</v>
      </c>
      <c r="I222" s="189" t="s">
        <v>169</v>
      </c>
      <c r="J222" s="189" t="s">
        <v>156</v>
      </c>
      <c r="K222" s="189" t="s">
        <v>166</v>
      </c>
      <c r="L222" s="189" t="s">
        <v>116</v>
      </c>
      <c r="M222" s="189" t="s">
        <v>187</v>
      </c>
      <c r="N222" s="189" t="s">
        <v>184</v>
      </c>
      <c r="O222" s="189" t="s">
        <v>116</v>
      </c>
      <c r="P222" s="189" t="s">
        <v>177</v>
      </c>
      <c r="Q222" s="189" t="s">
        <v>262</v>
      </c>
      <c r="R222" s="189" t="s">
        <v>247</v>
      </c>
      <c r="S222" s="189" t="s">
        <v>181</v>
      </c>
    </row>
    <row r="223" spans="3:19">
      <c r="C223">
        <v>84</v>
      </c>
      <c r="D223" s="189" t="s">
        <v>262</v>
      </c>
      <c r="E223" s="189" t="s">
        <v>263</v>
      </c>
      <c r="F223" s="189" t="s">
        <v>218</v>
      </c>
      <c r="G223" s="189" t="s">
        <v>274</v>
      </c>
      <c r="H223" s="189" t="s">
        <v>220</v>
      </c>
      <c r="I223" s="189" t="s">
        <v>201</v>
      </c>
      <c r="J223" s="189" t="s">
        <v>269</v>
      </c>
      <c r="K223" s="189" t="s">
        <v>152</v>
      </c>
      <c r="L223" s="189" t="s">
        <v>116</v>
      </c>
      <c r="M223" s="189" t="s">
        <v>262</v>
      </c>
      <c r="N223" s="189" t="s">
        <v>181</v>
      </c>
      <c r="O223" s="189" t="s">
        <v>116</v>
      </c>
      <c r="P223" s="189" t="s">
        <v>296</v>
      </c>
      <c r="Q223" s="189" t="s">
        <v>256</v>
      </c>
      <c r="R223" s="189" t="s">
        <v>249</v>
      </c>
      <c r="S223" s="189" t="s">
        <v>257</v>
      </c>
    </row>
    <row r="224" spans="3:19">
      <c r="C224">
        <v>85</v>
      </c>
      <c r="D224" s="189" t="s">
        <v>249</v>
      </c>
      <c r="E224" s="189" t="s">
        <v>241</v>
      </c>
      <c r="F224" s="189" t="s">
        <v>274</v>
      </c>
      <c r="G224" s="189" t="s">
        <v>182</v>
      </c>
      <c r="H224" s="189" t="s">
        <v>259</v>
      </c>
      <c r="I224" s="189" t="s">
        <v>192</v>
      </c>
      <c r="J224" s="189" t="s">
        <v>138</v>
      </c>
      <c r="K224" s="189" t="s">
        <v>178</v>
      </c>
      <c r="L224" s="189" t="s">
        <v>116</v>
      </c>
      <c r="M224" s="189" t="s">
        <v>243</v>
      </c>
      <c r="N224" s="189" t="s">
        <v>160</v>
      </c>
      <c r="O224" s="189" t="s">
        <v>116</v>
      </c>
      <c r="P224" s="189" t="s">
        <v>292</v>
      </c>
      <c r="Q224" s="189" t="s">
        <v>249</v>
      </c>
      <c r="R224" s="189" t="s">
        <v>256</v>
      </c>
      <c r="S224" s="189" t="s">
        <v>254</v>
      </c>
    </row>
    <row r="225" spans="3:19">
      <c r="C225">
        <v>86</v>
      </c>
      <c r="D225" s="189" t="s">
        <v>268</v>
      </c>
      <c r="E225" s="189" t="s">
        <v>217</v>
      </c>
      <c r="F225" s="189" t="s">
        <v>167</v>
      </c>
      <c r="G225" s="189" t="s">
        <v>196</v>
      </c>
      <c r="H225" s="189" t="s">
        <v>225</v>
      </c>
      <c r="I225" s="189" t="s">
        <v>257</v>
      </c>
      <c r="J225" s="189" t="s">
        <v>168</v>
      </c>
      <c r="K225" s="189" t="s">
        <v>251</v>
      </c>
      <c r="L225" s="189" t="s">
        <v>116</v>
      </c>
      <c r="M225" s="189" t="s">
        <v>269</v>
      </c>
      <c r="N225" s="189" t="s">
        <v>280</v>
      </c>
      <c r="O225" s="189" t="s">
        <v>116</v>
      </c>
      <c r="P225" s="189" t="s">
        <v>291</v>
      </c>
      <c r="Q225" s="189" t="s">
        <v>172</v>
      </c>
      <c r="R225" s="189" t="s">
        <v>172</v>
      </c>
      <c r="S225" s="189" t="s">
        <v>245</v>
      </c>
    </row>
    <row r="226" spans="3:19">
      <c r="C226">
        <v>87</v>
      </c>
      <c r="D226" s="189" t="s">
        <v>178</v>
      </c>
      <c r="E226" s="189" t="s">
        <v>259</v>
      </c>
      <c r="F226" s="189" t="s">
        <v>261</v>
      </c>
      <c r="G226" s="189" t="s">
        <v>239</v>
      </c>
      <c r="H226" s="189" t="s">
        <v>266</v>
      </c>
      <c r="I226" s="189" t="s">
        <v>206</v>
      </c>
      <c r="J226" s="189" t="s">
        <v>216</v>
      </c>
      <c r="K226" s="189" t="s">
        <v>218</v>
      </c>
      <c r="L226" s="189" t="s">
        <v>116</v>
      </c>
      <c r="M226" s="189" t="s">
        <v>147</v>
      </c>
      <c r="N226" s="189" t="s">
        <v>197</v>
      </c>
      <c r="O226" s="189" t="s">
        <v>116</v>
      </c>
      <c r="P226" s="189" t="s">
        <v>181</v>
      </c>
      <c r="Q226" s="189" t="s">
        <v>225</v>
      </c>
      <c r="R226" s="189" t="s">
        <v>225</v>
      </c>
      <c r="S226" s="189" t="s">
        <v>297</v>
      </c>
    </row>
    <row r="227" spans="3:19">
      <c r="C227">
        <v>88</v>
      </c>
      <c r="D227" s="189" t="s">
        <v>273</v>
      </c>
      <c r="E227" s="189" t="s">
        <v>269</v>
      </c>
      <c r="F227" s="189" t="s">
        <v>226</v>
      </c>
      <c r="G227" s="189" t="s">
        <v>253</v>
      </c>
      <c r="H227" s="189" t="s">
        <v>269</v>
      </c>
      <c r="I227" s="189" t="s">
        <v>263</v>
      </c>
      <c r="J227" s="189" t="s">
        <v>229</v>
      </c>
      <c r="K227" s="189" t="s">
        <v>172</v>
      </c>
      <c r="L227" s="189" t="s">
        <v>116</v>
      </c>
      <c r="M227" s="189" t="s">
        <v>136</v>
      </c>
      <c r="N227" s="189" t="s">
        <v>291</v>
      </c>
      <c r="O227" s="189" t="s">
        <v>116</v>
      </c>
      <c r="P227" s="189" t="s">
        <v>247</v>
      </c>
      <c r="Q227" s="189" t="s">
        <v>242</v>
      </c>
      <c r="R227" s="189" t="s">
        <v>242</v>
      </c>
      <c r="S227" s="189" t="s">
        <v>195</v>
      </c>
    </row>
    <row r="228" spans="3:19">
      <c r="C228">
        <v>89</v>
      </c>
      <c r="D228" s="189" t="s">
        <v>241</v>
      </c>
      <c r="E228" s="189" t="s">
        <v>283</v>
      </c>
      <c r="F228" s="189" t="s">
        <v>172</v>
      </c>
      <c r="G228" s="189" t="s">
        <v>172</v>
      </c>
      <c r="H228" s="189" t="s">
        <v>138</v>
      </c>
      <c r="I228" s="189" t="s">
        <v>254</v>
      </c>
      <c r="J228" s="189" t="s">
        <v>185</v>
      </c>
      <c r="K228" s="189" t="s">
        <v>286</v>
      </c>
      <c r="L228" s="189" t="s">
        <v>116</v>
      </c>
      <c r="M228" s="189" t="s">
        <v>192</v>
      </c>
      <c r="N228" s="189" t="s">
        <v>165</v>
      </c>
      <c r="O228" s="189" t="s">
        <v>116</v>
      </c>
      <c r="P228" s="189" t="s">
        <v>274</v>
      </c>
      <c r="Q228" s="189" t="s">
        <v>142</v>
      </c>
      <c r="R228" s="189" t="s">
        <v>142</v>
      </c>
      <c r="S228" s="189" t="s">
        <v>167</v>
      </c>
    </row>
    <row r="229" spans="3:19">
      <c r="C229">
        <v>90</v>
      </c>
      <c r="D229" s="189" t="s">
        <v>225</v>
      </c>
      <c r="E229" s="189" t="s">
        <v>169</v>
      </c>
      <c r="F229" s="189" t="s">
        <v>237</v>
      </c>
      <c r="G229" s="189" t="s">
        <v>259</v>
      </c>
      <c r="H229" s="189" t="s">
        <v>168</v>
      </c>
      <c r="I229" s="189" t="s">
        <v>167</v>
      </c>
      <c r="J229" s="189" t="s">
        <v>192</v>
      </c>
      <c r="K229" s="189" t="s">
        <v>229</v>
      </c>
      <c r="L229" s="189" t="s">
        <v>116</v>
      </c>
      <c r="M229" s="189" t="s">
        <v>256</v>
      </c>
      <c r="N229" s="189" t="s">
        <v>262</v>
      </c>
      <c r="O229" s="189" t="s">
        <v>116</v>
      </c>
      <c r="P229" s="189" t="s">
        <v>287</v>
      </c>
      <c r="Q229" s="189" t="s">
        <v>284</v>
      </c>
      <c r="R229" s="189" t="s">
        <v>298</v>
      </c>
      <c r="S229" s="189" t="s">
        <v>278</v>
      </c>
    </row>
    <row r="230" spans="3:19">
      <c r="C230">
        <v>91</v>
      </c>
      <c r="D230" s="189" t="s">
        <v>238</v>
      </c>
      <c r="E230" s="189" t="s">
        <v>261</v>
      </c>
      <c r="F230" s="189" t="s">
        <v>137</v>
      </c>
      <c r="G230" s="189" t="s">
        <v>216</v>
      </c>
      <c r="H230" s="189" t="s">
        <v>210</v>
      </c>
      <c r="I230" s="189" t="s">
        <v>241</v>
      </c>
      <c r="J230" s="189" t="s">
        <v>171</v>
      </c>
      <c r="K230" s="189" t="s">
        <v>276</v>
      </c>
      <c r="L230" s="189" t="s">
        <v>116</v>
      </c>
      <c r="M230" s="189" t="s">
        <v>274</v>
      </c>
      <c r="N230" s="189" t="s">
        <v>212</v>
      </c>
      <c r="O230" s="189" t="s">
        <v>116</v>
      </c>
      <c r="P230" s="189" t="s">
        <v>140</v>
      </c>
      <c r="Q230" s="189" t="s">
        <v>298</v>
      </c>
      <c r="R230" s="189" t="s">
        <v>284</v>
      </c>
      <c r="S230" s="189" t="s">
        <v>252</v>
      </c>
    </row>
    <row r="231" spans="3:19">
      <c r="C231">
        <v>92</v>
      </c>
      <c r="D231" s="189" t="s">
        <v>253</v>
      </c>
      <c r="E231" s="189" t="s">
        <v>233</v>
      </c>
      <c r="F231" s="189" t="s">
        <v>177</v>
      </c>
      <c r="G231" s="189" t="s">
        <v>210</v>
      </c>
      <c r="H231" s="189" t="s">
        <v>189</v>
      </c>
      <c r="I231" s="189" t="s">
        <v>282</v>
      </c>
      <c r="J231" s="189" t="s">
        <v>210</v>
      </c>
      <c r="K231" s="189" t="s">
        <v>116</v>
      </c>
      <c r="L231" s="189" t="s">
        <v>116</v>
      </c>
      <c r="M231" s="189" t="s">
        <v>158</v>
      </c>
      <c r="N231" s="189" t="s">
        <v>211</v>
      </c>
      <c r="O231" s="189" t="s">
        <v>116</v>
      </c>
      <c r="P231" s="189" t="s">
        <v>248</v>
      </c>
      <c r="Q231" s="189" t="s">
        <v>259</v>
      </c>
      <c r="R231" s="189" t="s">
        <v>151</v>
      </c>
      <c r="S231" s="189" t="s">
        <v>264</v>
      </c>
    </row>
    <row r="232" spans="3:19">
      <c r="C232">
        <v>93</v>
      </c>
      <c r="D232" s="189" t="s">
        <v>271</v>
      </c>
      <c r="E232" s="189" t="s">
        <v>153</v>
      </c>
      <c r="F232" s="189" t="s">
        <v>234</v>
      </c>
      <c r="G232" s="189" t="s">
        <v>133</v>
      </c>
      <c r="H232" s="189" t="s">
        <v>285</v>
      </c>
      <c r="I232" s="189" t="s">
        <v>232</v>
      </c>
      <c r="J232" s="189" t="s">
        <v>285</v>
      </c>
      <c r="K232" s="189" t="s">
        <v>116</v>
      </c>
      <c r="L232" s="189" t="s">
        <v>116</v>
      </c>
      <c r="M232" s="189" t="s">
        <v>138</v>
      </c>
      <c r="N232" s="189" t="s">
        <v>200</v>
      </c>
      <c r="O232" s="189" t="s">
        <v>116</v>
      </c>
      <c r="P232" s="189" t="s">
        <v>211</v>
      </c>
      <c r="Q232" s="189" t="s">
        <v>230</v>
      </c>
      <c r="R232" s="189" t="s">
        <v>230</v>
      </c>
      <c r="S232" s="189" t="s">
        <v>133</v>
      </c>
    </row>
    <row r="233" spans="3:19">
      <c r="C233">
        <v>94</v>
      </c>
      <c r="D233" s="189" t="s">
        <v>146</v>
      </c>
      <c r="E233" s="189" t="s">
        <v>207</v>
      </c>
      <c r="F233" s="189" t="s">
        <v>182</v>
      </c>
      <c r="G233" s="189" t="s">
        <v>153</v>
      </c>
      <c r="H233" s="189" t="s">
        <v>254</v>
      </c>
      <c r="I233" s="189" t="s">
        <v>174</v>
      </c>
      <c r="J233" s="189" t="s">
        <v>254</v>
      </c>
      <c r="K233" s="189" t="s">
        <v>116</v>
      </c>
      <c r="L233" s="189" t="s">
        <v>116</v>
      </c>
      <c r="M233" s="189" t="s">
        <v>199</v>
      </c>
      <c r="N233" s="189" t="s">
        <v>242</v>
      </c>
      <c r="O233" s="189" t="s">
        <v>116</v>
      </c>
      <c r="P233" s="189" t="s">
        <v>160</v>
      </c>
      <c r="Q233" s="189" t="s">
        <v>151</v>
      </c>
      <c r="R233" s="189" t="s">
        <v>259</v>
      </c>
      <c r="S233" s="189" t="s">
        <v>240</v>
      </c>
    </row>
    <row r="234" spans="3:19">
      <c r="C234">
        <v>95</v>
      </c>
      <c r="D234" s="189" t="s">
        <v>159</v>
      </c>
      <c r="E234" s="189" t="s">
        <v>214</v>
      </c>
      <c r="F234" s="189" t="s">
        <v>275</v>
      </c>
      <c r="G234" s="189" t="s">
        <v>226</v>
      </c>
      <c r="H234" s="189" t="s">
        <v>283</v>
      </c>
      <c r="I234" s="189" t="s">
        <v>216</v>
      </c>
      <c r="J234" s="189" t="s">
        <v>276</v>
      </c>
      <c r="K234" s="189" t="s">
        <v>116</v>
      </c>
      <c r="L234" s="189" t="s">
        <v>116</v>
      </c>
      <c r="M234" s="189" t="s">
        <v>159</v>
      </c>
      <c r="N234" s="189" t="s">
        <v>221</v>
      </c>
      <c r="O234" s="189" t="s">
        <v>116</v>
      </c>
      <c r="P234" s="189" t="s">
        <v>225</v>
      </c>
      <c r="Q234" s="189" t="s">
        <v>131</v>
      </c>
      <c r="R234" s="189" t="s">
        <v>131</v>
      </c>
      <c r="S234" s="189" t="s">
        <v>189</v>
      </c>
    </row>
    <row r="235" spans="3:19">
      <c r="C235">
        <v>96</v>
      </c>
      <c r="D235" s="189" t="s">
        <v>248</v>
      </c>
      <c r="E235" s="189" t="s">
        <v>260</v>
      </c>
      <c r="F235" s="189" t="s">
        <v>281</v>
      </c>
      <c r="G235" s="189" t="s">
        <v>249</v>
      </c>
      <c r="H235" s="189" t="s">
        <v>284</v>
      </c>
      <c r="I235" s="189" t="s">
        <v>256</v>
      </c>
      <c r="J235" s="189" t="s">
        <v>289</v>
      </c>
      <c r="K235" s="189" t="s">
        <v>116</v>
      </c>
      <c r="L235" s="189" t="s">
        <v>116</v>
      </c>
      <c r="M235" s="189" t="s">
        <v>221</v>
      </c>
      <c r="N235" s="189" t="s">
        <v>132</v>
      </c>
      <c r="O235" s="189" t="s">
        <v>116</v>
      </c>
      <c r="P235" s="189" t="s">
        <v>279</v>
      </c>
      <c r="Q235" s="189" t="s">
        <v>196</v>
      </c>
      <c r="R235" s="189" t="s">
        <v>243</v>
      </c>
      <c r="S235" s="189" t="s">
        <v>285</v>
      </c>
    </row>
    <row r="236" spans="3:19">
      <c r="C236">
        <v>97</v>
      </c>
      <c r="D236" s="189" t="s">
        <v>156</v>
      </c>
      <c r="E236" s="189" t="s">
        <v>148</v>
      </c>
      <c r="F236" s="189" t="s">
        <v>262</v>
      </c>
      <c r="G236" s="189" t="s">
        <v>267</v>
      </c>
      <c r="H236" s="189" t="s">
        <v>287</v>
      </c>
      <c r="I236" s="189" t="s">
        <v>279</v>
      </c>
      <c r="J236" s="189" t="s">
        <v>234</v>
      </c>
      <c r="K236" s="189" t="s">
        <v>116</v>
      </c>
      <c r="L236" s="189" t="s">
        <v>116</v>
      </c>
      <c r="M236" s="189" t="s">
        <v>170</v>
      </c>
      <c r="N236" s="189" t="s">
        <v>139</v>
      </c>
      <c r="O236" s="189" t="s">
        <v>116</v>
      </c>
      <c r="P236" s="189" t="s">
        <v>257</v>
      </c>
      <c r="Q236" s="189" t="s">
        <v>243</v>
      </c>
      <c r="R236" s="189" t="s">
        <v>270</v>
      </c>
      <c r="S236" s="189" t="s">
        <v>249</v>
      </c>
    </row>
    <row r="237" spans="3:19">
      <c r="C237">
        <v>98</v>
      </c>
      <c r="D237" s="189" t="s">
        <v>232</v>
      </c>
      <c r="E237" s="189" t="s">
        <v>170</v>
      </c>
      <c r="F237" s="189" t="s">
        <v>296</v>
      </c>
      <c r="G237" s="189" t="s">
        <v>198</v>
      </c>
      <c r="H237" s="189" t="s">
        <v>246</v>
      </c>
      <c r="I237" s="189" t="s">
        <v>287</v>
      </c>
      <c r="J237" s="189" t="s">
        <v>183</v>
      </c>
      <c r="K237" s="189" t="s">
        <v>116</v>
      </c>
      <c r="L237" s="189" t="s">
        <v>116</v>
      </c>
      <c r="M237" s="189" t="s">
        <v>180</v>
      </c>
      <c r="N237" s="189" t="s">
        <v>190</v>
      </c>
      <c r="O237" s="189" t="s">
        <v>116</v>
      </c>
      <c r="P237" s="189" t="s">
        <v>283</v>
      </c>
      <c r="Q237" s="189" t="s">
        <v>270</v>
      </c>
      <c r="R237" s="189" t="s">
        <v>258</v>
      </c>
      <c r="S237" s="189" t="s">
        <v>272</v>
      </c>
    </row>
    <row r="238" spans="3:19">
      <c r="C238">
        <v>99</v>
      </c>
      <c r="D238" s="189" t="s">
        <v>171</v>
      </c>
      <c r="E238" s="189" t="s">
        <v>254</v>
      </c>
      <c r="F238" s="189" t="s">
        <v>255</v>
      </c>
      <c r="G238" s="189" t="s">
        <v>223</v>
      </c>
      <c r="H238" s="189" t="s">
        <v>268</v>
      </c>
      <c r="I238" s="189" t="s">
        <v>197</v>
      </c>
      <c r="J238" s="189" t="s">
        <v>116</v>
      </c>
      <c r="K238" s="189" t="s">
        <v>116</v>
      </c>
      <c r="L238" s="189" t="s">
        <v>116</v>
      </c>
      <c r="M238" s="189" t="s">
        <v>280</v>
      </c>
      <c r="N238" s="189" t="s">
        <v>170</v>
      </c>
      <c r="O238" s="189" t="s">
        <v>116</v>
      </c>
      <c r="P238" s="189" t="s">
        <v>175</v>
      </c>
      <c r="Q238" s="189" t="s">
        <v>258</v>
      </c>
      <c r="R238" s="189" t="s">
        <v>295</v>
      </c>
      <c r="S238" s="189" t="s">
        <v>282</v>
      </c>
    </row>
    <row r="239" spans="3:19">
      <c r="C239">
        <v>100</v>
      </c>
      <c r="D239" s="189" t="s">
        <v>206</v>
      </c>
      <c r="E239" s="189" t="s">
        <v>200</v>
      </c>
      <c r="F239" s="189" t="s">
        <v>236</v>
      </c>
      <c r="G239" s="189" t="s">
        <v>171</v>
      </c>
      <c r="H239" s="189" t="s">
        <v>271</v>
      </c>
      <c r="I239" s="189" t="s">
        <v>242</v>
      </c>
      <c r="J239" s="189" t="s">
        <v>116</v>
      </c>
      <c r="K239" s="189" t="s">
        <v>116</v>
      </c>
      <c r="L239" s="189" t="s">
        <v>116</v>
      </c>
      <c r="M239" s="189" t="s">
        <v>217</v>
      </c>
      <c r="N239" s="189" t="s">
        <v>169</v>
      </c>
      <c r="O239" s="189" t="s">
        <v>116</v>
      </c>
      <c r="P239" s="189" t="s">
        <v>208</v>
      </c>
      <c r="Q239" s="189" t="s">
        <v>295</v>
      </c>
      <c r="R239" s="189" t="s">
        <v>187</v>
      </c>
      <c r="S239" s="189" t="s">
        <v>232</v>
      </c>
    </row>
    <row r="240" spans="3:19">
      <c r="C240">
        <v>101</v>
      </c>
      <c r="D240" s="189" t="s">
        <v>207</v>
      </c>
      <c r="E240" s="189" t="s">
        <v>276</v>
      </c>
      <c r="F240" s="189" t="s">
        <v>144</v>
      </c>
      <c r="G240" s="189" t="s">
        <v>262</v>
      </c>
      <c r="H240" s="189" t="s">
        <v>292</v>
      </c>
      <c r="I240" s="189" t="s">
        <v>235</v>
      </c>
      <c r="J240" s="189" t="s">
        <v>116</v>
      </c>
      <c r="K240" s="189" t="s">
        <v>116</v>
      </c>
      <c r="L240" s="189" t="s">
        <v>116</v>
      </c>
      <c r="M240" s="189" t="s">
        <v>215</v>
      </c>
      <c r="N240" s="189" t="s">
        <v>150</v>
      </c>
      <c r="O240" s="189" t="s">
        <v>116</v>
      </c>
      <c r="P240" s="189" t="s">
        <v>233</v>
      </c>
      <c r="Q240" s="189" t="s">
        <v>187</v>
      </c>
      <c r="R240" s="189" t="s">
        <v>232</v>
      </c>
      <c r="S240" s="189" t="s">
        <v>208</v>
      </c>
    </row>
    <row r="241" spans="3:19">
      <c r="C241">
        <v>102</v>
      </c>
      <c r="D241" s="189" t="s">
        <v>213</v>
      </c>
      <c r="E241" s="189" t="s">
        <v>158</v>
      </c>
      <c r="F241" s="189" t="s">
        <v>225</v>
      </c>
      <c r="G241" s="189" t="s">
        <v>148</v>
      </c>
      <c r="H241" s="189" t="s">
        <v>264</v>
      </c>
      <c r="I241" s="189" t="s">
        <v>182</v>
      </c>
      <c r="J241" s="189" t="s">
        <v>116</v>
      </c>
      <c r="K241" s="189" t="s">
        <v>116</v>
      </c>
      <c r="L241" s="189" t="s">
        <v>116</v>
      </c>
      <c r="M241" s="189" t="s">
        <v>154</v>
      </c>
      <c r="N241" s="189" t="s">
        <v>209</v>
      </c>
      <c r="O241" s="189" t="s">
        <v>116</v>
      </c>
      <c r="P241" s="189" t="s">
        <v>214</v>
      </c>
      <c r="Q241" s="189" t="s">
        <v>232</v>
      </c>
      <c r="R241" s="189" t="s">
        <v>213</v>
      </c>
      <c r="S241" s="189" t="s">
        <v>256</v>
      </c>
    </row>
    <row r="242" spans="3:19">
      <c r="C242">
        <v>103</v>
      </c>
      <c r="D242" s="189" t="s">
        <v>230</v>
      </c>
      <c r="E242" s="189" t="s">
        <v>183</v>
      </c>
      <c r="F242" s="189" t="s">
        <v>299</v>
      </c>
      <c r="G242" s="189" t="s">
        <v>243</v>
      </c>
      <c r="H242" s="189" t="s">
        <v>184</v>
      </c>
      <c r="I242" s="189" t="s">
        <v>261</v>
      </c>
      <c r="J242" s="189" t="s">
        <v>116</v>
      </c>
      <c r="K242" s="189" t="s">
        <v>116</v>
      </c>
      <c r="L242" s="189" t="s">
        <v>116</v>
      </c>
      <c r="M242" s="189" t="s">
        <v>257</v>
      </c>
      <c r="N242" s="189" t="s">
        <v>235</v>
      </c>
      <c r="O242" s="189" t="s">
        <v>116</v>
      </c>
      <c r="P242" s="189" t="s">
        <v>193</v>
      </c>
      <c r="Q242" s="189" t="s">
        <v>285</v>
      </c>
      <c r="R242" s="189" t="s">
        <v>140</v>
      </c>
      <c r="S242" s="189" t="s">
        <v>199</v>
      </c>
    </row>
    <row r="243" spans="3:19">
      <c r="C243">
        <v>104</v>
      </c>
      <c r="D243" s="189" t="s">
        <v>231</v>
      </c>
      <c r="E243" s="189" t="s">
        <v>249</v>
      </c>
      <c r="F243" s="189" t="s">
        <v>184</v>
      </c>
      <c r="G243" s="189" t="s">
        <v>199</v>
      </c>
      <c r="H243" s="189" t="s">
        <v>280</v>
      </c>
      <c r="I243" s="189" t="s">
        <v>199</v>
      </c>
      <c r="J243" s="189" t="s">
        <v>116</v>
      </c>
      <c r="K243" s="189" t="s">
        <v>116</v>
      </c>
      <c r="L243" s="189" t="s">
        <v>116</v>
      </c>
      <c r="M243" s="189" t="s">
        <v>169</v>
      </c>
      <c r="N243" s="189" t="s">
        <v>116</v>
      </c>
      <c r="O243" s="189" t="s">
        <v>116</v>
      </c>
      <c r="P243" s="189" t="s">
        <v>231</v>
      </c>
      <c r="Q243" s="189" t="s">
        <v>213</v>
      </c>
      <c r="R243" s="189" t="s">
        <v>226</v>
      </c>
      <c r="S243" s="189" t="s">
        <v>159</v>
      </c>
    </row>
    <row r="244" spans="3:19">
      <c r="C244">
        <v>105</v>
      </c>
      <c r="D244" s="189" t="s">
        <v>185</v>
      </c>
      <c r="E244" s="189" t="s">
        <v>279</v>
      </c>
      <c r="F244" s="189" t="s">
        <v>300</v>
      </c>
      <c r="G244" s="189" t="s">
        <v>166</v>
      </c>
      <c r="H244" s="189" t="s">
        <v>165</v>
      </c>
      <c r="I244" s="189" t="s">
        <v>166</v>
      </c>
      <c r="J244" s="189" t="s">
        <v>116</v>
      </c>
      <c r="K244" s="189" t="s">
        <v>116</v>
      </c>
      <c r="L244" s="189" t="s">
        <v>116</v>
      </c>
      <c r="M244" s="189" t="s">
        <v>277</v>
      </c>
      <c r="N244" s="189" t="s">
        <v>116</v>
      </c>
      <c r="O244" s="189" t="s">
        <v>116</v>
      </c>
      <c r="P244" s="189" t="s">
        <v>259</v>
      </c>
      <c r="Q244" s="189" t="s">
        <v>211</v>
      </c>
      <c r="R244" s="189" t="s">
        <v>263</v>
      </c>
      <c r="S244" s="189" t="s">
        <v>155</v>
      </c>
    </row>
    <row r="245" spans="3:19">
      <c r="C245">
        <v>106</v>
      </c>
      <c r="D245" s="189" t="s">
        <v>152</v>
      </c>
      <c r="E245" s="189" t="s">
        <v>235</v>
      </c>
      <c r="F245" s="189" t="s">
        <v>270</v>
      </c>
      <c r="G245" s="189" t="s">
        <v>277</v>
      </c>
      <c r="H245" s="189" t="s">
        <v>262</v>
      </c>
      <c r="I245" s="189" t="s">
        <v>227</v>
      </c>
      <c r="J245" s="189" t="s">
        <v>116</v>
      </c>
      <c r="K245" s="189" t="s">
        <v>116</v>
      </c>
      <c r="L245" s="189" t="s">
        <v>116</v>
      </c>
      <c r="M245" s="189" t="s">
        <v>174</v>
      </c>
      <c r="N245" s="189" t="s">
        <v>116</v>
      </c>
      <c r="O245" s="189" t="s">
        <v>116</v>
      </c>
      <c r="P245" s="189" t="s">
        <v>256</v>
      </c>
      <c r="Q245" s="189" t="s">
        <v>140</v>
      </c>
      <c r="R245" s="189" t="s">
        <v>189</v>
      </c>
      <c r="S245" s="189" t="s">
        <v>239</v>
      </c>
    </row>
    <row r="246" spans="3:19">
      <c r="C246">
        <v>107</v>
      </c>
      <c r="D246" s="189" t="s">
        <v>138</v>
      </c>
      <c r="E246" s="189" t="s">
        <v>287</v>
      </c>
      <c r="F246" s="189" t="s">
        <v>293</v>
      </c>
      <c r="G246" s="189" t="s">
        <v>260</v>
      </c>
      <c r="H246" s="189" t="s">
        <v>258</v>
      </c>
      <c r="I246" s="189" t="s">
        <v>293</v>
      </c>
      <c r="J246" s="189" t="s">
        <v>116</v>
      </c>
      <c r="K246" s="189" t="s">
        <v>116</v>
      </c>
      <c r="L246" s="189" t="s">
        <v>116</v>
      </c>
      <c r="M246" s="189" t="s">
        <v>216</v>
      </c>
      <c r="N246" s="189" t="s">
        <v>116</v>
      </c>
      <c r="O246" s="189" t="s">
        <v>116</v>
      </c>
      <c r="P246" s="189" t="s">
        <v>232</v>
      </c>
      <c r="Q246" s="189" t="s">
        <v>263</v>
      </c>
      <c r="R246" s="189" t="s">
        <v>261</v>
      </c>
      <c r="S246" s="189" t="s">
        <v>261</v>
      </c>
    </row>
    <row r="247" spans="3:19">
      <c r="C247">
        <v>108</v>
      </c>
      <c r="D247" s="189" t="s">
        <v>278</v>
      </c>
      <c r="E247" s="189" t="s">
        <v>280</v>
      </c>
      <c r="F247" s="189" t="s">
        <v>231</v>
      </c>
      <c r="G247" s="189" t="s">
        <v>192</v>
      </c>
      <c r="H247" s="189" t="s">
        <v>226</v>
      </c>
      <c r="I247" s="189" t="s">
        <v>146</v>
      </c>
      <c r="J247" s="189" t="s">
        <v>116</v>
      </c>
      <c r="K247" s="189" t="s">
        <v>116</v>
      </c>
      <c r="L247" s="189" t="s">
        <v>116</v>
      </c>
      <c r="M247" s="189" t="s">
        <v>255</v>
      </c>
      <c r="N247" s="189" t="s">
        <v>116</v>
      </c>
      <c r="O247" s="189" t="s">
        <v>116</v>
      </c>
      <c r="P247" s="189" t="s">
        <v>196</v>
      </c>
      <c r="Q247" s="189" t="s">
        <v>226</v>
      </c>
      <c r="R247" s="189" t="s">
        <v>234</v>
      </c>
      <c r="S247" s="189" t="s">
        <v>145</v>
      </c>
    </row>
    <row r="248" spans="3:19">
      <c r="C248">
        <v>109</v>
      </c>
      <c r="D248" s="189" t="s">
        <v>192</v>
      </c>
      <c r="E248" s="189" t="s">
        <v>133</v>
      </c>
      <c r="F248" s="189" t="s">
        <v>260</v>
      </c>
      <c r="G248" s="189" t="s">
        <v>244</v>
      </c>
      <c r="H248" s="189" t="s">
        <v>242</v>
      </c>
      <c r="I248" s="189" t="s">
        <v>266</v>
      </c>
      <c r="J248" s="189" t="s">
        <v>116</v>
      </c>
      <c r="K248" s="189" t="s">
        <v>116</v>
      </c>
      <c r="L248" s="189" t="s">
        <v>116</v>
      </c>
      <c r="M248" s="189" t="s">
        <v>253</v>
      </c>
      <c r="N248" s="189" t="s">
        <v>116</v>
      </c>
      <c r="O248" s="189" t="s">
        <v>116</v>
      </c>
      <c r="P248" s="189" t="s">
        <v>137</v>
      </c>
      <c r="Q248" s="189" t="s">
        <v>261</v>
      </c>
      <c r="R248" s="189" t="s">
        <v>276</v>
      </c>
      <c r="S248" s="189" t="s">
        <v>247</v>
      </c>
    </row>
    <row r="249" spans="3:19">
      <c r="C249">
        <v>110</v>
      </c>
      <c r="D249" s="189" t="s">
        <v>289</v>
      </c>
      <c r="E249" s="189" t="s">
        <v>266</v>
      </c>
      <c r="F249" s="189" t="s">
        <v>219</v>
      </c>
      <c r="G249" s="189" t="s">
        <v>129</v>
      </c>
      <c r="H249" s="189" t="s">
        <v>132</v>
      </c>
      <c r="I249" s="189" t="s">
        <v>207</v>
      </c>
      <c r="J249" s="189" t="s">
        <v>116</v>
      </c>
      <c r="K249" s="189" t="s">
        <v>116</v>
      </c>
      <c r="L249" s="189" t="s">
        <v>116</v>
      </c>
      <c r="M249" s="189" t="s">
        <v>185</v>
      </c>
      <c r="N249" s="189" t="s">
        <v>116</v>
      </c>
      <c r="O249" s="189" t="s">
        <v>116</v>
      </c>
      <c r="P249" s="189" t="s">
        <v>199</v>
      </c>
      <c r="Q249" s="189" t="s">
        <v>189</v>
      </c>
      <c r="R249" s="189" t="s">
        <v>199</v>
      </c>
      <c r="S249" s="189" t="s">
        <v>290</v>
      </c>
    </row>
    <row r="250" spans="3:19">
      <c r="C250">
        <v>111</v>
      </c>
      <c r="D250" s="189" t="s">
        <v>168</v>
      </c>
      <c r="E250" s="189" t="s">
        <v>295</v>
      </c>
      <c r="F250" s="189" t="s">
        <v>301</v>
      </c>
      <c r="G250" s="189" t="s">
        <v>279</v>
      </c>
      <c r="H250" s="189" t="s">
        <v>139</v>
      </c>
      <c r="I250" s="189" t="s">
        <v>157</v>
      </c>
      <c r="J250" s="189" t="s">
        <v>116</v>
      </c>
      <c r="K250" s="189" t="s">
        <v>116</v>
      </c>
      <c r="L250" s="189" t="s">
        <v>116</v>
      </c>
      <c r="M250" s="189" t="s">
        <v>286</v>
      </c>
      <c r="N250" s="189" t="s">
        <v>116</v>
      </c>
      <c r="O250" s="189" t="s">
        <v>116</v>
      </c>
      <c r="P250" s="189" t="s">
        <v>230</v>
      </c>
      <c r="Q250" s="189" t="s">
        <v>276</v>
      </c>
      <c r="R250" s="189" t="s">
        <v>196</v>
      </c>
      <c r="S250" s="189" t="s">
        <v>213</v>
      </c>
    </row>
    <row r="251" spans="3:19">
      <c r="C251">
        <v>112</v>
      </c>
      <c r="D251" s="189" t="s">
        <v>172</v>
      </c>
      <c r="E251" s="189" t="s">
        <v>257</v>
      </c>
      <c r="F251" s="189" t="s">
        <v>132</v>
      </c>
      <c r="G251" s="189" t="s">
        <v>221</v>
      </c>
      <c r="H251" s="189" t="s">
        <v>154</v>
      </c>
      <c r="I251" s="189" t="s">
        <v>280</v>
      </c>
      <c r="J251" s="189" t="s">
        <v>116</v>
      </c>
      <c r="K251" s="189" t="s">
        <v>116</v>
      </c>
      <c r="L251" s="189" t="s">
        <v>116</v>
      </c>
      <c r="M251" s="189" t="s">
        <v>289</v>
      </c>
      <c r="N251" s="189" t="s">
        <v>116</v>
      </c>
      <c r="O251" s="189" t="s">
        <v>116</v>
      </c>
      <c r="P251" s="189" t="s">
        <v>142</v>
      </c>
      <c r="Q251" s="189" t="s">
        <v>234</v>
      </c>
      <c r="R251" s="189" t="s">
        <v>290</v>
      </c>
      <c r="S251" s="189" t="s">
        <v>173</v>
      </c>
    </row>
    <row r="252" spans="3:19">
      <c r="C252">
        <v>113</v>
      </c>
      <c r="D252" s="189" t="s">
        <v>236</v>
      </c>
      <c r="E252" s="189" t="s">
        <v>277</v>
      </c>
      <c r="F252" s="189" t="s">
        <v>170</v>
      </c>
      <c r="G252" s="189" t="s">
        <v>116</v>
      </c>
      <c r="H252" s="189" t="s">
        <v>173</v>
      </c>
      <c r="I252" s="189" t="s">
        <v>289</v>
      </c>
      <c r="J252" s="189" t="s">
        <v>116</v>
      </c>
      <c r="K252" s="189" t="s">
        <v>116</v>
      </c>
      <c r="L252" s="189" t="s">
        <v>116</v>
      </c>
      <c r="M252" s="189" t="s">
        <v>234</v>
      </c>
      <c r="N252" s="189" t="s">
        <v>116</v>
      </c>
      <c r="O252" s="189" t="s">
        <v>116</v>
      </c>
      <c r="P252" s="189" t="s">
        <v>288</v>
      </c>
      <c r="Q252" s="189" t="s">
        <v>233</v>
      </c>
      <c r="R252" s="189" t="s">
        <v>192</v>
      </c>
      <c r="S252" s="189" t="s">
        <v>225</v>
      </c>
    </row>
    <row r="253" spans="3:19">
      <c r="C253">
        <v>114</v>
      </c>
      <c r="D253" s="189" t="s">
        <v>243</v>
      </c>
      <c r="E253" s="189" t="s">
        <v>251</v>
      </c>
      <c r="F253" s="189" t="s">
        <v>150</v>
      </c>
      <c r="G253" s="189" t="s">
        <v>116</v>
      </c>
      <c r="H253" s="189" t="s">
        <v>203</v>
      </c>
      <c r="I253" s="189" t="s">
        <v>153</v>
      </c>
      <c r="J253" s="189" t="s">
        <v>116</v>
      </c>
      <c r="K253" s="189" t="s">
        <v>116</v>
      </c>
      <c r="L253" s="189" t="s">
        <v>116</v>
      </c>
      <c r="M253" s="189" t="s">
        <v>229</v>
      </c>
      <c r="N253" s="189" t="s">
        <v>116</v>
      </c>
      <c r="O253" s="189" t="s">
        <v>116</v>
      </c>
      <c r="P253" s="189" t="s">
        <v>260</v>
      </c>
      <c r="Q253" s="189" t="s">
        <v>290</v>
      </c>
      <c r="R253" s="189" t="s">
        <v>211</v>
      </c>
      <c r="S253" s="189" t="s">
        <v>193</v>
      </c>
    </row>
    <row r="254" spans="3:19">
      <c r="C254">
        <v>115</v>
      </c>
      <c r="D254" s="189" t="s">
        <v>220</v>
      </c>
      <c r="E254" s="189" t="s">
        <v>157</v>
      </c>
      <c r="F254" s="189" t="s">
        <v>203</v>
      </c>
      <c r="G254" s="189" t="s">
        <v>116</v>
      </c>
      <c r="H254" s="189" t="s">
        <v>180</v>
      </c>
      <c r="I254" s="189" t="s">
        <v>226</v>
      </c>
      <c r="J254" s="189" t="s">
        <v>116</v>
      </c>
      <c r="K254" s="189" t="s">
        <v>116</v>
      </c>
      <c r="L254" s="189" t="s">
        <v>116</v>
      </c>
      <c r="M254" s="189" t="s">
        <v>193</v>
      </c>
      <c r="N254" s="189" t="s">
        <v>116</v>
      </c>
      <c r="O254" s="189" t="s">
        <v>116</v>
      </c>
      <c r="P254" s="189" t="s">
        <v>300</v>
      </c>
      <c r="Q254" s="189" t="s">
        <v>199</v>
      </c>
      <c r="R254" s="189" t="s">
        <v>269</v>
      </c>
      <c r="S254" s="189" t="s">
        <v>295</v>
      </c>
    </row>
    <row r="255" spans="3:19">
      <c r="C255">
        <v>116</v>
      </c>
      <c r="D255" s="189" t="s">
        <v>187</v>
      </c>
      <c r="E255" s="189" t="s">
        <v>262</v>
      </c>
      <c r="F255" s="189" t="s">
        <v>116</v>
      </c>
      <c r="G255" s="189" t="s">
        <v>116</v>
      </c>
      <c r="H255" s="189" t="s">
        <v>209</v>
      </c>
      <c r="I255" s="189" t="s">
        <v>200</v>
      </c>
      <c r="J255" s="189" t="s">
        <v>116</v>
      </c>
      <c r="K255" s="189" t="s">
        <v>116</v>
      </c>
      <c r="L255" s="189" t="s">
        <v>116</v>
      </c>
      <c r="M255" s="189" t="s">
        <v>251</v>
      </c>
      <c r="N255" s="189" t="s">
        <v>116</v>
      </c>
      <c r="O255" s="189" t="s">
        <v>116</v>
      </c>
      <c r="P255" s="189" t="s">
        <v>284</v>
      </c>
      <c r="Q255" s="189" t="s">
        <v>192</v>
      </c>
      <c r="R255" s="189" t="s">
        <v>294</v>
      </c>
      <c r="S255" s="189" t="s">
        <v>243</v>
      </c>
    </row>
    <row r="256" spans="3:19">
      <c r="C256">
        <v>117</v>
      </c>
      <c r="D256" s="189" t="s">
        <v>283</v>
      </c>
      <c r="E256" s="189" t="s">
        <v>243</v>
      </c>
      <c r="F256" s="189" t="s">
        <v>116</v>
      </c>
      <c r="G256" s="189" t="s">
        <v>116</v>
      </c>
      <c r="H256" s="189" t="s">
        <v>147</v>
      </c>
      <c r="I256" s="189" t="s">
        <v>221</v>
      </c>
      <c r="J256" s="189" t="s">
        <v>116</v>
      </c>
      <c r="K256" s="189" t="s">
        <v>116</v>
      </c>
      <c r="L256" s="189" t="s">
        <v>116</v>
      </c>
      <c r="M256" s="189" t="s">
        <v>267</v>
      </c>
      <c r="N256" s="189" t="s">
        <v>116</v>
      </c>
      <c r="O256" s="189" t="s">
        <v>116</v>
      </c>
      <c r="P256" s="189" t="s">
        <v>174</v>
      </c>
      <c r="Q256" s="189" t="s">
        <v>239</v>
      </c>
      <c r="R256" s="189" t="s">
        <v>195</v>
      </c>
      <c r="S256" s="189" t="s">
        <v>152</v>
      </c>
    </row>
    <row r="257" spans="3:19">
      <c r="C257">
        <v>118</v>
      </c>
      <c r="D257" s="189" t="s">
        <v>199</v>
      </c>
      <c r="E257" s="189" t="s">
        <v>282</v>
      </c>
      <c r="F257" s="189" t="s">
        <v>116</v>
      </c>
      <c r="G257" s="189" t="s">
        <v>116</v>
      </c>
      <c r="H257" s="189" t="s">
        <v>204</v>
      </c>
      <c r="I257" s="189" t="s">
        <v>204</v>
      </c>
      <c r="J257" s="189" t="s">
        <v>116</v>
      </c>
      <c r="K257" s="189" t="s">
        <v>116</v>
      </c>
      <c r="L257" s="189" t="s">
        <v>116</v>
      </c>
      <c r="M257" s="189" t="s">
        <v>209</v>
      </c>
      <c r="N257" s="189" t="s">
        <v>116</v>
      </c>
      <c r="O257" s="189" t="s">
        <v>116</v>
      </c>
      <c r="P257" s="189" t="s">
        <v>298</v>
      </c>
      <c r="Q257" s="189" t="s">
        <v>163</v>
      </c>
      <c r="R257" s="189" t="s">
        <v>138</v>
      </c>
      <c r="S257" s="189" t="s">
        <v>231</v>
      </c>
    </row>
    <row r="258" spans="3:19">
      <c r="C258">
        <v>119</v>
      </c>
      <c r="D258" s="189" t="s">
        <v>174</v>
      </c>
      <c r="E258" s="189" t="s">
        <v>267</v>
      </c>
      <c r="F258" s="189" t="s">
        <v>116</v>
      </c>
      <c r="G258" s="189" t="s">
        <v>116</v>
      </c>
      <c r="H258" s="189" t="s">
        <v>116</v>
      </c>
      <c r="I258" s="189" t="s">
        <v>238</v>
      </c>
      <c r="J258" s="189" t="s">
        <v>116</v>
      </c>
      <c r="K258" s="189" t="s">
        <v>116</v>
      </c>
      <c r="L258" s="189" t="s">
        <v>116</v>
      </c>
      <c r="M258" s="189" t="s">
        <v>198</v>
      </c>
      <c r="N258" s="189" t="s">
        <v>116</v>
      </c>
      <c r="O258" s="189" t="s">
        <v>116</v>
      </c>
      <c r="P258" s="189" t="s">
        <v>285</v>
      </c>
      <c r="Q258" s="189" t="s">
        <v>300</v>
      </c>
      <c r="R258" s="189" t="s">
        <v>210</v>
      </c>
      <c r="S258" s="189" t="s">
        <v>284</v>
      </c>
    </row>
    <row r="259" spans="3:19">
      <c r="C259">
        <v>120</v>
      </c>
      <c r="D259" s="189" t="s">
        <v>256</v>
      </c>
      <c r="E259" s="189" t="s">
        <v>274</v>
      </c>
      <c r="F259" s="189" t="s">
        <v>116</v>
      </c>
      <c r="G259" s="189" t="s">
        <v>116</v>
      </c>
      <c r="H259" s="189" t="s">
        <v>116</v>
      </c>
      <c r="I259" s="189" t="s">
        <v>148</v>
      </c>
      <c r="J259" s="189" t="s">
        <v>116</v>
      </c>
      <c r="K259" s="189" t="s">
        <v>116</v>
      </c>
      <c r="L259" s="189" t="s">
        <v>116</v>
      </c>
      <c r="M259" s="189" t="s">
        <v>218</v>
      </c>
      <c r="N259" s="189" t="s">
        <v>116</v>
      </c>
      <c r="O259" s="189" t="s">
        <v>116</v>
      </c>
      <c r="P259" s="189" t="s">
        <v>220</v>
      </c>
      <c r="Q259" s="189" t="s">
        <v>137</v>
      </c>
      <c r="R259" s="189" t="s">
        <v>116</v>
      </c>
      <c r="S259" s="189" t="s">
        <v>237</v>
      </c>
    </row>
    <row r="260" spans="3:19">
      <c r="C260">
        <v>121</v>
      </c>
      <c r="D260" s="189" t="s">
        <v>201</v>
      </c>
      <c r="E260" s="189" t="s">
        <v>221</v>
      </c>
      <c r="F260" s="189" t="s">
        <v>116</v>
      </c>
      <c r="G260" s="189" t="s">
        <v>116</v>
      </c>
      <c r="H260" s="189" t="s">
        <v>116</v>
      </c>
      <c r="I260" s="189" t="s">
        <v>116</v>
      </c>
      <c r="J260" s="189" t="s">
        <v>116</v>
      </c>
      <c r="K260" s="189" t="s">
        <v>116</v>
      </c>
      <c r="L260" s="189" t="s">
        <v>116</v>
      </c>
      <c r="M260" s="189" t="s">
        <v>296</v>
      </c>
      <c r="N260" s="189" t="s">
        <v>116</v>
      </c>
      <c r="O260" s="189" t="s">
        <v>116</v>
      </c>
      <c r="P260" s="189" t="s">
        <v>219</v>
      </c>
      <c r="Q260" s="189" t="s">
        <v>214</v>
      </c>
      <c r="R260" s="189" t="s">
        <v>116</v>
      </c>
      <c r="S260" s="189" t="s">
        <v>266</v>
      </c>
    </row>
    <row r="261" spans="3:19">
      <c r="C261">
        <v>122</v>
      </c>
      <c r="D261" s="189" t="s">
        <v>216</v>
      </c>
      <c r="E261" s="189" t="s">
        <v>147</v>
      </c>
      <c r="F261" s="189" t="s">
        <v>116</v>
      </c>
      <c r="G261" s="189" t="s">
        <v>116</v>
      </c>
      <c r="H261" s="189" t="s">
        <v>116</v>
      </c>
      <c r="I261" s="189" t="s">
        <v>116</v>
      </c>
      <c r="J261" s="189" t="s">
        <v>116</v>
      </c>
      <c r="K261" s="189" t="s">
        <v>116</v>
      </c>
      <c r="L261" s="189" t="s">
        <v>116</v>
      </c>
      <c r="M261" s="189" t="s">
        <v>279</v>
      </c>
      <c r="N261" s="189" t="s">
        <v>116</v>
      </c>
      <c r="O261" s="189" t="s">
        <v>116</v>
      </c>
      <c r="P261" s="189" t="s">
        <v>195</v>
      </c>
      <c r="Q261" s="189" t="s">
        <v>219</v>
      </c>
      <c r="R261" s="189" t="s">
        <v>116</v>
      </c>
      <c r="S261" s="189" t="s">
        <v>210</v>
      </c>
    </row>
    <row r="262" spans="3:19">
      <c r="C262">
        <v>123</v>
      </c>
      <c r="D262" s="189" t="s">
        <v>270</v>
      </c>
      <c r="E262" s="189" t="s">
        <v>166</v>
      </c>
      <c r="F262" s="189" t="s">
        <v>116</v>
      </c>
      <c r="G262" s="189" t="s">
        <v>116</v>
      </c>
      <c r="H262" s="189" t="s">
        <v>116</v>
      </c>
      <c r="I262" s="189" t="s">
        <v>116</v>
      </c>
      <c r="J262" s="189" t="s">
        <v>116</v>
      </c>
      <c r="K262" s="189" t="s">
        <v>116</v>
      </c>
      <c r="L262" s="189" t="s">
        <v>116</v>
      </c>
      <c r="M262" s="189" t="s">
        <v>282</v>
      </c>
      <c r="N262" s="189" t="s">
        <v>116</v>
      </c>
      <c r="O262" s="189" t="s">
        <v>116</v>
      </c>
      <c r="P262" s="189" t="s">
        <v>295</v>
      </c>
      <c r="Q262" s="189" t="s">
        <v>269</v>
      </c>
      <c r="R262" s="189" t="s">
        <v>116</v>
      </c>
      <c r="S262" s="189" t="s">
        <v>296</v>
      </c>
    </row>
    <row r="263" spans="3:19">
      <c r="C263">
        <v>124</v>
      </c>
      <c r="D263" s="189" t="s">
        <v>210</v>
      </c>
      <c r="E263" s="189" t="s">
        <v>198</v>
      </c>
      <c r="F263" s="189" t="s">
        <v>116</v>
      </c>
      <c r="G263" s="189" t="s">
        <v>116</v>
      </c>
      <c r="H263" s="189" t="s">
        <v>116</v>
      </c>
      <c r="I263" s="189" t="s">
        <v>116</v>
      </c>
      <c r="J263" s="189" t="s">
        <v>116</v>
      </c>
      <c r="K263" s="189" t="s">
        <v>116</v>
      </c>
      <c r="L263" s="189" t="s">
        <v>116</v>
      </c>
      <c r="M263" s="189" t="s">
        <v>254</v>
      </c>
      <c r="N263" s="189" t="s">
        <v>116</v>
      </c>
      <c r="O263" s="189" t="s">
        <v>116</v>
      </c>
      <c r="P263" s="189" t="s">
        <v>266</v>
      </c>
      <c r="Q263" s="189" t="s">
        <v>133</v>
      </c>
      <c r="R263" s="189" t="s">
        <v>116</v>
      </c>
      <c r="S263" s="189" t="s">
        <v>300</v>
      </c>
    </row>
    <row r="264" spans="3:19">
      <c r="C264">
        <v>125</v>
      </c>
      <c r="D264" s="189" t="s">
        <v>233</v>
      </c>
      <c r="E264" s="189" t="s">
        <v>289</v>
      </c>
      <c r="F264" s="189" t="s">
        <v>116</v>
      </c>
      <c r="G264" s="189" t="s">
        <v>116</v>
      </c>
      <c r="H264" s="189" t="s">
        <v>116</v>
      </c>
      <c r="I264" s="189" t="s">
        <v>116</v>
      </c>
      <c r="J264" s="189" t="s">
        <v>116</v>
      </c>
      <c r="K264" s="189" t="s">
        <v>116</v>
      </c>
      <c r="L264" s="189" t="s">
        <v>116</v>
      </c>
      <c r="M264" s="189" t="s">
        <v>287</v>
      </c>
      <c r="N264" s="189" t="s">
        <v>116</v>
      </c>
      <c r="O264" s="189" t="s">
        <v>116</v>
      </c>
      <c r="P264" s="189" t="s">
        <v>275</v>
      </c>
      <c r="Q264" s="189" t="s">
        <v>152</v>
      </c>
      <c r="R264" s="189" t="s">
        <v>116</v>
      </c>
      <c r="S264" s="189" t="s">
        <v>281</v>
      </c>
    </row>
    <row r="265" spans="3:19">
      <c r="C265">
        <v>126</v>
      </c>
      <c r="D265" s="189" t="s">
        <v>223</v>
      </c>
      <c r="E265" s="189" t="s">
        <v>284</v>
      </c>
      <c r="F265" s="189" t="s">
        <v>116</v>
      </c>
      <c r="G265" s="189" t="s">
        <v>116</v>
      </c>
      <c r="H265" s="189" t="s">
        <v>116</v>
      </c>
      <c r="I265" s="189" t="s">
        <v>116</v>
      </c>
      <c r="J265" s="189" t="s">
        <v>116</v>
      </c>
      <c r="K265" s="189" t="s">
        <v>116</v>
      </c>
      <c r="L265" s="189" t="s">
        <v>116</v>
      </c>
      <c r="M265" s="189" t="s">
        <v>290</v>
      </c>
      <c r="N265" s="189" t="s">
        <v>116</v>
      </c>
      <c r="O265" s="189" t="s">
        <v>116</v>
      </c>
      <c r="P265" s="189" t="s">
        <v>213</v>
      </c>
      <c r="Q265" s="189" t="s">
        <v>195</v>
      </c>
      <c r="R265" s="189" t="s">
        <v>116</v>
      </c>
      <c r="S265" s="189" t="s">
        <v>230</v>
      </c>
    </row>
    <row r="266" spans="3:19">
      <c r="C266">
        <v>127</v>
      </c>
      <c r="D266" s="189" t="s">
        <v>259</v>
      </c>
      <c r="E266" s="189" t="s">
        <v>215</v>
      </c>
      <c r="F266" s="189" t="s">
        <v>116</v>
      </c>
      <c r="G266" s="189" t="s">
        <v>116</v>
      </c>
      <c r="H266" s="189" t="s">
        <v>116</v>
      </c>
      <c r="I266" s="189" t="s">
        <v>116</v>
      </c>
      <c r="J266" s="189" t="s">
        <v>116</v>
      </c>
      <c r="K266" s="189" t="s">
        <v>116</v>
      </c>
      <c r="L266" s="189" t="s">
        <v>116</v>
      </c>
      <c r="M266" s="189" t="s">
        <v>250</v>
      </c>
      <c r="N266" s="189" t="s">
        <v>116</v>
      </c>
      <c r="O266" s="189" t="s">
        <v>116</v>
      </c>
      <c r="P266" s="189" t="s">
        <v>189</v>
      </c>
      <c r="Q266" s="189" t="s">
        <v>294</v>
      </c>
      <c r="R266" s="189" t="s">
        <v>116</v>
      </c>
      <c r="S266" s="189" t="s">
        <v>168</v>
      </c>
    </row>
    <row r="267" spans="3:19">
      <c r="C267">
        <v>128</v>
      </c>
      <c r="D267" s="189" t="s">
        <v>219</v>
      </c>
      <c r="E267" s="189" t="s">
        <v>240</v>
      </c>
      <c r="F267" s="189" t="s">
        <v>116</v>
      </c>
      <c r="G267" s="189" t="s">
        <v>116</v>
      </c>
      <c r="H267" s="189" t="s">
        <v>116</v>
      </c>
      <c r="I267" s="189" t="s">
        <v>116</v>
      </c>
      <c r="J267" s="189" t="s">
        <v>116</v>
      </c>
      <c r="K267" s="189" t="s">
        <v>116</v>
      </c>
      <c r="L267" s="189" t="s">
        <v>116</v>
      </c>
      <c r="M267" s="189" t="s">
        <v>201</v>
      </c>
      <c r="N267" s="189" t="s">
        <v>116</v>
      </c>
      <c r="O267" s="189" t="s">
        <v>116</v>
      </c>
      <c r="P267" s="189" t="s">
        <v>187</v>
      </c>
      <c r="Q267" s="189" t="s">
        <v>266</v>
      </c>
      <c r="R267" s="189" t="s">
        <v>116</v>
      </c>
      <c r="S267" s="189" t="s">
        <v>271</v>
      </c>
    </row>
    <row r="268" spans="3:19">
      <c r="C268">
        <v>129</v>
      </c>
      <c r="D268" s="189" t="s">
        <v>229</v>
      </c>
      <c r="E268" s="189" t="s">
        <v>244</v>
      </c>
      <c r="F268" s="189" t="s">
        <v>116</v>
      </c>
      <c r="G268" s="189" t="s">
        <v>116</v>
      </c>
      <c r="H268" s="189" t="s">
        <v>116</v>
      </c>
      <c r="I268" s="189" t="s">
        <v>116</v>
      </c>
      <c r="J268" s="189" t="s">
        <v>116</v>
      </c>
      <c r="K268" s="189" t="s">
        <v>116</v>
      </c>
      <c r="L268" s="189" t="s">
        <v>116</v>
      </c>
      <c r="M268" s="189" t="s">
        <v>163</v>
      </c>
      <c r="N268" s="189" t="s">
        <v>116</v>
      </c>
      <c r="O268" s="189" t="s">
        <v>116</v>
      </c>
      <c r="P268" s="189" t="s">
        <v>138</v>
      </c>
      <c r="Q268" s="189" t="s">
        <v>286</v>
      </c>
      <c r="R268" s="189" t="s">
        <v>116</v>
      </c>
      <c r="S268" s="189" t="s">
        <v>292</v>
      </c>
    </row>
    <row r="269" spans="3:19">
      <c r="C269">
        <v>130</v>
      </c>
      <c r="D269" s="189" t="s">
        <v>287</v>
      </c>
      <c r="E269" s="189" t="s">
        <v>193</v>
      </c>
      <c r="F269" s="189" t="s">
        <v>116</v>
      </c>
      <c r="G269" s="189" t="s">
        <v>116</v>
      </c>
      <c r="H269" s="189" t="s">
        <v>116</v>
      </c>
      <c r="I269" s="189" t="s">
        <v>116</v>
      </c>
      <c r="J269" s="189" t="s">
        <v>116</v>
      </c>
      <c r="K269" s="189" t="s">
        <v>116</v>
      </c>
      <c r="L269" s="189" t="s">
        <v>116</v>
      </c>
      <c r="M269" s="189" t="s">
        <v>278</v>
      </c>
      <c r="N269" s="189" t="s">
        <v>116</v>
      </c>
      <c r="O269" s="189" t="s">
        <v>116</v>
      </c>
      <c r="P269" s="189" t="s">
        <v>261</v>
      </c>
      <c r="Q269" s="189" t="s">
        <v>168</v>
      </c>
      <c r="R269" s="189" t="s">
        <v>116</v>
      </c>
      <c r="S269" s="189" t="s">
        <v>182</v>
      </c>
    </row>
    <row r="270" spans="3:19">
      <c r="C270">
        <v>131</v>
      </c>
      <c r="D270" s="189" t="s">
        <v>279</v>
      </c>
      <c r="E270" s="189" t="s">
        <v>234</v>
      </c>
      <c r="F270" s="189" t="s">
        <v>116</v>
      </c>
      <c r="G270" s="189" t="s">
        <v>116</v>
      </c>
      <c r="H270" s="189" t="s">
        <v>116</v>
      </c>
      <c r="I270" s="189" t="s">
        <v>116</v>
      </c>
      <c r="J270" s="189" t="s">
        <v>116</v>
      </c>
      <c r="K270" s="189" t="s">
        <v>116</v>
      </c>
      <c r="L270" s="189" t="s">
        <v>116</v>
      </c>
      <c r="M270" s="189" t="s">
        <v>168</v>
      </c>
      <c r="N270" s="189" t="s">
        <v>116</v>
      </c>
      <c r="O270" s="189" t="s">
        <v>116</v>
      </c>
      <c r="P270" s="189" t="s">
        <v>152</v>
      </c>
      <c r="Q270" s="189" t="s">
        <v>141</v>
      </c>
      <c r="R270" s="189" t="s">
        <v>116</v>
      </c>
      <c r="S270" s="189" t="s">
        <v>136</v>
      </c>
    </row>
    <row r="271" spans="3:19">
      <c r="C271">
        <v>132</v>
      </c>
      <c r="D271" s="189" t="s">
        <v>274</v>
      </c>
      <c r="E271" s="189" t="s">
        <v>255</v>
      </c>
      <c r="F271" s="189" t="s">
        <v>116</v>
      </c>
      <c r="G271" s="189" t="s">
        <v>116</v>
      </c>
      <c r="H271" s="189" t="s">
        <v>116</v>
      </c>
      <c r="I271" s="189" t="s">
        <v>116</v>
      </c>
      <c r="J271" s="189" t="s">
        <v>116</v>
      </c>
      <c r="K271" s="189" t="s">
        <v>116</v>
      </c>
      <c r="L271" s="189" t="s">
        <v>116</v>
      </c>
      <c r="M271" s="189" t="s">
        <v>276</v>
      </c>
      <c r="N271" s="189" t="s">
        <v>116</v>
      </c>
      <c r="O271" s="189" t="s">
        <v>116</v>
      </c>
      <c r="P271" s="189" t="s">
        <v>290</v>
      </c>
      <c r="Q271" s="189" t="s">
        <v>296</v>
      </c>
      <c r="R271" s="189" t="s">
        <v>116</v>
      </c>
      <c r="S271" s="189" t="s">
        <v>166</v>
      </c>
    </row>
    <row r="272" spans="3:19">
      <c r="C272">
        <v>133</v>
      </c>
      <c r="D272" s="189" t="s">
        <v>214</v>
      </c>
      <c r="E272" s="189" t="s">
        <v>290</v>
      </c>
      <c r="F272" s="189" t="s">
        <v>116</v>
      </c>
      <c r="G272" s="189" t="s">
        <v>116</v>
      </c>
      <c r="H272" s="189" t="s">
        <v>116</v>
      </c>
      <c r="I272" s="189" t="s">
        <v>116</v>
      </c>
      <c r="J272" s="189" t="s">
        <v>116</v>
      </c>
      <c r="K272" s="189" t="s">
        <v>116</v>
      </c>
      <c r="L272" s="189" t="s">
        <v>116</v>
      </c>
      <c r="M272" s="189" t="s">
        <v>176</v>
      </c>
      <c r="N272" s="189" t="s">
        <v>116</v>
      </c>
      <c r="O272" s="189" t="s">
        <v>116</v>
      </c>
      <c r="P272" s="189" t="s">
        <v>297</v>
      </c>
      <c r="Q272" s="189" t="s">
        <v>156</v>
      </c>
      <c r="R272" s="189" t="s">
        <v>116</v>
      </c>
      <c r="S272" s="189" t="s">
        <v>214</v>
      </c>
    </row>
    <row r="273" spans="3:19">
      <c r="C273">
        <v>134</v>
      </c>
      <c r="D273" s="189" t="s">
        <v>296</v>
      </c>
      <c r="E273" s="189" t="s">
        <v>172</v>
      </c>
      <c r="F273" s="189" t="s">
        <v>116</v>
      </c>
      <c r="G273" s="189" t="s">
        <v>116</v>
      </c>
      <c r="H273" s="189" t="s">
        <v>116</v>
      </c>
      <c r="I273" s="189" t="s">
        <v>116</v>
      </c>
      <c r="J273" s="189" t="s">
        <v>116</v>
      </c>
      <c r="K273" s="189" t="s">
        <v>116</v>
      </c>
      <c r="L273" s="189" t="s">
        <v>116</v>
      </c>
      <c r="M273" s="189" t="s">
        <v>281</v>
      </c>
      <c r="N273" s="189" t="s">
        <v>116</v>
      </c>
      <c r="O273" s="189" t="s">
        <v>116</v>
      </c>
      <c r="P273" s="189" t="s">
        <v>192</v>
      </c>
      <c r="Q273" s="189" t="s">
        <v>138</v>
      </c>
      <c r="R273" s="189" t="s">
        <v>116</v>
      </c>
      <c r="S273" s="189" t="s">
        <v>223</v>
      </c>
    </row>
    <row r="274" spans="3:19">
      <c r="C274">
        <v>135</v>
      </c>
      <c r="D274" s="189" t="s">
        <v>263</v>
      </c>
      <c r="E274" s="189" t="s">
        <v>218</v>
      </c>
      <c r="F274" s="189" t="s">
        <v>116</v>
      </c>
      <c r="G274" s="189" t="s">
        <v>116</v>
      </c>
      <c r="H274" s="189" t="s">
        <v>116</v>
      </c>
      <c r="I274" s="189" t="s">
        <v>116</v>
      </c>
      <c r="J274" s="189" t="s">
        <v>116</v>
      </c>
      <c r="K274" s="189" t="s">
        <v>116</v>
      </c>
      <c r="L274" s="189" t="s">
        <v>116</v>
      </c>
      <c r="M274" s="189" t="s">
        <v>191</v>
      </c>
      <c r="N274" s="189" t="s">
        <v>116</v>
      </c>
      <c r="O274" s="189" t="s">
        <v>116</v>
      </c>
      <c r="P274" s="189" t="s">
        <v>263</v>
      </c>
      <c r="Q274" s="189" t="s">
        <v>166</v>
      </c>
      <c r="R274" s="189" t="s">
        <v>116</v>
      </c>
      <c r="S274" s="189" t="s">
        <v>259</v>
      </c>
    </row>
    <row r="275" spans="3:19">
      <c r="C275">
        <v>136</v>
      </c>
      <c r="D275" s="189" t="s">
        <v>291</v>
      </c>
      <c r="E275" s="189" t="s">
        <v>286</v>
      </c>
      <c r="F275" s="189" t="s">
        <v>116</v>
      </c>
      <c r="G275" s="189" t="s">
        <v>116</v>
      </c>
      <c r="H275" s="189" t="s">
        <v>116</v>
      </c>
      <c r="I275" s="189" t="s">
        <v>116</v>
      </c>
      <c r="J275" s="189" t="s">
        <v>116</v>
      </c>
      <c r="K275" s="189" t="s">
        <v>116</v>
      </c>
      <c r="L275" s="189" t="s">
        <v>116</v>
      </c>
      <c r="M275" s="189" t="s">
        <v>166</v>
      </c>
      <c r="N275" s="189" t="s">
        <v>116</v>
      </c>
      <c r="O275" s="189" t="s">
        <v>116</v>
      </c>
      <c r="P275" s="189" t="s">
        <v>133</v>
      </c>
      <c r="Q275" s="189" t="s">
        <v>231</v>
      </c>
      <c r="R275" s="189" t="s">
        <v>116</v>
      </c>
      <c r="S275" s="189" t="s">
        <v>192</v>
      </c>
    </row>
    <row r="276" spans="3:19">
      <c r="C276">
        <v>137</v>
      </c>
      <c r="D276" s="189" t="s">
        <v>292</v>
      </c>
      <c r="E276" s="189" t="s">
        <v>264</v>
      </c>
      <c r="F276" s="189" t="s">
        <v>116</v>
      </c>
      <c r="G276" s="189" t="s">
        <v>116</v>
      </c>
      <c r="H276" s="189" t="s">
        <v>116</v>
      </c>
      <c r="I276" s="189" t="s">
        <v>116</v>
      </c>
      <c r="J276" s="189" t="s">
        <v>116</v>
      </c>
      <c r="K276" s="189" t="s">
        <v>116</v>
      </c>
      <c r="L276" s="189" t="s">
        <v>116</v>
      </c>
      <c r="M276" s="189" t="s">
        <v>237</v>
      </c>
      <c r="N276" s="189" t="s">
        <v>116</v>
      </c>
      <c r="O276" s="189" t="s">
        <v>116</v>
      </c>
      <c r="P276" s="189" t="s">
        <v>276</v>
      </c>
      <c r="Q276" s="189" t="s">
        <v>210</v>
      </c>
      <c r="R276" s="189" t="s">
        <v>116</v>
      </c>
      <c r="S276" s="189" t="s">
        <v>276</v>
      </c>
    </row>
    <row r="277" spans="3:19">
      <c r="C277">
        <v>138</v>
      </c>
      <c r="D277" s="189" t="s">
        <v>257</v>
      </c>
      <c r="E277" s="189" t="s">
        <v>129</v>
      </c>
      <c r="F277" s="189" t="s">
        <v>116</v>
      </c>
      <c r="G277" s="189" t="s">
        <v>116</v>
      </c>
      <c r="H277" s="189" t="s">
        <v>116</v>
      </c>
      <c r="I277" s="189" t="s">
        <v>116</v>
      </c>
      <c r="J277" s="189" t="s">
        <v>116</v>
      </c>
      <c r="K277" s="189" t="s">
        <v>116</v>
      </c>
      <c r="L277" s="189" t="s">
        <v>116</v>
      </c>
      <c r="M277" s="189" t="s">
        <v>172</v>
      </c>
      <c r="N277" s="189" t="s">
        <v>116</v>
      </c>
      <c r="O277" s="189" t="s">
        <v>116</v>
      </c>
      <c r="P277" s="189" t="s">
        <v>153</v>
      </c>
      <c r="Q277" s="189" t="s">
        <v>223</v>
      </c>
      <c r="R277" s="189" t="s">
        <v>116</v>
      </c>
      <c r="S277" s="189" t="s">
        <v>142</v>
      </c>
    </row>
    <row r="278" spans="3:19">
      <c r="C278">
        <v>139</v>
      </c>
      <c r="D278" s="189" t="s">
        <v>261</v>
      </c>
      <c r="E278" s="189" t="s">
        <v>141</v>
      </c>
      <c r="F278" s="189" t="s">
        <v>116</v>
      </c>
      <c r="G278" s="189" t="s">
        <v>116</v>
      </c>
      <c r="H278" s="189" t="s">
        <v>116</v>
      </c>
      <c r="I278" s="189" t="s">
        <v>116</v>
      </c>
      <c r="J278" s="189" t="s">
        <v>116</v>
      </c>
      <c r="K278" s="189" t="s">
        <v>116</v>
      </c>
      <c r="L278" s="189" t="s">
        <v>116</v>
      </c>
      <c r="M278" s="189" t="s">
        <v>299</v>
      </c>
      <c r="N278" s="189" t="s">
        <v>116</v>
      </c>
      <c r="O278" s="189" t="s">
        <v>116</v>
      </c>
      <c r="P278" s="189" t="s">
        <v>254</v>
      </c>
      <c r="Q278" s="189" t="s">
        <v>174</v>
      </c>
      <c r="R278" s="189" t="s">
        <v>116</v>
      </c>
      <c r="S278" s="189" t="s">
        <v>277</v>
      </c>
    </row>
    <row r="279" spans="3:19">
      <c r="C279">
        <v>140</v>
      </c>
      <c r="D279" s="189" t="s">
        <v>260</v>
      </c>
      <c r="E279" s="189" t="s">
        <v>250</v>
      </c>
      <c r="F279" s="189" t="s">
        <v>116</v>
      </c>
      <c r="G279" s="189" t="s">
        <v>116</v>
      </c>
      <c r="H279" s="189" t="s">
        <v>116</v>
      </c>
      <c r="I279" s="189" t="s">
        <v>116</v>
      </c>
      <c r="J279" s="189" t="s">
        <v>116</v>
      </c>
      <c r="K279" s="189" t="s">
        <v>116</v>
      </c>
      <c r="L279" s="189" t="s">
        <v>116</v>
      </c>
      <c r="M279" s="189" t="s">
        <v>244</v>
      </c>
      <c r="N279" s="189" t="s">
        <v>116</v>
      </c>
      <c r="O279" s="189" t="s">
        <v>116</v>
      </c>
      <c r="P279" s="189" t="s">
        <v>198</v>
      </c>
      <c r="Q279" s="189" t="s">
        <v>297</v>
      </c>
      <c r="R279" s="189" t="s">
        <v>116</v>
      </c>
      <c r="S279" s="189" t="s">
        <v>267</v>
      </c>
    </row>
    <row r="280" spans="3:19">
      <c r="C280">
        <v>141</v>
      </c>
      <c r="D280" s="189" t="s">
        <v>269</v>
      </c>
      <c r="E280" s="189" t="s">
        <v>176</v>
      </c>
      <c r="F280" s="189" t="s">
        <v>116</v>
      </c>
      <c r="G280" s="189" t="s">
        <v>116</v>
      </c>
      <c r="H280" s="189" t="s">
        <v>116</v>
      </c>
      <c r="I280" s="189" t="s">
        <v>116</v>
      </c>
      <c r="J280" s="189" t="s">
        <v>116</v>
      </c>
      <c r="K280" s="189" t="s">
        <v>116</v>
      </c>
      <c r="L280" s="189" t="s">
        <v>116</v>
      </c>
      <c r="M280" s="189" t="s">
        <v>129</v>
      </c>
      <c r="N280" s="189" t="s">
        <v>116</v>
      </c>
      <c r="O280" s="189" t="s">
        <v>116</v>
      </c>
      <c r="P280" s="189" t="s">
        <v>299</v>
      </c>
      <c r="Q280" s="189" t="s">
        <v>277</v>
      </c>
      <c r="R280" s="189" t="s">
        <v>116</v>
      </c>
      <c r="S280" s="189" t="s">
        <v>198</v>
      </c>
    </row>
    <row r="281" spans="3:19">
      <c r="C281">
        <v>142</v>
      </c>
      <c r="D281" s="189" t="s">
        <v>153</v>
      </c>
      <c r="E281" s="189" t="s">
        <v>296</v>
      </c>
      <c r="F281" s="189" t="s">
        <v>116</v>
      </c>
      <c r="G281" s="189" t="s">
        <v>116</v>
      </c>
      <c r="H281" s="189" t="s">
        <v>116</v>
      </c>
      <c r="I281" s="189" t="s">
        <v>116</v>
      </c>
      <c r="J281" s="189" t="s">
        <v>116</v>
      </c>
      <c r="K281" s="189" t="s">
        <v>116</v>
      </c>
      <c r="L281" s="189" t="s">
        <v>116</v>
      </c>
      <c r="M281" s="189" t="s">
        <v>300</v>
      </c>
      <c r="N281" s="189" t="s">
        <v>116</v>
      </c>
      <c r="O281" s="189" t="s">
        <v>116</v>
      </c>
      <c r="P281" s="189" t="s">
        <v>210</v>
      </c>
      <c r="Q281" s="189" t="s">
        <v>260</v>
      </c>
      <c r="R281" s="189" t="s">
        <v>116</v>
      </c>
      <c r="S281" s="189" t="s">
        <v>218</v>
      </c>
    </row>
    <row r="282" spans="3:19">
      <c r="C282">
        <v>143</v>
      </c>
      <c r="D282" s="189" t="s">
        <v>254</v>
      </c>
      <c r="E282" s="189" t="s">
        <v>222</v>
      </c>
      <c r="F282" s="189" t="s">
        <v>116</v>
      </c>
      <c r="G282" s="189" t="s">
        <v>116</v>
      </c>
      <c r="H282" s="189" t="s">
        <v>116</v>
      </c>
      <c r="I282" s="189" t="s">
        <v>116</v>
      </c>
      <c r="J282" s="189" t="s">
        <v>116</v>
      </c>
      <c r="K282" s="189" t="s">
        <v>116</v>
      </c>
      <c r="L282" s="189" t="s">
        <v>116</v>
      </c>
      <c r="M282" s="189" t="s">
        <v>275</v>
      </c>
      <c r="N282" s="189" t="s">
        <v>116</v>
      </c>
      <c r="O282" s="189" t="s">
        <v>116</v>
      </c>
      <c r="P282" s="189" t="s">
        <v>272</v>
      </c>
      <c r="Q282" s="189" t="s">
        <v>179</v>
      </c>
      <c r="R282" s="189" t="s">
        <v>116</v>
      </c>
      <c r="S282" s="189" t="s">
        <v>219</v>
      </c>
    </row>
    <row r="283" spans="3:19">
      <c r="C283">
        <v>144</v>
      </c>
      <c r="D283" s="189" t="s">
        <v>276</v>
      </c>
      <c r="E283" s="189" t="s">
        <v>265</v>
      </c>
      <c r="F283" s="189" t="s">
        <v>116</v>
      </c>
      <c r="G283" s="189" t="s">
        <v>116</v>
      </c>
      <c r="H283" s="189" t="s">
        <v>116</v>
      </c>
      <c r="I283" s="189" t="s">
        <v>116</v>
      </c>
      <c r="J283" s="189" t="s">
        <v>116</v>
      </c>
      <c r="K283" s="189" t="s">
        <v>116</v>
      </c>
      <c r="L283" s="189" t="s">
        <v>116</v>
      </c>
      <c r="M283" s="189" t="s">
        <v>285</v>
      </c>
      <c r="N283" s="189" t="s">
        <v>116</v>
      </c>
      <c r="O283" s="189" t="s">
        <v>116</v>
      </c>
      <c r="P283" s="189" t="s">
        <v>282</v>
      </c>
      <c r="Q283" s="189" t="s">
        <v>185</v>
      </c>
      <c r="R283" s="189" t="s">
        <v>116</v>
      </c>
      <c r="S283" s="189" t="s">
        <v>286</v>
      </c>
    </row>
    <row r="284" spans="3:19">
      <c r="C284">
        <v>145</v>
      </c>
      <c r="D284" s="189" t="s">
        <v>193</v>
      </c>
      <c r="E284" s="189" t="s">
        <v>237</v>
      </c>
      <c r="F284" s="189" t="s">
        <v>116</v>
      </c>
      <c r="G284" s="189" t="s">
        <v>116</v>
      </c>
      <c r="H284" s="189" t="s">
        <v>116</v>
      </c>
      <c r="I284" s="189" t="s">
        <v>116</v>
      </c>
      <c r="J284" s="189" t="s">
        <v>116</v>
      </c>
      <c r="K284" s="189" t="s">
        <v>116</v>
      </c>
      <c r="L284" s="189" t="s">
        <v>116</v>
      </c>
      <c r="M284" s="189" t="s">
        <v>133</v>
      </c>
      <c r="N284" s="189" t="s">
        <v>116</v>
      </c>
      <c r="O284" s="189" t="s">
        <v>116</v>
      </c>
      <c r="P284" s="189" t="s">
        <v>269</v>
      </c>
      <c r="Q284" s="189" t="s">
        <v>116</v>
      </c>
      <c r="R284" s="189" t="s">
        <v>116</v>
      </c>
      <c r="S284" s="189" t="s">
        <v>216</v>
      </c>
    </row>
    <row r="285" spans="3:19">
      <c r="C285">
        <v>146</v>
      </c>
      <c r="D285" s="189" t="s">
        <v>266</v>
      </c>
      <c r="E285" s="189" t="s">
        <v>252</v>
      </c>
      <c r="F285" s="189" t="s">
        <v>116</v>
      </c>
      <c r="G285" s="189" t="s">
        <v>116</v>
      </c>
      <c r="H285" s="189" t="s">
        <v>116</v>
      </c>
      <c r="I285" s="189" t="s">
        <v>116</v>
      </c>
      <c r="J285" s="189" t="s">
        <v>116</v>
      </c>
      <c r="K285" s="189" t="s">
        <v>116</v>
      </c>
      <c r="L285" s="189" t="s">
        <v>116</v>
      </c>
      <c r="M285" s="189" t="s">
        <v>157</v>
      </c>
      <c r="N285" s="189" t="s">
        <v>116</v>
      </c>
      <c r="O285" s="189" t="s">
        <v>116</v>
      </c>
      <c r="P285" s="189" t="s">
        <v>159</v>
      </c>
      <c r="Q285" s="189" t="s">
        <v>116</v>
      </c>
      <c r="R285" s="189" t="s">
        <v>116</v>
      </c>
      <c r="S285" s="189" t="s">
        <v>263</v>
      </c>
    </row>
    <row r="286" spans="3:19">
      <c r="C286">
        <v>147</v>
      </c>
      <c r="D286" s="189" t="s">
        <v>295</v>
      </c>
      <c r="E286" s="189" t="s">
        <v>294</v>
      </c>
      <c r="F286" s="189" t="s">
        <v>116</v>
      </c>
      <c r="G286" s="189" t="s">
        <v>116</v>
      </c>
      <c r="H286" s="189" t="s">
        <v>116</v>
      </c>
      <c r="I286" s="189" t="s">
        <v>116</v>
      </c>
      <c r="J286" s="189" t="s">
        <v>116</v>
      </c>
      <c r="K286" s="189" t="s">
        <v>116</v>
      </c>
      <c r="L286" s="189" t="s">
        <v>116</v>
      </c>
      <c r="M286" s="189" t="s">
        <v>284</v>
      </c>
      <c r="N286" s="189" t="s">
        <v>116</v>
      </c>
      <c r="O286" s="189" t="s">
        <v>116</v>
      </c>
      <c r="P286" s="189" t="s">
        <v>294</v>
      </c>
      <c r="Q286" s="189" t="s">
        <v>116</v>
      </c>
      <c r="R286" s="189" t="s">
        <v>116</v>
      </c>
      <c r="S286" s="189" t="s">
        <v>157</v>
      </c>
    </row>
    <row r="287" spans="3:19">
      <c r="C287">
        <v>148</v>
      </c>
      <c r="D287" s="189" t="s">
        <v>133</v>
      </c>
      <c r="E287" s="189" t="s">
        <v>268</v>
      </c>
      <c r="F287" s="189" t="s">
        <v>116</v>
      </c>
      <c r="G287" s="189" t="s">
        <v>116</v>
      </c>
      <c r="H287" s="189" t="s">
        <v>116</v>
      </c>
      <c r="I287" s="189" t="s">
        <v>116</v>
      </c>
      <c r="J287" s="189" t="s">
        <v>116</v>
      </c>
      <c r="K287" s="189" t="s">
        <v>116</v>
      </c>
      <c r="L287" s="189" t="s">
        <v>116</v>
      </c>
      <c r="M287" s="189" t="s">
        <v>240</v>
      </c>
      <c r="N287" s="189" t="s">
        <v>116</v>
      </c>
      <c r="O287" s="189" t="s">
        <v>116</v>
      </c>
      <c r="P287" s="189" t="s">
        <v>168</v>
      </c>
      <c r="Q287" s="189" t="s">
        <v>116</v>
      </c>
      <c r="R287" s="189" t="s">
        <v>116</v>
      </c>
      <c r="S287" s="189" t="s">
        <v>293</v>
      </c>
    </row>
    <row r="288" spans="3:19">
      <c r="C288">
        <v>149</v>
      </c>
      <c r="D288" s="189" t="s">
        <v>284</v>
      </c>
      <c r="E288" s="189" t="s">
        <v>163</v>
      </c>
      <c r="F288" s="189" t="s">
        <v>116</v>
      </c>
      <c r="G288" s="189" t="s">
        <v>116</v>
      </c>
      <c r="H288" s="189" t="s">
        <v>116</v>
      </c>
      <c r="I288" s="189" t="s">
        <v>116</v>
      </c>
      <c r="J288" s="189" t="s">
        <v>116</v>
      </c>
      <c r="K288" s="189" t="s">
        <v>116</v>
      </c>
      <c r="L288" s="189" t="s">
        <v>116</v>
      </c>
      <c r="M288" s="189" t="s">
        <v>235</v>
      </c>
      <c r="N288" s="189" t="s">
        <v>116</v>
      </c>
      <c r="O288" s="189" t="s">
        <v>116</v>
      </c>
      <c r="P288" s="189" t="s">
        <v>286</v>
      </c>
      <c r="Q288" s="189" t="s">
        <v>116</v>
      </c>
      <c r="R288" s="189" t="s">
        <v>116</v>
      </c>
      <c r="S288" s="189" t="s">
        <v>294</v>
      </c>
    </row>
    <row r="289" spans="3:19">
      <c r="C289">
        <v>150</v>
      </c>
      <c r="D289" s="189" t="s">
        <v>277</v>
      </c>
      <c r="E289" s="189" t="s">
        <v>191</v>
      </c>
      <c r="F289" s="189" t="s">
        <v>116</v>
      </c>
      <c r="G289" s="189" t="s">
        <v>116</v>
      </c>
      <c r="H289" s="189" t="s">
        <v>116</v>
      </c>
      <c r="I289" s="189" t="s">
        <v>116</v>
      </c>
      <c r="J289" s="189" t="s">
        <v>116</v>
      </c>
      <c r="K289" s="189" t="s">
        <v>116</v>
      </c>
      <c r="L289" s="189" t="s">
        <v>116</v>
      </c>
      <c r="M289" s="189" t="s">
        <v>238</v>
      </c>
      <c r="N289" s="189" t="s">
        <v>116</v>
      </c>
      <c r="O289" s="189" t="s">
        <v>116</v>
      </c>
      <c r="P289" s="189" t="s">
        <v>141</v>
      </c>
      <c r="Q289" s="189" t="s">
        <v>116</v>
      </c>
      <c r="R289" s="189" t="s">
        <v>116</v>
      </c>
      <c r="S289" s="189" t="s">
        <v>269</v>
      </c>
    </row>
    <row r="290" spans="3:19">
      <c r="C290">
        <v>151</v>
      </c>
      <c r="D290" s="189" t="s">
        <v>282</v>
      </c>
      <c r="E290" s="189" t="s">
        <v>246</v>
      </c>
      <c r="F290" s="189" t="s">
        <v>116</v>
      </c>
      <c r="G290" s="189" t="s">
        <v>116</v>
      </c>
      <c r="H290" s="189" t="s">
        <v>116</v>
      </c>
      <c r="I290" s="189" t="s">
        <v>116</v>
      </c>
      <c r="J290" s="189" t="s">
        <v>116</v>
      </c>
      <c r="K290" s="189" t="s">
        <v>116</v>
      </c>
      <c r="L290" s="189" t="s">
        <v>116</v>
      </c>
      <c r="M290" s="189" t="s">
        <v>245</v>
      </c>
      <c r="N290" s="189" t="s">
        <v>116</v>
      </c>
      <c r="O290" s="189" t="s">
        <v>116</v>
      </c>
      <c r="P290" s="189" t="s">
        <v>166</v>
      </c>
      <c r="Q290" s="189" t="s">
        <v>116</v>
      </c>
      <c r="R290" s="189" t="s">
        <v>116</v>
      </c>
      <c r="S290" s="189" t="s">
        <v>185</v>
      </c>
    </row>
    <row r="291" spans="3:19">
      <c r="C291">
        <v>152</v>
      </c>
      <c r="D291" s="189" t="s">
        <v>198</v>
      </c>
      <c r="E291" s="189" t="s">
        <v>278</v>
      </c>
      <c r="F291" s="189" t="s">
        <v>116</v>
      </c>
      <c r="G291" s="189" t="s">
        <v>116</v>
      </c>
      <c r="H291" s="189" t="s">
        <v>116</v>
      </c>
      <c r="I291" s="189" t="s">
        <v>116</v>
      </c>
      <c r="J291" s="189" t="s">
        <v>116</v>
      </c>
      <c r="K291" s="189" t="s">
        <v>116</v>
      </c>
      <c r="L291" s="189" t="s">
        <v>116</v>
      </c>
      <c r="M291" s="189" t="s">
        <v>294</v>
      </c>
      <c r="N291" s="189" t="s">
        <v>116</v>
      </c>
      <c r="O291" s="189" t="s">
        <v>116</v>
      </c>
      <c r="P291" s="189" t="s">
        <v>267</v>
      </c>
      <c r="Q291" s="189" t="s">
        <v>116</v>
      </c>
      <c r="R291" s="189" t="s">
        <v>116</v>
      </c>
      <c r="S291" s="189" t="s">
        <v>206</v>
      </c>
    </row>
    <row r="292" spans="3:19">
      <c r="C292">
        <v>153</v>
      </c>
      <c r="D292" s="189" t="s">
        <v>157</v>
      </c>
      <c r="E292" s="189" t="s">
        <v>281</v>
      </c>
      <c r="F292" s="189" t="s">
        <v>116</v>
      </c>
      <c r="G292" s="189" t="s">
        <v>116</v>
      </c>
      <c r="H292" s="189" t="s">
        <v>116</v>
      </c>
      <c r="I292" s="189" t="s">
        <v>116</v>
      </c>
      <c r="J292" s="189" t="s">
        <v>116</v>
      </c>
      <c r="K292" s="189" t="s">
        <v>116</v>
      </c>
      <c r="L292" s="189" t="s">
        <v>116</v>
      </c>
      <c r="M292" s="189" t="s">
        <v>141</v>
      </c>
      <c r="N292" s="189" t="s">
        <v>116</v>
      </c>
      <c r="O292" s="189" t="s">
        <v>116</v>
      </c>
      <c r="P292" s="189" t="s">
        <v>223</v>
      </c>
      <c r="Q292" s="189" t="s">
        <v>116</v>
      </c>
      <c r="R292" s="189" t="s">
        <v>116</v>
      </c>
      <c r="S292" s="189" t="s">
        <v>187</v>
      </c>
    </row>
    <row r="293" spans="3:19">
      <c r="C293">
        <v>154</v>
      </c>
      <c r="D293" s="189" t="s">
        <v>290</v>
      </c>
      <c r="E293" s="189" t="s">
        <v>291</v>
      </c>
      <c r="F293" s="189" t="s">
        <v>116</v>
      </c>
      <c r="G293" s="189" t="s">
        <v>116</v>
      </c>
      <c r="H293" s="189" t="s">
        <v>116</v>
      </c>
      <c r="I293" s="189" t="s">
        <v>116</v>
      </c>
      <c r="J293" s="189" t="s">
        <v>116</v>
      </c>
      <c r="K293" s="189" t="s">
        <v>116</v>
      </c>
      <c r="L293" s="189" t="s">
        <v>116</v>
      </c>
      <c r="M293" s="189" t="s">
        <v>264</v>
      </c>
      <c r="N293" s="189" t="s">
        <v>116</v>
      </c>
      <c r="O293" s="189" t="s">
        <v>116</v>
      </c>
      <c r="P293" s="189" t="s">
        <v>156</v>
      </c>
      <c r="Q293" s="189" t="s">
        <v>116</v>
      </c>
      <c r="R293" s="189" t="s">
        <v>116</v>
      </c>
      <c r="S293" s="189" t="s">
        <v>141</v>
      </c>
    </row>
    <row r="294" spans="3:19">
      <c r="C294">
        <v>155</v>
      </c>
      <c r="D294" s="189" t="s">
        <v>267</v>
      </c>
      <c r="E294" s="189" t="s">
        <v>273</v>
      </c>
      <c r="F294" s="189" t="s">
        <v>116</v>
      </c>
      <c r="G294" s="189" t="s">
        <v>116</v>
      </c>
      <c r="H294" s="189" t="s">
        <v>116</v>
      </c>
      <c r="I294" s="189" t="s">
        <v>116</v>
      </c>
      <c r="J294" s="189" t="s">
        <v>116</v>
      </c>
      <c r="K294" s="189" t="s">
        <v>116</v>
      </c>
      <c r="L294" s="189" t="s">
        <v>116</v>
      </c>
      <c r="M294" s="189" t="s">
        <v>302</v>
      </c>
      <c r="N294" s="189" t="s">
        <v>116</v>
      </c>
      <c r="O294" s="189" t="s">
        <v>116</v>
      </c>
      <c r="P294" s="189" t="s">
        <v>277</v>
      </c>
      <c r="Q294" s="189" t="s">
        <v>116</v>
      </c>
      <c r="R294" s="189" t="s">
        <v>116</v>
      </c>
      <c r="S294" s="189" t="s">
        <v>283</v>
      </c>
    </row>
    <row r="295" spans="3:19">
      <c r="C295">
        <v>156</v>
      </c>
      <c r="D295" s="189" t="s">
        <v>288</v>
      </c>
      <c r="E295" s="189" t="s">
        <v>162</v>
      </c>
      <c r="F295" s="189" t="s">
        <v>116</v>
      </c>
      <c r="G295" s="189" t="s">
        <v>116</v>
      </c>
      <c r="H295" s="189" t="s">
        <v>116</v>
      </c>
      <c r="I295" s="189" t="s">
        <v>116</v>
      </c>
      <c r="J295" s="189" t="s">
        <v>116</v>
      </c>
      <c r="K295" s="189" t="s">
        <v>116</v>
      </c>
      <c r="L295" s="189" t="s">
        <v>116</v>
      </c>
      <c r="M295" s="189" t="s">
        <v>270</v>
      </c>
      <c r="N295" s="189" t="s">
        <v>116</v>
      </c>
      <c r="O295" s="189" t="s">
        <v>116</v>
      </c>
      <c r="P295" s="189" t="s">
        <v>237</v>
      </c>
      <c r="Q295" s="189" t="s">
        <v>116</v>
      </c>
      <c r="R295" s="189" t="s">
        <v>116</v>
      </c>
      <c r="S295" s="189" t="s">
        <v>268</v>
      </c>
    </row>
    <row r="296" spans="3:19">
      <c r="C296">
        <v>157</v>
      </c>
      <c r="D296" s="189" t="s">
        <v>300</v>
      </c>
      <c r="E296" s="189" t="s">
        <v>299</v>
      </c>
      <c r="F296" s="189" t="s">
        <v>116</v>
      </c>
      <c r="G296" s="189" t="s">
        <v>116</v>
      </c>
      <c r="H296" s="189" t="s">
        <v>116</v>
      </c>
      <c r="I296" s="189" t="s">
        <v>116</v>
      </c>
      <c r="J296" s="189" t="s">
        <v>116</v>
      </c>
      <c r="K296" s="189" t="s">
        <v>116</v>
      </c>
      <c r="L296" s="189" t="s">
        <v>116</v>
      </c>
      <c r="M296" s="189" t="s">
        <v>272</v>
      </c>
      <c r="N296" s="189" t="s">
        <v>116</v>
      </c>
      <c r="O296" s="189" t="s">
        <v>116</v>
      </c>
      <c r="P296" s="189" t="s">
        <v>157</v>
      </c>
      <c r="Q296" s="189" t="s">
        <v>116</v>
      </c>
      <c r="R296" s="189" t="s">
        <v>116</v>
      </c>
      <c r="S296" s="189" t="s">
        <v>291</v>
      </c>
    </row>
    <row r="297" spans="3:19">
      <c r="C297">
        <v>158</v>
      </c>
      <c r="D297" s="189" t="s">
        <v>166</v>
      </c>
      <c r="E297" s="189" t="s">
        <v>292</v>
      </c>
      <c r="F297" s="189" t="s">
        <v>116</v>
      </c>
      <c r="G297" s="189" t="s">
        <v>116</v>
      </c>
      <c r="H297" s="189" t="s">
        <v>116</v>
      </c>
      <c r="I297" s="189" t="s">
        <v>116</v>
      </c>
      <c r="J297" s="189" t="s">
        <v>116</v>
      </c>
      <c r="K297" s="189" t="s">
        <v>116</v>
      </c>
      <c r="L297" s="189" t="s">
        <v>116</v>
      </c>
      <c r="M297" s="189" t="s">
        <v>293</v>
      </c>
      <c r="N297" s="189" t="s">
        <v>116</v>
      </c>
      <c r="O297" s="189" t="s">
        <v>116</v>
      </c>
      <c r="P297" s="189" t="s">
        <v>281</v>
      </c>
      <c r="Q297" s="189" t="s">
        <v>116</v>
      </c>
      <c r="R297" s="189" t="s">
        <v>116</v>
      </c>
      <c r="S297" s="189" t="s">
        <v>298</v>
      </c>
    </row>
    <row r="298" spans="3:19">
      <c r="C298">
        <v>159</v>
      </c>
      <c r="D298" s="189" t="s">
        <v>298</v>
      </c>
      <c r="E298" s="189" t="s">
        <v>275</v>
      </c>
      <c r="F298" s="189" t="s">
        <v>116</v>
      </c>
      <c r="G298" s="189" t="s">
        <v>116</v>
      </c>
      <c r="H298" s="189" t="s">
        <v>116</v>
      </c>
      <c r="I298" s="189" t="s">
        <v>116</v>
      </c>
      <c r="J298" s="189" t="s">
        <v>116</v>
      </c>
      <c r="K298" s="189" t="s">
        <v>116</v>
      </c>
      <c r="L298" s="189" t="s">
        <v>116</v>
      </c>
      <c r="M298" s="189" t="s">
        <v>303</v>
      </c>
      <c r="N298" s="189" t="s">
        <v>116</v>
      </c>
      <c r="O298" s="189" t="s">
        <v>116</v>
      </c>
      <c r="P298" s="189" t="s">
        <v>179</v>
      </c>
      <c r="Q298" s="189" t="s">
        <v>116</v>
      </c>
      <c r="R298" s="189" t="s">
        <v>116</v>
      </c>
      <c r="S298" s="189" t="s">
        <v>116</v>
      </c>
    </row>
    <row r="299" spans="3:19">
      <c r="C299">
        <v>160</v>
      </c>
      <c r="D299" s="189" t="s">
        <v>285</v>
      </c>
      <c r="E299" s="189" t="s">
        <v>300</v>
      </c>
      <c r="F299" s="189" t="s">
        <v>116</v>
      </c>
      <c r="G299" s="189" t="s">
        <v>116</v>
      </c>
      <c r="H299" s="189" t="s">
        <v>116</v>
      </c>
      <c r="I299" s="189" t="s">
        <v>116</v>
      </c>
      <c r="J299" s="189" t="s">
        <v>116</v>
      </c>
      <c r="K299" s="189" t="s">
        <v>116</v>
      </c>
      <c r="L299" s="189" t="s">
        <v>116</v>
      </c>
      <c r="M299" s="189" t="s">
        <v>246</v>
      </c>
      <c r="N299" s="189" t="s">
        <v>116</v>
      </c>
      <c r="O299" s="189" t="s">
        <v>116</v>
      </c>
      <c r="P299" s="189" t="s">
        <v>206</v>
      </c>
      <c r="Q299" s="189" t="s">
        <v>116</v>
      </c>
      <c r="R299" s="189" t="s">
        <v>116</v>
      </c>
      <c r="S299" s="189" t="s">
        <v>116</v>
      </c>
    </row>
    <row r="300" spans="3:19">
      <c r="C300">
        <v>161</v>
      </c>
      <c r="D300" s="189" t="s">
        <v>275</v>
      </c>
      <c r="E300" s="189" t="s">
        <v>245</v>
      </c>
      <c r="F300" s="189" t="s">
        <v>116</v>
      </c>
      <c r="G300" s="189" t="s">
        <v>116</v>
      </c>
      <c r="H300" s="189" t="s">
        <v>116</v>
      </c>
      <c r="I300" s="189" t="s">
        <v>116</v>
      </c>
      <c r="J300" s="189" t="s">
        <v>116</v>
      </c>
      <c r="K300" s="189" t="s">
        <v>116</v>
      </c>
      <c r="L300" s="189" t="s">
        <v>116</v>
      </c>
      <c r="M300" s="189" t="s">
        <v>271</v>
      </c>
      <c r="N300" s="189" t="s">
        <v>116</v>
      </c>
      <c r="O300" s="189" t="s">
        <v>116</v>
      </c>
      <c r="P300" s="189" t="s">
        <v>136</v>
      </c>
      <c r="Q300" s="189" t="s">
        <v>116</v>
      </c>
      <c r="R300" s="189" t="s">
        <v>116</v>
      </c>
      <c r="S300" s="189" t="s">
        <v>116</v>
      </c>
    </row>
    <row r="301" spans="3:19">
      <c r="C301">
        <v>162</v>
      </c>
      <c r="D301" s="189" t="s">
        <v>255</v>
      </c>
      <c r="E301" s="189" t="s">
        <v>293</v>
      </c>
      <c r="F301" s="189" t="s">
        <v>116</v>
      </c>
      <c r="G301" s="189" t="s">
        <v>116</v>
      </c>
      <c r="H301" s="189" t="s">
        <v>116</v>
      </c>
      <c r="I301" s="189" t="s">
        <v>116</v>
      </c>
      <c r="J301" s="189" t="s">
        <v>116</v>
      </c>
      <c r="K301" s="189" t="s">
        <v>116</v>
      </c>
      <c r="L301" s="189" t="s">
        <v>116</v>
      </c>
      <c r="M301" s="189" t="s">
        <v>292</v>
      </c>
      <c r="N301" s="189" t="s">
        <v>116</v>
      </c>
      <c r="O301" s="189" t="s">
        <v>116</v>
      </c>
      <c r="P301" s="189" t="s">
        <v>185</v>
      </c>
      <c r="Q301" s="189" t="s">
        <v>116</v>
      </c>
      <c r="R301" s="189" t="s">
        <v>116</v>
      </c>
      <c r="S301" s="189" t="s">
        <v>116</v>
      </c>
    </row>
    <row r="302" spans="3:19">
      <c r="C302">
        <v>163</v>
      </c>
      <c r="D302" s="189" t="s">
        <v>218</v>
      </c>
      <c r="E302" s="189" t="s">
        <v>238</v>
      </c>
      <c r="F302" s="189" t="s">
        <v>116</v>
      </c>
      <c r="G302" s="189" t="s">
        <v>116</v>
      </c>
      <c r="H302" s="189" t="s">
        <v>116</v>
      </c>
      <c r="I302" s="189" t="s">
        <v>116</v>
      </c>
      <c r="J302" s="189" t="s">
        <v>116</v>
      </c>
      <c r="K302" s="189" t="s">
        <v>116</v>
      </c>
      <c r="L302" s="189" t="s">
        <v>116</v>
      </c>
      <c r="M302" s="189" t="s">
        <v>291</v>
      </c>
      <c r="N302" s="189" t="s">
        <v>116</v>
      </c>
      <c r="O302" s="189" t="s">
        <v>116</v>
      </c>
      <c r="P302" s="189" t="s">
        <v>218</v>
      </c>
      <c r="Q302" s="189" t="s">
        <v>116</v>
      </c>
      <c r="R302" s="189" t="s">
        <v>116</v>
      </c>
      <c r="S302" s="189" t="s">
        <v>116</v>
      </c>
    </row>
    <row r="303" spans="3:19">
      <c r="C303">
        <v>164</v>
      </c>
      <c r="D303" s="189" t="s">
        <v>286</v>
      </c>
      <c r="E303" s="189" t="s">
        <v>270</v>
      </c>
      <c r="F303" s="189" t="s">
        <v>116</v>
      </c>
      <c r="G303" s="189" t="s">
        <v>116</v>
      </c>
      <c r="H303" s="189" t="s">
        <v>116</v>
      </c>
      <c r="I303" s="189" t="s">
        <v>116</v>
      </c>
      <c r="J303" s="189" t="s">
        <v>116</v>
      </c>
      <c r="K303" s="189" t="s">
        <v>116</v>
      </c>
      <c r="L303" s="189" t="s">
        <v>116</v>
      </c>
      <c r="M303" s="189" t="s">
        <v>273</v>
      </c>
      <c r="N303" s="189" t="s">
        <v>116</v>
      </c>
      <c r="O303" s="189" t="s">
        <v>116</v>
      </c>
      <c r="P303" s="189" t="s">
        <v>293</v>
      </c>
      <c r="Q303" s="189" t="s">
        <v>116</v>
      </c>
      <c r="R303" s="189" t="s">
        <v>116</v>
      </c>
      <c r="S303" s="189" t="s">
        <v>116</v>
      </c>
    </row>
    <row r="304" spans="3:19">
      <c r="C304">
        <v>165</v>
      </c>
      <c r="D304" s="189" t="s">
        <v>141</v>
      </c>
      <c r="E304" s="189" t="s">
        <v>272</v>
      </c>
      <c r="F304" s="189" t="s">
        <v>116</v>
      </c>
      <c r="G304" s="189" t="s">
        <v>116</v>
      </c>
      <c r="H304" s="189" t="s">
        <v>116</v>
      </c>
      <c r="I304" s="189" t="s">
        <v>116</v>
      </c>
      <c r="J304" s="189" t="s">
        <v>116</v>
      </c>
      <c r="K304" s="189" t="s">
        <v>116</v>
      </c>
      <c r="L304" s="189" t="s">
        <v>116</v>
      </c>
      <c r="M304" s="189" t="s">
        <v>265</v>
      </c>
      <c r="N304" s="189" t="s">
        <v>116</v>
      </c>
      <c r="O304" s="189" t="s">
        <v>116</v>
      </c>
      <c r="P304" s="189" t="s">
        <v>216</v>
      </c>
      <c r="Q304" s="189" t="s">
        <v>116</v>
      </c>
      <c r="R304" s="189" t="s">
        <v>116</v>
      </c>
      <c r="S304" s="189" t="s">
        <v>116</v>
      </c>
    </row>
    <row r="305" spans="3:19">
      <c r="C305">
        <v>166</v>
      </c>
      <c r="D305" s="189" t="s">
        <v>297</v>
      </c>
      <c r="E305" s="189" t="s">
        <v>285</v>
      </c>
      <c r="F305" s="189" t="s">
        <v>116</v>
      </c>
      <c r="G305" s="189" t="s">
        <v>116</v>
      </c>
      <c r="H305" s="189" t="s">
        <v>116</v>
      </c>
      <c r="I305" s="189" t="s">
        <v>116</v>
      </c>
      <c r="J305" s="189" t="s">
        <v>116</v>
      </c>
      <c r="K305" s="189" t="s">
        <v>116</v>
      </c>
      <c r="L305" s="189" t="s">
        <v>116</v>
      </c>
      <c r="M305" s="189" t="s">
        <v>228</v>
      </c>
      <c r="N305" s="189" t="s">
        <v>116</v>
      </c>
      <c r="O305" s="189" t="s">
        <v>116</v>
      </c>
      <c r="P305" s="189" t="s">
        <v>171</v>
      </c>
      <c r="Q305" s="189" t="s">
        <v>116</v>
      </c>
      <c r="R305" s="189" t="s">
        <v>116</v>
      </c>
      <c r="S305" s="189" t="s">
        <v>116</v>
      </c>
    </row>
    <row r="306" spans="3:19">
      <c r="C306">
        <v>167</v>
      </c>
      <c r="D306" s="189" t="s">
        <v>299</v>
      </c>
      <c r="E306" s="189" t="s">
        <v>271</v>
      </c>
      <c r="F306" s="189" t="s">
        <v>116</v>
      </c>
      <c r="G306" s="189" t="s">
        <v>116</v>
      </c>
      <c r="H306" s="189" t="s">
        <v>116</v>
      </c>
      <c r="I306" s="189" t="s">
        <v>116</v>
      </c>
      <c r="J306" s="189" t="s">
        <v>116</v>
      </c>
      <c r="K306" s="189" t="s">
        <v>116</v>
      </c>
      <c r="L306" s="189" t="s">
        <v>116</v>
      </c>
      <c r="M306" s="189" t="s">
        <v>204</v>
      </c>
      <c r="N306" s="189" t="s">
        <v>116</v>
      </c>
      <c r="O306" s="189" t="s">
        <v>116</v>
      </c>
      <c r="P306" s="189" t="s">
        <v>146</v>
      </c>
      <c r="Q306" s="189" t="s">
        <v>116</v>
      </c>
      <c r="R306" s="189" t="s">
        <v>116</v>
      </c>
      <c r="S306" s="189" t="s">
        <v>116</v>
      </c>
    </row>
    <row r="307" spans="3:19">
      <c r="C307">
        <v>168</v>
      </c>
      <c r="D307" s="189" t="s">
        <v>294</v>
      </c>
      <c r="E307" s="189" t="s">
        <v>228</v>
      </c>
      <c r="F307" s="189" t="s">
        <v>116</v>
      </c>
      <c r="G307" s="189" t="s">
        <v>116</v>
      </c>
      <c r="H307" s="189" t="s">
        <v>116</v>
      </c>
      <c r="I307" s="189" t="s">
        <v>116</v>
      </c>
      <c r="J307" s="189" t="s">
        <v>116</v>
      </c>
      <c r="K307" s="189" t="s">
        <v>116</v>
      </c>
      <c r="L307" s="189" t="s">
        <v>116</v>
      </c>
      <c r="M307" s="189" t="s">
        <v>116</v>
      </c>
      <c r="N307" s="189" t="s">
        <v>116</v>
      </c>
      <c r="O307" s="189" t="s">
        <v>116</v>
      </c>
      <c r="P307" s="189" t="s">
        <v>116</v>
      </c>
      <c r="Q307" s="189" t="s">
        <v>116</v>
      </c>
      <c r="R307" s="189" t="s">
        <v>116</v>
      </c>
      <c r="S307" s="189" t="s">
        <v>116</v>
      </c>
    </row>
    <row r="308" spans="3:19">
      <c r="C308">
        <v>169</v>
      </c>
      <c r="D308" s="189" t="s">
        <v>237</v>
      </c>
      <c r="E308" s="189" t="s">
        <v>204</v>
      </c>
      <c r="F308" s="189" t="s">
        <v>116</v>
      </c>
      <c r="G308" s="189" t="s">
        <v>116</v>
      </c>
      <c r="H308" s="189" t="s">
        <v>116</v>
      </c>
      <c r="I308" s="189" t="s">
        <v>116</v>
      </c>
      <c r="J308" s="189" t="s">
        <v>116</v>
      </c>
      <c r="K308" s="189" t="s">
        <v>116</v>
      </c>
      <c r="L308" s="189" t="s">
        <v>116</v>
      </c>
      <c r="M308" s="189" t="s">
        <v>116</v>
      </c>
      <c r="N308" s="189" t="s">
        <v>116</v>
      </c>
      <c r="O308" s="189" t="s">
        <v>116</v>
      </c>
      <c r="P308" s="189" t="s">
        <v>116</v>
      </c>
      <c r="Q308" s="189" t="s">
        <v>116</v>
      </c>
      <c r="R308" s="189" t="s">
        <v>116</v>
      </c>
      <c r="S308" s="189" t="s">
        <v>116</v>
      </c>
    </row>
    <row r="309" spans="3:19">
      <c r="C309">
        <v>170</v>
      </c>
      <c r="D309" s="189" t="s">
        <v>272</v>
      </c>
      <c r="E309" s="189" t="s">
        <v>302</v>
      </c>
      <c r="F309" s="189" t="s">
        <v>116</v>
      </c>
      <c r="G309" s="189" t="s">
        <v>116</v>
      </c>
      <c r="H309" s="189" t="s">
        <v>116</v>
      </c>
      <c r="I309" s="189" t="s">
        <v>116</v>
      </c>
      <c r="J309" s="189" t="s">
        <v>116</v>
      </c>
      <c r="K309" s="189" t="s">
        <v>116</v>
      </c>
      <c r="L309" s="189" t="s">
        <v>116</v>
      </c>
      <c r="M309" s="189" t="s">
        <v>116</v>
      </c>
      <c r="N309" s="189" t="s">
        <v>116</v>
      </c>
      <c r="O309" s="189" t="s">
        <v>116</v>
      </c>
      <c r="P309" s="189" t="s">
        <v>116</v>
      </c>
      <c r="Q309" s="189" t="s">
        <v>116</v>
      </c>
      <c r="R309" s="189" t="s">
        <v>116</v>
      </c>
      <c r="S309" s="189" t="s">
        <v>116</v>
      </c>
    </row>
    <row r="310" spans="3:19">
      <c r="C310">
        <v>171</v>
      </c>
      <c r="D310" s="189" t="s">
        <v>281</v>
      </c>
      <c r="E310" s="189" t="s">
        <v>303</v>
      </c>
      <c r="F310" s="189" t="s">
        <v>116</v>
      </c>
      <c r="G310" s="189" t="s">
        <v>116</v>
      </c>
      <c r="H310" s="189" t="s">
        <v>116</v>
      </c>
      <c r="I310" s="189" t="s">
        <v>116</v>
      </c>
      <c r="J310" s="189" t="s">
        <v>116</v>
      </c>
      <c r="K310" s="189" t="s">
        <v>116</v>
      </c>
      <c r="L310" s="189" t="s">
        <v>116</v>
      </c>
      <c r="M310" s="189" t="s">
        <v>116</v>
      </c>
      <c r="N310" s="189" t="s">
        <v>116</v>
      </c>
      <c r="O310" s="189" t="s">
        <v>116</v>
      </c>
      <c r="P310" s="189" t="s">
        <v>116</v>
      </c>
      <c r="Q310" s="189" t="s">
        <v>116</v>
      </c>
      <c r="R310" s="189" t="s">
        <v>116</v>
      </c>
      <c r="S310" s="189" t="s">
        <v>116</v>
      </c>
    </row>
    <row r="311" spans="3:19">
      <c r="C311">
        <v>172</v>
      </c>
      <c r="D311" s="189" t="s">
        <v>293</v>
      </c>
      <c r="E311" s="189" t="s">
        <v>301</v>
      </c>
      <c r="F311" s="189" t="s">
        <v>116</v>
      </c>
      <c r="G311" s="189" t="s">
        <v>116</v>
      </c>
      <c r="H311" s="189" t="s">
        <v>116</v>
      </c>
      <c r="I311" s="189" t="s">
        <v>116</v>
      </c>
      <c r="J311" s="189" t="s">
        <v>116</v>
      </c>
      <c r="K311" s="189" t="s">
        <v>116</v>
      </c>
      <c r="L311" s="189" t="s">
        <v>116</v>
      </c>
      <c r="M311" s="189" t="s">
        <v>116</v>
      </c>
      <c r="N311" s="189" t="s">
        <v>116</v>
      </c>
      <c r="O311" s="189" t="s">
        <v>116</v>
      </c>
      <c r="P311" s="189" t="s">
        <v>116</v>
      </c>
      <c r="Q311" s="189" t="s">
        <v>116</v>
      </c>
      <c r="R311" s="189" t="s">
        <v>116</v>
      </c>
      <c r="S311" s="189" t="s">
        <v>116</v>
      </c>
    </row>
    <row r="312" spans="3:19">
      <c r="C312">
        <v>173</v>
      </c>
      <c r="D312" s="189" t="s">
        <v>302</v>
      </c>
      <c r="E312" s="189" t="s">
        <v>116</v>
      </c>
      <c r="F312" s="189" t="s">
        <v>116</v>
      </c>
      <c r="G312" s="189" t="s">
        <v>116</v>
      </c>
      <c r="H312" s="189" t="s">
        <v>116</v>
      </c>
      <c r="I312" s="189" t="s">
        <v>116</v>
      </c>
      <c r="J312" s="189" t="s">
        <v>116</v>
      </c>
      <c r="K312" s="189" t="s">
        <v>116</v>
      </c>
      <c r="L312" s="189" t="s">
        <v>116</v>
      </c>
      <c r="M312" s="189" t="s">
        <v>116</v>
      </c>
      <c r="N312" s="189" t="s">
        <v>116</v>
      </c>
      <c r="O312" s="189" t="s">
        <v>116</v>
      </c>
      <c r="P312" s="189" t="s">
        <v>116</v>
      </c>
      <c r="Q312" s="189" t="s">
        <v>116</v>
      </c>
      <c r="R312" s="189" t="s">
        <v>116</v>
      </c>
      <c r="S312" s="189" t="s">
        <v>116</v>
      </c>
    </row>
    <row r="313" spans="3:19">
      <c r="C313">
        <v>174</v>
      </c>
      <c r="D313" s="189" t="s">
        <v>303</v>
      </c>
      <c r="E313" s="189" t="s">
        <v>116</v>
      </c>
      <c r="F313" s="189" t="s">
        <v>116</v>
      </c>
      <c r="G313" s="189" t="s">
        <v>116</v>
      </c>
      <c r="H313" s="189" t="s">
        <v>116</v>
      </c>
      <c r="I313" s="189" t="s">
        <v>116</v>
      </c>
      <c r="J313" s="189" t="s">
        <v>116</v>
      </c>
      <c r="K313" s="189" t="s">
        <v>116</v>
      </c>
      <c r="L313" s="189" t="s">
        <v>116</v>
      </c>
      <c r="M313" s="189" t="s">
        <v>116</v>
      </c>
      <c r="N313" s="189" t="s">
        <v>116</v>
      </c>
      <c r="O313" s="189" t="s">
        <v>116</v>
      </c>
      <c r="P313" s="189" t="s">
        <v>116</v>
      </c>
      <c r="Q313" s="189" t="s">
        <v>116</v>
      </c>
      <c r="R313" s="189" t="s">
        <v>116</v>
      </c>
      <c r="S313" s="189" t="s">
        <v>116</v>
      </c>
    </row>
    <row r="314" spans="3:19">
      <c r="C314">
        <v>175</v>
      </c>
      <c r="D314" s="189" t="s">
        <v>301</v>
      </c>
      <c r="E314" s="189" t="s">
        <v>116</v>
      </c>
      <c r="F314" s="189" t="s">
        <v>116</v>
      </c>
      <c r="G314" s="189" t="s">
        <v>116</v>
      </c>
      <c r="H314" s="189" t="s">
        <v>116</v>
      </c>
      <c r="I314" s="189" t="s">
        <v>116</v>
      </c>
      <c r="J314" s="189" t="s">
        <v>116</v>
      </c>
      <c r="K314" s="189" t="s">
        <v>116</v>
      </c>
      <c r="L314" s="189" t="s">
        <v>116</v>
      </c>
      <c r="M314" s="189" t="s">
        <v>116</v>
      </c>
      <c r="N314" s="189" t="s">
        <v>116</v>
      </c>
      <c r="O314" s="189" t="s">
        <v>116</v>
      </c>
      <c r="P314" s="189" t="s">
        <v>116</v>
      </c>
      <c r="Q314" s="189" t="s">
        <v>116</v>
      </c>
      <c r="R314" s="189" t="s">
        <v>116</v>
      </c>
      <c r="S314" s="189" t="s">
        <v>116</v>
      </c>
    </row>
    <row r="315" spans="3:19">
      <c r="C315">
        <v>176</v>
      </c>
      <c r="D315" s="189" t="s">
        <v>116</v>
      </c>
      <c r="E315" s="189" t="s">
        <v>116</v>
      </c>
      <c r="F315" s="189" t="s">
        <v>116</v>
      </c>
      <c r="G315" s="189" t="s">
        <v>116</v>
      </c>
      <c r="H315" s="189" t="s">
        <v>116</v>
      </c>
      <c r="I315" s="189" t="s">
        <v>116</v>
      </c>
      <c r="J315" s="189" t="s">
        <v>116</v>
      </c>
      <c r="K315" s="189" t="s">
        <v>116</v>
      </c>
      <c r="L315" s="189" t="s">
        <v>116</v>
      </c>
      <c r="M315" s="189" t="s">
        <v>116</v>
      </c>
      <c r="N315" s="189" t="s">
        <v>116</v>
      </c>
      <c r="O315" s="189" t="s">
        <v>116</v>
      </c>
      <c r="P315" s="189" t="s">
        <v>116</v>
      </c>
      <c r="Q315" s="189" t="s">
        <v>116</v>
      </c>
      <c r="R315" s="189" t="s">
        <v>116</v>
      </c>
      <c r="S315" s="189" t="s">
        <v>116</v>
      </c>
    </row>
    <row r="316" spans="3:19">
      <c r="C316">
        <v>177</v>
      </c>
      <c r="D316" s="189" t="s">
        <v>116</v>
      </c>
      <c r="E316" s="189" t="s">
        <v>116</v>
      </c>
      <c r="F316" s="189" t="s">
        <v>116</v>
      </c>
      <c r="G316" s="189" t="s">
        <v>116</v>
      </c>
      <c r="H316" s="189" t="s">
        <v>116</v>
      </c>
      <c r="I316" s="189" t="s">
        <v>116</v>
      </c>
      <c r="J316" s="189" t="s">
        <v>116</v>
      </c>
      <c r="K316" s="189" t="s">
        <v>116</v>
      </c>
      <c r="L316" s="189" t="s">
        <v>116</v>
      </c>
      <c r="M316" s="189" t="s">
        <v>116</v>
      </c>
      <c r="N316" s="189" t="s">
        <v>116</v>
      </c>
      <c r="O316" s="189" t="s">
        <v>116</v>
      </c>
      <c r="P316" s="189" t="s">
        <v>116</v>
      </c>
      <c r="Q316" s="189" t="s">
        <v>116</v>
      </c>
      <c r="R316" s="189" t="s">
        <v>116</v>
      </c>
      <c r="S316" s="189" t="s">
        <v>116</v>
      </c>
    </row>
    <row r="317" spans="3:19">
      <c r="C317">
        <v>178</v>
      </c>
      <c r="D317" s="189" t="s">
        <v>116</v>
      </c>
      <c r="E317" s="189" t="s">
        <v>116</v>
      </c>
      <c r="F317" s="189" t="s">
        <v>116</v>
      </c>
      <c r="G317" s="189" t="s">
        <v>116</v>
      </c>
      <c r="H317" s="189" t="s">
        <v>116</v>
      </c>
      <c r="I317" s="189" t="s">
        <v>116</v>
      </c>
      <c r="J317" s="189" t="s">
        <v>116</v>
      </c>
      <c r="K317" s="189" t="s">
        <v>116</v>
      </c>
      <c r="L317" s="189" t="s">
        <v>116</v>
      </c>
      <c r="M317" s="189" t="s">
        <v>116</v>
      </c>
      <c r="N317" s="189" t="s">
        <v>116</v>
      </c>
      <c r="O317" s="189" t="s">
        <v>116</v>
      </c>
      <c r="P317" s="189" t="s">
        <v>116</v>
      </c>
      <c r="Q317" s="189" t="s">
        <v>116</v>
      </c>
      <c r="R317" s="189" t="s">
        <v>116</v>
      </c>
      <c r="S317" s="189" t="s">
        <v>116</v>
      </c>
    </row>
    <row r="318" spans="3:19">
      <c r="C318">
        <v>179</v>
      </c>
      <c r="D318" s="189" t="s">
        <v>116</v>
      </c>
      <c r="E318" s="189" t="s">
        <v>116</v>
      </c>
      <c r="F318" s="189" t="s">
        <v>116</v>
      </c>
      <c r="G318" s="189" t="s">
        <v>116</v>
      </c>
      <c r="H318" s="189" t="s">
        <v>116</v>
      </c>
      <c r="I318" s="189" t="s">
        <v>116</v>
      </c>
      <c r="J318" s="189" t="s">
        <v>116</v>
      </c>
      <c r="K318" s="189" t="s">
        <v>116</v>
      </c>
      <c r="L318" s="189" t="s">
        <v>116</v>
      </c>
      <c r="M318" s="189" t="s">
        <v>116</v>
      </c>
      <c r="N318" s="189" t="s">
        <v>116</v>
      </c>
      <c r="O318" s="189" t="s">
        <v>116</v>
      </c>
      <c r="P318" s="189" t="s">
        <v>116</v>
      </c>
      <c r="Q318" s="189" t="s">
        <v>116</v>
      </c>
      <c r="R318" s="189" t="s">
        <v>116</v>
      </c>
      <c r="S318" s="189" t="s">
        <v>116</v>
      </c>
    </row>
    <row r="319" spans="3:19">
      <c r="C319" s="23" t="s">
        <v>63</v>
      </c>
      <c r="D319" s="189">
        <v>6664</v>
      </c>
      <c r="E319" s="189">
        <v>2634</v>
      </c>
      <c r="F319" s="189">
        <v>656</v>
      </c>
      <c r="G319" s="189">
        <v>318</v>
      </c>
      <c r="H319" s="189">
        <v>31</v>
      </c>
      <c r="I319" s="189">
        <v>130</v>
      </c>
      <c r="J319" s="189">
        <v>462</v>
      </c>
      <c r="K319" s="189">
        <v>288</v>
      </c>
      <c r="L319" s="189">
        <v>4</v>
      </c>
      <c r="M319" s="189">
        <v>1828</v>
      </c>
      <c r="N319" s="189">
        <v>258</v>
      </c>
      <c r="O319" s="189">
        <v>122</v>
      </c>
      <c r="P319" s="189">
        <v>6642</v>
      </c>
      <c r="Q319" s="189">
        <v>6339</v>
      </c>
      <c r="R319" s="189">
        <v>5125</v>
      </c>
      <c r="S319" s="189">
        <v>776</v>
      </c>
    </row>
    <row r="320" spans="3:19">
      <c r="C320">
        <v>2</v>
      </c>
      <c r="D320" s="189">
        <v>3177</v>
      </c>
      <c r="E320" s="189">
        <v>2072</v>
      </c>
      <c r="F320" s="189">
        <v>574</v>
      </c>
      <c r="G320" s="189">
        <v>299</v>
      </c>
      <c r="H320" s="189">
        <v>20</v>
      </c>
      <c r="I320" s="189">
        <v>106</v>
      </c>
      <c r="J320" s="189">
        <v>451</v>
      </c>
      <c r="K320" s="189">
        <v>261</v>
      </c>
      <c r="L320" s="189">
        <v>3</v>
      </c>
      <c r="M320" s="189">
        <v>1318</v>
      </c>
      <c r="N320" s="189">
        <v>157</v>
      </c>
      <c r="O320" s="189">
        <v>82</v>
      </c>
      <c r="P320" s="189">
        <v>2855</v>
      </c>
      <c r="Q320" s="189">
        <v>2401</v>
      </c>
      <c r="R320" s="189">
        <v>1966</v>
      </c>
      <c r="S320" s="189">
        <v>598</v>
      </c>
    </row>
    <row r="321" spans="3:19">
      <c r="C321">
        <v>3</v>
      </c>
      <c r="D321" s="189">
        <v>2955</v>
      </c>
      <c r="E321" s="189">
        <v>1930</v>
      </c>
      <c r="F321" s="189">
        <v>566</v>
      </c>
      <c r="G321" s="189">
        <v>291</v>
      </c>
      <c r="H321" s="189">
        <v>17</v>
      </c>
      <c r="I321" s="189">
        <v>106</v>
      </c>
      <c r="J321" s="189">
        <v>383</v>
      </c>
      <c r="K321" s="189">
        <v>260</v>
      </c>
      <c r="L321" s="189">
        <v>2</v>
      </c>
      <c r="M321" s="189">
        <v>734</v>
      </c>
      <c r="N321" s="189">
        <v>40</v>
      </c>
      <c r="O321" s="189">
        <v>79</v>
      </c>
      <c r="P321" s="189">
        <v>2481</v>
      </c>
      <c r="Q321" s="189">
        <v>2324</v>
      </c>
      <c r="R321" s="189">
        <v>1845</v>
      </c>
      <c r="S321" s="189">
        <v>495</v>
      </c>
    </row>
    <row r="322" spans="3:19">
      <c r="C322">
        <v>4</v>
      </c>
      <c r="D322" s="189">
        <v>2906</v>
      </c>
      <c r="E322" s="189">
        <v>1692</v>
      </c>
      <c r="F322" s="189">
        <v>429</v>
      </c>
      <c r="G322" s="189">
        <v>211</v>
      </c>
      <c r="H322" s="189">
        <v>13</v>
      </c>
      <c r="I322" s="189">
        <v>89</v>
      </c>
      <c r="J322" s="189">
        <v>377</v>
      </c>
      <c r="K322" s="189">
        <v>255</v>
      </c>
      <c r="L322" s="189">
        <v>1</v>
      </c>
      <c r="M322" s="189">
        <v>731</v>
      </c>
      <c r="N322" s="189">
        <v>38</v>
      </c>
      <c r="O322" s="189">
        <v>60</v>
      </c>
      <c r="P322" s="189">
        <v>2355</v>
      </c>
      <c r="Q322" s="189">
        <v>1620</v>
      </c>
      <c r="R322" s="189">
        <v>1375</v>
      </c>
      <c r="S322" s="189">
        <v>429</v>
      </c>
    </row>
    <row r="323" spans="3:19">
      <c r="C323">
        <v>5</v>
      </c>
      <c r="D323" s="189">
        <v>2859</v>
      </c>
      <c r="E323" s="189">
        <v>1674</v>
      </c>
      <c r="F323" s="189">
        <v>373</v>
      </c>
      <c r="G323" s="189">
        <v>207</v>
      </c>
      <c r="H323" s="189">
        <v>13</v>
      </c>
      <c r="I323" s="189">
        <v>64</v>
      </c>
      <c r="J323" s="189">
        <v>347</v>
      </c>
      <c r="K323" s="189">
        <v>245</v>
      </c>
      <c r="L323" s="189">
        <v>0</v>
      </c>
      <c r="M323" s="189">
        <v>729</v>
      </c>
      <c r="N323" s="189">
        <v>27</v>
      </c>
      <c r="O323" s="189">
        <v>50</v>
      </c>
      <c r="P323" s="189">
        <v>1962</v>
      </c>
      <c r="Q323" s="189">
        <v>1485</v>
      </c>
      <c r="R323" s="189">
        <v>1265</v>
      </c>
      <c r="S323" s="189">
        <v>416</v>
      </c>
    </row>
    <row r="324" spans="3:19">
      <c r="C324">
        <v>6</v>
      </c>
      <c r="D324" s="189">
        <v>2835</v>
      </c>
      <c r="E324" s="189">
        <v>1634</v>
      </c>
      <c r="F324" s="189">
        <v>337</v>
      </c>
      <c r="G324" s="189">
        <v>182</v>
      </c>
      <c r="H324" s="189">
        <v>8</v>
      </c>
      <c r="I324" s="189">
        <v>61</v>
      </c>
      <c r="J324" s="189">
        <v>341</v>
      </c>
      <c r="K324" s="189">
        <v>242</v>
      </c>
      <c r="L324" s="189">
        <v>0</v>
      </c>
      <c r="M324" s="189">
        <v>723</v>
      </c>
      <c r="N324" s="189">
        <v>21</v>
      </c>
      <c r="O324" s="189">
        <v>31</v>
      </c>
      <c r="P324" s="189">
        <v>1940</v>
      </c>
      <c r="Q324" s="189">
        <v>1450</v>
      </c>
      <c r="R324" s="189">
        <v>1169</v>
      </c>
      <c r="S324" s="189">
        <v>398</v>
      </c>
    </row>
    <row r="325" spans="3:19">
      <c r="C325">
        <v>7</v>
      </c>
      <c r="D325" s="189">
        <v>2832</v>
      </c>
      <c r="E325" s="189">
        <v>1534</v>
      </c>
      <c r="F325" s="189">
        <v>284</v>
      </c>
      <c r="G325" s="189">
        <v>178</v>
      </c>
      <c r="H325" s="189">
        <v>7</v>
      </c>
      <c r="I325" s="189">
        <v>58</v>
      </c>
      <c r="J325" s="189">
        <v>189</v>
      </c>
      <c r="K325" s="189">
        <v>241</v>
      </c>
      <c r="L325" s="189">
        <v>0</v>
      </c>
      <c r="M325" s="189">
        <v>685</v>
      </c>
      <c r="N325" s="189">
        <v>20</v>
      </c>
      <c r="O325" s="189">
        <v>30</v>
      </c>
      <c r="P325" s="189">
        <v>1610</v>
      </c>
      <c r="Q325" s="189">
        <v>1375</v>
      </c>
      <c r="R325" s="189">
        <v>1090</v>
      </c>
      <c r="S325" s="189">
        <v>370</v>
      </c>
    </row>
    <row r="326" spans="3:19">
      <c r="C326">
        <v>8</v>
      </c>
      <c r="D326" s="189">
        <v>2608</v>
      </c>
      <c r="E326" s="189">
        <v>1151</v>
      </c>
      <c r="F326" s="189">
        <v>274</v>
      </c>
      <c r="G326" s="189">
        <v>157</v>
      </c>
      <c r="H326" s="189">
        <v>7</v>
      </c>
      <c r="I326" s="189">
        <v>46</v>
      </c>
      <c r="J326" s="189">
        <v>143</v>
      </c>
      <c r="K326" s="189">
        <v>231</v>
      </c>
      <c r="L326" s="189">
        <v>0</v>
      </c>
      <c r="M326" s="189">
        <v>630</v>
      </c>
      <c r="N326" s="189">
        <v>18</v>
      </c>
      <c r="O326" s="189">
        <v>25</v>
      </c>
      <c r="P326" s="189">
        <v>1609</v>
      </c>
      <c r="Q326" s="189">
        <v>1333</v>
      </c>
      <c r="R326" s="189">
        <v>1073</v>
      </c>
      <c r="S326" s="189">
        <v>318</v>
      </c>
    </row>
    <row r="327" spans="3:19">
      <c r="C327">
        <v>9</v>
      </c>
      <c r="D327" s="189">
        <v>2566</v>
      </c>
      <c r="E327" s="189">
        <v>1059</v>
      </c>
      <c r="F327" s="189">
        <v>270</v>
      </c>
      <c r="G327" s="189">
        <v>156</v>
      </c>
      <c r="H327" s="189">
        <v>7</v>
      </c>
      <c r="I327" s="189">
        <v>44</v>
      </c>
      <c r="J327" s="189">
        <v>138</v>
      </c>
      <c r="K327" s="189">
        <v>207</v>
      </c>
      <c r="L327" s="189">
        <v>0</v>
      </c>
      <c r="M327" s="189">
        <v>502</v>
      </c>
      <c r="N327" s="189">
        <v>17</v>
      </c>
      <c r="O327" s="189">
        <v>21</v>
      </c>
      <c r="P327" s="189">
        <v>1598</v>
      </c>
      <c r="Q327" s="189">
        <v>1285</v>
      </c>
      <c r="R327" s="189">
        <v>1057</v>
      </c>
      <c r="S327" s="189">
        <v>284</v>
      </c>
    </row>
    <row r="328" spans="3:19">
      <c r="C328">
        <v>10</v>
      </c>
      <c r="D328" s="189">
        <v>2519</v>
      </c>
      <c r="E328" s="189">
        <v>1053</v>
      </c>
      <c r="F328" s="189">
        <v>254</v>
      </c>
      <c r="G328" s="189">
        <v>150</v>
      </c>
      <c r="H328" s="189">
        <v>7</v>
      </c>
      <c r="I328" s="189">
        <v>40</v>
      </c>
      <c r="J328" s="189">
        <v>126</v>
      </c>
      <c r="K328" s="189">
        <v>183</v>
      </c>
      <c r="L328" s="189">
        <v>0</v>
      </c>
      <c r="M328" s="189">
        <v>461</v>
      </c>
      <c r="N328" s="189">
        <v>15</v>
      </c>
      <c r="O328" s="189">
        <v>15</v>
      </c>
      <c r="P328" s="189">
        <v>1579</v>
      </c>
      <c r="Q328" s="189">
        <v>1194</v>
      </c>
      <c r="R328" s="189">
        <v>976</v>
      </c>
      <c r="S328" s="189">
        <v>279</v>
      </c>
    </row>
    <row r="329" spans="3:19">
      <c r="C329">
        <v>11</v>
      </c>
      <c r="D329" s="189">
        <v>2471</v>
      </c>
      <c r="E329" s="189">
        <v>1051</v>
      </c>
      <c r="F329" s="189">
        <v>243</v>
      </c>
      <c r="G329" s="189">
        <v>127</v>
      </c>
      <c r="H329" s="189">
        <v>7</v>
      </c>
      <c r="I329" s="189">
        <v>36</v>
      </c>
      <c r="J329" s="189">
        <v>110</v>
      </c>
      <c r="K329" s="189">
        <v>174</v>
      </c>
      <c r="L329" s="189">
        <v>0</v>
      </c>
      <c r="M329" s="189">
        <v>439</v>
      </c>
      <c r="N329" s="189">
        <v>13</v>
      </c>
      <c r="O329" s="189">
        <v>14</v>
      </c>
      <c r="P329" s="189">
        <v>1554</v>
      </c>
      <c r="Q329" s="189">
        <v>1154</v>
      </c>
      <c r="R329" s="189">
        <v>927</v>
      </c>
      <c r="S329" s="189">
        <v>268</v>
      </c>
    </row>
    <row r="330" spans="3:19">
      <c r="C330">
        <v>12</v>
      </c>
      <c r="D330" s="189">
        <v>2239</v>
      </c>
      <c r="E330" s="189">
        <v>1017</v>
      </c>
      <c r="F330" s="189">
        <v>242</v>
      </c>
      <c r="G330" s="189">
        <v>124</v>
      </c>
      <c r="H330" s="189">
        <v>6</v>
      </c>
      <c r="I330" s="189">
        <v>36</v>
      </c>
      <c r="J330" s="189">
        <v>106</v>
      </c>
      <c r="K330" s="189">
        <v>168</v>
      </c>
      <c r="L330" s="189">
        <v>0</v>
      </c>
      <c r="M330" s="189">
        <v>427</v>
      </c>
      <c r="N330" s="189">
        <v>13</v>
      </c>
      <c r="O330" s="189">
        <v>12</v>
      </c>
      <c r="P330" s="189">
        <v>1455</v>
      </c>
      <c r="Q330" s="189">
        <v>971</v>
      </c>
      <c r="R330" s="189">
        <v>806</v>
      </c>
      <c r="S330" s="189">
        <v>256</v>
      </c>
    </row>
    <row r="331" spans="3:19">
      <c r="C331">
        <v>13</v>
      </c>
      <c r="D331" s="189">
        <v>2050</v>
      </c>
      <c r="E331" s="189">
        <v>949</v>
      </c>
      <c r="F331" s="189">
        <v>242</v>
      </c>
      <c r="G331" s="189">
        <v>122</v>
      </c>
      <c r="H331" s="189">
        <v>6</v>
      </c>
      <c r="I331" s="189">
        <v>35</v>
      </c>
      <c r="J331" s="189">
        <v>88</v>
      </c>
      <c r="K331" s="189">
        <v>165</v>
      </c>
      <c r="L331" s="189">
        <v>0</v>
      </c>
      <c r="M331" s="189">
        <v>401</v>
      </c>
      <c r="N331" s="189">
        <v>12</v>
      </c>
      <c r="O331" s="189">
        <v>12</v>
      </c>
      <c r="P331" s="189">
        <v>1453</v>
      </c>
      <c r="Q331" s="189">
        <v>954</v>
      </c>
      <c r="R331" s="189">
        <v>795</v>
      </c>
      <c r="S331" s="189">
        <v>252</v>
      </c>
    </row>
    <row r="332" spans="3:19">
      <c r="C332">
        <v>14</v>
      </c>
      <c r="D332" s="189">
        <v>1862</v>
      </c>
      <c r="E332" s="189">
        <v>942</v>
      </c>
      <c r="F332" s="189">
        <v>234</v>
      </c>
      <c r="G332" s="189">
        <v>114</v>
      </c>
      <c r="H332" s="189">
        <v>6</v>
      </c>
      <c r="I332" s="189">
        <v>35</v>
      </c>
      <c r="J332" s="189">
        <v>84</v>
      </c>
      <c r="K332" s="189">
        <v>118</v>
      </c>
      <c r="L332" s="189">
        <v>0</v>
      </c>
      <c r="M332" s="189">
        <v>398</v>
      </c>
      <c r="N332" s="189">
        <v>9</v>
      </c>
      <c r="O332" s="189">
        <v>11</v>
      </c>
      <c r="P332" s="189">
        <v>1358</v>
      </c>
      <c r="Q332" s="189">
        <v>881</v>
      </c>
      <c r="R332" s="189">
        <v>730</v>
      </c>
      <c r="S332" s="189">
        <v>244</v>
      </c>
    </row>
    <row r="333" spans="3:19">
      <c r="C333">
        <v>15</v>
      </c>
      <c r="D333" s="189">
        <v>1744</v>
      </c>
      <c r="E333" s="189">
        <v>874</v>
      </c>
      <c r="F333" s="189">
        <v>232</v>
      </c>
      <c r="G333" s="189">
        <v>113</v>
      </c>
      <c r="H333" s="189">
        <v>5</v>
      </c>
      <c r="I333" s="189">
        <v>34</v>
      </c>
      <c r="J333" s="189">
        <v>84</v>
      </c>
      <c r="K333" s="189">
        <v>108</v>
      </c>
      <c r="L333" s="189">
        <v>0</v>
      </c>
      <c r="M333" s="189">
        <v>369</v>
      </c>
      <c r="N333" s="189">
        <v>8</v>
      </c>
      <c r="O333" s="189">
        <v>10</v>
      </c>
      <c r="P333" s="189">
        <v>1263</v>
      </c>
      <c r="Q333" s="189">
        <v>877</v>
      </c>
      <c r="R333" s="189">
        <v>728</v>
      </c>
      <c r="S333" s="189">
        <v>226</v>
      </c>
    </row>
    <row r="334" spans="3:19">
      <c r="C334">
        <v>16</v>
      </c>
      <c r="D334" s="189">
        <v>1733</v>
      </c>
      <c r="E334" s="189">
        <v>852</v>
      </c>
      <c r="F334" s="189">
        <v>211</v>
      </c>
      <c r="G334" s="189">
        <v>112</v>
      </c>
      <c r="H334" s="189">
        <v>4</v>
      </c>
      <c r="I334" s="189">
        <v>33</v>
      </c>
      <c r="J334" s="189">
        <v>80</v>
      </c>
      <c r="K334" s="189">
        <v>102</v>
      </c>
      <c r="L334" s="189">
        <v>0</v>
      </c>
      <c r="M334" s="189">
        <v>359</v>
      </c>
      <c r="N334" s="189">
        <v>7</v>
      </c>
      <c r="O334" s="189">
        <v>10</v>
      </c>
      <c r="P334" s="189">
        <v>1176</v>
      </c>
      <c r="Q334" s="189">
        <v>853</v>
      </c>
      <c r="R334" s="189">
        <v>723</v>
      </c>
      <c r="S334" s="189">
        <v>223</v>
      </c>
    </row>
    <row r="335" spans="3:19">
      <c r="C335">
        <v>17</v>
      </c>
      <c r="D335" s="189">
        <v>1732</v>
      </c>
      <c r="E335" s="189">
        <v>839</v>
      </c>
      <c r="F335" s="189">
        <v>206</v>
      </c>
      <c r="G335" s="189">
        <v>106</v>
      </c>
      <c r="H335" s="189">
        <v>4</v>
      </c>
      <c r="I335" s="189">
        <v>31</v>
      </c>
      <c r="J335" s="189">
        <v>66</v>
      </c>
      <c r="K335" s="189">
        <v>89</v>
      </c>
      <c r="L335" s="189">
        <v>0</v>
      </c>
      <c r="M335" s="189">
        <v>332</v>
      </c>
      <c r="N335" s="189">
        <v>6</v>
      </c>
      <c r="O335" s="189">
        <v>10</v>
      </c>
      <c r="P335" s="189">
        <v>1172</v>
      </c>
      <c r="Q335" s="189">
        <v>833</v>
      </c>
      <c r="R335" s="189">
        <v>707</v>
      </c>
      <c r="S335" s="189">
        <v>205</v>
      </c>
    </row>
    <row r="336" spans="3:19">
      <c r="C336">
        <v>18</v>
      </c>
      <c r="D336" s="189">
        <v>1725</v>
      </c>
      <c r="E336" s="189">
        <v>810</v>
      </c>
      <c r="F336" s="189">
        <v>192</v>
      </c>
      <c r="G336" s="189">
        <v>104</v>
      </c>
      <c r="H336" s="189">
        <v>4</v>
      </c>
      <c r="I336" s="189">
        <v>30</v>
      </c>
      <c r="J336" s="189">
        <v>66</v>
      </c>
      <c r="K336" s="189">
        <v>84</v>
      </c>
      <c r="L336" s="189">
        <v>0</v>
      </c>
      <c r="M336" s="189">
        <v>310</v>
      </c>
      <c r="N336" s="189">
        <v>6</v>
      </c>
      <c r="O336" s="189">
        <v>9</v>
      </c>
      <c r="P336" s="189">
        <v>1127</v>
      </c>
      <c r="Q336" s="189">
        <v>775</v>
      </c>
      <c r="R336" s="189">
        <v>619</v>
      </c>
      <c r="S336" s="189">
        <v>204</v>
      </c>
    </row>
    <row r="337" spans="3:19">
      <c r="C337">
        <v>19</v>
      </c>
      <c r="D337" s="189">
        <v>1675</v>
      </c>
      <c r="E337" s="189">
        <v>798</v>
      </c>
      <c r="F337" s="189">
        <v>167</v>
      </c>
      <c r="G337" s="189">
        <v>101</v>
      </c>
      <c r="H337" s="189">
        <v>4</v>
      </c>
      <c r="I337" s="189">
        <v>28</v>
      </c>
      <c r="J337" s="189">
        <v>66</v>
      </c>
      <c r="K337" s="189">
        <v>80</v>
      </c>
      <c r="L337" s="189">
        <v>0</v>
      </c>
      <c r="M337" s="189">
        <v>296</v>
      </c>
      <c r="N337" s="189">
        <v>6</v>
      </c>
      <c r="O337" s="189">
        <v>9</v>
      </c>
      <c r="P337" s="189">
        <v>1069</v>
      </c>
      <c r="Q337" s="189">
        <v>727</v>
      </c>
      <c r="R337" s="189">
        <v>604</v>
      </c>
      <c r="S337" s="189">
        <v>177</v>
      </c>
    </row>
    <row r="338" spans="3:19">
      <c r="C338">
        <v>20</v>
      </c>
      <c r="D338" s="189">
        <v>1617</v>
      </c>
      <c r="E338" s="189">
        <v>775</v>
      </c>
      <c r="F338" s="189">
        <v>167</v>
      </c>
      <c r="G338" s="189">
        <v>96</v>
      </c>
      <c r="H338" s="189">
        <v>4</v>
      </c>
      <c r="I338" s="189">
        <v>28</v>
      </c>
      <c r="J338" s="189">
        <v>51</v>
      </c>
      <c r="K338" s="189">
        <v>79</v>
      </c>
      <c r="L338" s="189">
        <v>0</v>
      </c>
      <c r="M338" s="189">
        <v>296</v>
      </c>
      <c r="N338" s="189">
        <v>6</v>
      </c>
      <c r="O338" s="189">
        <v>8</v>
      </c>
      <c r="P338" s="189">
        <v>1030</v>
      </c>
      <c r="Q338" s="189">
        <v>684</v>
      </c>
      <c r="R338" s="189">
        <v>584</v>
      </c>
      <c r="S338" s="189">
        <v>173</v>
      </c>
    </row>
    <row r="339" spans="3:19">
      <c r="C339">
        <v>21</v>
      </c>
      <c r="D339" s="189">
        <v>1472</v>
      </c>
      <c r="E339" s="189">
        <v>708</v>
      </c>
      <c r="F339" s="189">
        <v>163</v>
      </c>
      <c r="G339" s="189">
        <v>77</v>
      </c>
      <c r="H339" s="189">
        <v>4</v>
      </c>
      <c r="I339" s="189">
        <v>27</v>
      </c>
      <c r="J339" s="189">
        <v>46</v>
      </c>
      <c r="K339" s="189">
        <v>57</v>
      </c>
      <c r="L339" s="189" t="s">
        <v>116</v>
      </c>
      <c r="M339" s="189">
        <v>288</v>
      </c>
      <c r="N339" s="189">
        <v>5</v>
      </c>
      <c r="O339" s="189">
        <v>7</v>
      </c>
      <c r="P339" s="189">
        <v>1009</v>
      </c>
      <c r="Q339" s="189">
        <v>681</v>
      </c>
      <c r="R339" s="189">
        <v>574</v>
      </c>
      <c r="S339" s="189">
        <v>155</v>
      </c>
    </row>
    <row r="340" spans="3:19">
      <c r="C340">
        <v>22</v>
      </c>
      <c r="D340" s="189">
        <v>1468</v>
      </c>
      <c r="E340" s="189">
        <v>700</v>
      </c>
      <c r="F340" s="189">
        <v>160</v>
      </c>
      <c r="G340" s="189">
        <v>74</v>
      </c>
      <c r="H340" s="189">
        <v>4</v>
      </c>
      <c r="I340" s="189">
        <v>26</v>
      </c>
      <c r="J340" s="189">
        <v>45</v>
      </c>
      <c r="K340" s="189">
        <v>56</v>
      </c>
      <c r="L340" s="189" t="s">
        <v>116</v>
      </c>
      <c r="M340" s="189">
        <v>277</v>
      </c>
      <c r="N340" s="189">
        <v>5</v>
      </c>
      <c r="O340" s="189">
        <v>6</v>
      </c>
      <c r="P340" s="189">
        <v>1008</v>
      </c>
      <c r="Q340" s="189">
        <v>678</v>
      </c>
      <c r="R340" s="189">
        <v>540</v>
      </c>
      <c r="S340" s="189">
        <v>155</v>
      </c>
    </row>
    <row r="341" spans="3:19">
      <c r="C341">
        <v>23</v>
      </c>
      <c r="D341" s="189">
        <v>1422</v>
      </c>
      <c r="E341" s="189">
        <v>668</v>
      </c>
      <c r="F341" s="189">
        <v>157</v>
      </c>
      <c r="G341" s="189">
        <v>67</v>
      </c>
      <c r="H341" s="189">
        <v>3</v>
      </c>
      <c r="I341" s="189">
        <v>23</v>
      </c>
      <c r="J341" s="189">
        <v>45</v>
      </c>
      <c r="K341" s="189">
        <v>55</v>
      </c>
      <c r="L341" s="189" t="s">
        <v>116</v>
      </c>
      <c r="M341" s="189">
        <v>254</v>
      </c>
      <c r="N341" s="189">
        <v>5</v>
      </c>
      <c r="O341" s="189">
        <v>3</v>
      </c>
      <c r="P341" s="189">
        <v>1007</v>
      </c>
      <c r="Q341" s="189">
        <v>655</v>
      </c>
      <c r="R341" s="189">
        <v>518</v>
      </c>
      <c r="S341" s="189">
        <v>151</v>
      </c>
    </row>
    <row r="342" spans="3:19">
      <c r="C342">
        <v>24</v>
      </c>
      <c r="D342" s="189">
        <v>1400</v>
      </c>
      <c r="E342" s="189">
        <v>593</v>
      </c>
      <c r="F342" s="189">
        <v>156</v>
      </c>
      <c r="G342" s="189">
        <v>66</v>
      </c>
      <c r="H342" s="189">
        <v>3</v>
      </c>
      <c r="I342" s="189">
        <v>23</v>
      </c>
      <c r="J342" s="189">
        <v>41</v>
      </c>
      <c r="K342" s="189">
        <v>50</v>
      </c>
      <c r="L342" s="189" t="s">
        <v>116</v>
      </c>
      <c r="M342" s="189">
        <v>244</v>
      </c>
      <c r="N342" s="189">
        <v>4</v>
      </c>
      <c r="O342" s="189">
        <v>3</v>
      </c>
      <c r="P342" s="189">
        <v>949</v>
      </c>
      <c r="Q342" s="189">
        <v>654</v>
      </c>
      <c r="R342" s="189">
        <v>517</v>
      </c>
      <c r="S342" s="189">
        <v>134</v>
      </c>
    </row>
    <row r="343" spans="3:19">
      <c r="C343">
        <v>25</v>
      </c>
      <c r="D343" s="189">
        <v>1375</v>
      </c>
      <c r="E343" s="189">
        <v>589</v>
      </c>
      <c r="F343" s="189">
        <v>147</v>
      </c>
      <c r="G343" s="189">
        <v>64</v>
      </c>
      <c r="H343" s="189">
        <v>3</v>
      </c>
      <c r="I343" s="189">
        <v>22</v>
      </c>
      <c r="J343" s="189">
        <v>39</v>
      </c>
      <c r="K343" s="189">
        <v>49</v>
      </c>
      <c r="L343" s="189" t="s">
        <v>116</v>
      </c>
      <c r="M343" s="189">
        <v>238</v>
      </c>
      <c r="N343" s="189">
        <v>4</v>
      </c>
      <c r="O343" s="189">
        <v>3</v>
      </c>
      <c r="P343" s="189">
        <v>933</v>
      </c>
      <c r="Q343" s="189">
        <v>603</v>
      </c>
      <c r="R343" s="189">
        <v>483</v>
      </c>
      <c r="S343" s="189">
        <v>133</v>
      </c>
    </row>
    <row r="344" spans="3:19">
      <c r="C344">
        <v>26</v>
      </c>
      <c r="D344" s="189">
        <v>1345</v>
      </c>
      <c r="E344" s="189">
        <v>588</v>
      </c>
      <c r="F344" s="189">
        <v>144</v>
      </c>
      <c r="G344" s="189">
        <v>61</v>
      </c>
      <c r="H344" s="189">
        <v>3</v>
      </c>
      <c r="I344" s="189">
        <v>21</v>
      </c>
      <c r="J344" s="189">
        <v>34</v>
      </c>
      <c r="K344" s="189">
        <v>38</v>
      </c>
      <c r="L344" s="189" t="s">
        <v>116</v>
      </c>
      <c r="M344" s="189">
        <v>225</v>
      </c>
      <c r="N344" s="189">
        <v>4</v>
      </c>
      <c r="O344" s="189">
        <v>3</v>
      </c>
      <c r="P344" s="189">
        <v>906</v>
      </c>
      <c r="Q344" s="189">
        <v>578</v>
      </c>
      <c r="R344" s="189">
        <v>468</v>
      </c>
      <c r="S344" s="189">
        <v>132</v>
      </c>
    </row>
    <row r="345" spans="3:19">
      <c r="C345">
        <v>27</v>
      </c>
      <c r="D345" s="189">
        <v>1332</v>
      </c>
      <c r="E345" s="189">
        <v>580</v>
      </c>
      <c r="F345" s="189">
        <v>144</v>
      </c>
      <c r="G345" s="189">
        <v>60</v>
      </c>
      <c r="H345" s="189">
        <v>3</v>
      </c>
      <c r="I345" s="189">
        <v>21</v>
      </c>
      <c r="J345" s="189">
        <v>32</v>
      </c>
      <c r="K345" s="189">
        <v>37</v>
      </c>
      <c r="L345" s="189" t="s">
        <v>116</v>
      </c>
      <c r="M345" s="189">
        <v>206</v>
      </c>
      <c r="N345" s="189">
        <v>3</v>
      </c>
      <c r="O345" s="189">
        <v>3</v>
      </c>
      <c r="P345" s="189">
        <v>885</v>
      </c>
      <c r="Q345" s="189">
        <v>569</v>
      </c>
      <c r="R345" s="189">
        <v>463</v>
      </c>
      <c r="S345" s="189">
        <v>131</v>
      </c>
    </row>
    <row r="346" spans="3:19">
      <c r="C346">
        <v>28</v>
      </c>
      <c r="D346" s="189">
        <v>1290</v>
      </c>
      <c r="E346" s="189">
        <v>575</v>
      </c>
      <c r="F346" s="189">
        <v>143</v>
      </c>
      <c r="G346" s="189">
        <v>57</v>
      </c>
      <c r="H346" s="189">
        <v>3</v>
      </c>
      <c r="I346" s="189">
        <v>20</v>
      </c>
      <c r="J346" s="189">
        <v>32</v>
      </c>
      <c r="K346" s="189">
        <v>35</v>
      </c>
      <c r="L346" s="189" t="s">
        <v>116</v>
      </c>
      <c r="M346" s="189">
        <v>202</v>
      </c>
      <c r="N346" s="189">
        <v>3</v>
      </c>
      <c r="O346" s="189">
        <v>2</v>
      </c>
      <c r="P346" s="189">
        <v>863</v>
      </c>
      <c r="Q346" s="189">
        <v>551</v>
      </c>
      <c r="R346" s="189">
        <v>455</v>
      </c>
      <c r="S346" s="189">
        <v>131</v>
      </c>
    </row>
    <row r="347" spans="3:19">
      <c r="C347">
        <v>29</v>
      </c>
      <c r="D347" s="189">
        <v>1272</v>
      </c>
      <c r="E347" s="189">
        <v>559</v>
      </c>
      <c r="F347" s="189">
        <v>141</v>
      </c>
      <c r="G347" s="189">
        <v>57</v>
      </c>
      <c r="H347" s="189">
        <v>3</v>
      </c>
      <c r="I347" s="189">
        <v>20</v>
      </c>
      <c r="J347" s="189">
        <v>30</v>
      </c>
      <c r="K347" s="189">
        <v>30</v>
      </c>
      <c r="L347" s="189" t="s">
        <v>116</v>
      </c>
      <c r="M347" s="189">
        <v>201</v>
      </c>
      <c r="N347" s="189">
        <v>3</v>
      </c>
      <c r="O347" s="189">
        <v>2</v>
      </c>
      <c r="P347" s="189">
        <v>852</v>
      </c>
      <c r="Q347" s="189">
        <v>540</v>
      </c>
      <c r="R347" s="189">
        <v>447</v>
      </c>
      <c r="S347" s="189">
        <v>127</v>
      </c>
    </row>
    <row r="348" spans="3:19">
      <c r="C348">
        <v>30</v>
      </c>
      <c r="D348" s="189">
        <v>1260</v>
      </c>
      <c r="E348" s="189">
        <v>549</v>
      </c>
      <c r="F348" s="189">
        <v>140</v>
      </c>
      <c r="G348" s="189">
        <v>53</v>
      </c>
      <c r="H348" s="189">
        <v>3</v>
      </c>
      <c r="I348" s="189">
        <v>19</v>
      </c>
      <c r="J348" s="189">
        <v>30</v>
      </c>
      <c r="K348" s="189">
        <v>30</v>
      </c>
      <c r="L348" s="189" t="s">
        <v>116</v>
      </c>
      <c r="M348" s="189">
        <v>193</v>
      </c>
      <c r="N348" s="189">
        <v>3</v>
      </c>
      <c r="O348" s="189">
        <v>2</v>
      </c>
      <c r="P348" s="189">
        <v>840</v>
      </c>
      <c r="Q348" s="189">
        <v>536</v>
      </c>
      <c r="R348" s="189">
        <v>414</v>
      </c>
      <c r="S348" s="189">
        <v>124</v>
      </c>
    </row>
    <row r="349" spans="3:19">
      <c r="C349">
        <v>31</v>
      </c>
      <c r="D349" s="189">
        <v>1232</v>
      </c>
      <c r="E349" s="189">
        <v>505</v>
      </c>
      <c r="F349" s="189">
        <v>132</v>
      </c>
      <c r="G349" s="189">
        <v>50</v>
      </c>
      <c r="H349" s="189">
        <v>2</v>
      </c>
      <c r="I349" s="189">
        <v>18</v>
      </c>
      <c r="J349" s="189">
        <v>25</v>
      </c>
      <c r="K349" s="189">
        <v>30</v>
      </c>
      <c r="L349" s="189" t="s">
        <v>116</v>
      </c>
      <c r="M349" s="189">
        <v>190</v>
      </c>
      <c r="N349" s="189">
        <v>2</v>
      </c>
      <c r="O349" s="189">
        <v>2</v>
      </c>
      <c r="P349" s="189">
        <v>791</v>
      </c>
      <c r="Q349" s="189">
        <v>508</v>
      </c>
      <c r="R349" s="189">
        <v>413</v>
      </c>
      <c r="S349" s="189">
        <v>124</v>
      </c>
    </row>
    <row r="350" spans="3:19">
      <c r="C350">
        <v>32</v>
      </c>
      <c r="D350" s="189">
        <v>1228</v>
      </c>
      <c r="E350" s="189">
        <v>503</v>
      </c>
      <c r="F350" s="189">
        <v>129</v>
      </c>
      <c r="G350" s="189">
        <v>49</v>
      </c>
      <c r="H350" s="189">
        <v>2</v>
      </c>
      <c r="I350" s="189">
        <v>17</v>
      </c>
      <c r="J350" s="189">
        <v>22</v>
      </c>
      <c r="K350" s="189">
        <v>29</v>
      </c>
      <c r="L350" s="189" t="s">
        <v>116</v>
      </c>
      <c r="M350" s="189">
        <v>183</v>
      </c>
      <c r="N350" s="189">
        <v>2</v>
      </c>
      <c r="O350" s="189">
        <v>1</v>
      </c>
      <c r="P350" s="189">
        <v>791</v>
      </c>
      <c r="Q350" s="189">
        <v>493</v>
      </c>
      <c r="R350" s="189">
        <v>396</v>
      </c>
      <c r="S350" s="189">
        <v>120</v>
      </c>
    </row>
    <row r="351" spans="3:19">
      <c r="C351">
        <v>33</v>
      </c>
      <c r="D351" s="189">
        <v>1227</v>
      </c>
      <c r="E351" s="189">
        <v>494</v>
      </c>
      <c r="F351" s="189">
        <v>128</v>
      </c>
      <c r="G351" s="189">
        <v>48</v>
      </c>
      <c r="H351" s="189">
        <v>2</v>
      </c>
      <c r="I351" s="189">
        <v>16</v>
      </c>
      <c r="J351" s="189">
        <v>22</v>
      </c>
      <c r="K351" s="189">
        <v>29</v>
      </c>
      <c r="L351" s="189" t="s">
        <v>116</v>
      </c>
      <c r="M351" s="189">
        <v>183</v>
      </c>
      <c r="N351" s="189">
        <v>2</v>
      </c>
      <c r="O351" s="189">
        <v>1</v>
      </c>
      <c r="P351" s="189">
        <v>760</v>
      </c>
      <c r="Q351" s="189">
        <v>476</v>
      </c>
      <c r="R351" s="189">
        <v>396</v>
      </c>
      <c r="S351" s="189">
        <v>109</v>
      </c>
    </row>
    <row r="352" spans="3:19">
      <c r="C352">
        <v>34</v>
      </c>
      <c r="D352" s="189">
        <v>1193</v>
      </c>
      <c r="E352" s="189">
        <v>474</v>
      </c>
      <c r="F352" s="189">
        <v>121</v>
      </c>
      <c r="G352" s="189">
        <v>46</v>
      </c>
      <c r="H352" s="189">
        <v>2</v>
      </c>
      <c r="I352" s="189">
        <v>16</v>
      </c>
      <c r="J352" s="189">
        <v>20</v>
      </c>
      <c r="K352" s="189">
        <v>29</v>
      </c>
      <c r="L352" s="189" t="s">
        <v>116</v>
      </c>
      <c r="M352" s="189">
        <v>172</v>
      </c>
      <c r="N352" s="189">
        <v>2</v>
      </c>
      <c r="O352" s="189">
        <v>1</v>
      </c>
      <c r="P352" s="189">
        <v>758</v>
      </c>
      <c r="Q352" s="189">
        <v>473</v>
      </c>
      <c r="R352" s="189">
        <v>392</v>
      </c>
      <c r="S352" s="189">
        <v>103</v>
      </c>
    </row>
    <row r="353" spans="3:19">
      <c r="C353">
        <v>35</v>
      </c>
      <c r="D353" s="189">
        <v>1178</v>
      </c>
      <c r="E353" s="189">
        <v>467</v>
      </c>
      <c r="F353" s="189">
        <v>116</v>
      </c>
      <c r="G353" s="189">
        <v>46</v>
      </c>
      <c r="H353" s="189">
        <v>2</v>
      </c>
      <c r="I353" s="189">
        <v>16</v>
      </c>
      <c r="J353" s="189">
        <v>19</v>
      </c>
      <c r="K353" s="189">
        <v>25</v>
      </c>
      <c r="L353" s="189" t="s">
        <v>116</v>
      </c>
      <c r="M353" s="189">
        <v>167</v>
      </c>
      <c r="N353" s="189">
        <v>2</v>
      </c>
      <c r="O353" s="189">
        <v>1</v>
      </c>
      <c r="P353" s="189">
        <v>741</v>
      </c>
      <c r="Q353" s="189">
        <v>473</v>
      </c>
      <c r="R353" s="189">
        <v>379</v>
      </c>
      <c r="S353" s="189">
        <v>101</v>
      </c>
    </row>
    <row r="354" spans="3:19">
      <c r="C354">
        <v>36</v>
      </c>
      <c r="D354" s="189">
        <v>1167</v>
      </c>
      <c r="E354" s="189">
        <v>456</v>
      </c>
      <c r="F354" s="189">
        <v>113</v>
      </c>
      <c r="G354" s="189">
        <v>42</v>
      </c>
      <c r="H354" s="189">
        <v>2</v>
      </c>
      <c r="I354" s="189">
        <v>15</v>
      </c>
      <c r="J354" s="189">
        <v>18</v>
      </c>
      <c r="K354" s="189">
        <v>25</v>
      </c>
      <c r="L354" s="189" t="s">
        <v>116</v>
      </c>
      <c r="M354" s="189">
        <v>164</v>
      </c>
      <c r="N354" s="189">
        <v>2</v>
      </c>
      <c r="O354" s="189">
        <v>0</v>
      </c>
      <c r="P354" s="189">
        <v>726</v>
      </c>
      <c r="Q354" s="189">
        <v>440</v>
      </c>
      <c r="R354" s="189">
        <v>357</v>
      </c>
      <c r="S354" s="189">
        <v>98</v>
      </c>
    </row>
    <row r="355" spans="3:19">
      <c r="C355">
        <v>37</v>
      </c>
      <c r="D355" s="189">
        <v>1126</v>
      </c>
      <c r="E355" s="189">
        <v>452</v>
      </c>
      <c r="F355" s="189">
        <v>108</v>
      </c>
      <c r="G355" s="189">
        <v>35</v>
      </c>
      <c r="H355" s="189">
        <v>2</v>
      </c>
      <c r="I355" s="189">
        <v>15</v>
      </c>
      <c r="J355" s="189">
        <v>18</v>
      </c>
      <c r="K355" s="189">
        <v>22</v>
      </c>
      <c r="L355" s="189" t="s">
        <v>116</v>
      </c>
      <c r="M355" s="189">
        <v>151</v>
      </c>
      <c r="N355" s="189">
        <v>2</v>
      </c>
      <c r="O355" s="189">
        <v>0</v>
      </c>
      <c r="P355" s="189">
        <v>723</v>
      </c>
      <c r="Q355" s="189">
        <v>432</v>
      </c>
      <c r="R355" s="189">
        <v>357</v>
      </c>
      <c r="S355" s="189">
        <v>92</v>
      </c>
    </row>
    <row r="356" spans="3:19">
      <c r="C356">
        <v>38</v>
      </c>
      <c r="D356" s="189">
        <v>1116</v>
      </c>
      <c r="E356" s="189">
        <v>438</v>
      </c>
      <c r="F356" s="189">
        <v>97</v>
      </c>
      <c r="G356" s="189">
        <v>34</v>
      </c>
      <c r="H356" s="189">
        <v>2</v>
      </c>
      <c r="I356" s="189">
        <v>15</v>
      </c>
      <c r="J356" s="189">
        <v>14</v>
      </c>
      <c r="K356" s="189">
        <v>21</v>
      </c>
      <c r="L356" s="189" t="s">
        <v>116</v>
      </c>
      <c r="M356" s="189">
        <v>151</v>
      </c>
      <c r="N356" s="189">
        <v>2</v>
      </c>
      <c r="O356" s="189">
        <v>0</v>
      </c>
      <c r="P356" s="189">
        <v>699</v>
      </c>
      <c r="Q356" s="189">
        <v>428</v>
      </c>
      <c r="R356" s="189">
        <v>351</v>
      </c>
      <c r="S356" s="189">
        <v>91</v>
      </c>
    </row>
    <row r="357" spans="3:19">
      <c r="C357">
        <v>39</v>
      </c>
      <c r="D357" s="189">
        <v>1116</v>
      </c>
      <c r="E357" s="189">
        <v>436</v>
      </c>
      <c r="F357" s="189">
        <v>95</v>
      </c>
      <c r="G357" s="189">
        <v>33</v>
      </c>
      <c r="H357" s="189">
        <v>2</v>
      </c>
      <c r="I357" s="189">
        <v>14</v>
      </c>
      <c r="J357" s="189">
        <v>14</v>
      </c>
      <c r="K357" s="189">
        <v>21</v>
      </c>
      <c r="L357" s="189" t="s">
        <v>116</v>
      </c>
      <c r="M357" s="189">
        <v>151</v>
      </c>
      <c r="N357" s="189">
        <v>1</v>
      </c>
      <c r="O357" s="189">
        <v>0</v>
      </c>
      <c r="P357" s="189">
        <v>699</v>
      </c>
      <c r="Q357" s="189">
        <v>418</v>
      </c>
      <c r="R357" s="189">
        <v>349</v>
      </c>
      <c r="S357" s="189">
        <v>90</v>
      </c>
    </row>
    <row r="358" spans="3:19">
      <c r="C358">
        <v>40</v>
      </c>
      <c r="D358" s="189">
        <v>1112</v>
      </c>
      <c r="E358" s="189">
        <v>434</v>
      </c>
      <c r="F358" s="189">
        <v>94</v>
      </c>
      <c r="G358" s="189">
        <v>31</v>
      </c>
      <c r="H358" s="189">
        <v>2</v>
      </c>
      <c r="I358" s="189">
        <v>13</v>
      </c>
      <c r="J358" s="189">
        <v>13</v>
      </c>
      <c r="K358" s="189">
        <v>20</v>
      </c>
      <c r="L358" s="189" t="s">
        <v>116</v>
      </c>
      <c r="M358" s="189">
        <v>146</v>
      </c>
      <c r="N358" s="189">
        <v>1</v>
      </c>
      <c r="O358" s="189">
        <v>0</v>
      </c>
      <c r="P358" s="189">
        <v>697</v>
      </c>
      <c r="Q358" s="189">
        <v>414</v>
      </c>
      <c r="R358" s="189">
        <v>334</v>
      </c>
      <c r="S358" s="189">
        <v>88</v>
      </c>
    </row>
    <row r="359" spans="3:19">
      <c r="C359">
        <v>41</v>
      </c>
      <c r="D359" s="189">
        <v>1103</v>
      </c>
      <c r="E359" s="189">
        <v>424</v>
      </c>
      <c r="F359" s="189">
        <v>91</v>
      </c>
      <c r="G359" s="189">
        <v>28</v>
      </c>
      <c r="H359" s="189">
        <v>2</v>
      </c>
      <c r="I359" s="189">
        <v>13</v>
      </c>
      <c r="J359" s="189">
        <v>12</v>
      </c>
      <c r="K359" s="189">
        <v>18</v>
      </c>
      <c r="L359" s="189" t="s">
        <v>116</v>
      </c>
      <c r="M359" s="189">
        <v>144</v>
      </c>
      <c r="N359" s="189">
        <v>1</v>
      </c>
      <c r="O359" s="189">
        <v>0</v>
      </c>
      <c r="P359" s="189">
        <v>691</v>
      </c>
      <c r="Q359" s="189">
        <v>408</v>
      </c>
      <c r="R359" s="189">
        <v>316</v>
      </c>
      <c r="S359" s="189">
        <v>83</v>
      </c>
    </row>
    <row r="360" spans="3:19">
      <c r="C360">
        <v>42</v>
      </c>
      <c r="D360" s="189">
        <v>1096</v>
      </c>
      <c r="E360" s="189">
        <v>418</v>
      </c>
      <c r="F360" s="189">
        <v>91</v>
      </c>
      <c r="G360" s="189">
        <v>28</v>
      </c>
      <c r="H360" s="189">
        <v>1</v>
      </c>
      <c r="I360" s="189">
        <v>12</v>
      </c>
      <c r="J360" s="189">
        <v>10</v>
      </c>
      <c r="K360" s="189">
        <v>18</v>
      </c>
      <c r="L360" s="189" t="s">
        <v>116</v>
      </c>
      <c r="M360" s="189">
        <v>137</v>
      </c>
      <c r="N360" s="189">
        <v>1</v>
      </c>
      <c r="O360" s="189">
        <v>0</v>
      </c>
      <c r="P360" s="189">
        <v>674</v>
      </c>
      <c r="Q360" s="189">
        <v>368</v>
      </c>
      <c r="R360" s="189">
        <v>297</v>
      </c>
      <c r="S360" s="189">
        <v>82</v>
      </c>
    </row>
    <row r="361" spans="3:19">
      <c r="C361">
        <v>43</v>
      </c>
      <c r="D361" s="189">
        <v>1075</v>
      </c>
      <c r="E361" s="189">
        <v>417</v>
      </c>
      <c r="F361" s="189">
        <v>83</v>
      </c>
      <c r="G361" s="189">
        <v>27</v>
      </c>
      <c r="H361" s="189">
        <v>1</v>
      </c>
      <c r="I361" s="189">
        <v>12</v>
      </c>
      <c r="J361" s="189">
        <v>10</v>
      </c>
      <c r="K361" s="189">
        <v>17</v>
      </c>
      <c r="L361" s="189" t="s">
        <v>116</v>
      </c>
      <c r="M361" s="189">
        <v>131</v>
      </c>
      <c r="N361" s="189">
        <v>1</v>
      </c>
      <c r="O361" s="189">
        <v>0</v>
      </c>
      <c r="P361" s="189">
        <v>667</v>
      </c>
      <c r="Q361" s="189">
        <v>349</v>
      </c>
      <c r="R361" s="189">
        <v>290</v>
      </c>
      <c r="S361" s="189">
        <v>80</v>
      </c>
    </row>
    <row r="362" spans="3:19">
      <c r="C362">
        <v>44</v>
      </c>
      <c r="D362" s="189">
        <v>1046</v>
      </c>
      <c r="E362" s="189">
        <v>412</v>
      </c>
      <c r="F362" s="189">
        <v>77</v>
      </c>
      <c r="G362" s="189">
        <v>26</v>
      </c>
      <c r="H362" s="189">
        <v>1</v>
      </c>
      <c r="I362" s="189">
        <v>12</v>
      </c>
      <c r="J362" s="189">
        <v>9</v>
      </c>
      <c r="K362" s="189">
        <v>17</v>
      </c>
      <c r="L362" s="189" t="s">
        <v>116</v>
      </c>
      <c r="M362" s="189">
        <v>129</v>
      </c>
      <c r="N362" s="189">
        <v>1</v>
      </c>
      <c r="O362" s="189">
        <v>0</v>
      </c>
      <c r="P362" s="189">
        <v>661</v>
      </c>
      <c r="Q362" s="189">
        <v>332</v>
      </c>
      <c r="R362" s="189">
        <v>285</v>
      </c>
      <c r="S362" s="189">
        <v>78</v>
      </c>
    </row>
    <row r="363" spans="3:19">
      <c r="C363">
        <v>45</v>
      </c>
      <c r="D363" s="189">
        <v>1031</v>
      </c>
      <c r="E363" s="189">
        <v>403</v>
      </c>
      <c r="F363" s="189">
        <v>75</v>
      </c>
      <c r="G363" s="189">
        <v>25</v>
      </c>
      <c r="H363" s="189">
        <v>1</v>
      </c>
      <c r="I363" s="189">
        <v>12</v>
      </c>
      <c r="J363" s="189">
        <v>9</v>
      </c>
      <c r="K363" s="189">
        <v>16</v>
      </c>
      <c r="L363" s="189" t="s">
        <v>116</v>
      </c>
      <c r="M363" s="189">
        <v>129</v>
      </c>
      <c r="N363" s="189">
        <v>1</v>
      </c>
      <c r="O363" s="189">
        <v>0</v>
      </c>
      <c r="P363" s="189">
        <v>636</v>
      </c>
      <c r="Q363" s="189">
        <v>307</v>
      </c>
      <c r="R363" s="189">
        <v>251</v>
      </c>
      <c r="S363" s="189">
        <v>70</v>
      </c>
    </row>
    <row r="364" spans="3:19">
      <c r="C364">
        <v>46</v>
      </c>
      <c r="D364" s="189">
        <v>1031</v>
      </c>
      <c r="E364" s="189">
        <v>400</v>
      </c>
      <c r="F364" s="189">
        <v>72</v>
      </c>
      <c r="G364" s="189">
        <v>24</v>
      </c>
      <c r="H364" s="189">
        <v>1</v>
      </c>
      <c r="I364" s="189">
        <v>11</v>
      </c>
      <c r="J364" s="189">
        <v>7</v>
      </c>
      <c r="K364" s="189">
        <v>14</v>
      </c>
      <c r="L364" s="189" t="s">
        <v>116</v>
      </c>
      <c r="M364" s="189">
        <v>120</v>
      </c>
      <c r="N364" s="189">
        <v>1</v>
      </c>
      <c r="O364" s="189">
        <v>0</v>
      </c>
      <c r="P364" s="189">
        <v>567</v>
      </c>
      <c r="Q364" s="189">
        <v>306</v>
      </c>
      <c r="R364" s="189">
        <v>246</v>
      </c>
      <c r="S364" s="189">
        <v>70</v>
      </c>
    </row>
    <row r="365" spans="3:19">
      <c r="C365">
        <v>47</v>
      </c>
      <c r="D365" s="189">
        <v>1019</v>
      </c>
      <c r="E365" s="189">
        <v>392</v>
      </c>
      <c r="F365" s="189">
        <v>69</v>
      </c>
      <c r="G365" s="189">
        <v>24</v>
      </c>
      <c r="H365" s="189">
        <v>1</v>
      </c>
      <c r="I365" s="189">
        <v>11</v>
      </c>
      <c r="J365" s="189">
        <v>7</v>
      </c>
      <c r="K365" s="189">
        <v>14</v>
      </c>
      <c r="L365" s="189" t="s">
        <v>116</v>
      </c>
      <c r="M365" s="189">
        <v>117</v>
      </c>
      <c r="N365" s="189">
        <v>1</v>
      </c>
      <c r="O365" s="189">
        <v>0</v>
      </c>
      <c r="P365" s="189">
        <v>559</v>
      </c>
      <c r="Q365" s="189">
        <v>296</v>
      </c>
      <c r="R365" s="189">
        <v>243</v>
      </c>
      <c r="S365" s="189">
        <v>69</v>
      </c>
    </row>
    <row r="366" spans="3:19">
      <c r="C366">
        <v>48</v>
      </c>
      <c r="D366" s="189">
        <v>1017</v>
      </c>
      <c r="E366" s="189">
        <v>392</v>
      </c>
      <c r="F366" s="189">
        <v>61</v>
      </c>
      <c r="G366" s="189">
        <v>23</v>
      </c>
      <c r="H366" s="189">
        <v>1</v>
      </c>
      <c r="I366" s="189">
        <v>10</v>
      </c>
      <c r="J366" s="189">
        <v>7</v>
      </c>
      <c r="K366" s="189">
        <v>13</v>
      </c>
      <c r="L366" s="189" t="s">
        <v>116</v>
      </c>
      <c r="M366" s="189">
        <v>116</v>
      </c>
      <c r="N366" s="189">
        <v>1</v>
      </c>
      <c r="O366" s="189">
        <v>0</v>
      </c>
      <c r="P366" s="189">
        <v>544</v>
      </c>
      <c r="Q366" s="189">
        <v>295</v>
      </c>
      <c r="R366" s="189">
        <v>239</v>
      </c>
      <c r="S366" s="189">
        <v>61</v>
      </c>
    </row>
    <row r="367" spans="3:19">
      <c r="C367">
        <v>49</v>
      </c>
      <c r="D367" s="189">
        <v>1014</v>
      </c>
      <c r="E367" s="189">
        <v>375</v>
      </c>
      <c r="F367" s="189">
        <v>50</v>
      </c>
      <c r="G367" s="189">
        <v>23</v>
      </c>
      <c r="H367" s="189">
        <v>1</v>
      </c>
      <c r="I367" s="189">
        <v>10</v>
      </c>
      <c r="J367" s="189">
        <v>6</v>
      </c>
      <c r="K367" s="189">
        <v>13</v>
      </c>
      <c r="L367" s="189" t="s">
        <v>116</v>
      </c>
      <c r="M367" s="189">
        <v>110</v>
      </c>
      <c r="N367" s="189">
        <v>1</v>
      </c>
      <c r="O367" s="189">
        <v>0</v>
      </c>
      <c r="P367" s="189">
        <v>522</v>
      </c>
      <c r="Q367" s="189">
        <v>292</v>
      </c>
      <c r="R367" s="189">
        <v>231</v>
      </c>
      <c r="S367" s="189">
        <v>59</v>
      </c>
    </row>
    <row r="368" spans="3:19">
      <c r="C368">
        <v>50</v>
      </c>
      <c r="D368" s="189">
        <v>996</v>
      </c>
      <c r="E368" s="189">
        <v>354</v>
      </c>
      <c r="F368" s="189">
        <v>48</v>
      </c>
      <c r="G368" s="189">
        <v>22</v>
      </c>
      <c r="H368" s="189">
        <v>1</v>
      </c>
      <c r="I368" s="189">
        <v>10</v>
      </c>
      <c r="J368" s="189">
        <v>5</v>
      </c>
      <c r="K368" s="189">
        <v>12</v>
      </c>
      <c r="L368" s="189" t="s">
        <v>116</v>
      </c>
      <c r="M368" s="189">
        <v>102</v>
      </c>
      <c r="N368" s="189">
        <v>1</v>
      </c>
      <c r="O368" s="189">
        <v>0</v>
      </c>
      <c r="P368" s="189">
        <v>514</v>
      </c>
      <c r="Q368" s="189">
        <v>267</v>
      </c>
      <c r="R368" s="189">
        <v>216</v>
      </c>
      <c r="S368" s="189">
        <v>59</v>
      </c>
    </row>
    <row r="369" spans="3:19">
      <c r="C369">
        <v>51</v>
      </c>
      <c r="D369" s="189">
        <v>973</v>
      </c>
      <c r="E369" s="189">
        <v>353</v>
      </c>
      <c r="F369" s="189">
        <v>47</v>
      </c>
      <c r="G369" s="189">
        <v>22</v>
      </c>
      <c r="H369" s="189">
        <v>1</v>
      </c>
      <c r="I369" s="189">
        <v>9</v>
      </c>
      <c r="J369" s="189">
        <v>5</v>
      </c>
      <c r="K369" s="189">
        <v>12</v>
      </c>
      <c r="L369" s="189" t="s">
        <v>116</v>
      </c>
      <c r="M369" s="189">
        <v>98</v>
      </c>
      <c r="N369" s="189">
        <v>1</v>
      </c>
      <c r="O369" s="189">
        <v>0</v>
      </c>
      <c r="P369" s="189">
        <v>503</v>
      </c>
      <c r="Q369" s="189">
        <v>259</v>
      </c>
      <c r="R369" s="189">
        <v>215</v>
      </c>
      <c r="S369" s="189">
        <v>58</v>
      </c>
    </row>
    <row r="370" spans="3:19">
      <c r="C370">
        <v>52</v>
      </c>
      <c r="D370" s="189">
        <v>956</v>
      </c>
      <c r="E370" s="189">
        <v>350</v>
      </c>
      <c r="F370" s="189">
        <v>47</v>
      </c>
      <c r="G370" s="189">
        <v>20</v>
      </c>
      <c r="H370" s="189">
        <v>1</v>
      </c>
      <c r="I370" s="189">
        <v>9</v>
      </c>
      <c r="J370" s="189">
        <v>5</v>
      </c>
      <c r="K370" s="189">
        <v>10</v>
      </c>
      <c r="L370" s="189" t="s">
        <v>116</v>
      </c>
      <c r="M370" s="189">
        <v>95</v>
      </c>
      <c r="N370" s="189">
        <v>1</v>
      </c>
      <c r="O370" s="189">
        <v>0</v>
      </c>
      <c r="P370" s="189">
        <v>503</v>
      </c>
      <c r="Q370" s="189">
        <v>258</v>
      </c>
      <c r="R370" s="189">
        <v>212</v>
      </c>
      <c r="S370" s="189">
        <v>56</v>
      </c>
    </row>
    <row r="371" spans="3:19">
      <c r="C371">
        <v>53</v>
      </c>
      <c r="D371" s="189">
        <v>949</v>
      </c>
      <c r="E371" s="189">
        <v>349</v>
      </c>
      <c r="F371" s="189">
        <v>44</v>
      </c>
      <c r="G371" s="189">
        <v>18</v>
      </c>
      <c r="H371" s="189">
        <v>1</v>
      </c>
      <c r="I371" s="189">
        <v>8</v>
      </c>
      <c r="J371" s="189">
        <v>4</v>
      </c>
      <c r="K371" s="189">
        <v>9</v>
      </c>
      <c r="L371" s="189" t="s">
        <v>116</v>
      </c>
      <c r="M371" s="189">
        <v>94</v>
      </c>
      <c r="N371" s="189">
        <v>0</v>
      </c>
      <c r="O371" s="189">
        <v>0</v>
      </c>
      <c r="P371" s="189">
        <v>473</v>
      </c>
      <c r="Q371" s="189">
        <v>253</v>
      </c>
      <c r="R371" s="189">
        <v>208</v>
      </c>
      <c r="S371" s="189">
        <v>54</v>
      </c>
    </row>
    <row r="372" spans="3:19">
      <c r="C372">
        <v>54</v>
      </c>
      <c r="D372" s="189">
        <v>920</v>
      </c>
      <c r="E372" s="189">
        <v>346</v>
      </c>
      <c r="F372" s="189">
        <v>42</v>
      </c>
      <c r="G372" s="189">
        <v>17</v>
      </c>
      <c r="H372" s="189">
        <v>1</v>
      </c>
      <c r="I372" s="189">
        <v>8</v>
      </c>
      <c r="J372" s="189">
        <v>4</v>
      </c>
      <c r="K372" s="189">
        <v>9</v>
      </c>
      <c r="L372" s="189" t="s">
        <v>116</v>
      </c>
      <c r="M372" s="189">
        <v>92</v>
      </c>
      <c r="N372" s="189">
        <v>0</v>
      </c>
      <c r="O372" s="189">
        <v>0</v>
      </c>
      <c r="P372" s="189">
        <v>462</v>
      </c>
      <c r="Q372" s="189">
        <v>252</v>
      </c>
      <c r="R372" s="189">
        <v>204</v>
      </c>
      <c r="S372" s="189">
        <v>53</v>
      </c>
    </row>
    <row r="373" spans="3:19">
      <c r="C373">
        <v>55</v>
      </c>
      <c r="D373" s="189">
        <v>897</v>
      </c>
      <c r="E373" s="189">
        <v>342</v>
      </c>
      <c r="F373" s="189">
        <v>42</v>
      </c>
      <c r="G373" s="189">
        <v>16</v>
      </c>
      <c r="H373" s="189">
        <v>1</v>
      </c>
      <c r="I373" s="189">
        <v>7</v>
      </c>
      <c r="J373" s="189">
        <v>4</v>
      </c>
      <c r="K373" s="189">
        <v>9</v>
      </c>
      <c r="L373" s="189" t="s">
        <v>116</v>
      </c>
      <c r="M373" s="189">
        <v>92</v>
      </c>
      <c r="N373" s="189">
        <v>0</v>
      </c>
      <c r="O373" s="189">
        <v>0</v>
      </c>
      <c r="P373" s="189">
        <v>458</v>
      </c>
      <c r="Q373" s="189">
        <v>243</v>
      </c>
      <c r="R373" s="189">
        <v>198</v>
      </c>
      <c r="S373" s="189">
        <v>53</v>
      </c>
    </row>
    <row r="374" spans="3:19">
      <c r="C374">
        <v>56</v>
      </c>
      <c r="D374" s="189">
        <v>864</v>
      </c>
      <c r="E374" s="189">
        <v>337</v>
      </c>
      <c r="F374" s="189">
        <v>41</v>
      </c>
      <c r="G374" s="189">
        <v>15</v>
      </c>
      <c r="H374" s="189">
        <v>1</v>
      </c>
      <c r="I374" s="189">
        <v>7</v>
      </c>
      <c r="J374" s="189">
        <v>4</v>
      </c>
      <c r="K374" s="189">
        <v>8</v>
      </c>
      <c r="L374" s="189" t="s">
        <v>116</v>
      </c>
      <c r="M374" s="189">
        <v>90</v>
      </c>
      <c r="N374" s="189">
        <v>0</v>
      </c>
      <c r="O374" s="189">
        <v>0</v>
      </c>
      <c r="P374" s="189">
        <v>458</v>
      </c>
      <c r="Q374" s="189">
        <v>231</v>
      </c>
      <c r="R374" s="189">
        <v>194</v>
      </c>
      <c r="S374" s="189">
        <v>51</v>
      </c>
    </row>
    <row r="375" spans="3:19">
      <c r="C375">
        <v>57</v>
      </c>
      <c r="D375" s="189">
        <v>854</v>
      </c>
      <c r="E375" s="189">
        <v>325</v>
      </c>
      <c r="F375" s="189">
        <v>40</v>
      </c>
      <c r="G375" s="189">
        <v>15</v>
      </c>
      <c r="H375" s="189">
        <v>1</v>
      </c>
      <c r="I375" s="189">
        <v>7</v>
      </c>
      <c r="J375" s="189">
        <v>3</v>
      </c>
      <c r="K375" s="189">
        <v>8</v>
      </c>
      <c r="L375" s="189" t="s">
        <v>116</v>
      </c>
      <c r="M375" s="189">
        <v>88</v>
      </c>
      <c r="N375" s="189">
        <v>0</v>
      </c>
      <c r="O375" s="189">
        <v>0</v>
      </c>
      <c r="P375" s="189">
        <v>445</v>
      </c>
      <c r="Q375" s="189">
        <v>210</v>
      </c>
      <c r="R375" s="189">
        <v>178</v>
      </c>
      <c r="S375" s="189">
        <v>48</v>
      </c>
    </row>
    <row r="376" spans="3:19">
      <c r="C376">
        <v>58</v>
      </c>
      <c r="D376" s="189">
        <v>831</v>
      </c>
      <c r="E376" s="189">
        <v>315</v>
      </c>
      <c r="F376" s="189">
        <v>36</v>
      </c>
      <c r="G376" s="189">
        <v>15</v>
      </c>
      <c r="H376" s="189">
        <v>1</v>
      </c>
      <c r="I376" s="189">
        <v>6</v>
      </c>
      <c r="J376" s="189">
        <v>2</v>
      </c>
      <c r="K376" s="189">
        <v>8</v>
      </c>
      <c r="L376" s="189" t="s">
        <v>116</v>
      </c>
      <c r="M376" s="189">
        <v>88</v>
      </c>
      <c r="N376" s="189">
        <v>0</v>
      </c>
      <c r="O376" s="189" t="s">
        <v>116</v>
      </c>
      <c r="P376" s="189">
        <v>443</v>
      </c>
      <c r="Q376" s="189">
        <v>208</v>
      </c>
      <c r="R376" s="189">
        <v>169</v>
      </c>
      <c r="S376" s="189">
        <v>45</v>
      </c>
    </row>
    <row r="377" spans="3:19">
      <c r="C377">
        <v>59</v>
      </c>
      <c r="D377" s="189">
        <v>810</v>
      </c>
      <c r="E377" s="189">
        <v>309</v>
      </c>
      <c r="F377" s="189">
        <v>33</v>
      </c>
      <c r="G377" s="189">
        <v>14</v>
      </c>
      <c r="H377" s="189">
        <v>1</v>
      </c>
      <c r="I377" s="189">
        <v>6</v>
      </c>
      <c r="J377" s="189">
        <v>2</v>
      </c>
      <c r="K377" s="189">
        <v>7</v>
      </c>
      <c r="L377" s="189" t="s">
        <v>116</v>
      </c>
      <c r="M377" s="189">
        <v>86</v>
      </c>
      <c r="N377" s="189">
        <v>0</v>
      </c>
      <c r="O377" s="189" t="s">
        <v>116</v>
      </c>
      <c r="P377" s="189">
        <v>435</v>
      </c>
      <c r="Q377" s="189">
        <v>203</v>
      </c>
      <c r="R377" s="189">
        <v>167</v>
      </c>
      <c r="S377" s="189">
        <v>45</v>
      </c>
    </row>
    <row r="378" spans="3:19">
      <c r="C378">
        <v>60</v>
      </c>
      <c r="D378" s="189">
        <v>796</v>
      </c>
      <c r="E378" s="189">
        <v>307</v>
      </c>
      <c r="F378" s="189">
        <v>32</v>
      </c>
      <c r="G378" s="189">
        <v>13</v>
      </c>
      <c r="H378" s="189">
        <v>1</v>
      </c>
      <c r="I378" s="189">
        <v>6</v>
      </c>
      <c r="J378" s="189">
        <v>1</v>
      </c>
      <c r="K378" s="189">
        <v>7</v>
      </c>
      <c r="L378" s="189" t="s">
        <v>116</v>
      </c>
      <c r="M378" s="189">
        <v>85</v>
      </c>
      <c r="N378" s="189">
        <v>0</v>
      </c>
      <c r="O378" s="189" t="s">
        <v>116</v>
      </c>
      <c r="P378" s="189">
        <v>428</v>
      </c>
      <c r="Q378" s="189">
        <v>193</v>
      </c>
      <c r="R378" s="189">
        <v>166</v>
      </c>
      <c r="S378" s="189">
        <v>42</v>
      </c>
    </row>
    <row r="379" spans="3:19">
      <c r="C379">
        <v>61</v>
      </c>
      <c r="D379" s="189">
        <v>793</v>
      </c>
      <c r="E379" s="189">
        <v>304</v>
      </c>
      <c r="F379" s="189">
        <v>31</v>
      </c>
      <c r="G379" s="189">
        <v>13</v>
      </c>
      <c r="H379" s="189">
        <v>1</v>
      </c>
      <c r="I379" s="189">
        <v>5</v>
      </c>
      <c r="J379" s="189">
        <v>1</v>
      </c>
      <c r="K379" s="189">
        <v>7</v>
      </c>
      <c r="L379" s="189" t="s">
        <v>116</v>
      </c>
      <c r="M379" s="189">
        <v>80</v>
      </c>
      <c r="N379" s="189">
        <v>0</v>
      </c>
      <c r="O379" s="189" t="s">
        <v>116</v>
      </c>
      <c r="P379" s="189">
        <v>408</v>
      </c>
      <c r="Q379" s="189">
        <v>186</v>
      </c>
      <c r="R379" s="189">
        <v>153</v>
      </c>
      <c r="S379" s="189">
        <v>41</v>
      </c>
    </row>
    <row r="380" spans="3:19">
      <c r="C380">
        <v>62</v>
      </c>
      <c r="D380" s="189">
        <v>784</v>
      </c>
      <c r="E380" s="189">
        <v>299</v>
      </c>
      <c r="F380" s="189">
        <v>31</v>
      </c>
      <c r="G380" s="189">
        <v>13</v>
      </c>
      <c r="H380" s="189">
        <v>1</v>
      </c>
      <c r="I380" s="189">
        <v>5</v>
      </c>
      <c r="J380" s="189">
        <v>1</v>
      </c>
      <c r="K380" s="189">
        <v>7</v>
      </c>
      <c r="L380" s="189" t="s">
        <v>116</v>
      </c>
      <c r="M380" s="189">
        <v>79</v>
      </c>
      <c r="N380" s="189">
        <v>0</v>
      </c>
      <c r="O380" s="189" t="s">
        <v>116</v>
      </c>
      <c r="P380" s="189">
        <v>397</v>
      </c>
      <c r="Q380" s="189">
        <v>177</v>
      </c>
      <c r="R380" s="189">
        <v>152</v>
      </c>
      <c r="S380" s="189">
        <v>38</v>
      </c>
    </row>
    <row r="381" spans="3:19">
      <c r="C381">
        <v>63</v>
      </c>
      <c r="D381" s="189">
        <v>782</v>
      </c>
      <c r="E381" s="189">
        <v>299</v>
      </c>
      <c r="F381" s="189">
        <v>29</v>
      </c>
      <c r="G381" s="189">
        <v>13</v>
      </c>
      <c r="H381" s="189">
        <v>1</v>
      </c>
      <c r="I381" s="189">
        <v>5</v>
      </c>
      <c r="J381" s="189">
        <v>1</v>
      </c>
      <c r="K381" s="189">
        <v>6</v>
      </c>
      <c r="L381" s="189" t="s">
        <v>116</v>
      </c>
      <c r="M381" s="189">
        <v>79</v>
      </c>
      <c r="N381" s="189">
        <v>0</v>
      </c>
      <c r="O381" s="189" t="s">
        <v>116</v>
      </c>
      <c r="P381" s="189">
        <v>378</v>
      </c>
      <c r="Q381" s="189">
        <v>165</v>
      </c>
      <c r="R381" s="189">
        <v>138</v>
      </c>
      <c r="S381" s="189">
        <v>36</v>
      </c>
    </row>
    <row r="382" spans="3:19">
      <c r="C382">
        <v>64</v>
      </c>
      <c r="D382" s="189">
        <v>742</v>
      </c>
      <c r="E382" s="189">
        <v>295</v>
      </c>
      <c r="F382" s="189">
        <v>28</v>
      </c>
      <c r="G382" s="189">
        <v>11</v>
      </c>
      <c r="H382" s="189">
        <v>1</v>
      </c>
      <c r="I382" s="189">
        <v>5</v>
      </c>
      <c r="J382" s="189">
        <v>1</v>
      </c>
      <c r="K382" s="189">
        <v>6</v>
      </c>
      <c r="L382" s="189" t="s">
        <v>116</v>
      </c>
      <c r="M382" s="189">
        <v>79</v>
      </c>
      <c r="N382" s="189">
        <v>0</v>
      </c>
      <c r="O382" s="189" t="s">
        <v>116</v>
      </c>
      <c r="P382" s="189">
        <v>369</v>
      </c>
      <c r="Q382" s="189">
        <v>150</v>
      </c>
      <c r="R382" s="189">
        <v>131</v>
      </c>
      <c r="S382" s="189">
        <v>36</v>
      </c>
    </row>
    <row r="383" spans="3:19">
      <c r="C383">
        <v>65</v>
      </c>
      <c r="D383" s="189">
        <v>741</v>
      </c>
      <c r="E383" s="189">
        <v>293</v>
      </c>
      <c r="F383" s="189">
        <v>26</v>
      </c>
      <c r="G383" s="189">
        <v>9</v>
      </c>
      <c r="H383" s="189">
        <v>0</v>
      </c>
      <c r="I383" s="189">
        <v>5</v>
      </c>
      <c r="J383" s="189">
        <v>1</v>
      </c>
      <c r="K383" s="189">
        <v>5</v>
      </c>
      <c r="L383" s="189" t="s">
        <v>116</v>
      </c>
      <c r="M383" s="189">
        <v>79</v>
      </c>
      <c r="N383" s="189">
        <v>0</v>
      </c>
      <c r="O383" s="189" t="s">
        <v>116</v>
      </c>
      <c r="P383" s="189">
        <v>358</v>
      </c>
      <c r="Q383" s="189">
        <v>150</v>
      </c>
      <c r="R383" s="189">
        <v>125</v>
      </c>
      <c r="S383" s="189">
        <v>34</v>
      </c>
    </row>
    <row r="384" spans="3:19">
      <c r="C384">
        <v>66</v>
      </c>
      <c r="D384" s="189">
        <v>734</v>
      </c>
      <c r="E384" s="189">
        <v>274</v>
      </c>
      <c r="F384" s="189">
        <v>25</v>
      </c>
      <c r="G384" s="189">
        <v>9</v>
      </c>
      <c r="H384" s="189">
        <v>0</v>
      </c>
      <c r="I384" s="189">
        <v>5</v>
      </c>
      <c r="J384" s="189">
        <v>1</v>
      </c>
      <c r="K384" s="189">
        <v>4</v>
      </c>
      <c r="L384" s="189" t="s">
        <v>116</v>
      </c>
      <c r="M384" s="189">
        <v>77</v>
      </c>
      <c r="N384" s="189">
        <v>0</v>
      </c>
      <c r="O384" s="189" t="s">
        <v>116</v>
      </c>
      <c r="P384" s="189">
        <v>357</v>
      </c>
      <c r="Q384" s="189">
        <v>146</v>
      </c>
      <c r="R384" s="189">
        <v>121</v>
      </c>
      <c r="S384" s="189">
        <v>33</v>
      </c>
    </row>
    <row r="385" spans="3:19">
      <c r="C385">
        <v>67</v>
      </c>
      <c r="D385" s="189">
        <v>701</v>
      </c>
      <c r="E385" s="189">
        <v>272</v>
      </c>
      <c r="F385" s="189">
        <v>23</v>
      </c>
      <c r="G385" s="189">
        <v>9</v>
      </c>
      <c r="H385" s="189">
        <v>0</v>
      </c>
      <c r="I385" s="189">
        <v>5</v>
      </c>
      <c r="J385" s="189">
        <v>0</v>
      </c>
      <c r="K385" s="189">
        <v>4</v>
      </c>
      <c r="L385" s="189" t="s">
        <v>116</v>
      </c>
      <c r="M385" s="189">
        <v>76</v>
      </c>
      <c r="N385" s="189">
        <v>0</v>
      </c>
      <c r="O385" s="189" t="s">
        <v>116</v>
      </c>
      <c r="P385" s="189">
        <v>354</v>
      </c>
      <c r="Q385" s="189">
        <v>129</v>
      </c>
      <c r="R385" s="189">
        <v>109</v>
      </c>
      <c r="S385" s="189">
        <v>33</v>
      </c>
    </row>
    <row r="386" spans="3:19">
      <c r="C386">
        <v>68</v>
      </c>
      <c r="D386" s="189">
        <v>686</v>
      </c>
      <c r="E386" s="189">
        <v>270</v>
      </c>
      <c r="F386" s="189">
        <v>23</v>
      </c>
      <c r="G386" s="189">
        <v>9</v>
      </c>
      <c r="H386" s="189">
        <v>0</v>
      </c>
      <c r="I386" s="189">
        <v>5</v>
      </c>
      <c r="J386" s="189">
        <v>0</v>
      </c>
      <c r="K386" s="189">
        <v>4</v>
      </c>
      <c r="L386" s="189" t="s">
        <v>116</v>
      </c>
      <c r="M386" s="189">
        <v>74</v>
      </c>
      <c r="N386" s="189">
        <v>0</v>
      </c>
      <c r="O386" s="189" t="s">
        <v>116</v>
      </c>
      <c r="P386" s="189">
        <v>348</v>
      </c>
      <c r="Q386" s="189">
        <v>129</v>
      </c>
      <c r="R386" s="189">
        <v>109</v>
      </c>
      <c r="S386" s="189">
        <v>31</v>
      </c>
    </row>
    <row r="387" spans="3:19">
      <c r="C387">
        <v>69</v>
      </c>
      <c r="D387" s="189">
        <v>673</v>
      </c>
      <c r="E387" s="189">
        <v>270</v>
      </c>
      <c r="F387" s="189">
        <v>23</v>
      </c>
      <c r="G387" s="189">
        <v>8</v>
      </c>
      <c r="H387" s="189">
        <v>0</v>
      </c>
      <c r="I387" s="189">
        <v>4</v>
      </c>
      <c r="J387" s="189">
        <v>0</v>
      </c>
      <c r="K387" s="189">
        <v>3</v>
      </c>
      <c r="L387" s="189" t="s">
        <v>116</v>
      </c>
      <c r="M387" s="189">
        <v>71</v>
      </c>
      <c r="N387" s="189">
        <v>0</v>
      </c>
      <c r="O387" s="189" t="s">
        <v>116</v>
      </c>
      <c r="P387" s="189">
        <v>337</v>
      </c>
      <c r="Q387" s="189">
        <v>128</v>
      </c>
      <c r="R387" s="189">
        <v>106</v>
      </c>
      <c r="S387" s="189">
        <v>30</v>
      </c>
    </row>
    <row r="388" spans="3:19">
      <c r="C388">
        <v>70</v>
      </c>
      <c r="D388" s="189">
        <v>672</v>
      </c>
      <c r="E388" s="189">
        <v>265</v>
      </c>
      <c r="F388" s="189">
        <v>21</v>
      </c>
      <c r="G388" s="189">
        <v>7</v>
      </c>
      <c r="H388" s="189">
        <v>0</v>
      </c>
      <c r="I388" s="189">
        <v>4</v>
      </c>
      <c r="J388" s="189">
        <v>0</v>
      </c>
      <c r="K388" s="189">
        <v>3</v>
      </c>
      <c r="L388" s="189" t="s">
        <v>116</v>
      </c>
      <c r="M388" s="189">
        <v>71</v>
      </c>
      <c r="N388" s="189">
        <v>0</v>
      </c>
      <c r="O388" s="189" t="s">
        <v>116</v>
      </c>
      <c r="P388" s="189">
        <v>332</v>
      </c>
      <c r="Q388" s="189">
        <v>127</v>
      </c>
      <c r="R388" s="189">
        <v>105</v>
      </c>
      <c r="S388" s="189">
        <v>30</v>
      </c>
    </row>
    <row r="389" spans="3:19">
      <c r="C389">
        <v>71</v>
      </c>
      <c r="D389" s="189">
        <v>664</v>
      </c>
      <c r="E389" s="189">
        <v>259</v>
      </c>
      <c r="F389" s="189">
        <v>20</v>
      </c>
      <c r="G389" s="189">
        <v>7</v>
      </c>
      <c r="H389" s="189">
        <v>0</v>
      </c>
      <c r="I389" s="189">
        <v>4</v>
      </c>
      <c r="J389" s="189">
        <v>0</v>
      </c>
      <c r="K389" s="189">
        <v>2</v>
      </c>
      <c r="L389" s="189" t="s">
        <v>116</v>
      </c>
      <c r="M389" s="189">
        <v>67</v>
      </c>
      <c r="N389" s="189">
        <v>0</v>
      </c>
      <c r="O389" s="189" t="s">
        <v>116</v>
      </c>
      <c r="P389" s="189">
        <v>328</v>
      </c>
      <c r="Q389" s="189">
        <v>124</v>
      </c>
      <c r="R389" s="189">
        <v>103</v>
      </c>
      <c r="S389" s="189">
        <v>29</v>
      </c>
    </row>
    <row r="390" spans="3:19">
      <c r="C390">
        <v>72</v>
      </c>
      <c r="D390" s="189">
        <v>613</v>
      </c>
      <c r="E390" s="189">
        <v>257</v>
      </c>
      <c r="F390" s="189">
        <v>20</v>
      </c>
      <c r="G390" s="189">
        <v>7</v>
      </c>
      <c r="H390" s="189">
        <v>0</v>
      </c>
      <c r="I390" s="189">
        <v>4</v>
      </c>
      <c r="J390" s="189">
        <v>0</v>
      </c>
      <c r="K390" s="189">
        <v>2</v>
      </c>
      <c r="L390" s="189" t="s">
        <v>116</v>
      </c>
      <c r="M390" s="189">
        <v>65</v>
      </c>
      <c r="N390" s="189">
        <v>0</v>
      </c>
      <c r="O390" s="189" t="s">
        <v>116</v>
      </c>
      <c r="P390" s="189">
        <v>292</v>
      </c>
      <c r="Q390" s="189">
        <v>115</v>
      </c>
      <c r="R390" s="189">
        <v>93</v>
      </c>
      <c r="S390" s="189">
        <v>29</v>
      </c>
    </row>
    <row r="391" spans="3:19">
      <c r="C391">
        <v>73</v>
      </c>
      <c r="D391" s="189">
        <v>591</v>
      </c>
      <c r="E391" s="189">
        <v>257</v>
      </c>
      <c r="F391" s="189">
        <v>20</v>
      </c>
      <c r="G391" s="189">
        <v>7</v>
      </c>
      <c r="H391" s="189">
        <v>0</v>
      </c>
      <c r="I391" s="189">
        <v>4</v>
      </c>
      <c r="J391" s="189">
        <v>0</v>
      </c>
      <c r="K391" s="189">
        <v>2</v>
      </c>
      <c r="L391" s="189" t="s">
        <v>116</v>
      </c>
      <c r="M391" s="189">
        <v>63</v>
      </c>
      <c r="N391" s="189">
        <v>0</v>
      </c>
      <c r="O391" s="189" t="s">
        <v>116</v>
      </c>
      <c r="P391" s="189">
        <v>282</v>
      </c>
      <c r="Q391" s="189">
        <v>101</v>
      </c>
      <c r="R391" s="189">
        <v>88</v>
      </c>
      <c r="S391" s="189">
        <v>28</v>
      </c>
    </row>
    <row r="392" spans="3:19">
      <c r="C392">
        <v>74</v>
      </c>
      <c r="D392" s="189">
        <v>582</v>
      </c>
      <c r="E392" s="189">
        <v>256</v>
      </c>
      <c r="F392" s="189">
        <v>20</v>
      </c>
      <c r="G392" s="189">
        <v>7</v>
      </c>
      <c r="H392" s="189">
        <v>0</v>
      </c>
      <c r="I392" s="189">
        <v>4</v>
      </c>
      <c r="J392" s="189">
        <v>0</v>
      </c>
      <c r="K392" s="189">
        <v>2</v>
      </c>
      <c r="L392" s="189" t="s">
        <v>116</v>
      </c>
      <c r="M392" s="189">
        <v>62</v>
      </c>
      <c r="N392" s="189">
        <v>0</v>
      </c>
      <c r="O392" s="189" t="s">
        <v>116</v>
      </c>
      <c r="P392" s="189">
        <v>281</v>
      </c>
      <c r="Q392" s="189">
        <v>99</v>
      </c>
      <c r="R392" s="189">
        <v>83</v>
      </c>
      <c r="S392" s="189">
        <v>27</v>
      </c>
    </row>
    <row r="393" spans="3:19">
      <c r="C393">
        <v>75</v>
      </c>
      <c r="D393" s="189">
        <v>570</v>
      </c>
      <c r="E393" s="189">
        <v>255</v>
      </c>
      <c r="F393" s="189">
        <v>19</v>
      </c>
      <c r="G393" s="189">
        <v>7</v>
      </c>
      <c r="H393" s="189">
        <v>0</v>
      </c>
      <c r="I393" s="189">
        <v>4</v>
      </c>
      <c r="J393" s="189">
        <v>0</v>
      </c>
      <c r="K393" s="189">
        <v>2</v>
      </c>
      <c r="L393" s="189" t="s">
        <v>116</v>
      </c>
      <c r="M393" s="189">
        <v>56</v>
      </c>
      <c r="N393" s="189">
        <v>0</v>
      </c>
      <c r="O393" s="189" t="s">
        <v>116</v>
      </c>
      <c r="P393" s="189">
        <v>271</v>
      </c>
      <c r="Q393" s="189">
        <v>99</v>
      </c>
      <c r="R393" s="189">
        <v>76</v>
      </c>
      <c r="S393" s="189">
        <v>27</v>
      </c>
    </row>
    <row r="394" spans="3:19">
      <c r="C394">
        <v>76</v>
      </c>
      <c r="D394" s="189">
        <v>546</v>
      </c>
      <c r="E394" s="189">
        <v>253</v>
      </c>
      <c r="F394" s="189">
        <v>19</v>
      </c>
      <c r="G394" s="189">
        <v>6</v>
      </c>
      <c r="H394" s="189">
        <v>0</v>
      </c>
      <c r="I394" s="189">
        <v>3</v>
      </c>
      <c r="J394" s="189">
        <v>0</v>
      </c>
      <c r="K394" s="189">
        <v>1</v>
      </c>
      <c r="L394" s="189" t="s">
        <v>116</v>
      </c>
      <c r="M394" s="189">
        <v>54</v>
      </c>
      <c r="N394" s="189">
        <v>0</v>
      </c>
      <c r="O394" s="189" t="s">
        <v>116</v>
      </c>
      <c r="P394" s="189">
        <v>268</v>
      </c>
      <c r="Q394" s="189">
        <v>99</v>
      </c>
      <c r="R394" s="189">
        <v>76</v>
      </c>
      <c r="S394" s="189">
        <v>26</v>
      </c>
    </row>
    <row r="395" spans="3:19">
      <c r="C395">
        <v>77</v>
      </c>
      <c r="D395" s="189">
        <v>546</v>
      </c>
      <c r="E395" s="189">
        <v>242</v>
      </c>
      <c r="F395" s="189">
        <v>14</v>
      </c>
      <c r="G395" s="189">
        <v>6</v>
      </c>
      <c r="H395" s="189">
        <v>0</v>
      </c>
      <c r="I395" s="189">
        <v>3</v>
      </c>
      <c r="J395" s="189">
        <v>0</v>
      </c>
      <c r="K395" s="189">
        <v>1</v>
      </c>
      <c r="L395" s="189" t="s">
        <v>116</v>
      </c>
      <c r="M395" s="189">
        <v>53</v>
      </c>
      <c r="N395" s="189">
        <v>0</v>
      </c>
      <c r="O395" s="189" t="s">
        <v>116</v>
      </c>
      <c r="P395" s="189">
        <v>266</v>
      </c>
      <c r="Q395" s="189">
        <v>93</v>
      </c>
      <c r="R395" s="189">
        <v>75</v>
      </c>
      <c r="S395" s="189">
        <v>26</v>
      </c>
    </row>
    <row r="396" spans="3:19">
      <c r="C396">
        <v>78</v>
      </c>
      <c r="D396" s="189">
        <v>545</v>
      </c>
      <c r="E396" s="189">
        <v>234</v>
      </c>
      <c r="F396" s="189">
        <v>13</v>
      </c>
      <c r="G396" s="189">
        <v>5</v>
      </c>
      <c r="H396" s="189">
        <v>0</v>
      </c>
      <c r="I396" s="189">
        <v>3</v>
      </c>
      <c r="J396" s="189">
        <v>0</v>
      </c>
      <c r="K396" s="189">
        <v>1</v>
      </c>
      <c r="L396" s="189" t="s">
        <v>116</v>
      </c>
      <c r="M396" s="189">
        <v>52</v>
      </c>
      <c r="N396" s="189">
        <v>0</v>
      </c>
      <c r="O396" s="189" t="s">
        <v>116</v>
      </c>
      <c r="P396" s="189">
        <v>258</v>
      </c>
      <c r="Q396" s="189">
        <v>89</v>
      </c>
      <c r="R396" s="189">
        <v>72</v>
      </c>
      <c r="S396" s="189">
        <v>26</v>
      </c>
    </row>
    <row r="397" spans="3:19">
      <c r="C397">
        <v>79</v>
      </c>
      <c r="D397" s="189">
        <v>543</v>
      </c>
      <c r="E397" s="189">
        <v>233</v>
      </c>
      <c r="F397" s="189">
        <v>13</v>
      </c>
      <c r="G397" s="189">
        <v>5</v>
      </c>
      <c r="H397" s="189">
        <v>0</v>
      </c>
      <c r="I397" s="189">
        <v>3</v>
      </c>
      <c r="J397" s="189">
        <v>0</v>
      </c>
      <c r="K397" s="189">
        <v>1</v>
      </c>
      <c r="L397" s="189" t="s">
        <v>116</v>
      </c>
      <c r="M397" s="189">
        <v>51</v>
      </c>
      <c r="N397" s="189">
        <v>0</v>
      </c>
      <c r="O397" s="189" t="s">
        <v>116</v>
      </c>
      <c r="P397" s="189">
        <v>244</v>
      </c>
      <c r="Q397" s="189">
        <v>89</v>
      </c>
      <c r="R397" s="189">
        <v>70</v>
      </c>
      <c r="S397" s="189">
        <v>22</v>
      </c>
    </row>
    <row r="398" spans="3:19">
      <c r="C398">
        <v>80</v>
      </c>
      <c r="D398" s="189">
        <v>541</v>
      </c>
      <c r="E398" s="189">
        <v>218</v>
      </c>
      <c r="F398" s="189">
        <v>12</v>
      </c>
      <c r="G398" s="189">
        <v>5</v>
      </c>
      <c r="H398" s="189">
        <v>0</v>
      </c>
      <c r="I398" s="189">
        <v>3</v>
      </c>
      <c r="J398" s="189">
        <v>0</v>
      </c>
      <c r="K398" s="189">
        <v>1</v>
      </c>
      <c r="L398" s="189" t="s">
        <v>116</v>
      </c>
      <c r="M398" s="189">
        <v>50</v>
      </c>
      <c r="N398" s="189">
        <v>0</v>
      </c>
      <c r="O398" s="189" t="s">
        <v>116</v>
      </c>
      <c r="P398" s="189">
        <v>239</v>
      </c>
      <c r="Q398" s="189">
        <v>87</v>
      </c>
      <c r="R398" s="189">
        <v>65</v>
      </c>
      <c r="S398" s="189">
        <v>21</v>
      </c>
    </row>
    <row r="399" spans="3:19">
      <c r="C399">
        <v>81</v>
      </c>
      <c r="D399" s="189">
        <v>528</v>
      </c>
      <c r="E399" s="189">
        <v>217</v>
      </c>
      <c r="F399" s="189">
        <v>11</v>
      </c>
      <c r="G399" s="189">
        <v>4</v>
      </c>
      <c r="H399" s="189">
        <v>0</v>
      </c>
      <c r="I399" s="189">
        <v>3</v>
      </c>
      <c r="J399" s="189">
        <v>0</v>
      </c>
      <c r="K399" s="189">
        <v>1</v>
      </c>
      <c r="L399" s="189" t="s">
        <v>116</v>
      </c>
      <c r="M399" s="189">
        <v>48</v>
      </c>
      <c r="N399" s="189">
        <v>0</v>
      </c>
      <c r="O399" s="189" t="s">
        <v>116</v>
      </c>
      <c r="P399" s="189">
        <v>232</v>
      </c>
      <c r="Q399" s="189">
        <v>77</v>
      </c>
      <c r="R399" s="189">
        <v>64</v>
      </c>
      <c r="S399" s="189">
        <v>21</v>
      </c>
    </row>
    <row r="400" spans="3:19">
      <c r="C400">
        <v>82</v>
      </c>
      <c r="D400" s="189">
        <v>527</v>
      </c>
      <c r="E400" s="189">
        <v>216</v>
      </c>
      <c r="F400" s="189">
        <v>8</v>
      </c>
      <c r="G400" s="189">
        <v>4</v>
      </c>
      <c r="H400" s="189">
        <v>0</v>
      </c>
      <c r="I400" s="189">
        <v>3</v>
      </c>
      <c r="J400" s="189">
        <v>0</v>
      </c>
      <c r="K400" s="189">
        <v>0</v>
      </c>
      <c r="L400" s="189" t="s">
        <v>116</v>
      </c>
      <c r="M400" s="189">
        <v>48</v>
      </c>
      <c r="N400" s="189">
        <v>0</v>
      </c>
      <c r="O400" s="189" t="s">
        <v>116</v>
      </c>
      <c r="P400" s="189">
        <v>228</v>
      </c>
      <c r="Q400" s="189">
        <v>76</v>
      </c>
      <c r="R400" s="189">
        <v>58</v>
      </c>
      <c r="S400" s="189">
        <v>20</v>
      </c>
    </row>
    <row r="401" spans="3:19">
      <c r="C401">
        <v>83</v>
      </c>
      <c r="D401" s="189">
        <v>509</v>
      </c>
      <c r="E401" s="189">
        <v>207</v>
      </c>
      <c r="F401" s="189">
        <v>8</v>
      </c>
      <c r="G401" s="189">
        <v>4</v>
      </c>
      <c r="H401" s="189">
        <v>0</v>
      </c>
      <c r="I401" s="189">
        <v>3</v>
      </c>
      <c r="J401" s="189">
        <v>0</v>
      </c>
      <c r="K401" s="189">
        <v>0</v>
      </c>
      <c r="L401" s="189" t="s">
        <v>116</v>
      </c>
      <c r="M401" s="189">
        <v>48</v>
      </c>
      <c r="N401" s="189">
        <v>0</v>
      </c>
      <c r="O401" s="189" t="s">
        <v>116</v>
      </c>
      <c r="P401" s="189">
        <v>224</v>
      </c>
      <c r="Q401" s="189">
        <v>68</v>
      </c>
      <c r="R401" s="189">
        <v>55</v>
      </c>
      <c r="S401" s="189">
        <v>20</v>
      </c>
    </row>
    <row r="402" spans="3:19">
      <c r="C402">
        <v>84</v>
      </c>
      <c r="D402" s="189">
        <v>497</v>
      </c>
      <c r="E402" s="189">
        <v>197</v>
      </c>
      <c r="F402" s="189">
        <v>7</v>
      </c>
      <c r="G402" s="189">
        <v>4</v>
      </c>
      <c r="H402" s="189">
        <v>0</v>
      </c>
      <c r="I402" s="189">
        <v>2</v>
      </c>
      <c r="J402" s="189">
        <v>0</v>
      </c>
      <c r="K402" s="189">
        <v>0</v>
      </c>
      <c r="L402" s="189" t="s">
        <v>116</v>
      </c>
      <c r="M402" s="189">
        <v>47</v>
      </c>
      <c r="N402" s="189">
        <v>0</v>
      </c>
      <c r="O402" s="189" t="s">
        <v>116</v>
      </c>
      <c r="P402" s="189">
        <v>216</v>
      </c>
      <c r="Q402" s="189">
        <v>67</v>
      </c>
      <c r="R402" s="189">
        <v>54</v>
      </c>
      <c r="S402" s="189">
        <v>19</v>
      </c>
    </row>
    <row r="403" spans="3:19">
      <c r="C403">
        <v>85</v>
      </c>
      <c r="D403" s="189">
        <v>490</v>
      </c>
      <c r="E403" s="189">
        <v>180</v>
      </c>
      <c r="F403" s="189">
        <v>6</v>
      </c>
      <c r="G403" s="189">
        <v>3</v>
      </c>
      <c r="H403" s="189">
        <v>0</v>
      </c>
      <c r="I403" s="189">
        <v>2</v>
      </c>
      <c r="J403" s="189">
        <v>0</v>
      </c>
      <c r="K403" s="189">
        <v>0</v>
      </c>
      <c r="L403" s="189" t="s">
        <v>116</v>
      </c>
      <c r="M403" s="189">
        <v>46</v>
      </c>
      <c r="N403" s="189">
        <v>0</v>
      </c>
      <c r="O403" s="189" t="s">
        <v>116</v>
      </c>
      <c r="P403" s="189">
        <v>211</v>
      </c>
      <c r="Q403" s="189">
        <v>65</v>
      </c>
      <c r="R403" s="189">
        <v>53</v>
      </c>
      <c r="S403" s="189">
        <v>19</v>
      </c>
    </row>
    <row r="404" spans="3:19">
      <c r="C404">
        <v>86</v>
      </c>
      <c r="D404" s="189">
        <v>482</v>
      </c>
      <c r="E404" s="189">
        <v>179</v>
      </c>
      <c r="F404" s="189">
        <v>6</v>
      </c>
      <c r="G404" s="189">
        <v>3</v>
      </c>
      <c r="H404" s="189">
        <v>0</v>
      </c>
      <c r="I404" s="189">
        <v>2</v>
      </c>
      <c r="J404" s="189">
        <v>0</v>
      </c>
      <c r="K404" s="189">
        <v>0</v>
      </c>
      <c r="L404" s="189" t="s">
        <v>116</v>
      </c>
      <c r="M404" s="189">
        <v>46</v>
      </c>
      <c r="N404" s="189">
        <v>0</v>
      </c>
      <c r="O404" s="189" t="s">
        <v>116</v>
      </c>
      <c r="P404" s="189">
        <v>211</v>
      </c>
      <c r="Q404" s="189">
        <v>62</v>
      </c>
      <c r="R404" s="189">
        <v>50</v>
      </c>
      <c r="S404" s="189">
        <v>18</v>
      </c>
    </row>
    <row r="405" spans="3:19">
      <c r="C405">
        <v>87</v>
      </c>
      <c r="D405" s="189">
        <v>474</v>
      </c>
      <c r="E405" s="189">
        <v>176</v>
      </c>
      <c r="F405" s="189">
        <v>5</v>
      </c>
      <c r="G405" s="189">
        <v>3</v>
      </c>
      <c r="H405" s="189">
        <v>0</v>
      </c>
      <c r="I405" s="189">
        <v>2</v>
      </c>
      <c r="J405" s="189">
        <v>0</v>
      </c>
      <c r="K405" s="189">
        <v>0</v>
      </c>
      <c r="L405" s="189" t="s">
        <v>116</v>
      </c>
      <c r="M405" s="189">
        <v>46</v>
      </c>
      <c r="N405" s="189">
        <v>0</v>
      </c>
      <c r="O405" s="189" t="s">
        <v>116</v>
      </c>
      <c r="P405" s="189">
        <v>209</v>
      </c>
      <c r="Q405" s="189">
        <v>57</v>
      </c>
      <c r="R405" s="189">
        <v>48</v>
      </c>
      <c r="S405" s="189">
        <v>18</v>
      </c>
    </row>
    <row r="406" spans="3:19">
      <c r="C406">
        <v>88</v>
      </c>
      <c r="D406" s="189">
        <v>464</v>
      </c>
      <c r="E406" s="189">
        <v>175</v>
      </c>
      <c r="F406" s="189">
        <v>5</v>
      </c>
      <c r="G406" s="189">
        <v>3</v>
      </c>
      <c r="H406" s="189">
        <v>0</v>
      </c>
      <c r="I406" s="189">
        <v>2</v>
      </c>
      <c r="J406" s="189">
        <v>0</v>
      </c>
      <c r="K406" s="189">
        <v>0</v>
      </c>
      <c r="L406" s="189" t="s">
        <v>116</v>
      </c>
      <c r="M406" s="189">
        <v>44</v>
      </c>
      <c r="N406" s="189">
        <v>0</v>
      </c>
      <c r="O406" s="189" t="s">
        <v>116</v>
      </c>
      <c r="P406" s="189">
        <v>196</v>
      </c>
      <c r="Q406" s="189">
        <v>55</v>
      </c>
      <c r="R406" s="189">
        <v>47</v>
      </c>
      <c r="S406" s="189">
        <v>17</v>
      </c>
    </row>
    <row r="407" spans="3:19">
      <c r="C407">
        <v>89</v>
      </c>
      <c r="D407" s="189">
        <v>462</v>
      </c>
      <c r="E407" s="189">
        <v>172</v>
      </c>
      <c r="F407" s="189">
        <v>4</v>
      </c>
      <c r="G407" s="189">
        <v>3</v>
      </c>
      <c r="H407" s="189">
        <v>0</v>
      </c>
      <c r="I407" s="189">
        <v>2</v>
      </c>
      <c r="J407" s="189">
        <v>0</v>
      </c>
      <c r="K407" s="189">
        <v>0</v>
      </c>
      <c r="L407" s="189" t="s">
        <v>116</v>
      </c>
      <c r="M407" s="189">
        <v>44</v>
      </c>
      <c r="N407" s="189">
        <v>0</v>
      </c>
      <c r="O407" s="189" t="s">
        <v>116</v>
      </c>
      <c r="P407" s="189">
        <v>185</v>
      </c>
      <c r="Q407" s="189">
        <v>53</v>
      </c>
      <c r="R407" s="189">
        <v>46</v>
      </c>
      <c r="S407" s="189">
        <v>17</v>
      </c>
    </row>
    <row r="408" spans="3:19">
      <c r="C408">
        <v>90</v>
      </c>
      <c r="D408" s="189">
        <v>460</v>
      </c>
      <c r="E408" s="189">
        <v>165</v>
      </c>
      <c r="F408" s="189">
        <v>3</v>
      </c>
      <c r="G408" s="189">
        <v>3</v>
      </c>
      <c r="H408" s="189">
        <v>0</v>
      </c>
      <c r="I408" s="189">
        <v>2</v>
      </c>
      <c r="J408" s="189">
        <v>0</v>
      </c>
      <c r="K408" s="189">
        <v>0</v>
      </c>
      <c r="L408" s="189" t="s">
        <v>116</v>
      </c>
      <c r="M408" s="189">
        <v>42</v>
      </c>
      <c r="N408" s="189">
        <v>0</v>
      </c>
      <c r="O408" s="189" t="s">
        <v>116</v>
      </c>
      <c r="P408" s="189">
        <v>159</v>
      </c>
      <c r="Q408" s="189">
        <v>49</v>
      </c>
      <c r="R408" s="189">
        <v>43</v>
      </c>
      <c r="S408" s="189">
        <v>16</v>
      </c>
    </row>
    <row r="409" spans="3:19">
      <c r="C409">
        <v>91</v>
      </c>
      <c r="D409" s="189">
        <v>460</v>
      </c>
      <c r="E409" s="189">
        <v>163</v>
      </c>
      <c r="F409" s="189">
        <v>3</v>
      </c>
      <c r="G409" s="189">
        <v>3</v>
      </c>
      <c r="H409" s="189">
        <v>0</v>
      </c>
      <c r="I409" s="189">
        <v>2</v>
      </c>
      <c r="J409" s="189">
        <v>0</v>
      </c>
      <c r="K409" s="189">
        <v>0</v>
      </c>
      <c r="L409" s="189" t="s">
        <v>116</v>
      </c>
      <c r="M409" s="189">
        <v>41</v>
      </c>
      <c r="N409" s="189">
        <v>0</v>
      </c>
      <c r="O409" s="189" t="s">
        <v>116</v>
      </c>
      <c r="P409" s="189">
        <v>158</v>
      </c>
      <c r="Q409" s="189">
        <v>49</v>
      </c>
      <c r="R409" s="189">
        <v>42</v>
      </c>
      <c r="S409" s="189">
        <v>16</v>
      </c>
    </row>
    <row r="410" spans="3:19">
      <c r="C410">
        <v>92</v>
      </c>
      <c r="D410" s="189">
        <v>449</v>
      </c>
      <c r="E410" s="189">
        <v>151</v>
      </c>
      <c r="F410" s="189">
        <v>3</v>
      </c>
      <c r="G410" s="189">
        <v>3</v>
      </c>
      <c r="H410" s="189">
        <v>0</v>
      </c>
      <c r="I410" s="189">
        <v>1</v>
      </c>
      <c r="J410" s="189">
        <v>0</v>
      </c>
      <c r="K410" s="189" t="s">
        <v>116</v>
      </c>
      <c r="L410" s="189" t="s">
        <v>116</v>
      </c>
      <c r="M410" s="189">
        <v>41</v>
      </c>
      <c r="N410" s="189">
        <v>0</v>
      </c>
      <c r="O410" s="189" t="s">
        <v>116</v>
      </c>
      <c r="P410" s="189">
        <v>157</v>
      </c>
      <c r="Q410" s="189">
        <v>48</v>
      </c>
      <c r="R410" s="189">
        <v>41</v>
      </c>
      <c r="S410" s="189">
        <v>15</v>
      </c>
    </row>
    <row r="411" spans="3:19">
      <c r="C411">
        <v>93</v>
      </c>
      <c r="D411" s="189">
        <v>444</v>
      </c>
      <c r="E411" s="189">
        <v>149</v>
      </c>
      <c r="F411" s="189">
        <v>3</v>
      </c>
      <c r="G411" s="189">
        <v>3</v>
      </c>
      <c r="H411" s="189">
        <v>0</v>
      </c>
      <c r="I411" s="189">
        <v>1</v>
      </c>
      <c r="J411" s="189">
        <v>0</v>
      </c>
      <c r="K411" s="189" t="s">
        <v>116</v>
      </c>
      <c r="L411" s="189" t="s">
        <v>116</v>
      </c>
      <c r="M411" s="189">
        <v>39</v>
      </c>
      <c r="N411" s="189">
        <v>0</v>
      </c>
      <c r="O411" s="189" t="s">
        <v>116</v>
      </c>
      <c r="P411" s="189">
        <v>150</v>
      </c>
      <c r="Q411" s="189">
        <v>47</v>
      </c>
      <c r="R411" s="189">
        <v>40</v>
      </c>
      <c r="S411" s="189">
        <v>14</v>
      </c>
    </row>
    <row r="412" spans="3:19">
      <c r="C412">
        <v>94</v>
      </c>
      <c r="D412" s="189">
        <v>438</v>
      </c>
      <c r="E412" s="189">
        <v>143</v>
      </c>
      <c r="F412" s="189">
        <v>2</v>
      </c>
      <c r="G412" s="189">
        <v>3</v>
      </c>
      <c r="H412" s="189">
        <v>0</v>
      </c>
      <c r="I412" s="189">
        <v>1</v>
      </c>
      <c r="J412" s="189">
        <v>0</v>
      </c>
      <c r="K412" s="189" t="s">
        <v>116</v>
      </c>
      <c r="L412" s="189" t="s">
        <v>116</v>
      </c>
      <c r="M412" s="189">
        <v>37</v>
      </c>
      <c r="N412" s="189">
        <v>0</v>
      </c>
      <c r="O412" s="189" t="s">
        <v>116</v>
      </c>
      <c r="P412" s="189">
        <v>146</v>
      </c>
      <c r="Q412" s="189">
        <v>47</v>
      </c>
      <c r="R412" s="189">
        <v>37</v>
      </c>
      <c r="S412" s="189">
        <v>14</v>
      </c>
    </row>
    <row r="413" spans="3:19">
      <c r="C413">
        <v>95</v>
      </c>
      <c r="D413" s="189">
        <v>433</v>
      </c>
      <c r="E413" s="189">
        <v>130</v>
      </c>
      <c r="F413" s="189">
        <v>2</v>
      </c>
      <c r="G413" s="189">
        <v>3</v>
      </c>
      <c r="H413" s="189">
        <v>0</v>
      </c>
      <c r="I413" s="189">
        <v>1</v>
      </c>
      <c r="J413" s="189">
        <v>0</v>
      </c>
      <c r="K413" s="189" t="s">
        <v>116</v>
      </c>
      <c r="L413" s="189" t="s">
        <v>116</v>
      </c>
      <c r="M413" s="189">
        <v>36</v>
      </c>
      <c r="N413" s="189">
        <v>0</v>
      </c>
      <c r="O413" s="189" t="s">
        <v>116</v>
      </c>
      <c r="P413" s="189">
        <v>135</v>
      </c>
      <c r="Q413" s="189">
        <v>43</v>
      </c>
      <c r="R413" s="189">
        <v>36</v>
      </c>
      <c r="S413" s="189">
        <v>13</v>
      </c>
    </row>
    <row r="414" spans="3:19">
      <c r="C414">
        <v>96</v>
      </c>
      <c r="D414" s="189">
        <v>427</v>
      </c>
      <c r="E414" s="189">
        <v>128</v>
      </c>
      <c r="F414" s="189">
        <v>2</v>
      </c>
      <c r="G414" s="189">
        <v>2</v>
      </c>
      <c r="H414" s="189">
        <v>0</v>
      </c>
      <c r="I414" s="189">
        <v>1</v>
      </c>
      <c r="J414" s="189">
        <v>0</v>
      </c>
      <c r="K414" s="189" t="s">
        <v>116</v>
      </c>
      <c r="L414" s="189" t="s">
        <v>116</v>
      </c>
      <c r="M414" s="189">
        <v>36</v>
      </c>
      <c r="N414" s="189">
        <v>0</v>
      </c>
      <c r="O414" s="189" t="s">
        <v>116</v>
      </c>
      <c r="P414" s="189">
        <v>130</v>
      </c>
      <c r="Q414" s="189">
        <v>40</v>
      </c>
      <c r="R414" s="189">
        <v>31</v>
      </c>
      <c r="S414" s="189">
        <v>13</v>
      </c>
    </row>
    <row r="415" spans="3:19">
      <c r="C415">
        <v>97</v>
      </c>
      <c r="D415" s="189">
        <v>423</v>
      </c>
      <c r="E415" s="189">
        <v>128</v>
      </c>
      <c r="F415" s="189">
        <v>2</v>
      </c>
      <c r="G415" s="189">
        <v>2</v>
      </c>
      <c r="H415" s="189">
        <v>0</v>
      </c>
      <c r="I415" s="189">
        <v>1</v>
      </c>
      <c r="J415" s="189">
        <v>0</v>
      </c>
      <c r="K415" s="189" t="s">
        <v>116</v>
      </c>
      <c r="L415" s="189" t="s">
        <v>116</v>
      </c>
      <c r="M415" s="189">
        <v>36</v>
      </c>
      <c r="N415" s="189">
        <v>0</v>
      </c>
      <c r="O415" s="189" t="s">
        <v>116</v>
      </c>
      <c r="P415" s="189">
        <v>129</v>
      </c>
      <c r="Q415" s="189">
        <v>38</v>
      </c>
      <c r="R415" s="189">
        <v>31</v>
      </c>
      <c r="S415" s="189">
        <v>12</v>
      </c>
    </row>
    <row r="416" spans="3:19">
      <c r="C416">
        <v>98</v>
      </c>
      <c r="D416" s="189">
        <v>410</v>
      </c>
      <c r="E416" s="189">
        <v>126</v>
      </c>
      <c r="F416" s="189">
        <v>2</v>
      </c>
      <c r="G416" s="189">
        <v>2</v>
      </c>
      <c r="H416" s="189">
        <v>0</v>
      </c>
      <c r="I416" s="189">
        <v>1</v>
      </c>
      <c r="J416" s="189">
        <v>0</v>
      </c>
      <c r="K416" s="189" t="s">
        <v>116</v>
      </c>
      <c r="L416" s="189" t="s">
        <v>116</v>
      </c>
      <c r="M416" s="189">
        <v>36</v>
      </c>
      <c r="N416" s="189">
        <v>0</v>
      </c>
      <c r="O416" s="189" t="s">
        <v>116</v>
      </c>
      <c r="P416" s="189">
        <v>127</v>
      </c>
      <c r="Q416" s="189">
        <v>37</v>
      </c>
      <c r="R416" s="189">
        <v>31</v>
      </c>
      <c r="S416" s="189">
        <v>12</v>
      </c>
    </row>
    <row r="417" spans="3:19">
      <c r="C417">
        <v>99</v>
      </c>
      <c r="D417" s="189">
        <v>404</v>
      </c>
      <c r="E417" s="189">
        <v>121</v>
      </c>
      <c r="F417" s="189">
        <v>1</v>
      </c>
      <c r="G417" s="189">
        <v>2</v>
      </c>
      <c r="H417" s="189">
        <v>0</v>
      </c>
      <c r="I417" s="189">
        <v>1</v>
      </c>
      <c r="J417" s="189" t="s">
        <v>116</v>
      </c>
      <c r="K417" s="189" t="s">
        <v>116</v>
      </c>
      <c r="L417" s="189" t="s">
        <v>116</v>
      </c>
      <c r="M417" s="189">
        <v>34</v>
      </c>
      <c r="N417" s="189">
        <v>0</v>
      </c>
      <c r="O417" s="189" t="s">
        <v>116</v>
      </c>
      <c r="P417" s="189">
        <v>113</v>
      </c>
      <c r="Q417" s="189">
        <v>37</v>
      </c>
      <c r="R417" s="189">
        <v>30</v>
      </c>
      <c r="S417" s="189">
        <v>11</v>
      </c>
    </row>
    <row r="418" spans="3:19">
      <c r="C418">
        <v>100</v>
      </c>
      <c r="D418" s="189">
        <v>403</v>
      </c>
      <c r="E418" s="189">
        <v>121</v>
      </c>
      <c r="F418" s="189">
        <v>1</v>
      </c>
      <c r="G418" s="189">
        <v>2</v>
      </c>
      <c r="H418" s="189">
        <v>0</v>
      </c>
      <c r="I418" s="189">
        <v>1</v>
      </c>
      <c r="J418" s="189" t="s">
        <v>116</v>
      </c>
      <c r="K418" s="189" t="s">
        <v>116</v>
      </c>
      <c r="L418" s="189" t="s">
        <v>116</v>
      </c>
      <c r="M418" s="189">
        <v>34</v>
      </c>
      <c r="N418" s="189">
        <v>0</v>
      </c>
      <c r="O418" s="189" t="s">
        <v>116</v>
      </c>
      <c r="P418" s="189">
        <v>112</v>
      </c>
      <c r="Q418" s="189">
        <v>35</v>
      </c>
      <c r="R418" s="189">
        <v>29</v>
      </c>
      <c r="S418" s="189">
        <v>11</v>
      </c>
    </row>
    <row r="419" spans="3:19">
      <c r="C419">
        <v>101</v>
      </c>
      <c r="D419" s="189">
        <v>401</v>
      </c>
      <c r="E419" s="189">
        <v>119</v>
      </c>
      <c r="F419" s="189">
        <v>1</v>
      </c>
      <c r="G419" s="189">
        <v>2</v>
      </c>
      <c r="H419" s="189">
        <v>0</v>
      </c>
      <c r="I419" s="189">
        <v>1</v>
      </c>
      <c r="J419" s="189" t="s">
        <v>116</v>
      </c>
      <c r="K419" s="189" t="s">
        <v>116</v>
      </c>
      <c r="L419" s="189" t="s">
        <v>116</v>
      </c>
      <c r="M419" s="189">
        <v>33</v>
      </c>
      <c r="N419" s="189">
        <v>0</v>
      </c>
      <c r="O419" s="189" t="s">
        <v>116</v>
      </c>
      <c r="P419" s="189">
        <v>111</v>
      </c>
      <c r="Q419" s="189">
        <v>34</v>
      </c>
      <c r="R419" s="189">
        <v>26</v>
      </c>
      <c r="S419" s="189">
        <v>11</v>
      </c>
    </row>
    <row r="420" spans="3:19">
      <c r="C420">
        <v>102</v>
      </c>
      <c r="D420" s="189">
        <v>387</v>
      </c>
      <c r="E420" s="189">
        <v>119</v>
      </c>
      <c r="F420" s="189">
        <v>1</v>
      </c>
      <c r="G420" s="189">
        <v>2</v>
      </c>
      <c r="H420" s="189">
        <v>0</v>
      </c>
      <c r="I420" s="189">
        <v>0</v>
      </c>
      <c r="J420" s="189" t="s">
        <v>116</v>
      </c>
      <c r="K420" s="189" t="s">
        <v>116</v>
      </c>
      <c r="L420" s="189" t="s">
        <v>116</v>
      </c>
      <c r="M420" s="189">
        <v>33</v>
      </c>
      <c r="N420" s="189">
        <v>0</v>
      </c>
      <c r="O420" s="189" t="s">
        <v>116</v>
      </c>
      <c r="P420" s="189">
        <v>102</v>
      </c>
      <c r="Q420" s="189">
        <v>32</v>
      </c>
      <c r="R420" s="189">
        <v>25</v>
      </c>
      <c r="S420" s="189">
        <v>11</v>
      </c>
    </row>
    <row r="421" spans="3:19">
      <c r="C421">
        <v>103</v>
      </c>
      <c r="D421" s="189">
        <v>370</v>
      </c>
      <c r="E421" s="189">
        <v>116</v>
      </c>
      <c r="F421" s="189">
        <v>1</v>
      </c>
      <c r="G421" s="189">
        <v>1</v>
      </c>
      <c r="H421" s="189">
        <v>0</v>
      </c>
      <c r="I421" s="189">
        <v>0</v>
      </c>
      <c r="J421" s="189" t="s">
        <v>116</v>
      </c>
      <c r="K421" s="189" t="s">
        <v>116</v>
      </c>
      <c r="L421" s="189" t="s">
        <v>116</v>
      </c>
      <c r="M421" s="189">
        <v>31</v>
      </c>
      <c r="N421" s="189">
        <v>0</v>
      </c>
      <c r="O421" s="189" t="s">
        <v>116</v>
      </c>
      <c r="P421" s="189">
        <v>95</v>
      </c>
      <c r="Q421" s="189">
        <v>30</v>
      </c>
      <c r="R421" s="189">
        <v>21</v>
      </c>
      <c r="S421" s="189">
        <v>10</v>
      </c>
    </row>
    <row r="422" spans="3:19">
      <c r="C422">
        <v>104</v>
      </c>
      <c r="D422" s="189">
        <v>353</v>
      </c>
      <c r="E422" s="189">
        <v>112</v>
      </c>
      <c r="F422" s="189">
        <v>1</v>
      </c>
      <c r="G422" s="189">
        <v>1</v>
      </c>
      <c r="H422" s="189">
        <v>0</v>
      </c>
      <c r="I422" s="189">
        <v>0</v>
      </c>
      <c r="J422" s="189" t="s">
        <v>116</v>
      </c>
      <c r="K422" s="189" t="s">
        <v>116</v>
      </c>
      <c r="L422" s="189" t="s">
        <v>116</v>
      </c>
      <c r="M422" s="189">
        <v>31</v>
      </c>
      <c r="N422" s="189" t="s">
        <v>116</v>
      </c>
      <c r="O422" s="189" t="s">
        <v>116</v>
      </c>
      <c r="P422" s="189">
        <v>94</v>
      </c>
      <c r="Q422" s="189">
        <v>30</v>
      </c>
      <c r="R422" s="189">
        <v>21</v>
      </c>
      <c r="S422" s="189">
        <v>10</v>
      </c>
    </row>
    <row r="423" spans="3:19">
      <c r="C423">
        <v>105</v>
      </c>
      <c r="D423" s="189">
        <v>352</v>
      </c>
      <c r="E423" s="189">
        <v>109</v>
      </c>
      <c r="F423" s="189">
        <v>0</v>
      </c>
      <c r="G423" s="189">
        <v>1</v>
      </c>
      <c r="H423" s="189">
        <v>0</v>
      </c>
      <c r="I423" s="189">
        <v>0</v>
      </c>
      <c r="J423" s="189" t="s">
        <v>116</v>
      </c>
      <c r="K423" s="189" t="s">
        <v>116</v>
      </c>
      <c r="L423" s="189" t="s">
        <v>116</v>
      </c>
      <c r="M423" s="189">
        <v>30</v>
      </c>
      <c r="N423" s="189" t="s">
        <v>116</v>
      </c>
      <c r="O423" s="189" t="s">
        <v>116</v>
      </c>
      <c r="P423" s="189">
        <v>83</v>
      </c>
      <c r="Q423" s="189">
        <v>25</v>
      </c>
      <c r="R423" s="189">
        <v>20</v>
      </c>
      <c r="S423" s="189">
        <v>9</v>
      </c>
    </row>
    <row r="424" spans="3:19">
      <c r="C424">
        <v>106</v>
      </c>
      <c r="D424" s="189">
        <v>344</v>
      </c>
      <c r="E424" s="189">
        <v>106</v>
      </c>
      <c r="F424" s="189">
        <v>0</v>
      </c>
      <c r="G424" s="189">
        <v>1</v>
      </c>
      <c r="H424" s="189">
        <v>0</v>
      </c>
      <c r="I424" s="189">
        <v>0</v>
      </c>
      <c r="J424" s="189" t="s">
        <v>116</v>
      </c>
      <c r="K424" s="189" t="s">
        <v>116</v>
      </c>
      <c r="L424" s="189" t="s">
        <v>116</v>
      </c>
      <c r="M424" s="189">
        <v>30</v>
      </c>
      <c r="N424" s="189" t="s">
        <v>116</v>
      </c>
      <c r="O424" s="189" t="s">
        <v>116</v>
      </c>
      <c r="P424" s="189">
        <v>78</v>
      </c>
      <c r="Q424" s="189">
        <v>24</v>
      </c>
      <c r="R424" s="189">
        <v>19</v>
      </c>
      <c r="S424" s="189">
        <v>9</v>
      </c>
    </row>
    <row r="425" spans="3:19">
      <c r="C425">
        <v>107</v>
      </c>
      <c r="D425" s="189">
        <v>340</v>
      </c>
      <c r="E425" s="189">
        <v>83</v>
      </c>
      <c r="F425" s="189">
        <v>0</v>
      </c>
      <c r="G425" s="189">
        <v>1</v>
      </c>
      <c r="H425" s="189">
        <v>0</v>
      </c>
      <c r="I425" s="189">
        <v>0</v>
      </c>
      <c r="J425" s="189" t="s">
        <v>116</v>
      </c>
      <c r="K425" s="189" t="s">
        <v>116</v>
      </c>
      <c r="L425" s="189" t="s">
        <v>116</v>
      </c>
      <c r="M425" s="189">
        <v>30</v>
      </c>
      <c r="N425" s="189" t="s">
        <v>116</v>
      </c>
      <c r="O425" s="189" t="s">
        <v>116</v>
      </c>
      <c r="P425" s="189">
        <v>74</v>
      </c>
      <c r="Q425" s="189">
        <v>23</v>
      </c>
      <c r="R425" s="189">
        <v>18</v>
      </c>
      <c r="S425" s="189">
        <v>8</v>
      </c>
    </row>
    <row r="426" spans="3:19">
      <c r="C426">
        <v>108</v>
      </c>
      <c r="D426" s="189">
        <v>337</v>
      </c>
      <c r="E426" s="189">
        <v>83</v>
      </c>
      <c r="F426" s="189">
        <v>0</v>
      </c>
      <c r="G426" s="189">
        <v>1</v>
      </c>
      <c r="H426" s="189">
        <v>0</v>
      </c>
      <c r="I426" s="189">
        <v>0</v>
      </c>
      <c r="J426" s="189" t="s">
        <v>116</v>
      </c>
      <c r="K426" s="189" t="s">
        <v>116</v>
      </c>
      <c r="L426" s="189" t="s">
        <v>116</v>
      </c>
      <c r="M426" s="189">
        <v>29</v>
      </c>
      <c r="N426" s="189" t="s">
        <v>116</v>
      </c>
      <c r="O426" s="189" t="s">
        <v>116</v>
      </c>
      <c r="P426" s="189">
        <v>74</v>
      </c>
      <c r="Q426" s="189">
        <v>23</v>
      </c>
      <c r="R426" s="189">
        <v>18</v>
      </c>
      <c r="S426" s="189">
        <v>8</v>
      </c>
    </row>
    <row r="427" spans="3:19">
      <c r="C427">
        <v>109</v>
      </c>
      <c r="D427" s="189">
        <v>328</v>
      </c>
      <c r="E427" s="189">
        <v>78</v>
      </c>
      <c r="F427" s="189">
        <v>0</v>
      </c>
      <c r="G427" s="189">
        <v>1</v>
      </c>
      <c r="H427" s="189">
        <v>0</v>
      </c>
      <c r="I427" s="189">
        <v>0</v>
      </c>
      <c r="J427" s="189" t="s">
        <v>116</v>
      </c>
      <c r="K427" s="189" t="s">
        <v>116</v>
      </c>
      <c r="L427" s="189" t="s">
        <v>116</v>
      </c>
      <c r="M427" s="189">
        <v>28</v>
      </c>
      <c r="N427" s="189" t="s">
        <v>116</v>
      </c>
      <c r="O427" s="189" t="s">
        <v>116</v>
      </c>
      <c r="P427" s="189">
        <v>73</v>
      </c>
      <c r="Q427" s="189">
        <v>22</v>
      </c>
      <c r="R427" s="189">
        <v>17</v>
      </c>
      <c r="S427" s="189">
        <v>7</v>
      </c>
    </row>
    <row r="428" spans="3:19">
      <c r="C428">
        <v>110</v>
      </c>
      <c r="D428" s="189">
        <v>328</v>
      </c>
      <c r="E428" s="189">
        <v>72</v>
      </c>
      <c r="F428" s="189">
        <v>0</v>
      </c>
      <c r="G428" s="189">
        <v>1</v>
      </c>
      <c r="H428" s="189">
        <v>0</v>
      </c>
      <c r="I428" s="189">
        <v>0</v>
      </c>
      <c r="J428" s="189" t="s">
        <v>116</v>
      </c>
      <c r="K428" s="189" t="s">
        <v>116</v>
      </c>
      <c r="L428" s="189" t="s">
        <v>116</v>
      </c>
      <c r="M428" s="189">
        <v>27</v>
      </c>
      <c r="N428" s="189" t="s">
        <v>116</v>
      </c>
      <c r="O428" s="189" t="s">
        <v>116</v>
      </c>
      <c r="P428" s="189">
        <v>62</v>
      </c>
      <c r="Q428" s="189">
        <v>21</v>
      </c>
      <c r="R428" s="189">
        <v>16</v>
      </c>
      <c r="S428" s="189">
        <v>7</v>
      </c>
    </row>
    <row r="429" spans="3:19">
      <c r="C429">
        <v>111</v>
      </c>
      <c r="D429" s="189">
        <v>305</v>
      </c>
      <c r="E429" s="189">
        <v>71</v>
      </c>
      <c r="F429" s="189">
        <v>0</v>
      </c>
      <c r="G429" s="189">
        <v>0</v>
      </c>
      <c r="H429" s="189">
        <v>0</v>
      </c>
      <c r="I429" s="189">
        <v>0</v>
      </c>
      <c r="J429" s="189" t="s">
        <v>116</v>
      </c>
      <c r="K429" s="189" t="s">
        <v>116</v>
      </c>
      <c r="L429" s="189" t="s">
        <v>116</v>
      </c>
      <c r="M429" s="189">
        <v>25</v>
      </c>
      <c r="N429" s="189" t="s">
        <v>116</v>
      </c>
      <c r="O429" s="189" t="s">
        <v>116</v>
      </c>
      <c r="P429" s="189">
        <v>62</v>
      </c>
      <c r="Q429" s="189">
        <v>21</v>
      </c>
      <c r="R429" s="189">
        <v>16</v>
      </c>
      <c r="S429" s="189">
        <v>7</v>
      </c>
    </row>
    <row r="430" spans="3:19">
      <c r="C430">
        <v>112</v>
      </c>
      <c r="D430" s="189">
        <v>304</v>
      </c>
      <c r="E430" s="189">
        <v>69</v>
      </c>
      <c r="F430" s="189">
        <v>0</v>
      </c>
      <c r="G430" s="189">
        <v>0</v>
      </c>
      <c r="H430" s="189">
        <v>0</v>
      </c>
      <c r="I430" s="189">
        <v>0</v>
      </c>
      <c r="J430" s="189" t="s">
        <v>116</v>
      </c>
      <c r="K430" s="189" t="s">
        <v>116</v>
      </c>
      <c r="L430" s="189" t="s">
        <v>116</v>
      </c>
      <c r="M430" s="189">
        <v>25</v>
      </c>
      <c r="N430" s="189" t="s">
        <v>116</v>
      </c>
      <c r="O430" s="189" t="s">
        <v>116</v>
      </c>
      <c r="P430" s="189">
        <v>59</v>
      </c>
      <c r="Q430" s="189">
        <v>21</v>
      </c>
      <c r="R430" s="189">
        <v>16</v>
      </c>
      <c r="S430" s="189">
        <v>7</v>
      </c>
    </row>
    <row r="431" spans="3:19">
      <c r="C431">
        <v>113</v>
      </c>
      <c r="D431" s="189">
        <v>299</v>
      </c>
      <c r="E431" s="189">
        <v>68</v>
      </c>
      <c r="F431" s="189">
        <v>0</v>
      </c>
      <c r="G431" s="189" t="s">
        <v>116</v>
      </c>
      <c r="H431" s="189">
        <v>0</v>
      </c>
      <c r="I431" s="189">
        <v>0</v>
      </c>
      <c r="J431" s="189" t="s">
        <v>116</v>
      </c>
      <c r="K431" s="189" t="s">
        <v>116</v>
      </c>
      <c r="L431" s="189" t="s">
        <v>116</v>
      </c>
      <c r="M431" s="189">
        <v>24</v>
      </c>
      <c r="N431" s="189" t="s">
        <v>116</v>
      </c>
      <c r="O431" s="189" t="s">
        <v>116</v>
      </c>
      <c r="P431" s="189">
        <v>59</v>
      </c>
      <c r="Q431" s="189">
        <v>19</v>
      </c>
      <c r="R431" s="189">
        <v>16</v>
      </c>
      <c r="S431" s="189">
        <v>6</v>
      </c>
    </row>
    <row r="432" spans="3:19">
      <c r="C432">
        <v>114</v>
      </c>
      <c r="D432" s="189">
        <v>299</v>
      </c>
      <c r="E432" s="189">
        <v>67</v>
      </c>
      <c r="F432" s="189">
        <v>0</v>
      </c>
      <c r="G432" s="189" t="s">
        <v>116</v>
      </c>
      <c r="H432" s="189">
        <v>0</v>
      </c>
      <c r="I432" s="189">
        <v>0</v>
      </c>
      <c r="J432" s="189" t="s">
        <v>116</v>
      </c>
      <c r="K432" s="189" t="s">
        <v>116</v>
      </c>
      <c r="L432" s="189" t="s">
        <v>116</v>
      </c>
      <c r="M432" s="189">
        <v>23</v>
      </c>
      <c r="N432" s="189" t="s">
        <v>116</v>
      </c>
      <c r="O432" s="189" t="s">
        <v>116</v>
      </c>
      <c r="P432" s="189">
        <v>56</v>
      </c>
      <c r="Q432" s="189">
        <v>19</v>
      </c>
      <c r="R432" s="189">
        <v>16</v>
      </c>
      <c r="S432" s="189">
        <v>6</v>
      </c>
    </row>
    <row r="433" spans="3:19">
      <c r="C433">
        <v>115</v>
      </c>
      <c r="D433" s="189">
        <v>299</v>
      </c>
      <c r="E433" s="189">
        <v>63</v>
      </c>
      <c r="F433" s="189">
        <v>0</v>
      </c>
      <c r="G433" s="189" t="s">
        <v>116</v>
      </c>
      <c r="H433" s="189">
        <v>0</v>
      </c>
      <c r="I433" s="189">
        <v>0</v>
      </c>
      <c r="J433" s="189" t="s">
        <v>116</v>
      </c>
      <c r="K433" s="189" t="s">
        <v>116</v>
      </c>
      <c r="L433" s="189" t="s">
        <v>116</v>
      </c>
      <c r="M433" s="189">
        <v>22</v>
      </c>
      <c r="N433" s="189" t="s">
        <v>116</v>
      </c>
      <c r="O433" s="189" t="s">
        <v>116</v>
      </c>
      <c r="P433" s="189">
        <v>55</v>
      </c>
      <c r="Q433" s="189">
        <v>18</v>
      </c>
      <c r="R433" s="189">
        <v>9</v>
      </c>
      <c r="S433" s="189">
        <v>6</v>
      </c>
    </row>
    <row r="434" spans="3:19">
      <c r="C434">
        <v>116</v>
      </c>
      <c r="D434" s="189">
        <v>299</v>
      </c>
      <c r="E434" s="189">
        <v>63</v>
      </c>
      <c r="F434" s="189" t="s">
        <v>116</v>
      </c>
      <c r="G434" s="189" t="s">
        <v>116</v>
      </c>
      <c r="H434" s="189">
        <v>0</v>
      </c>
      <c r="I434" s="189">
        <v>0</v>
      </c>
      <c r="J434" s="189" t="s">
        <v>116</v>
      </c>
      <c r="K434" s="189" t="s">
        <v>116</v>
      </c>
      <c r="L434" s="189" t="s">
        <v>116</v>
      </c>
      <c r="M434" s="189">
        <v>21</v>
      </c>
      <c r="N434" s="189" t="s">
        <v>116</v>
      </c>
      <c r="O434" s="189" t="s">
        <v>116</v>
      </c>
      <c r="P434" s="189">
        <v>54</v>
      </c>
      <c r="Q434" s="189">
        <v>18</v>
      </c>
      <c r="R434" s="189">
        <v>8</v>
      </c>
      <c r="S434" s="189">
        <v>5</v>
      </c>
    </row>
    <row r="435" spans="3:19">
      <c r="C435">
        <v>117</v>
      </c>
      <c r="D435" s="189">
        <v>298</v>
      </c>
      <c r="E435" s="189">
        <v>60</v>
      </c>
      <c r="F435" s="189" t="s">
        <v>116</v>
      </c>
      <c r="G435" s="189" t="s">
        <v>116</v>
      </c>
      <c r="H435" s="189">
        <v>0</v>
      </c>
      <c r="I435" s="189">
        <v>0</v>
      </c>
      <c r="J435" s="189" t="s">
        <v>116</v>
      </c>
      <c r="K435" s="189" t="s">
        <v>116</v>
      </c>
      <c r="L435" s="189" t="s">
        <v>116</v>
      </c>
      <c r="M435" s="189">
        <v>21</v>
      </c>
      <c r="N435" s="189" t="s">
        <v>116</v>
      </c>
      <c r="O435" s="189" t="s">
        <v>116</v>
      </c>
      <c r="P435" s="189">
        <v>52</v>
      </c>
      <c r="Q435" s="189">
        <v>16</v>
      </c>
      <c r="R435" s="189">
        <v>7</v>
      </c>
      <c r="S435" s="189">
        <v>5</v>
      </c>
    </row>
    <row r="436" spans="3:19">
      <c r="C436">
        <v>118</v>
      </c>
      <c r="D436" s="189">
        <v>296</v>
      </c>
      <c r="E436" s="189">
        <v>59</v>
      </c>
      <c r="F436" s="189" t="s">
        <v>116</v>
      </c>
      <c r="G436" s="189" t="s">
        <v>116</v>
      </c>
      <c r="H436" s="189">
        <v>0</v>
      </c>
      <c r="I436" s="189">
        <v>0</v>
      </c>
      <c r="J436" s="189" t="s">
        <v>116</v>
      </c>
      <c r="K436" s="189" t="s">
        <v>116</v>
      </c>
      <c r="L436" s="189" t="s">
        <v>116</v>
      </c>
      <c r="M436" s="189">
        <v>20</v>
      </c>
      <c r="N436" s="189" t="s">
        <v>116</v>
      </c>
      <c r="O436" s="189" t="s">
        <v>116</v>
      </c>
      <c r="P436" s="189">
        <v>49</v>
      </c>
      <c r="Q436" s="189">
        <v>16</v>
      </c>
      <c r="R436" s="189">
        <v>6</v>
      </c>
      <c r="S436" s="189">
        <v>5</v>
      </c>
    </row>
    <row r="437" spans="3:19">
      <c r="C437">
        <v>119</v>
      </c>
      <c r="D437" s="189">
        <v>285</v>
      </c>
      <c r="E437" s="189">
        <v>57</v>
      </c>
      <c r="F437" s="189" t="s">
        <v>116</v>
      </c>
      <c r="G437" s="189" t="s">
        <v>116</v>
      </c>
      <c r="H437" s="189" t="s">
        <v>116</v>
      </c>
      <c r="I437" s="189">
        <v>0</v>
      </c>
      <c r="J437" s="189" t="s">
        <v>116</v>
      </c>
      <c r="K437" s="189" t="s">
        <v>116</v>
      </c>
      <c r="L437" s="189" t="s">
        <v>116</v>
      </c>
      <c r="M437" s="189">
        <v>19</v>
      </c>
      <c r="N437" s="189" t="s">
        <v>116</v>
      </c>
      <c r="O437" s="189" t="s">
        <v>116</v>
      </c>
      <c r="P437" s="189">
        <v>43</v>
      </c>
      <c r="Q437" s="189">
        <v>15</v>
      </c>
      <c r="R437" s="189">
        <v>4</v>
      </c>
      <c r="S437" s="189">
        <v>5</v>
      </c>
    </row>
    <row r="438" spans="3:19">
      <c r="C438">
        <v>120</v>
      </c>
      <c r="D438" s="189">
        <v>285</v>
      </c>
      <c r="E438" s="189">
        <v>54</v>
      </c>
      <c r="F438" s="189" t="s">
        <v>116</v>
      </c>
      <c r="G438" s="189" t="s">
        <v>116</v>
      </c>
      <c r="H438" s="189" t="s">
        <v>116</v>
      </c>
      <c r="I438" s="189">
        <v>0</v>
      </c>
      <c r="J438" s="189" t="s">
        <v>116</v>
      </c>
      <c r="K438" s="189" t="s">
        <v>116</v>
      </c>
      <c r="L438" s="189" t="s">
        <v>116</v>
      </c>
      <c r="M438" s="189">
        <v>16</v>
      </c>
      <c r="N438" s="189" t="s">
        <v>116</v>
      </c>
      <c r="O438" s="189" t="s">
        <v>116</v>
      </c>
      <c r="P438" s="189">
        <v>42</v>
      </c>
      <c r="Q438" s="189">
        <v>15</v>
      </c>
      <c r="R438" s="189" t="s">
        <v>116</v>
      </c>
      <c r="S438" s="189">
        <v>4</v>
      </c>
    </row>
    <row r="439" spans="3:19">
      <c r="C439">
        <v>121</v>
      </c>
      <c r="D439" s="189">
        <v>274</v>
      </c>
      <c r="E439" s="189">
        <v>52</v>
      </c>
      <c r="F439" s="189" t="s">
        <v>116</v>
      </c>
      <c r="G439" s="189" t="s">
        <v>116</v>
      </c>
      <c r="H439" s="189" t="s">
        <v>116</v>
      </c>
      <c r="I439" s="189" t="s">
        <v>116</v>
      </c>
      <c r="J439" s="189" t="s">
        <v>116</v>
      </c>
      <c r="K439" s="189" t="s">
        <v>116</v>
      </c>
      <c r="L439" s="189" t="s">
        <v>116</v>
      </c>
      <c r="M439" s="189">
        <v>14</v>
      </c>
      <c r="N439" s="189" t="s">
        <v>116</v>
      </c>
      <c r="O439" s="189" t="s">
        <v>116</v>
      </c>
      <c r="P439" s="189">
        <v>42</v>
      </c>
      <c r="Q439" s="189">
        <v>11</v>
      </c>
      <c r="R439" s="189" t="s">
        <v>116</v>
      </c>
      <c r="S439" s="189">
        <v>4</v>
      </c>
    </row>
    <row r="440" spans="3:19">
      <c r="C440">
        <v>122</v>
      </c>
      <c r="D440" s="189">
        <v>272</v>
      </c>
      <c r="E440" s="189">
        <v>51</v>
      </c>
      <c r="F440" s="189" t="s">
        <v>116</v>
      </c>
      <c r="G440" s="189" t="s">
        <v>116</v>
      </c>
      <c r="H440" s="189" t="s">
        <v>116</v>
      </c>
      <c r="I440" s="189" t="s">
        <v>116</v>
      </c>
      <c r="J440" s="189" t="s">
        <v>116</v>
      </c>
      <c r="K440" s="189" t="s">
        <v>116</v>
      </c>
      <c r="L440" s="189" t="s">
        <v>116</v>
      </c>
      <c r="M440" s="189">
        <v>13</v>
      </c>
      <c r="N440" s="189" t="s">
        <v>116</v>
      </c>
      <c r="O440" s="189" t="s">
        <v>116</v>
      </c>
      <c r="P440" s="189">
        <v>41</v>
      </c>
      <c r="Q440" s="189">
        <v>11</v>
      </c>
      <c r="R440" s="189" t="s">
        <v>116</v>
      </c>
      <c r="S440" s="189">
        <v>4</v>
      </c>
    </row>
    <row r="441" spans="3:19">
      <c r="C441">
        <v>123</v>
      </c>
      <c r="D441" s="189">
        <v>267</v>
      </c>
      <c r="E441" s="189">
        <v>50</v>
      </c>
      <c r="F441" s="189" t="s">
        <v>116</v>
      </c>
      <c r="G441" s="189" t="s">
        <v>116</v>
      </c>
      <c r="H441" s="189" t="s">
        <v>116</v>
      </c>
      <c r="I441" s="189" t="s">
        <v>116</v>
      </c>
      <c r="J441" s="189" t="s">
        <v>116</v>
      </c>
      <c r="K441" s="189" t="s">
        <v>116</v>
      </c>
      <c r="L441" s="189" t="s">
        <v>116</v>
      </c>
      <c r="M441" s="189">
        <v>12</v>
      </c>
      <c r="N441" s="189" t="s">
        <v>116</v>
      </c>
      <c r="O441" s="189" t="s">
        <v>116</v>
      </c>
      <c r="P441" s="189">
        <v>41</v>
      </c>
      <c r="Q441" s="189">
        <v>10</v>
      </c>
      <c r="R441" s="189" t="s">
        <v>116</v>
      </c>
      <c r="S441" s="189">
        <v>4</v>
      </c>
    </row>
    <row r="442" spans="3:19">
      <c r="C442">
        <v>124</v>
      </c>
      <c r="D442" s="189">
        <v>266</v>
      </c>
      <c r="E442" s="189">
        <v>48</v>
      </c>
      <c r="F442" s="189" t="s">
        <v>116</v>
      </c>
      <c r="G442" s="189" t="s">
        <v>116</v>
      </c>
      <c r="H442" s="189" t="s">
        <v>116</v>
      </c>
      <c r="I442" s="189" t="s">
        <v>116</v>
      </c>
      <c r="J442" s="189" t="s">
        <v>116</v>
      </c>
      <c r="K442" s="189" t="s">
        <v>116</v>
      </c>
      <c r="L442" s="189" t="s">
        <v>116</v>
      </c>
      <c r="M442" s="189">
        <v>12</v>
      </c>
      <c r="N442" s="189" t="s">
        <v>116</v>
      </c>
      <c r="O442" s="189" t="s">
        <v>116</v>
      </c>
      <c r="P442" s="189">
        <v>40</v>
      </c>
      <c r="Q442" s="189">
        <v>10</v>
      </c>
      <c r="R442" s="189" t="s">
        <v>116</v>
      </c>
      <c r="S442" s="189">
        <v>3</v>
      </c>
    </row>
    <row r="443" spans="3:19">
      <c r="C443">
        <v>125</v>
      </c>
      <c r="D443" s="189">
        <v>263</v>
      </c>
      <c r="E443" s="189">
        <v>47</v>
      </c>
      <c r="F443" s="189" t="s">
        <v>116</v>
      </c>
      <c r="G443" s="189" t="s">
        <v>116</v>
      </c>
      <c r="H443" s="189" t="s">
        <v>116</v>
      </c>
      <c r="I443" s="189" t="s">
        <v>116</v>
      </c>
      <c r="J443" s="189" t="s">
        <v>116</v>
      </c>
      <c r="K443" s="189" t="s">
        <v>116</v>
      </c>
      <c r="L443" s="189" t="s">
        <v>116</v>
      </c>
      <c r="M443" s="189">
        <v>12</v>
      </c>
      <c r="N443" s="189" t="s">
        <v>116</v>
      </c>
      <c r="O443" s="189" t="s">
        <v>116</v>
      </c>
      <c r="P443" s="189">
        <v>39</v>
      </c>
      <c r="Q443" s="189">
        <v>9</v>
      </c>
      <c r="R443" s="189" t="s">
        <v>116</v>
      </c>
      <c r="S443" s="189">
        <v>3</v>
      </c>
    </row>
    <row r="444" spans="3:19">
      <c r="C444">
        <v>126</v>
      </c>
      <c r="D444" s="189">
        <v>263</v>
      </c>
      <c r="E444" s="189">
        <v>46</v>
      </c>
      <c r="F444" s="189" t="s">
        <v>116</v>
      </c>
      <c r="G444" s="189" t="s">
        <v>116</v>
      </c>
      <c r="H444" s="189" t="s">
        <v>116</v>
      </c>
      <c r="I444" s="189" t="s">
        <v>116</v>
      </c>
      <c r="J444" s="189" t="s">
        <v>116</v>
      </c>
      <c r="K444" s="189" t="s">
        <v>116</v>
      </c>
      <c r="L444" s="189" t="s">
        <v>116</v>
      </c>
      <c r="M444" s="189">
        <v>11</v>
      </c>
      <c r="N444" s="189" t="s">
        <v>116</v>
      </c>
      <c r="O444" s="189" t="s">
        <v>116</v>
      </c>
      <c r="P444" s="189">
        <v>38</v>
      </c>
      <c r="Q444" s="189">
        <v>9</v>
      </c>
      <c r="R444" s="189" t="s">
        <v>116</v>
      </c>
      <c r="S444" s="189">
        <v>3</v>
      </c>
    </row>
    <row r="445" spans="3:19">
      <c r="C445">
        <v>127</v>
      </c>
      <c r="D445" s="189">
        <v>260</v>
      </c>
      <c r="E445" s="189">
        <v>44</v>
      </c>
      <c r="F445" s="189" t="s">
        <v>116</v>
      </c>
      <c r="G445" s="189" t="s">
        <v>116</v>
      </c>
      <c r="H445" s="189" t="s">
        <v>116</v>
      </c>
      <c r="I445" s="189" t="s">
        <v>116</v>
      </c>
      <c r="J445" s="189" t="s">
        <v>116</v>
      </c>
      <c r="K445" s="189" t="s">
        <v>116</v>
      </c>
      <c r="L445" s="189" t="s">
        <v>116</v>
      </c>
      <c r="M445" s="189">
        <v>9</v>
      </c>
      <c r="N445" s="189" t="s">
        <v>116</v>
      </c>
      <c r="O445" s="189" t="s">
        <v>116</v>
      </c>
      <c r="P445" s="189">
        <v>34</v>
      </c>
      <c r="Q445" s="189">
        <v>9</v>
      </c>
      <c r="R445" s="189" t="s">
        <v>116</v>
      </c>
      <c r="S445" s="189">
        <v>3</v>
      </c>
    </row>
    <row r="446" spans="3:19">
      <c r="C446">
        <v>128</v>
      </c>
      <c r="D446" s="189">
        <v>259</v>
      </c>
      <c r="E446" s="189">
        <v>43</v>
      </c>
      <c r="F446" s="189" t="s">
        <v>116</v>
      </c>
      <c r="G446" s="189" t="s">
        <v>116</v>
      </c>
      <c r="H446" s="189" t="s">
        <v>116</v>
      </c>
      <c r="I446" s="189" t="s">
        <v>116</v>
      </c>
      <c r="J446" s="189" t="s">
        <v>116</v>
      </c>
      <c r="K446" s="189" t="s">
        <v>116</v>
      </c>
      <c r="L446" s="189" t="s">
        <v>116</v>
      </c>
      <c r="M446" s="189">
        <v>9</v>
      </c>
      <c r="N446" s="189" t="s">
        <v>116</v>
      </c>
      <c r="O446" s="189" t="s">
        <v>116</v>
      </c>
      <c r="P446" s="189">
        <v>34</v>
      </c>
      <c r="Q446" s="189">
        <v>8</v>
      </c>
      <c r="R446" s="189" t="s">
        <v>116</v>
      </c>
      <c r="S446" s="189">
        <v>3</v>
      </c>
    </row>
    <row r="447" spans="3:19">
      <c r="C447">
        <v>129</v>
      </c>
      <c r="D447" s="189">
        <v>242</v>
      </c>
      <c r="E447" s="189">
        <v>43</v>
      </c>
      <c r="F447" s="189" t="s">
        <v>116</v>
      </c>
      <c r="G447" s="189" t="s">
        <v>116</v>
      </c>
      <c r="H447" s="189" t="s">
        <v>116</v>
      </c>
      <c r="I447" s="189" t="s">
        <v>116</v>
      </c>
      <c r="J447" s="189" t="s">
        <v>116</v>
      </c>
      <c r="K447" s="189" t="s">
        <v>116</v>
      </c>
      <c r="L447" s="189" t="s">
        <v>116</v>
      </c>
      <c r="M447" s="189">
        <v>8</v>
      </c>
      <c r="N447" s="189" t="s">
        <v>116</v>
      </c>
      <c r="O447" s="189" t="s">
        <v>116</v>
      </c>
      <c r="P447" s="189">
        <v>33</v>
      </c>
      <c r="Q447" s="189">
        <v>7</v>
      </c>
      <c r="R447" s="189" t="s">
        <v>116</v>
      </c>
      <c r="S447" s="189">
        <v>3</v>
      </c>
    </row>
    <row r="448" spans="3:19">
      <c r="C448">
        <v>130</v>
      </c>
      <c r="D448" s="189">
        <v>242</v>
      </c>
      <c r="E448" s="189">
        <v>41</v>
      </c>
      <c r="F448" s="189" t="s">
        <v>116</v>
      </c>
      <c r="G448" s="189" t="s">
        <v>116</v>
      </c>
      <c r="H448" s="189" t="s">
        <v>116</v>
      </c>
      <c r="I448" s="189" t="s">
        <v>116</v>
      </c>
      <c r="J448" s="189" t="s">
        <v>116</v>
      </c>
      <c r="K448" s="189" t="s">
        <v>116</v>
      </c>
      <c r="L448" s="189" t="s">
        <v>116</v>
      </c>
      <c r="M448" s="189">
        <v>6</v>
      </c>
      <c r="N448" s="189" t="s">
        <v>116</v>
      </c>
      <c r="O448" s="189" t="s">
        <v>116</v>
      </c>
      <c r="P448" s="189">
        <v>31</v>
      </c>
      <c r="Q448" s="189">
        <v>7</v>
      </c>
      <c r="R448" s="189" t="s">
        <v>116</v>
      </c>
      <c r="S448" s="189">
        <v>2</v>
      </c>
    </row>
    <row r="449" spans="3:19">
      <c r="C449">
        <v>131</v>
      </c>
      <c r="D449" s="189">
        <v>239</v>
      </c>
      <c r="E449" s="189">
        <v>40</v>
      </c>
      <c r="F449" s="189" t="s">
        <v>116</v>
      </c>
      <c r="G449" s="189" t="s">
        <v>116</v>
      </c>
      <c r="H449" s="189" t="s">
        <v>116</v>
      </c>
      <c r="I449" s="189" t="s">
        <v>116</v>
      </c>
      <c r="J449" s="189" t="s">
        <v>116</v>
      </c>
      <c r="K449" s="189" t="s">
        <v>116</v>
      </c>
      <c r="L449" s="189" t="s">
        <v>116</v>
      </c>
      <c r="M449" s="189">
        <v>6</v>
      </c>
      <c r="N449" s="189" t="s">
        <v>116</v>
      </c>
      <c r="O449" s="189" t="s">
        <v>116</v>
      </c>
      <c r="P449" s="189">
        <v>29</v>
      </c>
      <c r="Q449" s="189">
        <v>7</v>
      </c>
      <c r="R449" s="189" t="s">
        <v>116</v>
      </c>
      <c r="S449" s="189">
        <v>2</v>
      </c>
    </row>
    <row r="450" spans="3:19">
      <c r="C450">
        <v>132</v>
      </c>
      <c r="D450" s="189">
        <v>239</v>
      </c>
      <c r="E450" s="189">
        <v>36</v>
      </c>
      <c r="F450" s="189" t="s">
        <v>116</v>
      </c>
      <c r="G450" s="189" t="s">
        <v>116</v>
      </c>
      <c r="H450" s="189" t="s">
        <v>116</v>
      </c>
      <c r="I450" s="189" t="s">
        <v>116</v>
      </c>
      <c r="J450" s="189" t="s">
        <v>116</v>
      </c>
      <c r="K450" s="189" t="s">
        <v>116</v>
      </c>
      <c r="L450" s="189" t="s">
        <v>116</v>
      </c>
      <c r="M450" s="189">
        <v>6</v>
      </c>
      <c r="N450" s="189" t="s">
        <v>116</v>
      </c>
      <c r="O450" s="189" t="s">
        <v>116</v>
      </c>
      <c r="P450" s="189">
        <v>26</v>
      </c>
      <c r="Q450" s="189">
        <v>7</v>
      </c>
      <c r="R450" s="189" t="s">
        <v>116</v>
      </c>
      <c r="S450" s="189">
        <v>2</v>
      </c>
    </row>
    <row r="451" spans="3:19">
      <c r="C451">
        <v>133</v>
      </c>
      <c r="D451" s="189">
        <v>232</v>
      </c>
      <c r="E451" s="189">
        <v>36</v>
      </c>
      <c r="F451" s="189" t="s">
        <v>116</v>
      </c>
      <c r="G451" s="189" t="s">
        <v>116</v>
      </c>
      <c r="H451" s="189" t="s">
        <v>116</v>
      </c>
      <c r="I451" s="189" t="s">
        <v>116</v>
      </c>
      <c r="J451" s="189" t="s">
        <v>116</v>
      </c>
      <c r="K451" s="189" t="s">
        <v>116</v>
      </c>
      <c r="L451" s="189" t="s">
        <v>116</v>
      </c>
      <c r="M451" s="189">
        <v>6</v>
      </c>
      <c r="N451" s="189" t="s">
        <v>116</v>
      </c>
      <c r="O451" s="189" t="s">
        <v>116</v>
      </c>
      <c r="P451" s="189">
        <v>26</v>
      </c>
      <c r="Q451" s="189">
        <v>6</v>
      </c>
      <c r="R451" s="189" t="s">
        <v>116</v>
      </c>
      <c r="S451" s="189">
        <v>2</v>
      </c>
    </row>
    <row r="452" spans="3:19">
      <c r="C452">
        <v>134</v>
      </c>
      <c r="D452" s="189">
        <v>232</v>
      </c>
      <c r="E452" s="189">
        <v>35</v>
      </c>
      <c r="F452" s="189" t="s">
        <v>116</v>
      </c>
      <c r="G452" s="189" t="s">
        <v>116</v>
      </c>
      <c r="H452" s="189" t="s">
        <v>116</v>
      </c>
      <c r="I452" s="189" t="s">
        <v>116</v>
      </c>
      <c r="J452" s="189" t="s">
        <v>116</v>
      </c>
      <c r="K452" s="189" t="s">
        <v>116</v>
      </c>
      <c r="L452" s="189" t="s">
        <v>116</v>
      </c>
      <c r="M452" s="189">
        <v>4</v>
      </c>
      <c r="N452" s="189" t="s">
        <v>116</v>
      </c>
      <c r="O452" s="189" t="s">
        <v>116</v>
      </c>
      <c r="P452" s="189">
        <v>25</v>
      </c>
      <c r="Q452" s="189">
        <v>6</v>
      </c>
      <c r="R452" s="189" t="s">
        <v>116</v>
      </c>
      <c r="S452" s="189">
        <v>2</v>
      </c>
    </row>
    <row r="453" spans="3:19">
      <c r="C453">
        <v>135</v>
      </c>
      <c r="D453" s="189">
        <v>220</v>
      </c>
      <c r="E453" s="189">
        <v>34</v>
      </c>
      <c r="F453" s="189" t="s">
        <v>116</v>
      </c>
      <c r="G453" s="189" t="s">
        <v>116</v>
      </c>
      <c r="H453" s="189" t="s">
        <v>116</v>
      </c>
      <c r="I453" s="189" t="s">
        <v>116</v>
      </c>
      <c r="J453" s="189" t="s">
        <v>116</v>
      </c>
      <c r="K453" s="189" t="s">
        <v>116</v>
      </c>
      <c r="L453" s="189" t="s">
        <v>116</v>
      </c>
      <c r="M453" s="189">
        <v>3</v>
      </c>
      <c r="N453" s="189" t="s">
        <v>116</v>
      </c>
      <c r="O453" s="189" t="s">
        <v>116</v>
      </c>
      <c r="P453" s="189">
        <v>24</v>
      </c>
      <c r="Q453" s="189">
        <v>5</v>
      </c>
      <c r="R453" s="189" t="s">
        <v>116</v>
      </c>
      <c r="S453" s="189">
        <v>2</v>
      </c>
    </row>
    <row r="454" spans="3:19">
      <c r="C454">
        <v>136</v>
      </c>
      <c r="D454" s="189">
        <v>217</v>
      </c>
      <c r="E454" s="189">
        <v>27</v>
      </c>
      <c r="F454" s="189" t="s">
        <v>116</v>
      </c>
      <c r="G454" s="189" t="s">
        <v>116</v>
      </c>
      <c r="H454" s="189" t="s">
        <v>116</v>
      </c>
      <c r="I454" s="189" t="s">
        <v>116</v>
      </c>
      <c r="J454" s="189" t="s">
        <v>116</v>
      </c>
      <c r="K454" s="189" t="s">
        <v>116</v>
      </c>
      <c r="L454" s="189" t="s">
        <v>116</v>
      </c>
      <c r="M454" s="189">
        <v>3</v>
      </c>
      <c r="N454" s="189" t="s">
        <v>116</v>
      </c>
      <c r="O454" s="189" t="s">
        <v>116</v>
      </c>
      <c r="P454" s="189">
        <v>24</v>
      </c>
      <c r="Q454" s="189">
        <v>5</v>
      </c>
      <c r="R454" s="189" t="s">
        <v>116</v>
      </c>
      <c r="S454" s="189">
        <v>2</v>
      </c>
    </row>
    <row r="455" spans="3:19">
      <c r="C455">
        <v>137</v>
      </c>
      <c r="D455" s="189">
        <v>216</v>
      </c>
      <c r="E455" s="189">
        <v>24</v>
      </c>
      <c r="F455" s="189" t="s">
        <v>116</v>
      </c>
      <c r="G455" s="189" t="s">
        <v>116</v>
      </c>
      <c r="H455" s="189" t="s">
        <v>116</v>
      </c>
      <c r="I455" s="189" t="s">
        <v>116</v>
      </c>
      <c r="J455" s="189" t="s">
        <v>116</v>
      </c>
      <c r="K455" s="189" t="s">
        <v>116</v>
      </c>
      <c r="L455" s="189" t="s">
        <v>116</v>
      </c>
      <c r="M455" s="189">
        <v>3</v>
      </c>
      <c r="N455" s="189" t="s">
        <v>116</v>
      </c>
      <c r="O455" s="189" t="s">
        <v>116</v>
      </c>
      <c r="P455" s="189">
        <v>24</v>
      </c>
      <c r="Q455" s="189">
        <v>5</v>
      </c>
      <c r="R455" s="189" t="s">
        <v>116</v>
      </c>
      <c r="S455" s="189">
        <v>2</v>
      </c>
    </row>
    <row r="456" spans="3:19">
      <c r="C456">
        <v>138</v>
      </c>
      <c r="D456" s="189">
        <v>198</v>
      </c>
      <c r="E456" s="189">
        <v>23</v>
      </c>
      <c r="F456" s="189" t="s">
        <v>116</v>
      </c>
      <c r="G456" s="189" t="s">
        <v>116</v>
      </c>
      <c r="H456" s="189" t="s">
        <v>116</v>
      </c>
      <c r="I456" s="189" t="s">
        <v>116</v>
      </c>
      <c r="J456" s="189" t="s">
        <v>116</v>
      </c>
      <c r="K456" s="189" t="s">
        <v>116</v>
      </c>
      <c r="L456" s="189" t="s">
        <v>116</v>
      </c>
      <c r="M456" s="189">
        <v>3</v>
      </c>
      <c r="N456" s="189" t="s">
        <v>116</v>
      </c>
      <c r="O456" s="189" t="s">
        <v>116</v>
      </c>
      <c r="P456" s="189">
        <v>22</v>
      </c>
      <c r="Q456" s="189">
        <v>4</v>
      </c>
      <c r="R456" s="189" t="s">
        <v>116</v>
      </c>
      <c r="S456" s="189">
        <v>1</v>
      </c>
    </row>
    <row r="457" spans="3:19">
      <c r="C457">
        <v>139</v>
      </c>
      <c r="D457" s="189">
        <v>194</v>
      </c>
      <c r="E457" s="189">
        <v>21</v>
      </c>
      <c r="F457" s="189" t="s">
        <v>116</v>
      </c>
      <c r="G457" s="189" t="s">
        <v>116</v>
      </c>
      <c r="H457" s="189" t="s">
        <v>116</v>
      </c>
      <c r="I457" s="189" t="s">
        <v>116</v>
      </c>
      <c r="J457" s="189" t="s">
        <v>116</v>
      </c>
      <c r="K457" s="189" t="s">
        <v>116</v>
      </c>
      <c r="L457" s="189" t="s">
        <v>116</v>
      </c>
      <c r="M457" s="189">
        <v>3</v>
      </c>
      <c r="N457" s="189" t="s">
        <v>116</v>
      </c>
      <c r="O457" s="189" t="s">
        <v>116</v>
      </c>
      <c r="P457" s="189">
        <v>21</v>
      </c>
      <c r="Q457" s="189">
        <v>4</v>
      </c>
      <c r="R457" s="189" t="s">
        <v>116</v>
      </c>
      <c r="S457" s="189">
        <v>1</v>
      </c>
    </row>
    <row r="458" spans="3:19">
      <c r="C458">
        <v>140</v>
      </c>
      <c r="D458" s="189">
        <v>185</v>
      </c>
      <c r="E458" s="189">
        <v>19</v>
      </c>
      <c r="F458" s="189" t="s">
        <v>116</v>
      </c>
      <c r="G458" s="189" t="s">
        <v>116</v>
      </c>
      <c r="H458" s="189" t="s">
        <v>116</v>
      </c>
      <c r="I458" s="189" t="s">
        <v>116</v>
      </c>
      <c r="J458" s="189" t="s">
        <v>116</v>
      </c>
      <c r="K458" s="189" t="s">
        <v>116</v>
      </c>
      <c r="L458" s="189" t="s">
        <v>116</v>
      </c>
      <c r="M458" s="189">
        <v>3</v>
      </c>
      <c r="N458" s="189" t="s">
        <v>116</v>
      </c>
      <c r="O458" s="189" t="s">
        <v>116</v>
      </c>
      <c r="P458" s="189">
        <v>20</v>
      </c>
      <c r="Q458" s="189">
        <v>4</v>
      </c>
      <c r="R458" s="189" t="s">
        <v>116</v>
      </c>
      <c r="S458" s="189">
        <v>1</v>
      </c>
    </row>
    <row r="459" spans="3:19">
      <c r="C459">
        <v>141</v>
      </c>
      <c r="D459" s="189">
        <v>185</v>
      </c>
      <c r="E459" s="189">
        <v>19</v>
      </c>
      <c r="F459" s="189" t="s">
        <v>116</v>
      </c>
      <c r="G459" s="189" t="s">
        <v>116</v>
      </c>
      <c r="H459" s="189" t="s">
        <v>116</v>
      </c>
      <c r="I459" s="189" t="s">
        <v>116</v>
      </c>
      <c r="J459" s="189" t="s">
        <v>116</v>
      </c>
      <c r="K459" s="189" t="s">
        <v>116</v>
      </c>
      <c r="L459" s="189" t="s">
        <v>116</v>
      </c>
      <c r="M459" s="189">
        <v>3</v>
      </c>
      <c r="N459" s="189" t="s">
        <v>116</v>
      </c>
      <c r="O459" s="189" t="s">
        <v>116</v>
      </c>
      <c r="P459" s="189">
        <v>20</v>
      </c>
      <c r="Q459" s="189">
        <v>3</v>
      </c>
      <c r="R459" s="189" t="s">
        <v>116</v>
      </c>
      <c r="S459" s="189">
        <v>1</v>
      </c>
    </row>
    <row r="460" spans="3:19">
      <c r="C460">
        <v>142</v>
      </c>
      <c r="D460" s="189">
        <v>171</v>
      </c>
      <c r="E460" s="189">
        <v>17</v>
      </c>
      <c r="F460" s="189" t="s">
        <v>116</v>
      </c>
      <c r="G460" s="189" t="s">
        <v>116</v>
      </c>
      <c r="H460" s="189" t="s">
        <v>116</v>
      </c>
      <c r="I460" s="189" t="s">
        <v>116</v>
      </c>
      <c r="J460" s="189" t="s">
        <v>116</v>
      </c>
      <c r="K460" s="189" t="s">
        <v>116</v>
      </c>
      <c r="L460" s="189" t="s">
        <v>116</v>
      </c>
      <c r="M460" s="189">
        <v>2</v>
      </c>
      <c r="N460" s="189" t="s">
        <v>116</v>
      </c>
      <c r="O460" s="189" t="s">
        <v>116</v>
      </c>
      <c r="P460" s="189">
        <v>13</v>
      </c>
      <c r="Q460" s="189">
        <v>3</v>
      </c>
      <c r="R460" s="189" t="s">
        <v>116</v>
      </c>
      <c r="S460" s="189">
        <v>1</v>
      </c>
    </row>
    <row r="461" spans="3:19">
      <c r="C461">
        <v>143</v>
      </c>
      <c r="D461" s="189">
        <v>142</v>
      </c>
      <c r="E461" s="189">
        <v>16</v>
      </c>
      <c r="F461" s="189" t="s">
        <v>116</v>
      </c>
      <c r="G461" s="189" t="s">
        <v>116</v>
      </c>
      <c r="H461" s="189" t="s">
        <v>116</v>
      </c>
      <c r="I461" s="189" t="s">
        <v>116</v>
      </c>
      <c r="J461" s="189" t="s">
        <v>116</v>
      </c>
      <c r="K461" s="189" t="s">
        <v>116</v>
      </c>
      <c r="L461" s="189" t="s">
        <v>116</v>
      </c>
      <c r="M461" s="189">
        <v>2</v>
      </c>
      <c r="N461" s="189" t="s">
        <v>116</v>
      </c>
      <c r="O461" s="189" t="s">
        <v>116</v>
      </c>
      <c r="P461" s="189">
        <v>12</v>
      </c>
      <c r="Q461" s="189">
        <v>3</v>
      </c>
      <c r="R461" s="189" t="s">
        <v>116</v>
      </c>
      <c r="S461" s="189">
        <v>1</v>
      </c>
    </row>
    <row r="462" spans="3:19">
      <c r="C462">
        <v>144</v>
      </c>
      <c r="D462" s="189">
        <v>142</v>
      </c>
      <c r="E462" s="189">
        <v>14</v>
      </c>
      <c r="F462" s="189" t="s">
        <v>116</v>
      </c>
      <c r="G462" s="189" t="s">
        <v>116</v>
      </c>
      <c r="H462" s="189" t="s">
        <v>116</v>
      </c>
      <c r="I462" s="189" t="s">
        <v>116</v>
      </c>
      <c r="J462" s="189" t="s">
        <v>116</v>
      </c>
      <c r="K462" s="189" t="s">
        <v>116</v>
      </c>
      <c r="L462" s="189" t="s">
        <v>116</v>
      </c>
      <c r="M462" s="189">
        <v>2</v>
      </c>
      <c r="N462" s="189" t="s">
        <v>116</v>
      </c>
      <c r="O462" s="189" t="s">
        <v>116</v>
      </c>
      <c r="P462" s="189">
        <v>11</v>
      </c>
      <c r="Q462" s="189">
        <v>2</v>
      </c>
      <c r="R462" s="189" t="s">
        <v>116</v>
      </c>
      <c r="S462" s="189">
        <v>1</v>
      </c>
    </row>
    <row r="463" spans="3:19">
      <c r="C463">
        <v>145</v>
      </c>
      <c r="D463" s="189">
        <v>136</v>
      </c>
      <c r="E463" s="189">
        <v>13</v>
      </c>
      <c r="F463" s="189" t="s">
        <v>116</v>
      </c>
      <c r="G463" s="189" t="s">
        <v>116</v>
      </c>
      <c r="H463" s="189" t="s">
        <v>116</v>
      </c>
      <c r="I463" s="189" t="s">
        <v>116</v>
      </c>
      <c r="J463" s="189" t="s">
        <v>116</v>
      </c>
      <c r="K463" s="189" t="s">
        <v>116</v>
      </c>
      <c r="L463" s="189" t="s">
        <v>116</v>
      </c>
      <c r="M463" s="189">
        <v>2</v>
      </c>
      <c r="N463" s="189" t="s">
        <v>116</v>
      </c>
      <c r="O463" s="189" t="s">
        <v>116</v>
      </c>
      <c r="P463" s="189">
        <v>10</v>
      </c>
      <c r="Q463" s="189" t="s">
        <v>116</v>
      </c>
      <c r="R463" s="189" t="s">
        <v>116</v>
      </c>
      <c r="S463" s="189">
        <v>1</v>
      </c>
    </row>
    <row r="464" spans="3:19">
      <c r="C464">
        <v>146</v>
      </c>
      <c r="D464" s="189">
        <v>112</v>
      </c>
      <c r="E464" s="189">
        <v>13</v>
      </c>
      <c r="F464" s="189" t="s">
        <v>116</v>
      </c>
      <c r="G464" s="189" t="s">
        <v>116</v>
      </c>
      <c r="H464" s="189" t="s">
        <v>116</v>
      </c>
      <c r="I464" s="189" t="s">
        <v>116</v>
      </c>
      <c r="J464" s="189" t="s">
        <v>116</v>
      </c>
      <c r="K464" s="189" t="s">
        <v>116</v>
      </c>
      <c r="L464" s="189" t="s">
        <v>116</v>
      </c>
      <c r="M464" s="189">
        <v>2</v>
      </c>
      <c r="N464" s="189" t="s">
        <v>116</v>
      </c>
      <c r="O464" s="189" t="s">
        <v>116</v>
      </c>
      <c r="P464" s="189">
        <v>10</v>
      </c>
      <c r="Q464" s="189" t="s">
        <v>116</v>
      </c>
      <c r="R464" s="189" t="s">
        <v>116</v>
      </c>
      <c r="S464" s="189">
        <v>1</v>
      </c>
    </row>
    <row r="465" spans="3:19">
      <c r="C465">
        <v>147</v>
      </c>
      <c r="D465" s="189">
        <v>112</v>
      </c>
      <c r="E465" s="189">
        <v>9</v>
      </c>
      <c r="F465" s="189" t="s">
        <v>116</v>
      </c>
      <c r="G465" s="189" t="s">
        <v>116</v>
      </c>
      <c r="H465" s="189" t="s">
        <v>116</v>
      </c>
      <c r="I465" s="189" t="s">
        <v>116</v>
      </c>
      <c r="J465" s="189" t="s">
        <v>116</v>
      </c>
      <c r="K465" s="189" t="s">
        <v>116</v>
      </c>
      <c r="L465" s="189" t="s">
        <v>116</v>
      </c>
      <c r="M465" s="189">
        <v>2</v>
      </c>
      <c r="N465" s="189" t="s">
        <v>116</v>
      </c>
      <c r="O465" s="189" t="s">
        <v>116</v>
      </c>
      <c r="P465" s="189">
        <v>9</v>
      </c>
      <c r="Q465" s="189" t="s">
        <v>116</v>
      </c>
      <c r="R465" s="189" t="s">
        <v>116</v>
      </c>
      <c r="S465" s="189">
        <v>1</v>
      </c>
    </row>
    <row r="466" spans="3:19">
      <c r="C466">
        <v>148</v>
      </c>
      <c r="D466" s="189">
        <v>101</v>
      </c>
      <c r="E466" s="189">
        <v>9</v>
      </c>
      <c r="F466" s="189" t="s">
        <v>116</v>
      </c>
      <c r="G466" s="189" t="s">
        <v>116</v>
      </c>
      <c r="H466" s="189" t="s">
        <v>116</v>
      </c>
      <c r="I466" s="189" t="s">
        <v>116</v>
      </c>
      <c r="J466" s="189" t="s">
        <v>116</v>
      </c>
      <c r="K466" s="189" t="s">
        <v>116</v>
      </c>
      <c r="L466" s="189" t="s">
        <v>116</v>
      </c>
      <c r="M466" s="189">
        <v>2</v>
      </c>
      <c r="N466" s="189" t="s">
        <v>116</v>
      </c>
      <c r="O466" s="189" t="s">
        <v>116</v>
      </c>
      <c r="P466" s="189">
        <v>9</v>
      </c>
      <c r="Q466" s="189" t="s">
        <v>116</v>
      </c>
      <c r="R466" s="189" t="s">
        <v>116</v>
      </c>
      <c r="S466" s="189">
        <v>0</v>
      </c>
    </row>
    <row r="467" spans="3:19">
      <c r="C467">
        <v>149</v>
      </c>
      <c r="D467" s="189">
        <v>100</v>
      </c>
      <c r="E467" s="189">
        <v>9</v>
      </c>
      <c r="F467" s="189" t="s">
        <v>116</v>
      </c>
      <c r="G467" s="189" t="s">
        <v>116</v>
      </c>
      <c r="H467" s="189" t="s">
        <v>116</v>
      </c>
      <c r="I467" s="189" t="s">
        <v>116</v>
      </c>
      <c r="J467" s="189" t="s">
        <v>116</v>
      </c>
      <c r="K467" s="189" t="s">
        <v>116</v>
      </c>
      <c r="L467" s="189" t="s">
        <v>116</v>
      </c>
      <c r="M467" s="189">
        <v>2</v>
      </c>
      <c r="N467" s="189" t="s">
        <v>116</v>
      </c>
      <c r="O467" s="189" t="s">
        <v>116</v>
      </c>
      <c r="P467" s="189">
        <v>8</v>
      </c>
      <c r="Q467" s="189" t="s">
        <v>116</v>
      </c>
      <c r="R467" s="189" t="s">
        <v>116</v>
      </c>
      <c r="S467" s="189">
        <v>0</v>
      </c>
    </row>
    <row r="468" spans="3:19">
      <c r="C468">
        <v>150</v>
      </c>
      <c r="D468" s="189">
        <v>73</v>
      </c>
      <c r="E468" s="189">
        <v>7</v>
      </c>
      <c r="F468" s="189" t="s">
        <v>116</v>
      </c>
      <c r="G468" s="189" t="s">
        <v>116</v>
      </c>
      <c r="H468" s="189" t="s">
        <v>116</v>
      </c>
      <c r="I468" s="189" t="s">
        <v>116</v>
      </c>
      <c r="J468" s="189" t="s">
        <v>116</v>
      </c>
      <c r="K468" s="189" t="s">
        <v>116</v>
      </c>
      <c r="L468" s="189" t="s">
        <v>116</v>
      </c>
      <c r="M468" s="189">
        <v>2</v>
      </c>
      <c r="N468" s="189" t="s">
        <v>116</v>
      </c>
      <c r="O468" s="189" t="s">
        <v>116</v>
      </c>
      <c r="P468" s="189">
        <v>7</v>
      </c>
      <c r="Q468" s="189" t="s">
        <v>116</v>
      </c>
      <c r="R468" s="189" t="s">
        <v>116</v>
      </c>
      <c r="S468" s="189">
        <v>0</v>
      </c>
    </row>
    <row r="469" spans="3:19">
      <c r="C469">
        <v>151</v>
      </c>
      <c r="D469" s="189">
        <v>70</v>
      </c>
      <c r="E469" s="189">
        <v>7</v>
      </c>
      <c r="F469" s="189" t="s">
        <v>116</v>
      </c>
      <c r="G469" s="189" t="s">
        <v>116</v>
      </c>
      <c r="H469" s="189" t="s">
        <v>116</v>
      </c>
      <c r="I469" s="189" t="s">
        <v>116</v>
      </c>
      <c r="J469" s="189" t="s">
        <v>116</v>
      </c>
      <c r="K469" s="189" t="s">
        <v>116</v>
      </c>
      <c r="L469" s="189" t="s">
        <v>116</v>
      </c>
      <c r="M469" s="189">
        <v>1</v>
      </c>
      <c r="N469" s="189" t="s">
        <v>116</v>
      </c>
      <c r="O469" s="189" t="s">
        <v>116</v>
      </c>
      <c r="P469" s="189">
        <v>6</v>
      </c>
      <c r="Q469" s="189" t="s">
        <v>116</v>
      </c>
      <c r="R469" s="189" t="s">
        <v>116</v>
      </c>
      <c r="S469" s="189">
        <v>0</v>
      </c>
    </row>
    <row r="470" spans="3:19">
      <c r="C470">
        <v>152</v>
      </c>
      <c r="D470" s="189">
        <v>68</v>
      </c>
      <c r="E470" s="189">
        <v>6</v>
      </c>
      <c r="F470" s="189" t="s">
        <v>116</v>
      </c>
      <c r="G470" s="189" t="s">
        <v>116</v>
      </c>
      <c r="H470" s="189" t="s">
        <v>116</v>
      </c>
      <c r="I470" s="189" t="s">
        <v>116</v>
      </c>
      <c r="J470" s="189" t="s">
        <v>116</v>
      </c>
      <c r="K470" s="189" t="s">
        <v>116</v>
      </c>
      <c r="L470" s="189" t="s">
        <v>116</v>
      </c>
      <c r="M470" s="189">
        <v>1</v>
      </c>
      <c r="N470" s="189" t="s">
        <v>116</v>
      </c>
      <c r="O470" s="189" t="s">
        <v>116</v>
      </c>
      <c r="P470" s="189">
        <v>6</v>
      </c>
      <c r="Q470" s="189" t="s">
        <v>116</v>
      </c>
      <c r="R470" s="189" t="s">
        <v>116</v>
      </c>
      <c r="S470" s="189">
        <v>0</v>
      </c>
    </row>
    <row r="471" spans="3:19">
      <c r="C471">
        <v>153</v>
      </c>
      <c r="D471" s="189">
        <v>66</v>
      </c>
      <c r="E471" s="189">
        <v>6</v>
      </c>
      <c r="F471" s="189" t="s">
        <v>116</v>
      </c>
      <c r="G471" s="189" t="s">
        <v>116</v>
      </c>
      <c r="H471" s="189" t="s">
        <v>116</v>
      </c>
      <c r="I471" s="189" t="s">
        <v>116</v>
      </c>
      <c r="J471" s="189" t="s">
        <v>116</v>
      </c>
      <c r="K471" s="189" t="s">
        <v>116</v>
      </c>
      <c r="L471" s="189" t="s">
        <v>116</v>
      </c>
      <c r="M471" s="189">
        <v>1</v>
      </c>
      <c r="N471" s="189" t="s">
        <v>116</v>
      </c>
      <c r="O471" s="189" t="s">
        <v>116</v>
      </c>
      <c r="P471" s="189">
        <v>6</v>
      </c>
      <c r="Q471" s="189" t="s">
        <v>116</v>
      </c>
      <c r="R471" s="189" t="s">
        <v>116</v>
      </c>
      <c r="S471" s="189">
        <v>0</v>
      </c>
    </row>
    <row r="472" spans="3:19">
      <c r="C472">
        <v>154</v>
      </c>
      <c r="D472" s="189">
        <v>62</v>
      </c>
      <c r="E472" s="189">
        <v>6</v>
      </c>
      <c r="F472" s="189" t="s">
        <v>116</v>
      </c>
      <c r="G472" s="189" t="s">
        <v>116</v>
      </c>
      <c r="H472" s="189" t="s">
        <v>116</v>
      </c>
      <c r="I472" s="189" t="s">
        <v>116</v>
      </c>
      <c r="J472" s="189" t="s">
        <v>116</v>
      </c>
      <c r="K472" s="189" t="s">
        <v>116</v>
      </c>
      <c r="L472" s="189" t="s">
        <v>116</v>
      </c>
      <c r="M472" s="189">
        <v>1</v>
      </c>
      <c r="N472" s="189" t="s">
        <v>116</v>
      </c>
      <c r="O472" s="189" t="s">
        <v>116</v>
      </c>
      <c r="P472" s="189">
        <v>6</v>
      </c>
      <c r="Q472" s="189" t="s">
        <v>116</v>
      </c>
      <c r="R472" s="189" t="s">
        <v>116</v>
      </c>
      <c r="S472" s="189">
        <v>0</v>
      </c>
    </row>
    <row r="473" spans="3:19">
      <c r="C473">
        <v>155</v>
      </c>
      <c r="D473" s="189">
        <v>62</v>
      </c>
      <c r="E473" s="189">
        <v>6</v>
      </c>
      <c r="F473" s="189" t="s">
        <v>116</v>
      </c>
      <c r="G473" s="189" t="s">
        <v>116</v>
      </c>
      <c r="H473" s="189" t="s">
        <v>116</v>
      </c>
      <c r="I473" s="189" t="s">
        <v>116</v>
      </c>
      <c r="J473" s="189" t="s">
        <v>116</v>
      </c>
      <c r="K473" s="189" t="s">
        <v>116</v>
      </c>
      <c r="L473" s="189" t="s">
        <v>116</v>
      </c>
      <c r="M473" s="189">
        <v>0</v>
      </c>
      <c r="N473" s="189" t="s">
        <v>116</v>
      </c>
      <c r="O473" s="189" t="s">
        <v>116</v>
      </c>
      <c r="P473" s="189">
        <v>5</v>
      </c>
      <c r="Q473" s="189" t="s">
        <v>116</v>
      </c>
      <c r="R473" s="189" t="s">
        <v>116</v>
      </c>
      <c r="S473" s="189">
        <v>0</v>
      </c>
    </row>
    <row r="474" spans="3:19">
      <c r="C474">
        <v>156</v>
      </c>
      <c r="D474" s="189">
        <v>59</v>
      </c>
      <c r="E474" s="189">
        <v>6</v>
      </c>
      <c r="F474" s="189" t="s">
        <v>116</v>
      </c>
      <c r="G474" s="189" t="s">
        <v>116</v>
      </c>
      <c r="H474" s="189" t="s">
        <v>116</v>
      </c>
      <c r="I474" s="189" t="s">
        <v>116</v>
      </c>
      <c r="J474" s="189" t="s">
        <v>116</v>
      </c>
      <c r="K474" s="189" t="s">
        <v>116</v>
      </c>
      <c r="L474" s="189" t="s">
        <v>116</v>
      </c>
      <c r="M474" s="189">
        <v>0</v>
      </c>
      <c r="N474" s="189" t="s">
        <v>116</v>
      </c>
      <c r="O474" s="189" t="s">
        <v>116</v>
      </c>
      <c r="P474" s="189">
        <v>4</v>
      </c>
      <c r="Q474" s="189" t="s">
        <v>116</v>
      </c>
      <c r="R474" s="189" t="s">
        <v>116</v>
      </c>
      <c r="S474" s="189">
        <v>0</v>
      </c>
    </row>
    <row r="475" spans="3:19">
      <c r="C475">
        <v>157</v>
      </c>
      <c r="D475" s="189">
        <v>58</v>
      </c>
      <c r="E475" s="189">
        <v>5</v>
      </c>
      <c r="F475" s="189" t="s">
        <v>116</v>
      </c>
      <c r="G475" s="189" t="s">
        <v>116</v>
      </c>
      <c r="H475" s="189" t="s">
        <v>116</v>
      </c>
      <c r="I475" s="189" t="s">
        <v>116</v>
      </c>
      <c r="J475" s="189" t="s">
        <v>116</v>
      </c>
      <c r="K475" s="189" t="s">
        <v>116</v>
      </c>
      <c r="L475" s="189" t="s">
        <v>116</v>
      </c>
      <c r="M475" s="189">
        <v>0</v>
      </c>
      <c r="N475" s="189" t="s">
        <v>116</v>
      </c>
      <c r="O475" s="189" t="s">
        <v>116</v>
      </c>
      <c r="P475" s="189">
        <v>4</v>
      </c>
      <c r="Q475" s="189" t="s">
        <v>116</v>
      </c>
      <c r="R475" s="189" t="s">
        <v>116</v>
      </c>
      <c r="S475" s="189">
        <v>0</v>
      </c>
    </row>
    <row r="476" spans="3:19">
      <c r="C476">
        <v>158</v>
      </c>
      <c r="D476" s="189">
        <v>56</v>
      </c>
      <c r="E476" s="189">
        <v>5</v>
      </c>
      <c r="F476" s="189" t="s">
        <v>116</v>
      </c>
      <c r="G476" s="189" t="s">
        <v>116</v>
      </c>
      <c r="H476" s="189" t="s">
        <v>116</v>
      </c>
      <c r="I476" s="189" t="s">
        <v>116</v>
      </c>
      <c r="J476" s="189" t="s">
        <v>116</v>
      </c>
      <c r="K476" s="189" t="s">
        <v>116</v>
      </c>
      <c r="L476" s="189" t="s">
        <v>116</v>
      </c>
      <c r="M476" s="189">
        <v>0</v>
      </c>
      <c r="N476" s="189" t="s">
        <v>116</v>
      </c>
      <c r="O476" s="189" t="s">
        <v>116</v>
      </c>
      <c r="P476" s="189">
        <v>3</v>
      </c>
      <c r="Q476" s="189" t="s">
        <v>116</v>
      </c>
      <c r="R476" s="189" t="s">
        <v>116</v>
      </c>
      <c r="S476" s="189">
        <v>0</v>
      </c>
    </row>
    <row r="477" spans="3:19">
      <c r="C477">
        <v>159</v>
      </c>
      <c r="D477" s="189">
        <v>49</v>
      </c>
      <c r="E477" s="189">
        <v>4</v>
      </c>
      <c r="F477" s="189" t="s">
        <v>116</v>
      </c>
      <c r="G477" s="189" t="s">
        <v>116</v>
      </c>
      <c r="H477" s="189" t="s">
        <v>116</v>
      </c>
      <c r="I477" s="189" t="s">
        <v>116</v>
      </c>
      <c r="J477" s="189" t="s">
        <v>116</v>
      </c>
      <c r="K477" s="189" t="s">
        <v>116</v>
      </c>
      <c r="L477" s="189" t="s">
        <v>116</v>
      </c>
      <c r="M477" s="189">
        <v>0</v>
      </c>
      <c r="N477" s="189" t="s">
        <v>116</v>
      </c>
      <c r="O477" s="189" t="s">
        <v>116</v>
      </c>
      <c r="P477" s="189">
        <v>3</v>
      </c>
      <c r="Q477" s="189" t="s">
        <v>116</v>
      </c>
      <c r="R477" s="189" t="s">
        <v>116</v>
      </c>
      <c r="S477" s="189" t="s">
        <v>116</v>
      </c>
    </row>
    <row r="478" spans="3:19">
      <c r="C478">
        <v>160</v>
      </c>
      <c r="D478" s="189">
        <v>45</v>
      </c>
      <c r="E478" s="189">
        <v>3</v>
      </c>
      <c r="F478" s="189" t="s">
        <v>116</v>
      </c>
      <c r="G478" s="189" t="s">
        <v>116</v>
      </c>
      <c r="H478" s="189" t="s">
        <v>116</v>
      </c>
      <c r="I478" s="189" t="s">
        <v>116</v>
      </c>
      <c r="J478" s="189" t="s">
        <v>116</v>
      </c>
      <c r="K478" s="189" t="s">
        <v>116</v>
      </c>
      <c r="L478" s="189" t="s">
        <v>116</v>
      </c>
      <c r="M478" s="189">
        <v>0</v>
      </c>
      <c r="N478" s="189" t="s">
        <v>116</v>
      </c>
      <c r="O478" s="189" t="s">
        <v>116</v>
      </c>
      <c r="P478" s="189">
        <v>3</v>
      </c>
      <c r="Q478" s="189" t="s">
        <v>116</v>
      </c>
      <c r="R478" s="189" t="s">
        <v>116</v>
      </c>
      <c r="S478" s="189" t="s">
        <v>116</v>
      </c>
    </row>
    <row r="479" spans="3:19">
      <c r="C479">
        <v>161</v>
      </c>
      <c r="D479" s="189">
        <v>42</v>
      </c>
      <c r="E479" s="189">
        <v>3</v>
      </c>
      <c r="F479" s="189" t="s">
        <v>116</v>
      </c>
      <c r="G479" s="189" t="s">
        <v>116</v>
      </c>
      <c r="H479" s="189" t="s">
        <v>116</v>
      </c>
      <c r="I479" s="189" t="s">
        <v>116</v>
      </c>
      <c r="J479" s="189" t="s">
        <v>116</v>
      </c>
      <c r="K479" s="189" t="s">
        <v>116</v>
      </c>
      <c r="L479" s="189" t="s">
        <v>116</v>
      </c>
      <c r="M479" s="189">
        <v>0</v>
      </c>
      <c r="N479" s="189" t="s">
        <v>116</v>
      </c>
      <c r="O479" s="189" t="s">
        <v>116</v>
      </c>
      <c r="P479" s="189">
        <v>2</v>
      </c>
      <c r="Q479" s="189" t="s">
        <v>116</v>
      </c>
      <c r="R479" s="189" t="s">
        <v>116</v>
      </c>
      <c r="S479" s="189" t="s">
        <v>116</v>
      </c>
    </row>
    <row r="480" spans="3:19">
      <c r="C480">
        <v>162</v>
      </c>
      <c r="D480" s="189">
        <v>36</v>
      </c>
      <c r="E480" s="189">
        <v>3</v>
      </c>
      <c r="F480" s="189" t="s">
        <v>116</v>
      </c>
      <c r="G480" s="189" t="s">
        <v>116</v>
      </c>
      <c r="H480" s="189" t="s">
        <v>116</v>
      </c>
      <c r="I480" s="189" t="s">
        <v>116</v>
      </c>
      <c r="J480" s="189" t="s">
        <v>116</v>
      </c>
      <c r="K480" s="189" t="s">
        <v>116</v>
      </c>
      <c r="L480" s="189" t="s">
        <v>116</v>
      </c>
      <c r="M480" s="189">
        <v>0</v>
      </c>
      <c r="N480" s="189" t="s">
        <v>116</v>
      </c>
      <c r="O480" s="189" t="s">
        <v>116</v>
      </c>
      <c r="P480" s="189">
        <v>2</v>
      </c>
      <c r="Q480" s="189" t="s">
        <v>116</v>
      </c>
      <c r="R480" s="189" t="s">
        <v>116</v>
      </c>
      <c r="S480" s="189" t="s">
        <v>116</v>
      </c>
    </row>
    <row r="481" spans="3:19">
      <c r="C481">
        <v>163</v>
      </c>
      <c r="D481" s="189">
        <v>36</v>
      </c>
      <c r="E481" s="189">
        <v>3</v>
      </c>
      <c r="F481" s="189" t="s">
        <v>116</v>
      </c>
      <c r="G481" s="189" t="s">
        <v>116</v>
      </c>
      <c r="H481" s="189" t="s">
        <v>116</v>
      </c>
      <c r="I481" s="189" t="s">
        <v>116</v>
      </c>
      <c r="J481" s="189" t="s">
        <v>116</v>
      </c>
      <c r="K481" s="189" t="s">
        <v>116</v>
      </c>
      <c r="L481" s="189" t="s">
        <v>116</v>
      </c>
      <c r="M481" s="189">
        <v>0</v>
      </c>
      <c r="N481" s="189" t="s">
        <v>116</v>
      </c>
      <c r="O481" s="189" t="s">
        <v>116</v>
      </c>
      <c r="P481" s="189">
        <v>1</v>
      </c>
      <c r="Q481" s="189" t="s">
        <v>116</v>
      </c>
      <c r="R481" s="189" t="s">
        <v>116</v>
      </c>
      <c r="S481" s="189" t="s">
        <v>116</v>
      </c>
    </row>
    <row r="482" spans="3:19">
      <c r="C482">
        <v>164</v>
      </c>
      <c r="D482" s="189">
        <v>35</v>
      </c>
      <c r="E482" s="189">
        <v>2</v>
      </c>
      <c r="F482" s="189" t="s">
        <v>116</v>
      </c>
      <c r="G482" s="189" t="s">
        <v>116</v>
      </c>
      <c r="H482" s="189" t="s">
        <v>116</v>
      </c>
      <c r="I482" s="189" t="s">
        <v>116</v>
      </c>
      <c r="J482" s="189" t="s">
        <v>116</v>
      </c>
      <c r="K482" s="189" t="s">
        <v>116</v>
      </c>
      <c r="L482" s="189" t="s">
        <v>116</v>
      </c>
      <c r="M482" s="189">
        <v>0</v>
      </c>
      <c r="N482" s="189" t="s">
        <v>116</v>
      </c>
      <c r="O482" s="189" t="s">
        <v>116</v>
      </c>
      <c r="P482" s="189">
        <v>1</v>
      </c>
      <c r="Q482" s="189" t="s">
        <v>116</v>
      </c>
      <c r="R482" s="189" t="s">
        <v>116</v>
      </c>
      <c r="S482" s="189" t="s">
        <v>116</v>
      </c>
    </row>
    <row r="483" spans="3:19">
      <c r="C483">
        <v>165</v>
      </c>
      <c r="D483" s="189">
        <v>28</v>
      </c>
      <c r="E483" s="189">
        <v>2</v>
      </c>
      <c r="F483" s="189" t="s">
        <v>116</v>
      </c>
      <c r="G483" s="189" t="s">
        <v>116</v>
      </c>
      <c r="H483" s="189" t="s">
        <v>116</v>
      </c>
      <c r="I483" s="189" t="s">
        <v>116</v>
      </c>
      <c r="J483" s="189" t="s">
        <v>116</v>
      </c>
      <c r="K483" s="189" t="s">
        <v>116</v>
      </c>
      <c r="L483" s="189" t="s">
        <v>116</v>
      </c>
      <c r="M483" s="189">
        <v>0</v>
      </c>
      <c r="N483" s="189" t="s">
        <v>116</v>
      </c>
      <c r="O483" s="189" t="s">
        <v>116</v>
      </c>
      <c r="P483" s="189">
        <v>1</v>
      </c>
      <c r="Q483" s="189" t="s">
        <v>116</v>
      </c>
      <c r="R483" s="189" t="s">
        <v>116</v>
      </c>
      <c r="S483" s="189" t="s">
        <v>116</v>
      </c>
    </row>
    <row r="484" spans="3:19">
      <c r="C484">
        <v>166</v>
      </c>
      <c r="D484" s="189">
        <v>26</v>
      </c>
      <c r="E484" s="189">
        <v>2</v>
      </c>
      <c r="F484" s="189" t="s">
        <v>116</v>
      </c>
      <c r="G484" s="189" t="s">
        <v>116</v>
      </c>
      <c r="H484" s="189" t="s">
        <v>116</v>
      </c>
      <c r="I484" s="189" t="s">
        <v>116</v>
      </c>
      <c r="J484" s="189" t="s">
        <v>116</v>
      </c>
      <c r="K484" s="189" t="s">
        <v>116</v>
      </c>
      <c r="L484" s="189" t="s">
        <v>116</v>
      </c>
      <c r="M484" s="189">
        <v>0</v>
      </c>
      <c r="N484" s="189" t="s">
        <v>116</v>
      </c>
      <c r="O484" s="189" t="s">
        <v>116</v>
      </c>
      <c r="P484" s="189">
        <v>1</v>
      </c>
      <c r="Q484" s="189" t="s">
        <v>116</v>
      </c>
      <c r="R484" s="189" t="s">
        <v>116</v>
      </c>
      <c r="S484" s="189" t="s">
        <v>116</v>
      </c>
    </row>
    <row r="485" spans="3:19">
      <c r="C485">
        <v>167</v>
      </c>
      <c r="D485" s="189">
        <v>24</v>
      </c>
      <c r="E485" s="189">
        <v>1</v>
      </c>
      <c r="F485" s="189" t="s">
        <v>116</v>
      </c>
      <c r="G485" s="189" t="s">
        <v>116</v>
      </c>
      <c r="H485" s="189" t="s">
        <v>116</v>
      </c>
      <c r="I485" s="189" t="s">
        <v>116</v>
      </c>
      <c r="J485" s="189" t="s">
        <v>116</v>
      </c>
      <c r="K485" s="189" t="s">
        <v>116</v>
      </c>
      <c r="L485" s="189" t="s">
        <v>116</v>
      </c>
      <c r="M485" s="189">
        <v>0</v>
      </c>
      <c r="N485" s="189" t="s">
        <v>116</v>
      </c>
      <c r="O485" s="189" t="s">
        <v>116</v>
      </c>
      <c r="P485" s="189">
        <v>0</v>
      </c>
      <c r="Q485" s="189" t="s">
        <v>116</v>
      </c>
      <c r="R485" s="189" t="s">
        <v>116</v>
      </c>
      <c r="S485" s="189" t="s">
        <v>116</v>
      </c>
    </row>
    <row r="486" spans="3:19">
      <c r="C486">
        <v>168</v>
      </c>
      <c r="D486" s="189">
        <v>18</v>
      </c>
      <c r="E486" s="189">
        <v>1</v>
      </c>
      <c r="F486" s="189" t="s">
        <v>116</v>
      </c>
      <c r="G486" s="189" t="s">
        <v>116</v>
      </c>
      <c r="H486" s="189" t="s">
        <v>116</v>
      </c>
      <c r="I486" s="189" t="s">
        <v>116</v>
      </c>
      <c r="J486" s="189" t="s">
        <v>116</v>
      </c>
      <c r="K486" s="189" t="s">
        <v>116</v>
      </c>
      <c r="L486" s="189" t="s">
        <v>116</v>
      </c>
      <c r="M486" s="189" t="s">
        <v>116</v>
      </c>
      <c r="N486" s="189" t="s">
        <v>116</v>
      </c>
      <c r="O486" s="189" t="s">
        <v>116</v>
      </c>
      <c r="P486" s="189" t="s">
        <v>116</v>
      </c>
      <c r="Q486" s="189" t="s">
        <v>116</v>
      </c>
      <c r="R486" s="189" t="s">
        <v>116</v>
      </c>
      <c r="S486" s="189" t="s">
        <v>116</v>
      </c>
    </row>
    <row r="487" spans="3:19">
      <c r="C487">
        <v>169</v>
      </c>
      <c r="D487" s="189">
        <v>17</v>
      </c>
      <c r="E487" s="189">
        <v>1</v>
      </c>
      <c r="F487" s="189" t="s">
        <v>116</v>
      </c>
      <c r="G487" s="189" t="s">
        <v>116</v>
      </c>
      <c r="H487" s="189" t="s">
        <v>116</v>
      </c>
      <c r="I487" s="189" t="s">
        <v>116</v>
      </c>
      <c r="J487" s="189" t="s">
        <v>116</v>
      </c>
      <c r="K487" s="189" t="s">
        <v>116</v>
      </c>
      <c r="L487" s="189" t="s">
        <v>116</v>
      </c>
      <c r="M487" s="189" t="s">
        <v>116</v>
      </c>
      <c r="N487" s="189" t="s">
        <v>116</v>
      </c>
      <c r="O487" s="189" t="s">
        <v>116</v>
      </c>
      <c r="P487" s="189" t="s">
        <v>116</v>
      </c>
      <c r="Q487" s="189" t="s">
        <v>116</v>
      </c>
      <c r="R487" s="189" t="s">
        <v>116</v>
      </c>
      <c r="S487" s="189" t="s">
        <v>116</v>
      </c>
    </row>
    <row r="488" spans="3:19">
      <c r="C488">
        <v>170</v>
      </c>
      <c r="D488" s="189">
        <v>14</v>
      </c>
      <c r="E488" s="189">
        <v>0</v>
      </c>
      <c r="F488" s="189" t="s">
        <v>116</v>
      </c>
      <c r="G488" s="189" t="s">
        <v>116</v>
      </c>
      <c r="H488" s="189" t="s">
        <v>116</v>
      </c>
      <c r="I488" s="189" t="s">
        <v>116</v>
      </c>
      <c r="J488" s="189" t="s">
        <v>116</v>
      </c>
      <c r="K488" s="189" t="s">
        <v>116</v>
      </c>
      <c r="L488" s="189" t="s">
        <v>116</v>
      </c>
      <c r="M488" s="189" t="s">
        <v>116</v>
      </c>
      <c r="N488" s="189" t="s">
        <v>116</v>
      </c>
      <c r="O488" s="189" t="s">
        <v>116</v>
      </c>
      <c r="P488" s="189" t="s">
        <v>116</v>
      </c>
      <c r="Q488" s="189" t="s">
        <v>116</v>
      </c>
      <c r="R488" s="189" t="s">
        <v>116</v>
      </c>
      <c r="S488" s="189" t="s">
        <v>116</v>
      </c>
    </row>
    <row r="489" spans="3:19">
      <c r="C489">
        <v>171</v>
      </c>
      <c r="D489" s="189">
        <v>9</v>
      </c>
      <c r="E489" s="189">
        <v>0</v>
      </c>
      <c r="F489" s="189" t="s">
        <v>116</v>
      </c>
      <c r="G489" s="189" t="s">
        <v>116</v>
      </c>
      <c r="H489" s="189" t="s">
        <v>116</v>
      </c>
      <c r="I489" s="189" t="s">
        <v>116</v>
      </c>
      <c r="J489" s="189" t="s">
        <v>116</v>
      </c>
      <c r="K489" s="189" t="s">
        <v>116</v>
      </c>
      <c r="L489" s="189" t="s">
        <v>116</v>
      </c>
      <c r="M489" s="189" t="s">
        <v>116</v>
      </c>
      <c r="N489" s="189" t="s">
        <v>116</v>
      </c>
      <c r="O489" s="189" t="s">
        <v>116</v>
      </c>
      <c r="P489" s="189" t="s">
        <v>116</v>
      </c>
      <c r="Q489" s="189" t="s">
        <v>116</v>
      </c>
      <c r="R489" s="189" t="s">
        <v>116</v>
      </c>
      <c r="S489" s="189" t="s">
        <v>116</v>
      </c>
    </row>
    <row r="490" spans="3:19">
      <c r="C490">
        <v>172</v>
      </c>
      <c r="D490" s="189">
        <v>5</v>
      </c>
      <c r="E490" s="189">
        <v>0</v>
      </c>
      <c r="F490" s="189" t="s">
        <v>116</v>
      </c>
      <c r="G490" s="189" t="s">
        <v>116</v>
      </c>
      <c r="H490" s="189" t="s">
        <v>116</v>
      </c>
      <c r="I490" s="189" t="s">
        <v>116</v>
      </c>
      <c r="J490" s="189" t="s">
        <v>116</v>
      </c>
      <c r="K490" s="189" t="s">
        <v>116</v>
      </c>
      <c r="L490" s="189" t="s">
        <v>116</v>
      </c>
      <c r="M490" s="189" t="s">
        <v>116</v>
      </c>
      <c r="N490" s="189" t="s">
        <v>116</v>
      </c>
      <c r="O490" s="189" t="s">
        <v>116</v>
      </c>
      <c r="P490" s="189" t="s">
        <v>116</v>
      </c>
      <c r="Q490" s="189" t="s">
        <v>116</v>
      </c>
      <c r="R490" s="189" t="s">
        <v>116</v>
      </c>
      <c r="S490" s="189" t="s">
        <v>116</v>
      </c>
    </row>
    <row r="491" spans="3:19">
      <c r="C491">
        <v>173</v>
      </c>
      <c r="D491" s="189">
        <v>0</v>
      </c>
      <c r="E491" s="189" t="s">
        <v>116</v>
      </c>
      <c r="F491" s="189" t="s">
        <v>116</v>
      </c>
      <c r="G491" s="189" t="s">
        <v>116</v>
      </c>
      <c r="H491" s="189" t="s">
        <v>116</v>
      </c>
      <c r="I491" s="189" t="s">
        <v>116</v>
      </c>
      <c r="J491" s="189" t="s">
        <v>116</v>
      </c>
      <c r="K491" s="189" t="s">
        <v>116</v>
      </c>
      <c r="L491" s="189" t="s">
        <v>116</v>
      </c>
      <c r="M491" s="189" t="s">
        <v>116</v>
      </c>
      <c r="N491" s="189" t="s">
        <v>116</v>
      </c>
      <c r="O491" s="189" t="s">
        <v>116</v>
      </c>
      <c r="P491" s="189" t="s">
        <v>116</v>
      </c>
      <c r="Q491" s="189" t="s">
        <v>116</v>
      </c>
      <c r="R491" s="189" t="s">
        <v>116</v>
      </c>
      <c r="S491" s="189" t="s">
        <v>116</v>
      </c>
    </row>
    <row r="492" spans="3:19">
      <c r="C492">
        <v>174</v>
      </c>
      <c r="D492" s="189">
        <v>0</v>
      </c>
      <c r="E492" s="189" t="s">
        <v>116</v>
      </c>
      <c r="F492" s="189" t="s">
        <v>116</v>
      </c>
      <c r="G492" s="189" t="s">
        <v>116</v>
      </c>
      <c r="H492" s="189" t="s">
        <v>116</v>
      </c>
      <c r="I492" s="189" t="s">
        <v>116</v>
      </c>
      <c r="J492" s="189" t="s">
        <v>116</v>
      </c>
      <c r="K492" s="189" t="s">
        <v>116</v>
      </c>
      <c r="L492" s="189" t="s">
        <v>116</v>
      </c>
      <c r="M492" s="189" t="s">
        <v>116</v>
      </c>
      <c r="N492" s="189" t="s">
        <v>116</v>
      </c>
      <c r="O492" s="189" t="s">
        <v>116</v>
      </c>
      <c r="P492" s="189" t="s">
        <v>116</v>
      </c>
      <c r="Q492" s="189" t="s">
        <v>116</v>
      </c>
      <c r="R492" s="189" t="s">
        <v>116</v>
      </c>
      <c r="S492" s="189" t="s">
        <v>116</v>
      </c>
    </row>
    <row r="493" spans="3:19">
      <c r="C493">
        <v>175</v>
      </c>
      <c r="D493" s="189">
        <v>0</v>
      </c>
      <c r="E493" s="189" t="s">
        <v>116</v>
      </c>
      <c r="F493" s="189" t="s">
        <v>116</v>
      </c>
      <c r="G493" s="189" t="s">
        <v>116</v>
      </c>
      <c r="H493" s="189" t="s">
        <v>116</v>
      </c>
      <c r="I493" s="189" t="s">
        <v>116</v>
      </c>
      <c r="J493" s="189" t="s">
        <v>116</v>
      </c>
      <c r="K493" s="189" t="s">
        <v>116</v>
      </c>
      <c r="L493" s="189" t="s">
        <v>116</v>
      </c>
      <c r="M493" s="189" t="s">
        <v>116</v>
      </c>
      <c r="N493" s="189" t="s">
        <v>116</v>
      </c>
      <c r="O493" s="189" t="s">
        <v>116</v>
      </c>
      <c r="P493" s="189" t="s">
        <v>116</v>
      </c>
      <c r="Q493" s="189" t="s">
        <v>116</v>
      </c>
      <c r="R493" s="189" t="s">
        <v>116</v>
      </c>
      <c r="S493" s="189" t="s">
        <v>116</v>
      </c>
    </row>
    <row r="494" spans="3:19">
      <c r="C494">
        <v>176</v>
      </c>
      <c r="D494" s="189" t="s">
        <v>116</v>
      </c>
      <c r="E494" s="189" t="s">
        <v>116</v>
      </c>
      <c r="F494" s="189" t="s">
        <v>116</v>
      </c>
      <c r="G494" s="189" t="s">
        <v>116</v>
      </c>
      <c r="H494" s="189" t="s">
        <v>116</v>
      </c>
      <c r="I494" s="189" t="s">
        <v>116</v>
      </c>
      <c r="J494" s="189" t="s">
        <v>116</v>
      </c>
      <c r="K494" s="189" t="s">
        <v>116</v>
      </c>
      <c r="L494" s="189" t="s">
        <v>116</v>
      </c>
      <c r="M494" s="189" t="s">
        <v>116</v>
      </c>
      <c r="N494" s="189" t="s">
        <v>116</v>
      </c>
      <c r="O494" s="189" t="s">
        <v>116</v>
      </c>
      <c r="P494" s="189" t="s">
        <v>116</v>
      </c>
      <c r="Q494" s="189" t="s">
        <v>116</v>
      </c>
      <c r="R494" s="189" t="s">
        <v>116</v>
      </c>
      <c r="S494" s="189" t="s">
        <v>116</v>
      </c>
    </row>
    <row r="495" spans="3:19">
      <c r="C495">
        <v>177</v>
      </c>
      <c r="D495" s="189" t="s">
        <v>116</v>
      </c>
      <c r="E495" s="189" t="s">
        <v>116</v>
      </c>
      <c r="F495" s="189" t="s">
        <v>116</v>
      </c>
      <c r="G495" s="189" t="s">
        <v>116</v>
      </c>
      <c r="H495" s="189" t="s">
        <v>116</v>
      </c>
      <c r="I495" s="189" t="s">
        <v>116</v>
      </c>
      <c r="J495" s="189" t="s">
        <v>116</v>
      </c>
      <c r="K495" s="189" t="s">
        <v>116</v>
      </c>
      <c r="L495" s="189" t="s">
        <v>116</v>
      </c>
      <c r="M495" s="189" t="s">
        <v>116</v>
      </c>
      <c r="N495" s="189" t="s">
        <v>116</v>
      </c>
      <c r="O495" s="189" t="s">
        <v>116</v>
      </c>
      <c r="P495" s="189" t="s">
        <v>116</v>
      </c>
      <c r="Q495" s="189" t="s">
        <v>116</v>
      </c>
      <c r="R495" s="189" t="s">
        <v>116</v>
      </c>
      <c r="S495" s="189" t="s">
        <v>116</v>
      </c>
    </row>
    <row r="496" spans="3:19">
      <c r="C496">
        <v>178</v>
      </c>
      <c r="D496" s="189" t="s">
        <v>116</v>
      </c>
      <c r="E496" s="189" t="s">
        <v>116</v>
      </c>
      <c r="F496" s="189" t="s">
        <v>116</v>
      </c>
      <c r="G496" s="189" t="s">
        <v>116</v>
      </c>
      <c r="H496" s="189" t="s">
        <v>116</v>
      </c>
      <c r="I496" s="189" t="s">
        <v>116</v>
      </c>
      <c r="J496" s="189" t="s">
        <v>116</v>
      </c>
      <c r="K496" s="189" t="s">
        <v>116</v>
      </c>
      <c r="L496" s="189" t="s">
        <v>116</v>
      </c>
      <c r="M496" s="189" t="s">
        <v>116</v>
      </c>
      <c r="N496" s="189" t="s">
        <v>116</v>
      </c>
      <c r="O496" s="189" t="s">
        <v>116</v>
      </c>
      <c r="P496" s="189" t="s">
        <v>116</v>
      </c>
      <c r="Q496" s="189" t="s">
        <v>116</v>
      </c>
      <c r="R496" s="189" t="s">
        <v>116</v>
      </c>
      <c r="S496" s="189" t="s">
        <v>116</v>
      </c>
    </row>
    <row r="497" spans="3:19">
      <c r="C497">
        <v>179</v>
      </c>
      <c r="D497" s="189" t="s">
        <v>116</v>
      </c>
      <c r="E497" s="189" t="s">
        <v>116</v>
      </c>
      <c r="F497" s="189" t="s">
        <v>116</v>
      </c>
      <c r="G497" s="189" t="s">
        <v>116</v>
      </c>
      <c r="H497" s="189" t="s">
        <v>116</v>
      </c>
      <c r="I497" s="189" t="s">
        <v>116</v>
      </c>
      <c r="J497" s="189" t="s">
        <v>116</v>
      </c>
      <c r="K497" s="189" t="s">
        <v>116</v>
      </c>
      <c r="L497" s="189" t="s">
        <v>116</v>
      </c>
      <c r="M497" s="189" t="s">
        <v>116</v>
      </c>
      <c r="N497" s="189" t="s">
        <v>116</v>
      </c>
      <c r="O497" s="189" t="s">
        <v>116</v>
      </c>
      <c r="P497" s="189" t="s">
        <v>116</v>
      </c>
      <c r="Q497" s="189" t="s">
        <v>116</v>
      </c>
      <c r="R497" s="189" t="s">
        <v>116</v>
      </c>
      <c r="S497" s="189" t="s">
        <v>116</v>
      </c>
    </row>
  </sheetData>
  <mergeCells count="2">
    <mergeCell ref="A3:B3"/>
    <mergeCell ref="A4:B4"/>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30E89-AE1F-4400-A68D-890A612A1E6E}">
  <dimension ref="A1:AX486"/>
  <sheetViews>
    <sheetView workbookViewId="0">
      <pane xSplit="2" ySplit="5" topLeftCell="C6" activePane="bottomRight" state="frozen"/>
      <selection activeCell="F22" sqref="F22"/>
      <selection pane="topRight" activeCell="F22" sqref="F22"/>
      <selection pane="bottomLeft" activeCell="F22" sqref="F22"/>
      <selection pane="bottomRight" activeCell="F22" sqref="F22"/>
    </sheetView>
  </sheetViews>
  <sheetFormatPr defaultRowHeight="18.75"/>
  <cols>
    <col min="1" max="1" width="12.25" customWidth="1"/>
    <col min="2" max="2" width="14.625" customWidth="1"/>
    <col min="12" max="14" width="9" customWidth="1"/>
  </cols>
  <sheetData>
    <row r="1" spans="1:50">
      <c r="A1" t="s">
        <v>22</v>
      </c>
      <c r="B1" s="80" t="str">
        <f>なんばんBOOK!C5</f>
        <v>農業産出額計</v>
      </c>
    </row>
    <row r="3" spans="1:50">
      <c r="C3" t="s">
        <v>5</v>
      </c>
      <c r="F3" t="s">
        <v>29</v>
      </c>
      <c r="I3" t="s">
        <v>30</v>
      </c>
      <c r="L3" t="s">
        <v>31</v>
      </c>
      <c r="O3" t="s">
        <v>32</v>
      </c>
      <c r="R3" t="s">
        <v>33</v>
      </c>
      <c r="U3" t="s">
        <v>34</v>
      </c>
      <c r="X3" t="s">
        <v>35</v>
      </c>
      <c r="AA3" t="s">
        <v>36</v>
      </c>
      <c r="AD3" t="s">
        <v>37</v>
      </c>
      <c r="AG3" t="s">
        <v>38</v>
      </c>
      <c r="AJ3" t="s">
        <v>39</v>
      </c>
      <c r="AM3" t="s">
        <v>40</v>
      </c>
      <c r="AP3" t="s">
        <v>41</v>
      </c>
      <c r="AS3" t="s">
        <v>42</v>
      </c>
      <c r="AV3" t="s">
        <v>43</v>
      </c>
    </row>
    <row r="4" spans="1:50">
      <c r="C4" t="s">
        <v>69</v>
      </c>
      <c r="F4" t="s">
        <v>69</v>
      </c>
      <c r="I4" t="s">
        <v>69</v>
      </c>
    </row>
    <row r="5" spans="1:50">
      <c r="D5" t="s">
        <v>304</v>
      </c>
      <c r="E5" t="s">
        <v>6</v>
      </c>
      <c r="G5" t="s">
        <v>304</v>
      </c>
      <c r="H5" t="s">
        <v>6</v>
      </c>
      <c r="J5" t="s">
        <v>304</v>
      </c>
      <c r="K5" t="s">
        <v>6</v>
      </c>
      <c r="M5" t="s">
        <v>304</v>
      </c>
      <c r="N5" t="s">
        <v>6</v>
      </c>
      <c r="P5" t="s">
        <v>304</v>
      </c>
      <c r="Q5" t="s">
        <v>6</v>
      </c>
      <c r="S5" t="s">
        <v>304</v>
      </c>
      <c r="T5" t="s">
        <v>6</v>
      </c>
      <c r="V5" t="s">
        <v>304</v>
      </c>
      <c r="W5" t="s">
        <v>6</v>
      </c>
      <c r="Y5" t="s">
        <v>304</v>
      </c>
      <c r="Z5" t="s">
        <v>6</v>
      </c>
      <c r="AB5" t="s">
        <v>304</v>
      </c>
      <c r="AC5" t="s">
        <v>6</v>
      </c>
      <c r="AE5" t="s">
        <v>304</v>
      </c>
      <c r="AF5" t="s">
        <v>6</v>
      </c>
      <c r="AH5" t="s">
        <v>304</v>
      </c>
      <c r="AI5" t="s">
        <v>6</v>
      </c>
      <c r="AK5" t="s">
        <v>304</v>
      </c>
      <c r="AL5" t="s">
        <v>6</v>
      </c>
      <c r="AN5" t="s">
        <v>304</v>
      </c>
      <c r="AO5" t="s">
        <v>6</v>
      </c>
      <c r="AQ5" t="s">
        <v>304</v>
      </c>
      <c r="AR5" t="s">
        <v>6</v>
      </c>
      <c r="AT5" t="s">
        <v>304</v>
      </c>
      <c r="AU5" t="s">
        <v>6</v>
      </c>
      <c r="AW5" t="s">
        <v>304</v>
      </c>
      <c r="AX5" t="s">
        <v>6</v>
      </c>
    </row>
    <row r="6" spans="1:50">
      <c r="A6" t="s">
        <v>305</v>
      </c>
      <c r="C6" t="str">
        <f>貼_前年計算用シート!D7</f>
        <v>北海道</v>
      </c>
      <c r="D6">
        <f>貼_前年計算用シート!D55</f>
        <v>13108</v>
      </c>
      <c r="E6">
        <f>IFERROR(_xlfn.RANK.EQ(D6,$D$6:$D$52),"-")</f>
        <v>1</v>
      </c>
      <c r="F6" t="str">
        <f>貼_前年計算用シート!E7</f>
        <v>北海道</v>
      </c>
      <c r="G6">
        <f>貼_前年計算用シート!E55</f>
        <v>5456</v>
      </c>
      <c r="H6">
        <f>IFERROR(_xlfn.RANK.EQ(G6,$G$6:$G$52),"-")</f>
        <v>1</v>
      </c>
      <c r="I6" t="str">
        <f>貼_前年計算用シート!F7</f>
        <v>新潟</v>
      </c>
      <c r="J6">
        <f>貼_前年計算用シート!F55</f>
        <v>1252</v>
      </c>
      <c r="K6">
        <f>IFERROR(_xlfn.RANK.EQ(J6,$J$6:$J$52),"-")</f>
        <v>1</v>
      </c>
      <c r="L6" t="str">
        <f>貼_前年計算用シート!G7</f>
        <v>北海道</v>
      </c>
      <c r="M6" s="24">
        <f>貼_前年計算用シート!G55</f>
        <v>498</v>
      </c>
      <c r="N6">
        <f>IFERROR(_xlfn.RANK.EQ(M6,M$6:M$52),"-")</f>
        <v>1</v>
      </c>
      <c r="O6" t="str">
        <f>貼_前年計算用シート!H7</f>
        <v>北海道</v>
      </c>
      <c r="P6" s="24">
        <f>貼_前年計算用シート!H55</f>
        <v>26</v>
      </c>
      <c r="Q6">
        <f>IFERROR(_xlfn.RANK.EQ(P6,P$6:P$52),"-")</f>
        <v>1</v>
      </c>
      <c r="R6" t="str">
        <f>貼_前年計算用シート!I7</f>
        <v>北海道</v>
      </c>
      <c r="S6">
        <f>貼_前年計算用シート!I55</f>
        <v>175</v>
      </c>
      <c r="T6">
        <f>IFERROR(_xlfn.RANK.EQ(S6,S$6:S$52),"-")</f>
        <v>1</v>
      </c>
      <c r="U6" t="str">
        <f>貼_前年計算用シート!J7</f>
        <v>北海道</v>
      </c>
      <c r="V6">
        <f>貼_前年計算用シート!J55</f>
        <v>721</v>
      </c>
      <c r="W6">
        <f>IFERROR(_xlfn.RANK.EQ(V6,V$6:V$52),"-")</f>
        <v>1</v>
      </c>
      <c r="X6" t="str">
        <f>貼_前年計算用シート!K7</f>
        <v>北海道</v>
      </c>
      <c r="Y6">
        <f>貼_前年計算用シート!K55</f>
        <v>459</v>
      </c>
      <c r="Z6">
        <f>IFERROR(_xlfn.RANK.EQ(Y6,Y$6:Y$52),"-")</f>
        <v>1</v>
      </c>
      <c r="AA6" t="str">
        <f>貼_前年計算用シート!L7</f>
        <v>北海道</v>
      </c>
      <c r="AB6" s="69">
        <f>貼_前年計算用シート!L55</f>
        <v>1</v>
      </c>
      <c r="AC6">
        <f>IFERROR(_xlfn.RANK.EQ(AB6,AB$6:AB$52),"-")</f>
        <v>1</v>
      </c>
      <c r="AD6" t="str">
        <f>貼_前年計算用シート!M7</f>
        <v>北海道</v>
      </c>
      <c r="AE6">
        <f>貼_前年計算用シート!M55</f>
        <v>2094</v>
      </c>
      <c r="AF6">
        <f>IFERROR(_xlfn.RANK.EQ(AE6,AE$6:AE$52),"-")</f>
        <v>1</v>
      </c>
      <c r="AG6" t="str">
        <f>貼_前年計算用シート!N7</f>
        <v>青森</v>
      </c>
      <c r="AH6">
        <f>貼_前年計算用シート!N55</f>
        <v>1094</v>
      </c>
      <c r="AI6">
        <f>IFERROR(_xlfn.RANK.EQ(AH6,AH$6:AH$52),"-")</f>
        <v>1</v>
      </c>
      <c r="AJ6" t="str">
        <f>貼_前年計算用シート!O7</f>
        <v>愛知</v>
      </c>
      <c r="AK6">
        <f>貼_前年計算用シート!O55</f>
        <v>542</v>
      </c>
      <c r="AL6">
        <f>IFERROR(_xlfn.RANK.EQ(AK6,AK$6:AK$52),"-")</f>
        <v>1</v>
      </c>
      <c r="AM6" t="str">
        <f>貼_前年計算用シート!P7</f>
        <v>北海道</v>
      </c>
      <c r="AN6">
        <f>貼_前年計算用シート!P55</f>
        <v>7652</v>
      </c>
      <c r="AO6">
        <f>IFERROR(_xlfn.RANK.EQ(AN6,AN$6:AN$52),"-")</f>
        <v>1</v>
      </c>
      <c r="AP6" t="str">
        <f>貼_前年計算用シート!Q7</f>
        <v>北海道</v>
      </c>
      <c r="AQ6">
        <f>貼_前年計算用シート!Q55</f>
        <v>4976</v>
      </c>
      <c r="AR6">
        <f>IFERROR(_xlfn.RANK.EQ(AQ6,AQ$6:AQ$52),"-")</f>
        <v>1</v>
      </c>
      <c r="AS6" t="str">
        <f>貼_前年計算用シート!R7</f>
        <v>北海道</v>
      </c>
      <c r="AT6">
        <f>貼_前年計算用シート!R55</f>
        <v>4069</v>
      </c>
      <c r="AU6">
        <f>IFERROR(_xlfn.RANK.EQ(AT6,AT$6:AT$52),"-")</f>
        <v>1</v>
      </c>
      <c r="AV6" t="str">
        <f>貼_前年計算用シート!S7</f>
        <v>鹿児島</v>
      </c>
      <c r="AW6">
        <f>貼_前年計算用シート!S55</f>
        <v>1240</v>
      </c>
      <c r="AX6">
        <f>IFERROR(_xlfn.RANK.EQ(AW6,AW$6:AW$52),"-")</f>
        <v>1</v>
      </c>
    </row>
    <row r="7" spans="1:50">
      <c r="C7" t="str">
        <f>貼_前年計算用シート!D8</f>
        <v>鹿児島</v>
      </c>
      <c r="D7">
        <f>貼_前年計算用シート!D56</f>
        <v>4997</v>
      </c>
      <c r="E7">
        <f t="shared" ref="E7:E52" si="0">IFERROR(_xlfn.RANK.EQ(D7,$D$6:$D$52),"-")</f>
        <v>2</v>
      </c>
      <c r="F7" t="str">
        <f>貼_前年計算用シート!E8</f>
        <v>茨城</v>
      </c>
      <c r="G7">
        <f>貼_前年計算用シート!E56</f>
        <v>2822</v>
      </c>
      <c r="H7">
        <f t="shared" ref="H7:H52" si="1">IFERROR(_xlfn.RANK.EQ(G7,$G$6:$G$52),"-")</f>
        <v>2</v>
      </c>
      <c r="I7" t="str">
        <f>貼_前年計算用シート!F8</f>
        <v>北海道</v>
      </c>
      <c r="J7">
        <f>貼_前年計算用シート!F56</f>
        <v>1041</v>
      </c>
      <c r="K7">
        <f t="shared" ref="K7:K52" si="2">IFERROR(_xlfn.RANK.EQ(J7,$J$6:$J$52),"-")</f>
        <v>2</v>
      </c>
      <c r="L7" t="str">
        <f>貼_前年計算用シート!G8</f>
        <v>福岡</v>
      </c>
      <c r="M7" s="24">
        <f>貼_前年計算用シート!G56</f>
        <v>27</v>
      </c>
      <c r="N7">
        <f t="shared" ref="N7:N52" si="3">IFERROR(_xlfn.RANK.EQ(M7,M$6:M$52),"-")</f>
        <v>2</v>
      </c>
      <c r="O7" t="str">
        <f>貼_前年計算用シート!H8</f>
        <v>山形</v>
      </c>
      <c r="P7" s="24">
        <f>貼_前年計算用シート!H56</f>
        <v>8</v>
      </c>
      <c r="Q7">
        <f t="shared" ref="Q7:Q52" si="4">IFERROR(_xlfn.RANK.EQ(P7,P$6:P$52),"-")</f>
        <v>2</v>
      </c>
      <c r="R7" t="str">
        <f>貼_前年計算用シート!I8</f>
        <v>宮城</v>
      </c>
      <c r="S7">
        <f>貼_前年計算用シート!I56</f>
        <v>32</v>
      </c>
      <c r="T7">
        <f t="shared" ref="T7:T52" si="5">IFERROR(_xlfn.RANK.EQ(S7,S$6:S$52),"-")</f>
        <v>2</v>
      </c>
      <c r="U7" t="str">
        <f>貼_前年計算用シート!J8</f>
        <v>鹿児島</v>
      </c>
      <c r="V7">
        <f>貼_前年計算用シート!J56</f>
        <v>184</v>
      </c>
      <c r="W7">
        <f t="shared" ref="W7:W52" si="6">IFERROR(_xlfn.RANK.EQ(V7,V$6:V$52),"-")</f>
        <v>2</v>
      </c>
      <c r="X7">
        <f>貼_前年計算用シート!K8</f>
        <v>0</v>
      </c>
      <c r="Y7">
        <f>貼_前年計算用シート!K56</f>
        <v>0</v>
      </c>
      <c r="Z7">
        <f t="shared" ref="Z7:Z52" si="7">IFERROR(_xlfn.RANK.EQ(Y7,Y$6:Y$52),"-")</f>
        <v>2</v>
      </c>
      <c r="AA7" t="str">
        <f>貼_前年計算用シート!L8</f>
        <v>青森</v>
      </c>
      <c r="AB7" s="69">
        <f>貼_前年計算用シート!L56</f>
        <v>0</v>
      </c>
      <c r="AC7">
        <f t="shared" ref="AC7:AC52" si="8">IFERROR(_xlfn.RANK.EQ(AB7,AB$6:AB$52),"-")</f>
        <v>2</v>
      </c>
      <c r="AD7" t="str">
        <f>貼_前年計算用シート!M8</f>
        <v>茨城</v>
      </c>
      <c r="AE7">
        <f>貼_前年計算用シート!M56</f>
        <v>1530</v>
      </c>
      <c r="AF7">
        <f t="shared" ref="AF7:AF52" si="9">IFERROR(_xlfn.RANK.EQ(AE7,AE$6:AE$52),"-")</f>
        <v>2</v>
      </c>
      <c r="AG7" t="str">
        <f>貼_前年計算用シート!N8</f>
        <v>長野</v>
      </c>
      <c r="AH7">
        <f>貼_前年計算用シート!N56</f>
        <v>870</v>
      </c>
      <c r="AI7">
        <f t="shared" ref="AI7:AI52" si="10">IFERROR(_xlfn.RANK.EQ(AH7,AH$6:AH$52),"-")</f>
        <v>2</v>
      </c>
      <c r="AJ7" t="str">
        <f>貼_前年計算用シート!O8</f>
        <v>千葉</v>
      </c>
      <c r="AK7">
        <f>貼_前年計算用シート!O56</f>
        <v>187</v>
      </c>
      <c r="AL7">
        <f t="shared" ref="AL7:AL52" si="11">IFERROR(_xlfn.RANK.EQ(AK7,AK$6:AK$52),"-")</f>
        <v>2</v>
      </c>
      <c r="AM7" t="str">
        <f>貼_前年計算用シート!P8</f>
        <v>鹿児島</v>
      </c>
      <c r="AN7">
        <f>貼_前年計算用シート!P56</f>
        <v>3329</v>
      </c>
      <c r="AO7">
        <f t="shared" ref="AO7:AO52" si="12">IFERROR(_xlfn.RANK.EQ(AN7,AN$6:AN$52),"-")</f>
        <v>2</v>
      </c>
      <c r="AP7" t="str">
        <f>貼_前年計算用シート!Q8</f>
        <v>栃木</v>
      </c>
      <c r="AQ7">
        <f>貼_前年計算用シート!Q56</f>
        <v>465</v>
      </c>
      <c r="AR7">
        <f t="shared" ref="AR7:AR52" si="13">IFERROR(_xlfn.RANK.EQ(AQ7,AQ$6:AQ$52),"-")</f>
        <v>2</v>
      </c>
      <c r="AS7" t="str">
        <f>貼_前年計算用シート!R8</f>
        <v>栃木</v>
      </c>
      <c r="AT7">
        <f>貼_前年計算用シート!R56</f>
        <v>402</v>
      </c>
      <c r="AU7">
        <f t="shared" ref="AU7:AU52" si="14">IFERROR(_xlfn.RANK.EQ(AT7,AT$6:AT$52),"-")</f>
        <v>2</v>
      </c>
      <c r="AV7" t="str">
        <f>貼_前年計算用シート!S8</f>
        <v>北海道</v>
      </c>
      <c r="AW7">
        <f>貼_前年計算用シート!S56</f>
        <v>1131</v>
      </c>
      <c r="AX7">
        <f t="shared" ref="AX7:AX52" si="15">IFERROR(_xlfn.RANK.EQ(AW7,AW$6:AW$52),"-")</f>
        <v>2</v>
      </c>
    </row>
    <row r="8" spans="1:50">
      <c r="C8" t="str">
        <f>貼_前年計算用シート!D9</f>
        <v>茨城</v>
      </c>
      <c r="D8">
        <f>貼_前年計算用シート!D57</f>
        <v>4263</v>
      </c>
      <c r="E8">
        <f t="shared" si="0"/>
        <v>3</v>
      </c>
      <c r="F8" t="str">
        <f>貼_前年計算用シート!E9</f>
        <v>千葉</v>
      </c>
      <c r="G8">
        <f>貼_前年計算用シート!E57</f>
        <v>2375</v>
      </c>
      <c r="H8">
        <f t="shared" si="1"/>
        <v>3</v>
      </c>
      <c r="I8" t="str">
        <f>貼_前年計算用シート!F9</f>
        <v>秋田</v>
      </c>
      <c r="J8">
        <f>貼_前年計算用シート!F57</f>
        <v>876</v>
      </c>
      <c r="K8">
        <f t="shared" si="2"/>
        <v>3</v>
      </c>
      <c r="L8" t="str">
        <f>貼_前年計算用シート!G9</f>
        <v>佐賀</v>
      </c>
      <c r="M8" s="24">
        <f>貼_前年計算用シート!G57</f>
        <v>16</v>
      </c>
      <c r="N8">
        <f t="shared" si="3"/>
        <v>3</v>
      </c>
      <c r="O8" t="str">
        <f>貼_前年計算用シート!H9</f>
        <v>長野</v>
      </c>
      <c r="P8" s="24">
        <f>貼_前年計算用シート!H57</f>
        <v>7</v>
      </c>
      <c r="Q8">
        <f t="shared" si="4"/>
        <v>3</v>
      </c>
      <c r="R8" t="str">
        <f>貼_前年計算用シート!I9</f>
        <v>秋田</v>
      </c>
      <c r="S8">
        <f>貼_前年計算用シート!I57</f>
        <v>20</v>
      </c>
      <c r="T8">
        <f t="shared" si="5"/>
        <v>3</v>
      </c>
      <c r="U8" t="str">
        <f>貼_前年計算用シート!J9</f>
        <v>長崎</v>
      </c>
      <c r="V8">
        <f>貼_前年計算用シート!J57</f>
        <v>148</v>
      </c>
      <c r="W8">
        <f t="shared" si="6"/>
        <v>3</v>
      </c>
      <c r="X8">
        <f>貼_前年計算用シート!K9</f>
        <v>0</v>
      </c>
      <c r="Y8">
        <f>貼_前年計算用シート!K57</f>
        <v>0</v>
      </c>
      <c r="Z8">
        <f t="shared" si="7"/>
        <v>2</v>
      </c>
      <c r="AA8" t="str">
        <f>貼_前年計算用シート!L9</f>
        <v>滋賀</v>
      </c>
      <c r="AB8" s="69">
        <f>貼_前年計算用シート!L57</f>
        <v>0</v>
      </c>
      <c r="AC8">
        <f t="shared" si="8"/>
        <v>2</v>
      </c>
      <c r="AD8" t="str">
        <f>貼_前年計算用シート!M9</f>
        <v>千葉</v>
      </c>
      <c r="AE8">
        <f>貼_前年計算用シート!M57</f>
        <v>1280</v>
      </c>
      <c r="AF8">
        <f t="shared" si="9"/>
        <v>3</v>
      </c>
      <c r="AG8" t="str">
        <f>貼_前年計算用シート!N9</f>
        <v>和歌山</v>
      </c>
      <c r="AH8">
        <f>貼_前年計算用シート!N57</f>
        <v>790</v>
      </c>
      <c r="AI8">
        <f t="shared" si="10"/>
        <v>3</v>
      </c>
      <c r="AJ8" t="str">
        <f>貼_前年計算用シート!O9</f>
        <v>静岡</v>
      </c>
      <c r="AK8">
        <f>貼_前年計算用シート!O57</f>
        <v>168</v>
      </c>
      <c r="AL8">
        <f t="shared" si="11"/>
        <v>3</v>
      </c>
      <c r="AM8" t="str">
        <f>貼_前年計算用シート!P9</f>
        <v>宮崎</v>
      </c>
      <c r="AN8">
        <f>貼_前年計算用シート!P57</f>
        <v>2308</v>
      </c>
      <c r="AO8">
        <f t="shared" si="12"/>
        <v>3</v>
      </c>
      <c r="AP8" t="str">
        <f>貼_前年計算用シート!Q9</f>
        <v>熊本</v>
      </c>
      <c r="AQ8">
        <f>貼_前年計算用シート!Q57</f>
        <v>341</v>
      </c>
      <c r="AR8">
        <f t="shared" si="13"/>
        <v>3</v>
      </c>
      <c r="AS8" t="str">
        <f>貼_前年計算用シート!R9</f>
        <v>熊本</v>
      </c>
      <c r="AT8">
        <f>貼_前年計算用シート!R57</f>
        <v>300</v>
      </c>
      <c r="AU8">
        <f t="shared" si="14"/>
        <v>3</v>
      </c>
      <c r="AV8" t="str">
        <f>貼_前年計算用シート!S9</f>
        <v>宮崎</v>
      </c>
      <c r="AW8">
        <f>貼_前年計算用シート!S57</f>
        <v>815</v>
      </c>
      <c r="AX8">
        <f t="shared" si="15"/>
        <v>3</v>
      </c>
    </row>
    <row r="9" spans="1:50">
      <c r="C9" t="str">
        <f>貼_前年計算用シート!D10</f>
        <v>宮崎</v>
      </c>
      <c r="D9">
        <f>貼_前年計算用シート!D58</f>
        <v>3478</v>
      </c>
      <c r="E9">
        <f t="shared" si="0"/>
        <v>4</v>
      </c>
      <c r="F9" t="str">
        <f>貼_前年計算用シート!E10</f>
        <v>長野</v>
      </c>
      <c r="G9">
        <f>貼_前年計算用シート!E58</f>
        <v>2333</v>
      </c>
      <c r="H9">
        <f t="shared" si="1"/>
        <v>4</v>
      </c>
      <c r="I9" t="str">
        <f>貼_前年計算用シート!F10</f>
        <v>山形</v>
      </c>
      <c r="J9">
        <f>貼_前年計算用シート!F58</f>
        <v>701</v>
      </c>
      <c r="K9">
        <f t="shared" si="2"/>
        <v>4</v>
      </c>
      <c r="L9" t="str">
        <f>貼_前年計算用シート!G10</f>
        <v>愛知</v>
      </c>
      <c r="M9" s="24">
        <f>貼_前年計算用シート!G58</f>
        <v>10</v>
      </c>
      <c r="N9">
        <f t="shared" si="3"/>
        <v>4</v>
      </c>
      <c r="O9" t="str">
        <f>貼_前年計算用シート!H10</f>
        <v>福島</v>
      </c>
      <c r="P9" s="24">
        <f>貼_前年計算用シート!H58</f>
        <v>5</v>
      </c>
      <c r="Q9">
        <f t="shared" si="4"/>
        <v>4</v>
      </c>
      <c r="R9" t="str">
        <f>貼_前年計算用シート!I10</f>
        <v>滋賀</v>
      </c>
      <c r="S9">
        <f>貼_前年計算用シート!I58</f>
        <v>19</v>
      </c>
      <c r="T9">
        <f t="shared" si="5"/>
        <v>4</v>
      </c>
      <c r="U9" t="str">
        <f>貼_前年計算用シート!J10</f>
        <v>茨城</v>
      </c>
      <c r="V9">
        <f>貼_前年計算用シート!J58</f>
        <v>34</v>
      </c>
      <c r="W9">
        <f t="shared" si="6"/>
        <v>4</v>
      </c>
      <c r="X9">
        <f>貼_前年計算用シート!K10</f>
        <v>0</v>
      </c>
      <c r="Y9">
        <f>貼_前年計算用シート!K58</f>
        <v>0</v>
      </c>
      <c r="Z9">
        <f t="shared" si="7"/>
        <v>2</v>
      </c>
      <c r="AA9" t="str">
        <f>貼_前年計算用シート!L10</f>
        <v>福岡</v>
      </c>
      <c r="AB9" s="69">
        <f>貼_前年計算用シート!L58</f>
        <v>0</v>
      </c>
      <c r="AC9">
        <f t="shared" si="8"/>
        <v>2</v>
      </c>
      <c r="AD9" t="str">
        <f>貼_前年計算用シート!M10</f>
        <v>熊本</v>
      </c>
      <c r="AE9">
        <f>貼_前年計算用シート!M58</f>
        <v>1186</v>
      </c>
      <c r="AF9">
        <f t="shared" si="9"/>
        <v>4</v>
      </c>
      <c r="AG9" t="str">
        <f>貼_前年計算用シート!N10</f>
        <v>山梨</v>
      </c>
      <c r="AH9">
        <f>貼_前年計算用シート!N58</f>
        <v>789</v>
      </c>
      <c r="AI9">
        <f t="shared" si="10"/>
        <v>4</v>
      </c>
      <c r="AJ9" t="str">
        <f>貼_前年計算用シート!O10</f>
        <v>福岡</v>
      </c>
      <c r="AK9">
        <f>貼_前年計算用シート!O58</f>
        <v>165</v>
      </c>
      <c r="AL9">
        <f t="shared" si="11"/>
        <v>4</v>
      </c>
      <c r="AM9" t="str">
        <f>貼_前年計算用シート!P10</f>
        <v>岩手</v>
      </c>
      <c r="AN9">
        <f>貼_前年計算用シート!P58</f>
        <v>1701</v>
      </c>
      <c r="AO9">
        <f t="shared" si="12"/>
        <v>4</v>
      </c>
      <c r="AP9" t="str">
        <f>貼_前年計算用シート!Q10</f>
        <v>岩手</v>
      </c>
      <c r="AQ9">
        <f>貼_前年計算用シート!Q58</f>
        <v>258</v>
      </c>
      <c r="AR9">
        <f t="shared" si="13"/>
        <v>4</v>
      </c>
      <c r="AS9" t="str">
        <f>貼_前年計算用シート!R10</f>
        <v>岩手</v>
      </c>
      <c r="AT9">
        <f>貼_前年計算用シート!R58</f>
        <v>234</v>
      </c>
      <c r="AU9">
        <f t="shared" si="14"/>
        <v>4</v>
      </c>
      <c r="AV9" t="str">
        <f>貼_前年計算用シート!S10</f>
        <v>熊本</v>
      </c>
      <c r="AW9">
        <f>貼_前年計算用シート!S58</f>
        <v>454</v>
      </c>
      <c r="AX9">
        <f t="shared" si="15"/>
        <v>4</v>
      </c>
    </row>
    <row r="10" spans="1:50">
      <c r="C10" t="str">
        <f>貼_前年計算用シート!D11</f>
        <v>熊本</v>
      </c>
      <c r="D10">
        <f>貼_前年計算用シート!D59</f>
        <v>3477</v>
      </c>
      <c r="E10">
        <f t="shared" si="0"/>
        <v>5</v>
      </c>
      <c r="F10" t="str">
        <f>貼_前年計算用シート!E11</f>
        <v>青森</v>
      </c>
      <c r="G10">
        <f>貼_前年計算用シート!E59</f>
        <v>2330</v>
      </c>
      <c r="H10">
        <f t="shared" si="1"/>
        <v>5</v>
      </c>
      <c r="I10" t="str">
        <f>貼_前年計算用シート!F11</f>
        <v>宮城</v>
      </c>
      <c r="J10">
        <f>貼_前年計算用シート!F59</f>
        <v>634</v>
      </c>
      <c r="K10">
        <f t="shared" si="2"/>
        <v>5</v>
      </c>
      <c r="L10" t="str">
        <f>貼_前年計算用シート!G11</f>
        <v>熊本</v>
      </c>
      <c r="M10" s="24">
        <f>貼_前年計算用シート!G59</f>
        <v>7</v>
      </c>
      <c r="N10">
        <f t="shared" si="3"/>
        <v>5</v>
      </c>
      <c r="O10" t="str">
        <f>貼_前年計算用シート!H11</f>
        <v>秋田</v>
      </c>
      <c r="P10" s="24">
        <f>貼_前年計算用シート!H59</f>
        <v>5</v>
      </c>
      <c r="Q10">
        <f t="shared" si="4"/>
        <v>4</v>
      </c>
      <c r="R10" t="str">
        <f>貼_前年計算用シート!I11</f>
        <v>兵庫</v>
      </c>
      <c r="S10">
        <f>貼_前年計算用シート!I59</f>
        <v>16</v>
      </c>
      <c r="T10">
        <f t="shared" si="5"/>
        <v>5</v>
      </c>
      <c r="U10" t="str">
        <f>貼_前年計算用シート!J11</f>
        <v>千葉</v>
      </c>
      <c r="V10">
        <f>貼_前年計算用シート!J59</f>
        <v>27</v>
      </c>
      <c r="W10">
        <f t="shared" si="6"/>
        <v>5</v>
      </c>
      <c r="X10">
        <f>貼_前年計算用シート!K11</f>
        <v>0</v>
      </c>
      <c r="Y10">
        <f>貼_前年計算用シート!K59</f>
        <v>0</v>
      </c>
      <c r="Z10">
        <f t="shared" si="7"/>
        <v>2</v>
      </c>
      <c r="AA10" t="str">
        <f>貼_前年計算用シート!L11</f>
        <v>佐賀</v>
      </c>
      <c r="AB10" s="69">
        <f>貼_前年計算用シート!L59</f>
        <v>0</v>
      </c>
      <c r="AC10">
        <f t="shared" si="8"/>
        <v>2</v>
      </c>
      <c r="AD10" t="str">
        <f>貼_前年計算用シート!M11</f>
        <v>愛知</v>
      </c>
      <c r="AE10">
        <f>貼_前年計算用シート!M59</f>
        <v>1031</v>
      </c>
      <c r="AF10">
        <f t="shared" si="9"/>
        <v>5</v>
      </c>
      <c r="AG10" t="str">
        <f>貼_前年計算用シート!N11</f>
        <v>山形</v>
      </c>
      <c r="AH10">
        <f>貼_前年計算用シート!N59</f>
        <v>694</v>
      </c>
      <c r="AI10">
        <f t="shared" si="10"/>
        <v>5</v>
      </c>
      <c r="AJ10" t="str">
        <f>貼_前年計算用シート!O11</f>
        <v>茨城</v>
      </c>
      <c r="AK10">
        <f>貼_前年計算用シート!O59</f>
        <v>159</v>
      </c>
      <c r="AL10">
        <f t="shared" si="11"/>
        <v>5</v>
      </c>
      <c r="AM10" t="str">
        <f>貼_前年計算用シート!P11</f>
        <v>熊本</v>
      </c>
      <c r="AN10">
        <f>貼_前年計算用シート!P59</f>
        <v>1318</v>
      </c>
      <c r="AO10">
        <f t="shared" si="12"/>
        <v>5</v>
      </c>
      <c r="AP10" t="str">
        <f>貼_前年計算用シート!Q11</f>
        <v>千葉</v>
      </c>
      <c r="AQ10">
        <f>貼_前年計算用シート!Q59</f>
        <v>257</v>
      </c>
      <c r="AR10">
        <f t="shared" si="13"/>
        <v>5</v>
      </c>
      <c r="AS10" t="str">
        <f>貼_前年計算用シート!R11</f>
        <v>千葉</v>
      </c>
      <c r="AT10">
        <f>貼_前年計算用シート!R59</f>
        <v>225</v>
      </c>
      <c r="AU10">
        <f t="shared" si="14"/>
        <v>5</v>
      </c>
      <c r="AV10" t="str">
        <f>貼_前年計算用シート!S11</f>
        <v>岩手</v>
      </c>
      <c r="AW10">
        <f>貼_前年計算用シート!S59</f>
        <v>280</v>
      </c>
      <c r="AX10">
        <f t="shared" si="15"/>
        <v>5</v>
      </c>
    </row>
    <row r="11" spans="1:50">
      <c r="C11" t="str">
        <f>貼_前年計算用シート!D12</f>
        <v>千葉</v>
      </c>
      <c r="D11">
        <f>貼_前年計算用シート!D60</f>
        <v>3471</v>
      </c>
      <c r="E11">
        <f t="shared" si="0"/>
        <v>6</v>
      </c>
      <c r="F11" t="str">
        <f>貼_前年計算用シート!E12</f>
        <v>熊本</v>
      </c>
      <c r="G11">
        <f>貼_前年計算用シート!E60</f>
        <v>2135</v>
      </c>
      <c r="H11">
        <f t="shared" si="1"/>
        <v>6</v>
      </c>
      <c r="I11" t="str">
        <f>貼_前年計算用シート!F12</f>
        <v>茨城</v>
      </c>
      <c r="J11">
        <f>貼_前年計算用シート!F60</f>
        <v>596</v>
      </c>
      <c r="K11">
        <f t="shared" si="2"/>
        <v>6</v>
      </c>
      <c r="L11" t="str">
        <f>貼_前年計算用シート!G12</f>
        <v>埼玉</v>
      </c>
      <c r="M11" s="24">
        <f>貼_前年計算用シート!G60</f>
        <v>7</v>
      </c>
      <c r="N11">
        <f t="shared" si="3"/>
        <v>5</v>
      </c>
      <c r="O11" t="str">
        <f>貼_前年計算用シート!H12</f>
        <v>栃木</v>
      </c>
      <c r="P11" s="24">
        <f>貼_前年計算用シート!H60</f>
        <v>5</v>
      </c>
      <c r="Q11">
        <f t="shared" si="4"/>
        <v>4</v>
      </c>
      <c r="R11" t="str">
        <f>貼_前年計算用シート!I12</f>
        <v>佐賀</v>
      </c>
      <c r="S11">
        <f>貼_前年計算用シート!I60</f>
        <v>12</v>
      </c>
      <c r="T11">
        <f t="shared" si="5"/>
        <v>6</v>
      </c>
      <c r="U11" t="str">
        <f>貼_前年計算用シート!J12</f>
        <v>静岡</v>
      </c>
      <c r="V11">
        <f>貼_前年計算用シート!J60</f>
        <v>25</v>
      </c>
      <c r="W11">
        <f t="shared" si="6"/>
        <v>6</v>
      </c>
      <c r="X11">
        <f>貼_前年計算用シート!K12</f>
        <v>0</v>
      </c>
      <c r="Y11">
        <f>貼_前年計算用シート!K60</f>
        <v>0</v>
      </c>
      <c r="Z11">
        <f t="shared" si="7"/>
        <v>2</v>
      </c>
      <c r="AA11" t="str">
        <f>貼_前年計算用シート!L12</f>
        <v>長野</v>
      </c>
      <c r="AB11" s="69">
        <f>貼_前年計算用シート!L60</f>
        <v>0</v>
      </c>
      <c r="AC11">
        <f t="shared" si="8"/>
        <v>2</v>
      </c>
      <c r="AD11" t="str">
        <f>貼_前年計算用シート!M12</f>
        <v>群馬</v>
      </c>
      <c r="AE11">
        <f>貼_前年計算用シート!M60</f>
        <v>891</v>
      </c>
      <c r="AF11">
        <f t="shared" si="9"/>
        <v>6</v>
      </c>
      <c r="AG11" t="str">
        <f>貼_前年計算用シート!N12</f>
        <v>愛媛</v>
      </c>
      <c r="AH11">
        <f>貼_前年計算用シート!N60</f>
        <v>553</v>
      </c>
      <c r="AI11">
        <f t="shared" si="10"/>
        <v>6</v>
      </c>
      <c r="AJ11" t="str">
        <f>貼_前年計算用シート!O12</f>
        <v>埼玉</v>
      </c>
      <c r="AK11">
        <f>貼_前年計算用シート!O60</f>
        <v>158</v>
      </c>
      <c r="AL11">
        <f t="shared" si="11"/>
        <v>6</v>
      </c>
      <c r="AM11" t="str">
        <f>貼_前年計算用シート!P12</f>
        <v>茨城</v>
      </c>
      <c r="AN11">
        <f>貼_前年計算用シート!P60</f>
        <v>1311</v>
      </c>
      <c r="AO11">
        <f t="shared" si="12"/>
        <v>6</v>
      </c>
      <c r="AP11" t="str">
        <f>貼_前年計算用シート!Q12</f>
        <v>群馬</v>
      </c>
      <c r="AQ11">
        <f>貼_前年計算用シート!Q60</f>
        <v>257</v>
      </c>
      <c r="AR11">
        <f t="shared" si="13"/>
        <v>5</v>
      </c>
      <c r="AS11" t="str">
        <f>貼_前年計算用シート!R12</f>
        <v>群馬</v>
      </c>
      <c r="AT11">
        <f>貼_前年計算用シート!R60</f>
        <v>218</v>
      </c>
      <c r="AU11">
        <f t="shared" si="14"/>
        <v>6</v>
      </c>
      <c r="AV11" t="str">
        <f>貼_前年計算用シート!S12</f>
        <v>長崎</v>
      </c>
      <c r="AW11">
        <f>貼_前年計算用シート!S60</f>
        <v>265</v>
      </c>
      <c r="AX11">
        <f t="shared" si="15"/>
        <v>6</v>
      </c>
    </row>
    <row r="12" spans="1:50">
      <c r="C12" t="str">
        <f>貼_前年計算用シート!D13</f>
        <v>青森</v>
      </c>
      <c r="D12">
        <f>貼_前年計算用シート!D61</f>
        <v>3277</v>
      </c>
      <c r="E12">
        <f t="shared" si="0"/>
        <v>7</v>
      </c>
      <c r="F12" t="str">
        <f>貼_前年計算用シート!E13</f>
        <v>愛知</v>
      </c>
      <c r="G12">
        <f>貼_前年計算用シート!E61</f>
        <v>2076</v>
      </c>
      <c r="H12">
        <f t="shared" si="1"/>
        <v>7</v>
      </c>
      <c r="I12" t="str">
        <f>貼_前年計算用シート!F13</f>
        <v>福島</v>
      </c>
      <c r="J12">
        <f>貼_前年計算用シート!F61</f>
        <v>574</v>
      </c>
      <c r="K12">
        <f t="shared" si="2"/>
        <v>7</v>
      </c>
      <c r="L12" t="str">
        <f>貼_前年計算用シート!G13</f>
        <v>三重</v>
      </c>
      <c r="M12" s="24">
        <f>貼_前年計算用シート!G61</f>
        <v>6</v>
      </c>
      <c r="N12">
        <f t="shared" si="3"/>
        <v>7</v>
      </c>
      <c r="O12" t="str">
        <f>貼_前年計算用シート!H13</f>
        <v>茨城</v>
      </c>
      <c r="P12" s="24">
        <f>貼_前年計算用シート!H61</f>
        <v>4</v>
      </c>
      <c r="Q12">
        <f t="shared" si="4"/>
        <v>7</v>
      </c>
      <c r="R12" t="str">
        <f>貼_前年計算用シート!I13</f>
        <v>新潟</v>
      </c>
      <c r="S12">
        <f>貼_前年計算用シート!I61</f>
        <v>11</v>
      </c>
      <c r="T12">
        <f t="shared" si="5"/>
        <v>7</v>
      </c>
      <c r="U12" t="str">
        <f>貼_前年計算用シート!J13</f>
        <v>長野</v>
      </c>
      <c r="V12">
        <f>貼_前年計算用シート!J61</f>
        <v>20</v>
      </c>
      <c r="W12">
        <f t="shared" si="6"/>
        <v>7</v>
      </c>
      <c r="X12">
        <f>貼_前年計算用シート!K13</f>
        <v>0</v>
      </c>
      <c r="Y12">
        <f>貼_前年計算用シート!K61</f>
        <v>0</v>
      </c>
      <c r="Z12">
        <f t="shared" si="7"/>
        <v>2</v>
      </c>
      <c r="AA12" t="str">
        <f>貼_前年計算用シート!L13</f>
        <v>熊本</v>
      </c>
      <c r="AB12" s="69">
        <f>貼_前年計算用シート!L61</f>
        <v>0</v>
      </c>
      <c r="AC12">
        <f t="shared" si="8"/>
        <v>2</v>
      </c>
      <c r="AD12" t="str">
        <f>貼_前年計算用シート!M13</f>
        <v>長野</v>
      </c>
      <c r="AE12">
        <f>貼_前年計算用シート!M61</f>
        <v>866</v>
      </c>
      <c r="AF12">
        <f t="shared" si="9"/>
        <v>7</v>
      </c>
      <c r="AG12" t="str">
        <f>貼_前年計算用シート!N13</f>
        <v>熊本</v>
      </c>
      <c r="AH12">
        <f>貼_前年計算用シート!N61</f>
        <v>362</v>
      </c>
      <c r="AI12">
        <f t="shared" si="10"/>
        <v>7</v>
      </c>
      <c r="AJ12" t="str">
        <f>貼_前年計算用シート!O13</f>
        <v>長野</v>
      </c>
      <c r="AK12">
        <f>貼_前年計算用シート!O61</f>
        <v>156</v>
      </c>
      <c r="AL12">
        <f t="shared" si="11"/>
        <v>7</v>
      </c>
      <c r="AM12" t="str">
        <f>貼_前年計算用シート!P13</f>
        <v>栃木</v>
      </c>
      <c r="AN12">
        <f>貼_前年計算用シート!P61</f>
        <v>1287</v>
      </c>
      <c r="AO12">
        <f t="shared" si="12"/>
        <v>7</v>
      </c>
      <c r="AP12" t="str">
        <f>貼_前年計算用シート!Q13</f>
        <v>茨城</v>
      </c>
      <c r="AQ12">
        <f>貼_前年計算用シート!Q61</f>
        <v>217</v>
      </c>
      <c r="AR12">
        <f t="shared" si="13"/>
        <v>7</v>
      </c>
      <c r="AS12" t="str">
        <f>貼_前年計算用シート!R13</f>
        <v>茨城</v>
      </c>
      <c r="AT12">
        <f>貼_前年計算用シート!R61</f>
        <v>197</v>
      </c>
      <c r="AU12">
        <f t="shared" si="14"/>
        <v>7</v>
      </c>
      <c r="AV12" t="str">
        <f>貼_前年計算用シート!S13</f>
        <v>宮城</v>
      </c>
      <c r="AW12">
        <f>貼_前年計算用シート!S61</f>
        <v>264</v>
      </c>
      <c r="AX12">
        <f t="shared" si="15"/>
        <v>7</v>
      </c>
    </row>
    <row r="13" spans="1:50">
      <c r="C13" t="str">
        <f>貼_前年計算用シート!D14</f>
        <v>愛知</v>
      </c>
      <c r="D13">
        <f>貼_前年計算用シート!D62</f>
        <v>2922</v>
      </c>
      <c r="E13">
        <f t="shared" si="0"/>
        <v>8</v>
      </c>
      <c r="F13" t="str">
        <f>貼_前年計算用シート!E14</f>
        <v>山形</v>
      </c>
      <c r="G13">
        <f>貼_前年計算用シート!E62</f>
        <v>1943</v>
      </c>
      <c r="H13">
        <f t="shared" si="1"/>
        <v>8</v>
      </c>
      <c r="I13" t="str">
        <f>貼_前年計算用シート!F14</f>
        <v>千葉</v>
      </c>
      <c r="J13">
        <f>貼_前年計算用シート!F62</f>
        <v>466</v>
      </c>
      <c r="K13">
        <f t="shared" si="2"/>
        <v>8</v>
      </c>
      <c r="L13" t="str">
        <f>貼_前年計算用シート!G14</f>
        <v>群馬</v>
      </c>
      <c r="M13" s="24">
        <f>貼_前年計算用シート!G62</f>
        <v>5</v>
      </c>
      <c r="N13">
        <f t="shared" si="3"/>
        <v>8</v>
      </c>
      <c r="O13" t="str">
        <f>貼_前年計算用シート!H14</f>
        <v>岩手</v>
      </c>
      <c r="P13" s="24">
        <f>貼_前年計算用シート!H62</f>
        <v>3</v>
      </c>
      <c r="Q13">
        <f t="shared" si="4"/>
        <v>8</v>
      </c>
      <c r="R13" t="str">
        <f>貼_前年計算用シート!I14</f>
        <v>福岡</v>
      </c>
      <c r="S13">
        <f>貼_前年計算用シート!I62</f>
        <v>11</v>
      </c>
      <c r="T13">
        <f t="shared" si="5"/>
        <v>7</v>
      </c>
      <c r="U13" t="str">
        <f>貼_前年計算用シート!J14</f>
        <v>青森</v>
      </c>
      <c r="V13">
        <f>貼_前年計算用シート!J62</f>
        <v>17</v>
      </c>
      <c r="W13">
        <f t="shared" si="6"/>
        <v>8</v>
      </c>
      <c r="X13">
        <f>貼_前年計算用シート!K14</f>
        <v>0</v>
      </c>
      <c r="Y13">
        <f>貼_前年計算用シート!K62</f>
        <v>0</v>
      </c>
      <c r="Z13">
        <f t="shared" si="7"/>
        <v>2</v>
      </c>
      <c r="AA13" t="str">
        <f>貼_前年計算用シート!L14</f>
        <v>群馬</v>
      </c>
      <c r="AB13" s="69">
        <f>貼_前年計算用シート!L62</f>
        <v>0</v>
      </c>
      <c r="AC13">
        <f t="shared" si="8"/>
        <v>2</v>
      </c>
      <c r="AD13" t="str">
        <f>貼_前年計算用シート!M14</f>
        <v>青森</v>
      </c>
      <c r="AE13">
        <f>貼_前年計算用シート!M62</f>
        <v>753</v>
      </c>
      <c r="AF13">
        <f t="shared" si="9"/>
        <v>8</v>
      </c>
      <c r="AG13" t="str">
        <f>貼_前年計算用シート!N14</f>
        <v>福島</v>
      </c>
      <c r="AH13">
        <f>貼_前年計算用シート!N62</f>
        <v>297</v>
      </c>
      <c r="AI13">
        <f t="shared" si="10"/>
        <v>8</v>
      </c>
      <c r="AJ13" t="str">
        <f>貼_前年計算用シート!O14</f>
        <v>北海道</v>
      </c>
      <c r="AK13">
        <f>貼_前年計算用シート!O62</f>
        <v>131</v>
      </c>
      <c r="AL13">
        <f t="shared" si="11"/>
        <v>8</v>
      </c>
      <c r="AM13" t="str">
        <f>貼_前年計算用シート!P14</f>
        <v>群馬</v>
      </c>
      <c r="AN13">
        <f>貼_前年計算用シート!P62</f>
        <v>1158</v>
      </c>
      <c r="AO13">
        <f t="shared" si="12"/>
        <v>8</v>
      </c>
      <c r="AP13" t="str">
        <f>貼_前年計算用シート!Q14</f>
        <v>愛知</v>
      </c>
      <c r="AQ13">
        <f>貼_前年計算用シート!Q62</f>
        <v>206</v>
      </c>
      <c r="AR13">
        <f t="shared" si="13"/>
        <v>8</v>
      </c>
      <c r="AS13" t="str">
        <f>貼_前年計算用シート!R14</f>
        <v>愛知</v>
      </c>
      <c r="AT13">
        <f>貼_前年計算用シート!R62</f>
        <v>182</v>
      </c>
      <c r="AU13">
        <f t="shared" si="14"/>
        <v>8</v>
      </c>
      <c r="AV13" t="str">
        <f>貼_前年計算用シート!S14</f>
        <v>栃木</v>
      </c>
      <c r="AW13">
        <f>貼_前年計算用シート!S62</f>
        <v>243</v>
      </c>
      <c r="AX13">
        <f t="shared" si="15"/>
        <v>8</v>
      </c>
    </row>
    <row r="14" spans="1:50">
      <c r="C14" t="str">
        <f>貼_前年計算用シート!D15</f>
        <v>栃木</v>
      </c>
      <c r="D14">
        <f>貼_前年計算用シート!D63</f>
        <v>2693</v>
      </c>
      <c r="E14">
        <f t="shared" si="0"/>
        <v>9</v>
      </c>
      <c r="F14" t="str">
        <f>貼_前年計算用シート!E15</f>
        <v>新潟</v>
      </c>
      <c r="G14">
        <f>貼_前年計算用シート!E63</f>
        <v>1764</v>
      </c>
      <c r="H14">
        <f t="shared" si="1"/>
        <v>9</v>
      </c>
      <c r="I14" t="str">
        <f>貼_前年計算用シート!F15</f>
        <v>岩手</v>
      </c>
      <c r="J14">
        <f>貼_前年計算用シート!F63</f>
        <v>460</v>
      </c>
      <c r="K14">
        <f t="shared" si="2"/>
        <v>9</v>
      </c>
      <c r="L14" t="str">
        <f>貼_前年計算用シート!G15</f>
        <v>茨城</v>
      </c>
      <c r="M14" s="24">
        <f>貼_前年計算用シート!G63</f>
        <v>5</v>
      </c>
      <c r="N14">
        <f t="shared" si="3"/>
        <v>8</v>
      </c>
      <c r="O14" t="str">
        <f>貼_前年計算用シート!H15</f>
        <v>福井</v>
      </c>
      <c r="P14" s="24">
        <f>貼_前年計算用シート!H63</f>
        <v>2</v>
      </c>
      <c r="Q14">
        <f t="shared" si="4"/>
        <v>9</v>
      </c>
      <c r="R14" t="str">
        <f>貼_前年計算用シート!I15</f>
        <v>青森</v>
      </c>
      <c r="S14">
        <f>貼_前年計算用シート!I63</f>
        <v>11</v>
      </c>
      <c r="T14">
        <f t="shared" si="5"/>
        <v>7</v>
      </c>
      <c r="U14" t="str">
        <f>貼_前年計算用シート!J15</f>
        <v>熊本</v>
      </c>
      <c r="V14">
        <f>貼_前年計算用シート!J63</f>
        <v>17</v>
      </c>
      <c r="W14">
        <f t="shared" si="6"/>
        <v>8</v>
      </c>
      <c r="X14">
        <f>貼_前年計算用シート!K15</f>
        <v>0</v>
      </c>
      <c r="Y14">
        <f>貼_前年計算用シート!K63</f>
        <v>0</v>
      </c>
      <c r="Z14">
        <f t="shared" si="7"/>
        <v>2</v>
      </c>
      <c r="AA14" t="str">
        <f>貼_前年計算用シート!L15</f>
        <v>埼玉</v>
      </c>
      <c r="AB14" s="69">
        <f>貼_前年計算用シート!L63</f>
        <v>0</v>
      </c>
      <c r="AC14">
        <f t="shared" si="8"/>
        <v>2</v>
      </c>
      <c r="AD14" t="str">
        <f>貼_前年計算用シート!M15</f>
        <v>埼玉</v>
      </c>
      <c r="AE14">
        <f>貼_前年計算用シート!M63</f>
        <v>743</v>
      </c>
      <c r="AF14">
        <f t="shared" si="9"/>
        <v>9</v>
      </c>
      <c r="AG14" t="str">
        <f>貼_前年計算用シート!N15</f>
        <v>岡山</v>
      </c>
      <c r="AH14">
        <f>貼_前年計算用シート!N63</f>
        <v>284</v>
      </c>
      <c r="AI14">
        <f t="shared" si="10"/>
        <v>9</v>
      </c>
      <c r="AJ14" t="str">
        <f>貼_前年計算用シート!O15</f>
        <v>鹿児島</v>
      </c>
      <c r="AK14">
        <f>貼_前年計算用シート!O63</f>
        <v>118</v>
      </c>
      <c r="AL14">
        <f t="shared" si="11"/>
        <v>9</v>
      </c>
      <c r="AM14" t="str">
        <f>貼_前年計算用シート!P15</f>
        <v>千葉</v>
      </c>
      <c r="AN14">
        <f>貼_前年計算用シート!P63</f>
        <v>1094</v>
      </c>
      <c r="AO14">
        <f t="shared" si="12"/>
        <v>9</v>
      </c>
      <c r="AP14" t="str">
        <f>貼_前年計算用シート!Q15</f>
        <v>岡山</v>
      </c>
      <c r="AQ14">
        <f>貼_前年計算用シート!Q63</f>
        <v>148</v>
      </c>
      <c r="AR14">
        <f t="shared" si="13"/>
        <v>9</v>
      </c>
      <c r="AS14" t="str">
        <f>貼_前年計算用シート!R15</f>
        <v>岡山</v>
      </c>
      <c r="AT14">
        <f>貼_前年計算用シート!R63</f>
        <v>135</v>
      </c>
      <c r="AU14">
        <f t="shared" si="14"/>
        <v>9</v>
      </c>
      <c r="AV14" t="str">
        <f>貼_前年計算用シート!S15</f>
        <v>沖縄</v>
      </c>
      <c r="AW14">
        <f>貼_前年計算用シート!S63</f>
        <v>209</v>
      </c>
      <c r="AX14">
        <f t="shared" si="15"/>
        <v>9</v>
      </c>
    </row>
    <row r="15" spans="1:50">
      <c r="C15" t="str">
        <f>貼_前年計算用シート!D16</f>
        <v>岩手</v>
      </c>
      <c r="D15">
        <f>貼_前年計算用シート!D64</f>
        <v>2651</v>
      </c>
      <c r="E15">
        <f t="shared" si="0"/>
        <v>10</v>
      </c>
      <c r="F15" t="str">
        <f>貼_前年計算用シート!E16</f>
        <v>鹿児島</v>
      </c>
      <c r="G15">
        <f>貼_前年計算用シート!E64</f>
        <v>1580</v>
      </c>
      <c r="H15">
        <f t="shared" si="1"/>
        <v>10</v>
      </c>
      <c r="I15" t="str">
        <f>貼_前年計算用シート!F16</f>
        <v>栃木</v>
      </c>
      <c r="J15">
        <f>貼_前年計算用シート!F64</f>
        <v>453</v>
      </c>
      <c r="K15">
        <f t="shared" si="2"/>
        <v>10</v>
      </c>
      <c r="L15" t="str">
        <f>貼_前年計算用シート!G16</f>
        <v>滋賀</v>
      </c>
      <c r="M15" s="24">
        <f>貼_前年計算用シート!G64</f>
        <v>5</v>
      </c>
      <c r="N15">
        <f t="shared" si="3"/>
        <v>8</v>
      </c>
      <c r="O15" t="str">
        <f>貼_前年計算用シート!H16</f>
        <v>青森</v>
      </c>
      <c r="P15" s="24">
        <f>貼_前年計算用シート!H64</f>
        <v>2</v>
      </c>
      <c r="Q15">
        <f t="shared" si="4"/>
        <v>9</v>
      </c>
      <c r="R15" t="str">
        <f>貼_前年計算用シート!I16</f>
        <v>富山</v>
      </c>
      <c r="S15">
        <f>貼_前年計算用シート!I64</f>
        <v>11</v>
      </c>
      <c r="T15">
        <f t="shared" si="5"/>
        <v>7</v>
      </c>
      <c r="U15" t="str">
        <f>貼_前年計算用シート!J16</f>
        <v>福島</v>
      </c>
      <c r="V15">
        <f>貼_前年計算用シート!J64</f>
        <v>14</v>
      </c>
      <c r="W15">
        <f t="shared" si="6"/>
        <v>10</v>
      </c>
      <c r="X15">
        <f>貼_前年計算用シート!K16</f>
        <v>0</v>
      </c>
      <c r="Y15">
        <f>貼_前年計算用シート!K64</f>
        <v>0</v>
      </c>
      <c r="Z15">
        <f t="shared" si="7"/>
        <v>2</v>
      </c>
      <c r="AA15" t="str">
        <f>貼_前年計算用シート!L16</f>
        <v>愛知</v>
      </c>
      <c r="AB15" s="69">
        <f>貼_前年計算用シート!L64</f>
        <v>0</v>
      </c>
      <c r="AC15">
        <f t="shared" si="8"/>
        <v>2</v>
      </c>
      <c r="AD15" t="str">
        <f>貼_前年計算用シート!M16</f>
        <v>栃木</v>
      </c>
      <c r="AE15">
        <f>貼_前年計算用シート!M64</f>
        <v>707</v>
      </c>
      <c r="AF15">
        <f t="shared" si="9"/>
        <v>10</v>
      </c>
      <c r="AG15" t="str">
        <f>貼_前年計算用シート!N16</f>
        <v>静岡</v>
      </c>
      <c r="AH15">
        <f>貼_前年計算用シート!N64</f>
        <v>282</v>
      </c>
      <c r="AI15">
        <f t="shared" si="10"/>
        <v>10</v>
      </c>
      <c r="AJ15" t="str">
        <f>貼_前年計算用シート!O16</f>
        <v>熊本</v>
      </c>
      <c r="AK15">
        <f>貼_前年計算用シート!O64</f>
        <v>94</v>
      </c>
      <c r="AL15">
        <f t="shared" si="11"/>
        <v>10</v>
      </c>
      <c r="AM15" t="str">
        <f>貼_前年計算用シート!P16</f>
        <v>青森</v>
      </c>
      <c r="AN15">
        <f>貼_前年計算用シート!P64</f>
        <v>947</v>
      </c>
      <c r="AO15">
        <f t="shared" si="12"/>
        <v>10</v>
      </c>
      <c r="AP15" t="str">
        <f>貼_前年計算用シート!Q16</f>
        <v>宮城</v>
      </c>
      <c r="AQ15">
        <f>貼_前年計算用シート!Q64</f>
        <v>134</v>
      </c>
      <c r="AR15">
        <f t="shared" si="13"/>
        <v>10</v>
      </c>
      <c r="AS15" t="str">
        <f>貼_前年計算用シート!R16</f>
        <v>宮城</v>
      </c>
      <c r="AT15">
        <f>貼_前年計算用シート!R64</f>
        <v>122</v>
      </c>
      <c r="AU15">
        <f t="shared" si="14"/>
        <v>10</v>
      </c>
      <c r="AV15" t="str">
        <f>貼_前年計算用シート!S16</f>
        <v>佐賀</v>
      </c>
      <c r="AW15">
        <f>貼_前年計算用シート!S64</f>
        <v>181</v>
      </c>
      <c r="AX15">
        <f t="shared" si="15"/>
        <v>10</v>
      </c>
    </row>
    <row r="16" spans="1:50">
      <c r="C16" t="str">
        <f>貼_前年計算用シート!D17</f>
        <v>長野</v>
      </c>
      <c r="D16">
        <f>貼_前年計算用シート!D65</f>
        <v>2624</v>
      </c>
      <c r="E16">
        <f t="shared" si="0"/>
        <v>11</v>
      </c>
      <c r="F16" t="str">
        <f>貼_前年計算用シート!E17</f>
        <v>福岡</v>
      </c>
      <c r="G16">
        <f>貼_前年計算用シート!E65</f>
        <v>1560</v>
      </c>
      <c r="H16">
        <f t="shared" si="1"/>
        <v>11</v>
      </c>
      <c r="I16" t="str">
        <f>貼_前年計算用シート!F17</f>
        <v>兵庫</v>
      </c>
      <c r="J16">
        <f>貼_前年計算用シート!F65</f>
        <v>391</v>
      </c>
      <c r="K16">
        <f t="shared" si="2"/>
        <v>11</v>
      </c>
      <c r="L16" t="str">
        <f>貼_前年計算用シート!G17</f>
        <v>岐阜</v>
      </c>
      <c r="M16" s="24">
        <f>貼_前年計算用シート!G65</f>
        <v>3</v>
      </c>
      <c r="N16">
        <f t="shared" si="3"/>
        <v>11</v>
      </c>
      <c r="O16" t="str">
        <f>貼_前年計算用シート!H17</f>
        <v>新潟</v>
      </c>
      <c r="P16" s="24">
        <f>貼_前年計算用シート!H65</f>
        <v>1</v>
      </c>
      <c r="Q16">
        <f t="shared" si="4"/>
        <v>11</v>
      </c>
      <c r="R16" t="str">
        <f>貼_前年計算用シート!I17</f>
        <v>山形</v>
      </c>
      <c r="S16">
        <f>貼_前年計算用シート!I65</f>
        <v>11</v>
      </c>
      <c r="T16">
        <f t="shared" si="5"/>
        <v>7</v>
      </c>
      <c r="U16" t="str">
        <f>貼_前年計算用シート!J17</f>
        <v>埼玉</v>
      </c>
      <c r="V16">
        <f>貼_前年計算用シート!J65</f>
        <v>12</v>
      </c>
      <c r="W16">
        <f t="shared" si="6"/>
        <v>11</v>
      </c>
      <c r="X16">
        <f>貼_前年計算用シート!K17</f>
        <v>0</v>
      </c>
      <c r="Y16">
        <f>貼_前年計算用シート!K65</f>
        <v>0</v>
      </c>
      <c r="Z16">
        <f t="shared" si="7"/>
        <v>2</v>
      </c>
      <c r="AA16" t="str">
        <f>貼_前年計算用シート!L17</f>
        <v>兵庫</v>
      </c>
      <c r="AB16" s="69">
        <f>貼_前年計算用シート!L65</f>
        <v>0</v>
      </c>
      <c r="AC16">
        <f t="shared" si="8"/>
        <v>2</v>
      </c>
      <c r="AD16" t="str">
        <f>貼_前年計算用シート!M17</f>
        <v>高知</v>
      </c>
      <c r="AE16">
        <f>貼_前年計算用シート!M65</f>
        <v>676</v>
      </c>
      <c r="AF16">
        <f t="shared" si="9"/>
        <v>11</v>
      </c>
      <c r="AG16" t="str">
        <f>貼_前年計算用シート!N17</f>
        <v>福岡</v>
      </c>
      <c r="AH16">
        <f>貼_前年計算用シート!N65</f>
        <v>257</v>
      </c>
      <c r="AI16">
        <f t="shared" si="10"/>
        <v>11</v>
      </c>
      <c r="AJ16" t="str">
        <f>貼_前年計算用シート!O17</f>
        <v>沖縄</v>
      </c>
      <c r="AK16">
        <f>貼_前年計算用シート!O65</f>
        <v>78</v>
      </c>
      <c r="AL16">
        <f t="shared" si="11"/>
        <v>11</v>
      </c>
      <c r="AM16" t="str">
        <f>貼_前年計算用シート!P17</f>
        <v>愛知</v>
      </c>
      <c r="AN16">
        <f>貼_前年計算用シート!P65</f>
        <v>840</v>
      </c>
      <c r="AO16">
        <f t="shared" si="12"/>
        <v>11</v>
      </c>
      <c r="AP16" t="str">
        <f>貼_前年計算用シート!Q17</f>
        <v>長野</v>
      </c>
      <c r="AQ16">
        <f>貼_前年計算用シート!Q65</f>
        <v>116</v>
      </c>
      <c r="AR16">
        <f t="shared" si="13"/>
        <v>11</v>
      </c>
      <c r="AS16" t="str">
        <f>貼_前年計算用シート!R17</f>
        <v>兵庫</v>
      </c>
      <c r="AT16">
        <f>貼_前年計算用シート!R65</f>
        <v>100</v>
      </c>
      <c r="AU16">
        <f t="shared" si="14"/>
        <v>11</v>
      </c>
      <c r="AV16" t="str">
        <f>貼_前年計算用シート!S17</f>
        <v>茨城</v>
      </c>
      <c r="AW16">
        <f>貼_前年計算用シート!S65</f>
        <v>174</v>
      </c>
      <c r="AX16">
        <f t="shared" si="15"/>
        <v>11</v>
      </c>
    </row>
    <row r="17" spans="3:50">
      <c r="C17" t="str">
        <f>貼_前年計算用シート!D18</f>
        <v>群馬</v>
      </c>
      <c r="D17">
        <f>貼_前年計算用シート!D66</f>
        <v>2404</v>
      </c>
      <c r="E17">
        <f t="shared" si="0"/>
        <v>12</v>
      </c>
      <c r="F17" t="str">
        <f>貼_前年計算用シート!E18</f>
        <v>福島</v>
      </c>
      <c r="G17">
        <f>貼_前年計算用シート!E66</f>
        <v>1427</v>
      </c>
      <c r="H17">
        <f t="shared" si="1"/>
        <v>12</v>
      </c>
      <c r="I17" t="str">
        <f>貼_前年計算用シート!F18</f>
        <v>青森</v>
      </c>
      <c r="J17">
        <f>貼_前年計算用シート!F66</f>
        <v>389</v>
      </c>
      <c r="K17">
        <f t="shared" si="2"/>
        <v>12</v>
      </c>
      <c r="L17" t="str">
        <f>貼_前年計算用シート!G18</f>
        <v>岩手</v>
      </c>
      <c r="M17" s="24">
        <f>貼_前年計算用シート!G66</f>
        <v>2</v>
      </c>
      <c r="N17">
        <f t="shared" si="3"/>
        <v>12</v>
      </c>
      <c r="O17" t="str">
        <f>貼_前年計算用シート!H18</f>
        <v>群馬</v>
      </c>
      <c r="P17" s="24">
        <f>貼_前年計算用シート!H66</f>
        <v>1</v>
      </c>
      <c r="Q17">
        <f t="shared" si="4"/>
        <v>11</v>
      </c>
      <c r="R17" t="str">
        <f>貼_前年計算用シート!I18</f>
        <v>愛知</v>
      </c>
      <c r="S17">
        <f>貼_前年計算用シート!I66</f>
        <v>11</v>
      </c>
      <c r="T17">
        <f t="shared" si="5"/>
        <v>7</v>
      </c>
      <c r="U17" t="str">
        <f>貼_前年計算用シート!J18</f>
        <v>岩手</v>
      </c>
      <c r="V17">
        <f>貼_前年計算用シート!J66</f>
        <v>11</v>
      </c>
      <c r="W17">
        <f t="shared" si="6"/>
        <v>12</v>
      </c>
      <c r="X17">
        <f>貼_前年計算用シート!K18</f>
        <v>0</v>
      </c>
      <c r="Y17">
        <f>貼_前年計算用シート!K66</f>
        <v>0</v>
      </c>
      <c r="Z17">
        <f t="shared" si="7"/>
        <v>2</v>
      </c>
      <c r="AA17" t="str">
        <f>貼_前年計算用シート!L18</f>
        <v>大分</v>
      </c>
      <c r="AB17" s="69">
        <f>貼_前年計算用シート!L66</f>
        <v>0</v>
      </c>
      <c r="AC17">
        <f t="shared" si="8"/>
        <v>2</v>
      </c>
      <c r="AD17" t="str">
        <f>貼_前年計算用シート!M18</f>
        <v>福岡</v>
      </c>
      <c r="AE17">
        <f>貼_前年計算用シート!M66</f>
        <v>668</v>
      </c>
      <c r="AF17">
        <f t="shared" si="9"/>
        <v>12</v>
      </c>
      <c r="AG17" t="str">
        <f>貼_前年計算用シート!N18</f>
        <v>佐賀</v>
      </c>
      <c r="AH17">
        <f>貼_前年計算用シート!N66</f>
        <v>204</v>
      </c>
      <c r="AI17">
        <f t="shared" si="10"/>
        <v>12</v>
      </c>
      <c r="AJ17" t="str">
        <f>貼_前年計算用シート!O18</f>
        <v>福島</v>
      </c>
      <c r="AK17">
        <f>貼_前年計算用シート!O66</f>
        <v>78</v>
      </c>
      <c r="AL17">
        <f t="shared" si="11"/>
        <v>11</v>
      </c>
      <c r="AM17" t="str">
        <f>貼_前年計算用シート!P18</f>
        <v>宮城</v>
      </c>
      <c r="AN17">
        <f>貼_前年計算用シート!P66</f>
        <v>753</v>
      </c>
      <c r="AO17">
        <f t="shared" si="12"/>
        <v>12</v>
      </c>
      <c r="AP17" t="str">
        <f>貼_前年計算用シート!Q18</f>
        <v>兵庫</v>
      </c>
      <c r="AQ17">
        <f>貼_前年計算用シート!Q66</f>
        <v>116</v>
      </c>
      <c r="AR17">
        <f t="shared" si="13"/>
        <v>11</v>
      </c>
      <c r="AS17" t="str">
        <f>貼_前年計算用シート!R18</f>
        <v>長野</v>
      </c>
      <c r="AT17">
        <f>貼_前年計算用シート!R66</f>
        <v>100</v>
      </c>
      <c r="AU17">
        <f t="shared" si="14"/>
        <v>11</v>
      </c>
      <c r="AV17" t="str">
        <f>貼_前年計算用シート!S18</f>
        <v>兵庫</v>
      </c>
      <c r="AW17">
        <f>貼_前年計算用シート!S66</f>
        <v>173</v>
      </c>
      <c r="AX17">
        <f t="shared" si="15"/>
        <v>12</v>
      </c>
    </row>
    <row r="18" spans="3:50">
      <c r="C18" t="str">
        <f>貼_前年計算用シート!D19</f>
        <v>山形</v>
      </c>
      <c r="D18">
        <f>貼_前年計算用シート!D67</f>
        <v>2337</v>
      </c>
      <c r="E18">
        <f t="shared" si="0"/>
        <v>13</v>
      </c>
      <c r="F18" t="str">
        <f>貼_前年計算用シート!E19</f>
        <v>静岡</v>
      </c>
      <c r="G18">
        <f>貼_前年計算用シート!E67</f>
        <v>1418</v>
      </c>
      <c r="H18">
        <f t="shared" si="1"/>
        <v>13</v>
      </c>
      <c r="I18" t="str">
        <f>貼_前年計算用シート!F19</f>
        <v>長野</v>
      </c>
      <c r="J18">
        <f>貼_前年計算用シート!F67</f>
        <v>371</v>
      </c>
      <c r="K18">
        <f t="shared" si="2"/>
        <v>13</v>
      </c>
      <c r="L18" t="str">
        <f>貼_前年計算用シート!G19</f>
        <v>大分</v>
      </c>
      <c r="M18" s="24">
        <f>貼_前年計算用シート!G67</f>
        <v>2</v>
      </c>
      <c r="N18">
        <f t="shared" si="3"/>
        <v>12</v>
      </c>
      <c r="O18" t="str">
        <f>貼_前年計算用シート!H19</f>
        <v>滋賀</v>
      </c>
      <c r="P18" s="24">
        <f>貼_前年計算用シート!H67</f>
        <v>1</v>
      </c>
      <c r="Q18">
        <f t="shared" si="4"/>
        <v>11</v>
      </c>
      <c r="R18" t="str">
        <f>貼_前年計算用シート!I19</f>
        <v>岩手</v>
      </c>
      <c r="S18">
        <f>貼_前年計算用シート!I67</f>
        <v>9</v>
      </c>
      <c r="T18">
        <f t="shared" si="5"/>
        <v>13</v>
      </c>
      <c r="U18" t="str">
        <f>貼_前年計算用シート!J19</f>
        <v>新潟</v>
      </c>
      <c r="V18">
        <f>貼_前年計算用シート!J67</f>
        <v>11</v>
      </c>
      <c r="W18">
        <f t="shared" si="6"/>
        <v>12</v>
      </c>
      <c r="X18">
        <f>貼_前年計算用シート!K19</f>
        <v>0</v>
      </c>
      <c r="Y18">
        <f>貼_前年計算用シート!K67</f>
        <v>0</v>
      </c>
      <c r="Z18">
        <f t="shared" si="7"/>
        <v>2</v>
      </c>
      <c r="AA18" t="str">
        <f>貼_前年計算用シート!L19</f>
        <v>鹿児島</v>
      </c>
      <c r="AB18" s="69">
        <f>貼_前年計算用シート!L67</f>
        <v>0</v>
      </c>
      <c r="AC18">
        <f t="shared" si="8"/>
        <v>2</v>
      </c>
      <c r="AD18" t="str">
        <f>貼_前年計算用シート!M19</f>
        <v>宮崎</v>
      </c>
      <c r="AE18">
        <f>貼_前年計算用シート!M67</f>
        <v>661</v>
      </c>
      <c r="AF18">
        <f t="shared" si="9"/>
        <v>13</v>
      </c>
      <c r="AG18" t="str">
        <f>貼_前年計算用シート!N19</f>
        <v>愛知</v>
      </c>
      <c r="AH18">
        <f>貼_前年計算用シート!N67</f>
        <v>192</v>
      </c>
      <c r="AI18">
        <f t="shared" si="10"/>
        <v>13</v>
      </c>
      <c r="AJ18" t="str">
        <f>貼_前年計算用シート!O19</f>
        <v>長崎</v>
      </c>
      <c r="AK18">
        <f>貼_前年計算用シート!O67</f>
        <v>73</v>
      </c>
      <c r="AL18">
        <f t="shared" si="11"/>
        <v>13</v>
      </c>
      <c r="AM18" t="str">
        <f>貼_前年計算用シート!P19</f>
        <v>岡山</v>
      </c>
      <c r="AN18">
        <f>貼_前年計算用シート!P67</f>
        <v>689</v>
      </c>
      <c r="AO18">
        <f t="shared" si="12"/>
        <v>13</v>
      </c>
      <c r="AP18" t="str">
        <f>貼_前年計算用シート!Q19</f>
        <v>静岡</v>
      </c>
      <c r="AQ18">
        <f>貼_前年計算用シート!Q67</f>
        <v>108</v>
      </c>
      <c r="AR18">
        <f t="shared" si="13"/>
        <v>13</v>
      </c>
      <c r="AS18" t="str">
        <f>貼_前年計算用シート!R19</f>
        <v>静岡</v>
      </c>
      <c r="AT18">
        <f>貼_前年計算用シート!R67</f>
        <v>97</v>
      </c>
      <c r="AU18">
        <f t="shared" si="14"/>
        <v>13</v>
      </c>
      <c r="AV18" t="str">
        <f>貼_前年計算用シート!S19</f>
        <v>群馬</v>
      </c>
      <c r="AW18">
        <f>貼_前年計算用シート!S67</f>
        <v>167</v>
      </c>
      <c r="AX18">
        <f t="shared" si="15"/>
        <v>13</v>
      </c>
    </row>
    <row r="19" spans="3:50">
      <c r="C19" t="str">
        <f>貼_前年計算用シート!D20</f>
        <v>新潟</v>
      </c>
      <c r="D19">
        <f>貼_前年計算用シート!D68</f>
        <v>2269</v>
      </c>
      <c r="E19">
        <f t="shared" si="0"/>
        <v>14</v>
      </c>
      <c r="F19" t="str">
        <f>貼_前年計算用シート!E20</f>
        <v>栃木</v>
      </c>
      <c r="G19">
        <f>貼_前年計算用シート!E68</f>
        <v>1399</v>
      </c>
      <c r="H19">
        <f t="shared" si="1"/>
        <v>14</v>
      </c>
      <c r="I19" t="str">
        <f>貼_前年計算用シート!F20</f>
        <v>富山</v>
      </c>
      <c r="J19">
        <f>貼_前年計算用シート!F68</f>
        <v>353</v>
      </c>
      <c r="K19">
        <f t="shared" si="2"/>
        <v>14</v>
      </c>
      <c r="L19" t="str">
        <f>貼_前年計算用シート!G20</f>
        <v>栃木</v>
      </c>
      <c r="M19" s="24">
        <f>貼_前年計算用シート!G68</f>
        <v>2</v>
      </c>
      <c r="N19">
        <f t="shared" si="3"/>
        <v>12</v>
      </c>
      <c r="O19" t="str">
        <f>貼_前年計算用シート!H20</f>
        <v>鹿児島</v>
      </c>
      <c r="P19" s="24">
        <f>貼_前年計算用シート!H68</f>
        <v>1</v>
      </c>
      <c r="Q19">
        <f t="shared" si="4"/>
        <v>11</v>
      </c>
      <c r="R19" t="str">
        <f>貼_前年計算用シート!I20</f>
        <v>岡山</v>
      </c>
      <c r="S19">
        <f>貼_前年計算用シート!I68</f>
        <v>7</v>
      </c>
      <c r="T19">
        <f t="shared" si="5"/>
        <v>14</v>
      </c>
      <c r="U19" t="str">
        <f>貼_前年計算用シート!J20</f>
        <v>福岡</v>
      </c>
      <c r="V19">
        <f>貼_前年計算用シート!J68</f>
        <v>10</v>
      </c>
      <c r="W19">
        <f t="shared" si="6"/>
        <v>14</v>
      </c>
      <c r="X19">
        <f>貼_前年計算用シート!K20</f>
        <v>0</v>
      </c>
      <c r="Y19">
        <f>貼_前年計算用シート!K68</f>
        <v>0</v>
      </c>
      <c r="Z19">
        <f t="shared" si="7"/>
        <v>2</v>
      </c>
      <c r="AA19" t="str">
        <f>貼_前年計算用シート!L20</f>
        <v>福島</v>
      </c>
      <c r="AB19" s="69">
        <f>貼_前年計算用シート!L68</f>
        <v>0</v>
      </c>
      <c r="AC19">
        <f t="shared" si="8"/>
        <v>2</v>
      </c>
      <c r="AD19" t="str">
        <f>貼_前年計算用シート!M20</f>
        <v>静岡</v>
      </c>
      <c r="AE19">
        <f>貼_前年計算用シート!M68</f>
        <v>591</v>
      </c>
      <c r="AF19">
        <f t="shared" si="9"/>
        <v>14</v>
      </c>
      <c r="AG19" t="str">
        <f>貼_前年計算用シート!N20</f>
        <v>広島</v>
      </c>
      <c r="AH19">
        <f>貼_前年計算用シート!N68</f>
        <v>161</v>
      </c>
      <c r="AI19">
        <f t="shared" si="10"/>
        <v>14</v>
      </c>
      <c r="AJ19" t="str">
        <f>貼_前年計算用シート!O20</f>
        <v>新潟</v>
      </c>
      <c r="AK19">
        <f>貼_前年計算用シート!O68</f>
        <v>69</v>
      </c>
      <c r="AL19">
        <f t="shared" si="11"/>
        <v>14</v>
      </c>
      <c r="AM19" t="str">
        <f>貼_前年計算用シート!P20</f>
        <v>兵庫</v>
      </c>
      <c r="AN19">
        <f>貼_前年計算用シート!P68</f>
        <v>635</v>
      </c>
      <c r="AO19">
        <f t="shared" si="12"/>
        <v>14</v>
      </c>
      <c r="AP19" t="str">
        <f>貼_前年計算用シート!Q20</f>
        <v>鹿児島</v>
      </c>
      <c r="AQ19">
        <f>貼_前年計算用シート!Q68</f>
        <v>103</v>
      </c>
      <c r="AR19">
        <f t="shared" si="13"/>
        <v>14</v>
      </c>
      <c r="AS19" t="str">
        <f>貼_前年計算用シート!R20</f>
        <v>島根</v>
      </c>
      <c r="AT19">
        <f>貼_前年計算用シート!R68</f>
        <v>90</v>
      </c>
      <c r="AU19">
        <f t="shared" si="14"/>
        <v>14</v>
      </c>
      <c r="AV19" t="str">
        <f>貼_前年計算用シート!S20</f>
        <v>青森</v>
      </c>
      <c r="AW19">
        <f>貼_前年計算用シート!S68</f>
        <v>161</v>
      </c>
      <c r="AX19">
        <f t="shared" si="15"/>
        <v>14</v>
      </c>
    </row>
    <row r="20" spans="3:50">
      <c r="C20" t="str">
        <f>貼_前年計算用シート!D21</f>
        <v>静岡</v>
      </c>
      <c r="D20">
        <f>貼_前年計算用シート!D69</f>
        <v>2084</v>
      </c>
      <c r="E20">
        <f t="shared" si="0"/>
        <v>15</v>
      </c>
      <c r="F20" t="str">
        <f>貼_前年計算用シート!E21</f>
        <v>秋田</v>
      </c>
      <c r="G20">
        <f>貼_前年計算用シート!E69</f>
        <v>1302</v>
      </c>
      <c r="H20">
        <f t="shared" si="1"/>
        <v>15</v>
      </c>
      <c r="I20" t="str">
        <f>貼_前年計算用シート!F21</f>
        <v>福岡</v>
      </c>
      <c r="J20">
        <f>貼_前年計算用シート!F69</f>
        <v>327</v>
      </c>
      <c r="K20">
        <f t="shared" si="2"/>
        <v>15</v>
      </c>
      <c r="L20" t="str">
        <f>貼_前年計算用シート!G21</f>
        <v>長野</v>
      </c>
      <c r="M20" s="24">
        <f>貼_前年計算用シート!G69</f>
        <v>2</v>
      </c>
      <c r="N20">
        <f t="shared" si="3"/>
        <v>12</v>
      </c>
      <c r="O20" t="str">
        <f>貼_前年計算用シート!H21</f>
        <v>熊本</v>
      </c>
      <c r="P20" s="24">
        <f>貼_前年計算用シート!H69</f>
        <v>0</v>
      </c>
      <c r="Q20">
        <f t="shared" si="4"/>
        <v>15</v>
      </c>
      <c r="R20" t="str">
        <f>貼_前年計算用シート!I21</f>
        <v>三重</v>
      </c>
      <c r="S20">
        <f>貼_前年計算用シート!I69</f>
        <v>6</v>
      </c>
      <c r="T20">
        <f t="shared" si="5"/>
        <v>15</v>
      </c>
      <c r="U20" t="str">
        <f>貼_前年計算用シート!J21</f>
        <v>宮崎</v>
      </c>
      <c r="V20">
        <f>貼_前年計算用シート!J69</f>
        <v>10</v>
      </c>
      <c r="W20">
        <f t="shared" si="6"/>
        <v>14</v>
      </c>
      <c r="X20">
        <f>貼_前年計算用シート!K21</f>
        <v>0</v>
      </c>
      <c r="Y20">
        <f>貼_前年計算用シート!K69</f>
        <v>0</v>
      </c>
      <c r="Z20">
        <f t="shared" si="7"/>
        <v>2</v>
      </c>
      <c r="AA20" t="str">
        <f>貼_前年計算用シート!L21</f>
        <v>岩手</v>
      </c>
      <c r="AB20" s="69">
        <f>貼_前年計算用シート!L69</f>
        <v>0</v>
      </c>
      <c r="AC20">
        <f t="shared" si="8"/>
        <v>2</v>
      </c>
      <c r="AD20" t="str">
        <f>貼_前年計算用シート!M21</f>
        <v>鹿児島</v>
      </c>
      <c r="AE20">
        <f>貼_前年計算用シート!M69</f>
        <v>545</v>
      </c>
      <c r="AF20">
        <f t="shared" si="9"/>
        <v>15</v>
      </c>
      <c r="AG20" t="str">
        <f>貼_前年計算用シート!N21</f>
        <v>長崎</v>
      </c>
      <c r="AH20">
        <f>貼_前年計算用シート!N69</f>
        <v>151</v>
      </c>
      <c r="AI20">
        <f t="shared" si="10"/>
        <v>15</v>
      </c>
      <c r="AJ20" t="str">
        <f>貼_前年計算用シート!O21</f>
        <v>宮崎</v>
      </c>
      <c r="AK20">
        <f>貼_前年計算用シート!O69</f>
        <v>69</v>
      </c>
      <c r="AL20">
        <f t="shared" si="11"/>
        <v>14</v>
      </c>
      <c r="AM20" t="str">
        <f>貼_前年計算用シート!P21</f>
        <v>長崎</v>
      </c>
      <c r="AN20">
        <f>貼_前年計算用シート!P69</f>
        <v>579</v>
      </c>
      <c r="AO20">
        <f t="shared" si="12"/>
        <v>15</v>
      </c>
      <c r="AP20" t="str">
        <f>貼_前年計算用シート!Q21</f>
        <v>島根</v>
      </c>
      <c r="AQ20">
        <f>貼_前年計算用シート!Q69</f>
        <v>101</v>
      </c>
      <c r="AR20">
        <f t="shared" si="13"/>
        <v>15</v>
      </c>
      <c r="AS20" t="str">
        <f>貼_前年計算用シート!R21</f>
        <v>鹿児島</v>
      </c>
      <c r="AT20">
        <f>貼_前年計算用シート!R69</f>
        <v>88</v>
      </c>
      <c r="AU20">
        <f t="shared" si="14"/>
        <v>15</v>
      </c>
      <c r="AV20" t="str">
        <f>貼_前年計算用シート!S21</f>
        <v>大分</v>
      </c>
      <c r="AW20">
        <f>貼_前年計算用シート!S69</f>
        <v>139</v>
      </c>
      <c r="AX20">
        <f t="shared" si="15"/>
        <v>15</v>
      </c>
    </row>
    <row r="21" spans="3:50">
      <c r="C21" t="str">
        <f>貼_前年計算用シート!D22</f>
        <v>福岡</v>
      </c>
      <c r="D21">
        <f>貼_前年計算用シート!D70</f>
        <v>1968</v>
      </c>
      <c r="E21">
        <f t="shared" si="0"/>
        <v>16</v>
      </c>
      <c r="F21" t="str">
        <f>貼_前年計算用シート!E22</f>
        <v>埼玉</v>
      </c>
      <c r="G21">
        <f>貼_前年計算用シート!E70</f>
        <v>1263</v>
      </c>
      <c r="H21">
        <f t="shared" si="1"/>
        <v>16</v>
      </c>
      <c r="I21" t="str">
        <f>貼_前年計算用シート!F22</f>
        <v>滋賀</v>
      </c>
      <c r="J21">
        <f>貼_前年計算用シート!F70</f>
        <v>305</v>
      </c>
      <c r="K21">
        <f t="shared" si="2"/>
        <v>16</v>
      </c>
      <c r="L21" t="str">
        <f>貼_前年計算用シート!G22</f>
        <v>山口</v>
      </c>
      <c r="M21" s="24">
        <f>貼_前年計算用シート!G70</f>
        <v>2</v>
      </c>
      <c r="N21">
        <f t="shared" si="3"/>
        <v>12</v>
      </c>
      <c r="O21" t="str">
        <f>貼_前年計算用シート!H22</f>
        <v>富山</v>
      </c>
      <c r="P21" s="24">
        <f>貼_前年計算用シート!H70</f>
        <v>0</v>
      </c>
      <c r="Q21">
        <f t="shared" si="4"/>
        <v>15</v>
      </c>
      <c r="R21" t="str">
        <f>貼_前年計算用シート!I22</f>
        <v>茨城</v>
      </c>
      <c r="S21">
        <f>貼_前年計算用シート!I70</f>
        <v>6</v>
      </c>
      <c r="T21">
        <f t="shared" si="5"/>
        <v>15</v>
      </c>
      <c r="U21" t="str">
        <f>貼_前年計算用シート!J22</f>
        <v>栃木</v>
      </c>
      <c r="V21">
        <f>貼_前年計算用シート!J70</f>
        <v>10</v>
      </c>
      <c r="W21">
        <f t="shared" si="6"/>
        <v>14</v>
      </c>
      <c r="X21">
        <f>貼_前年計算用シート!K22</f>
        <v>0</v>
      </c>
      <c r="Y21">
        <f>貼_前年計算用シート!K70</f>
        <v>0</v>
      </c>
      <c r="Z21">
        <f t="shared" si="7"/>
        <v>2</v>
      </c>
      <c r="AA21" t="str">
        <f>貼_前年計算用シート!L22</f>
        <v>栃木</v>
      </c>
      <c r="AB21" s="69">
        <f>貼_前年計算用シート!L70</f>
        <v>0</v>
      </c>
      <c r="AC21">
        <f t="shared" si="8"/>
        <v>2</v>
      </c>
      <c r="AD21" t="str">
        <f>貼_前年計算用シート!M22</f>
        <v>山形</v>
      </c>
      <c r="AE21">
        <f>貼_前年計算用シート!M70</f>
        <v>455</v>
      </c>
      <c r="AF21">
        <f t="shared" si="9"/>
        <v>16</v>
      </c>
      <c r="AG21" t="str">
        <f>貼_前年計算用シート!N22</f>
        <v>大分</v>
      </c>
      <c r="AH21">
        <f>貼_前年計算用シート!N70</f>
        <v>140</v>
      </c>
      <c r="AI21">
        <f t="shared" si="10"/>
        <v>16</v>
      </c>
      <c r="AJ21" t="str">
        <f>貼_前年計算用シート!O22</f>
        <v>栃木</v>
      </c>
      <c r="AK21">
        <f>貼_前年計算用シート!O70</f>
        <v>68</v>
      </c>
      <c r="AL21">
        <f t="shared" si="11"/>
        <v>16</v>
      </c>
      <c r="AM21" t="str">
        <f>貼_前年計算用シート!P22</f>
        <v>広島</v>
      </c>
      <c r="AN21">
        <f>貼_前年計算用シート!P70</f>
        <v>545</v>
      </c>
      <c r="AO21">
        <f t="shared" si="12"/>
        <v>16</v>
      </c>
      <c r="AP21" t="str">
        <f>貼_前年計算用シート!Q22</f>
        <v>宮崎</v>
      </c>
      <c r="AQ21">
        <f>貼_前年計算用シート!Q70</f>
        <v>98</v>
      </c>
      <c r="AR21">
        <f t="shared" si="13"/>
        <v>16</v>
      </c>
      <c r="AS21" t="str">
        <f>貼_前年計算用シート!R22</f>
        <v>宮崎</v>
      </c>
      <c r="AT21">
        <f>貼_前年計算用シート!R70</f>
        <v>84</v>
      </c>
      <c r="AU21">
        <f t="shared" si="14"/>
        <v>16</v>
      </c>
      <c r="AV21" t="str">
        <f>貼_前年計算用シート!S22</f>
        <v>山形</v>
      </c>
      <c r="AW21">
        <f>貼_前年計算用シート!S70</f>
        <v>133</v>
      </c>
      <c r="AX21">
        <f t="shared" si="15"/>
        <v>16</v>
      </c>
    </row>
    <row r="22" spans="3:50">
      <c r="C22" t="str">
        <f>貼_前年計算用シート!D23</f>
        <v>福島</v>
      </c>
      <c r="D22">
        <f>貼_前年計算用シート!D71</f>
        <v>1913</v>
      </c>
      <c r="E22">
        <f t="shared" si="0"/>
        <v>17</v>
      </c>
      <c r="F22" t="str">
        <f>貼_前年計算用シート!E23</f>
        <v>群馬</v>
      </c>
      <c r="G22">
        <f>貼_前年計算用シート!E71</f>
        <v>1245</v>
      </c>
      <c r="H22">
        <f t="shared" si="1"/>
        <v>17</v>
      </c>
      <c r="I22" t="str">
        <f>貼_前年計算用シート!F23</f>
        <v>熊本</v>
      </c>
      <c r="J22">
        <f>貼_前年計算用シート!F71</f>
        <v>302</v>
      </c>
      <c r="K22">
        <f t="shared" si="2"/>
        <v>17</v>
      </c>
      <c r="L22" t="str">
        <f>貼_前年計算用シート!G23</f>
        <v>香川</v>
      </c>
      <c r="M22" s="24">
        <f>貼_前年計算用シート!G71</f>
        <v>2</v>
      </c>
      <c r="N22">
        <f t="shared" si="3"/>
        <v>12</v>
      </c>
      <c r="O22" t="str">
        <f>貼_前年計算用シート!H23</f>
        <v>埼玉</v>
      </c>
      <c r="P22" s="24">
        <f>貼_前年計算用シート!H71</f>
        <v>0</v>
      </c>
      <c r="Q22">
        <f t="shared" si="4"/>
        <v>15</v>
      </c>
      <c r="R22" t="str">
        <f>貼_前年計算用シート!I23</f>
        <v>岐阜</v>
      </c>
      <c r="S22">
        <f>貼_前年計算用シート!I71</f>
        <v>5</v>
      </c>
      <c r="T22">
        <f t="shared" si="5"/>
        <v>17</v>
      </c>
      <c r="U22" t="str">
        <f>貼_前年計算用シート!J23</f>
        <v>広島</v>
      </c>
      <c r="V22">
        <f>貼_前年計算用シート!J71</f>
        <v>9</v>
      </c>
      <c r="W22">
        <f t="shared" si="6"/>
        <v>17</v>
      </c>
      <c r="X22">
        <f>貼_前年計算用シート!K23</f>
        <v>0</v>
      </c>
      <c r="Y22">
        <f>貼_前年計算用シート!K71</f>
        <v>0</v>
      </c>
      <c r="Z22">
        <f t="shared" si="7"/>
        <v>2</v>
      </c>
      <c r="AA22" t="str">
        <f>貼_前年計算用シート!L23</f>
        <v>静岡</v>
      </c>
      <c r="AB22" s="69">
        <f>貼_前年計算用シート!L71</f>
        <v>0</v>
      </c>
      <c r="AC22">
        <f t="shared" si="8"/>
        <v>2</v>
      </c>
      <c r="AD22" t="str">
        <f>貼_前年計算用シート!M23</f>
        <v>長崎</v>
      </c>
      <c r="AE22">
        <f>貼_前年計算用シート!M71</f>
        <v>439</v>
      </c>
      <c r="AF22">
        <f t="shared" si="9"/>
        <v>17</v>
      </c>
      <c r="AG22" t="str">
        <f>貼_前年計算用シート!N23</f>
        <v>岩手</v>
      </c>
      <c r="AH22">
        <f>貼_前年計算用シート!N71</f>
        <v>132</v>
      </c>
      <c r="AI22">
        <f t="shared" si="10"/>
        <v>17</v>
      </c>
      <c r="AJ22" t="str">
        <f>貼_前年計算用シート!O23</f>
        <v>岐阜</v>
      </c>
      <c r="AK22">
        <f>貼_前年計算用シート!O71</f>
        <v>65</v>
      </c>
      <c r="AL22">
        <f t="shared" si="11"/>
        <v>17</v>
      </c>
      <c r="AM22" t="str">
        <f>貼_前年計算用シート!P23</f>
        <v>静岡</v>
      </c>
      <c r="AN22">
        <f>貼_前年計算用シート!P71</f>
        <v>544</v>
      </c>
      <c r="AO22">
        <f t="shared" si="12"/>
        <v>17</v>
      </c>
      <c r="AP22" t="str">
        <f>貼_前年計算用シート!Q23</f>
        <v>福岡</v>
      </c>
      <c r="AQ22">
        <f>貼_前年計算用シート!Q71</f>
        <v>97</v>
      </c>
      <c r="AR22">
        <f t="shared" si="13"/>
        <v>17</v>
      </c>
      <c r="AS22" t="str">
        <f>貼_前年計算用シート!R23</f>
        <v>福岡</v>
      </c>
      <c r="AT22">
        <f>貼_前年計算用シート!R71</f>
        <v>83</v>
      </c>
      <c r="AU22">
        <f t="shared" si="14"/>
        <v>17</v>
      </c>
      <c r="AV22" t="str">
        <f>貼_前年計算用シート!S23</f>
        <v>福島</v>
      </c>
      <c r="AW22">
        <f>貼_前年計算用シート!S71</f>
        <v>133</v>
      </c>
      <c r="AX22">
        <f t="shared" si="15"/>
        <v>16</v>
      </c>
    </row>
    <row r="23" spans="3:50">
      <c r="C23" t="str">
        <f>貼_前年計算用シート!D24</f>
        <v>宮城</v>
      </c>
      <c r="D23">
        <f>貼_前年計算用シート!D72</f>
        <v>1755</v>
      </c>
      <c r="E23">
        <f t="shared" si="0"/>
        <v>18</v>
      </c>
      <c r="F23" t="str">
        <f>貼_前年計算用シート!E24</f>
        <v>宮崎</v>
      </c>
      <c r="G23">
        <f>貼_前年計算用シート!E72</f>
        <v>1139</v>
      </c>
      <c r="H23">
        <f t="shared" si="1"/>
        <v>18</v>
      </c>
      <c r="I23" t="str">
        <f>貼_前年計算用シート!F24</f>
        <v>埼玉</v>
      </c>
      <c r="J23">
        <f>貼_前年計算用シート!F72</f>
        <v>248</v>
      </c>
      <c r="K23">
        <f t="shared" si="2"/>
        <v>18</v>
      </c>
      <c r="L23" t="str">
        <f>貼_前年計算用シート!G24</f>
        <v>岡山</v>
      </c>
      <c r="M23" s="24">
        <f>貼_前年計算用シート!G72</f>
        <v>2</v>
      </c>
      <c r="N23">
        <f t="shared" si="3"/>
        <v>12</v>
      </c>
      <c r="O23" t="str">
        <f>貼_前年計算用シート!H24</f>
        <v>宮城</v>
      </c>
      <c r="P23" s="24">
        <f>貼_前年計算用シート!H72</f>
        <v>0</v>
      </c>
      <c r="Q23">
        <f t="shared" si="4"/>
        <v>15</v>
      </c>
      <c r="R23" t="str">
        <f>貼_前年計算用シート!I24</f>
        <v>熊本</v>
      </c>
      <c r="S23">
        <f>貼_前年計算用シート!I72</f>
        <v>5</v>
      </c>
      <c r="T23">
        <f t="shared" si="5"/>
        <v>17</v>
      </c>
      <c r="U23" t="str">
        <f>貼_前年計算用シート!J24</f>
        <v>神奈川</v>
      </c>
      <c r="V23">
        <f>貼_前年計算用シート!J72</f>
        <v>8</v>
      </c>
      <c r="W23">
        <f t="shared" si="6"/>
        <v>18</v>
      </c>
      <c r="X23">
        <f>貼_前年計算用シート!K24</f>
        <v>0</v>
      </c>
      <c r="Y23">
        <f>貼_前年計算用シート!K72</f>
        <v>0</v>
      </c>
      <c r="Z23">
        <f t="shared" si="7"/>
        <v>2</v>
      </c>
      <c r="AA23" t="str">
        <f>貼_前年計算用シート!L24</f>
        <v>三重</v>
      </c>
      <c r="AB23" s="69">
        <f>貼_前年計算用シート!L72</f>
        <v>0</v>
      </c>
      <c r="AC23">
        <f t="shared" si="8"/>
        <v>2</v>
      </c>
      <c r="AD23" t="str">
        <f>貼_前年計算用シート!M24</f>
        <v>福島</v>
      </c>
      <c r="AE23">
        <f>貼_前年計算用シート!M72</f>
        <v>431</v>
      </c>
      <c r="AF23">
        <f t="shared" si="9"/>
        <v>18</v>
      </c>
      <c r="AG23" t="str">
        <f>貼_前年計算用シート!N24</f>
        <v>宮崎</v>
      </c>
      <c r="AH23">
        <f>貼_前年計算用シート!N72</f>
        <v>130</v>
      </c>
      <c r="AI23">
        <f t="shared" si="10"/>
        <v>18</v>
      </c>
      <c r="AJ23" t="str">
        <f>貼_前年計算用シート!O24</f>
        <v>高知</v>
      </c>
      <c r="AK23">
        <f>貼_前年計算用シート!O72</f>
        <v>60</v>
      </c>
      <c r="AL23">
        <f t="shared" si="11"/>
        <v>18</v>
      </c>
      <c r="AM23" t="str">
        <f>貼_前年計算用シート!P24</f>
        <v>新潟</v>
      </c>
      <c r="AN23">
        <f>貼_前年計算用シート!P72</f>
        <v>504</v>
      </c>
      <c r="AO23">
        <f t="shared" si="12"/>
        <v>18</v>
      </c>
      <c r="AP23" t="str">
        <f>貼_前年計算用シート!Q24</f>
        <v>大分</v>
      </c>
      <c r="AQ23">
        <f>貼_前年計算用シート!Q72</f>
        <v>90</v>
      </c>
      <c r="AR23">
        <f t="shared" si="13"/>
        <v>18</v>
      </c>
      <c r="AS23" t="str">
        <f>貼_前年計算用シート!R24</f>
        <v>大分</v>
      </c>
      <c r="AT23">
        <f>貼_前年計算用シート!R72</f>
        <v>81</v>
      </c>
      <c r="AU23">
        <f t="shared" si="14"/>
        <v>18</v>
      </c>
      <c r="AV23" t="str">
        <f>貼_前年計算用シート!S24</f>
        <v>愛知</v>
      </c>
      <c r="AW23">
        <f>貼_前年計算用シート!S72</f>
        <v>116</v>
      </c>
      <c r="AX23">
        <f t="shared" si="15"/>
        <v>18</v>
      </c>
    </row>
    <row r="24" spans="3:50">
      <c r="C24" t="str">
        <f>貼_前年計算用シート!D25</f>
        <v>秋田</v>
      </c>
      <c r="D24">
        <f>貼_前年計算用シート!D73</f>
        <v>1658</v>
      </c>
      <c r="E24">
        <f t="shared" si="0"/>
        <v>19</v>
      </c>
      <c r="F24" t="str">
        <f>貼_前年計算用シート!E25</f>
        <v>和歌山</v>
      </c>
      <c r="G24">
        <f>貼_前年計算用シート!E73</f>
        <v>1094</v>
      </c>
      <c r="H24">
        <f t="shared" si="1"/>
        <v>19</v>
      </c>
      <c r="I24" t="str">
        <f>貼_前年計算用シート!F25</f>
        <v>愛知</v>
      </c>
      <c r="J24">
        <f>貼_前年計算用シート!F73</f>
        <v>233</v>
      </c>
      <c r="K24">
        <f t="shared" si="2"/>
        <v>19</v>
      </c>
      <c r="L24" t="str">
        <f>貼_前年計算用シート!G25</f>
        <v>兵庫</v>
      </c>
      <c r="M24" s="24">
        <f>貼_前年計算用シート!G73</f>
        <v>1</v>
      </c>
      <c r="N24">
        <f t="shared" si="3"/>
        <v>19</v>
      </c>
      <c r="O24" t="str">
        <f>貼_前年計算用シート!H25</f>
        <v>島根</v>
      </c>
      <c r="P24" s="24">
        <f>貼_前年計算用シート!H73</f>
        <v>0</v>
      </c>
      <c r="Q24">
        <f t="shared" si="4"/>
        <v>15</v>
      </c>
      <c r="R24" t="str">
        <f>貼_前年計算用シート!I25</f>
        <v>栃木</v>
      </c>
      <c r="S24">
        <f>貼_前年計算用シート!I73</f>
        <v>5</v>
      </c>
      <c r="T24">
        <f t="shared" si="5"/>
        <v>17</v>
      </c>
      <c r="U24" t="str">
        <f>貼_前年計算用シート!J25</f>
        <v>群馬</v>
      </c>
      <c r="V24">
        <f>貼_前年計算用シート!J73</f>
        <v>6</v>
      </c>
      <c r="W24">
        <f t="shared" si="6"/>
        <v>19</v>
      </c>
      <c r="X24">
        <f>貼_前年計算用シート!K25</f>
        <v>0</v>
      </c>
      <c r="Y24">
        <f>貼_前年計算用シート!K73</f>
        <v>0</v>
      </c>
      <c r="Z24">
        <f t="shared" si="7"/>
        <v>2</v>
      </c>
      <c r="AA24" t="str">
        <f>貼_前年計算用シート!L25</f>
        <v>島根</v>
      </c>
      <c r="AB24" s="69">
        <f>貼_前年計算用シート!L73</f>
        <v>0</v>
      </c>
      <c r="AC24">
        <f t="shared" si="8"/>
        <v>2</v>
      </c>
      <c r="AD24" t="str">
        <f>貼_前年計算用シート!M25</f>
        <v>兵庫</v>
      </c>
      <c r="AE24">
        <f>貼_前年計算用シート!M73</f>
        <v>366</v>
      </c>
      <c r="AF24">
        <f t="shared" si="9"/>
        <v>19</v>
      </c>
      <c r="AG24" t="str">
        <f>貼_前年計算用シート!N25</f>
        <v>茨城</v>
      </c>
      <c r="AH24">
        <f>貼_前年計算用シート!N73</f>
        <v>120</v>
      </c>
      <c r="AI24">
        <f t="shared" si="10"/>
        <v>19</v>
      </c>
      <c r="AJ24" t="str">
        <f>貼_前年計算用シート!O25</f>
        <v>山形</v>
      </c>
      <c r="AK24">
        <f>貼_前年計算用シート!O73</f>
        <v>60</v>
      </c>
      <c r="AL24">
        <f t="shared" si="11"/>
        <v>18</v>
      </c>
      <c r="AM24" t="str">
        <f>貼_前年計算用シート!P25</f>
        <v>福島</v>
      </c>
      <c r="AN24">
        <f>貼_前年計算用シート!P73</f>
        <v>475</v>
      </c>
      <c r="AO24">
        <f t="shared" si="12"/>
        <v>19</v>
      </c>
      <c r="AP24" t="str">
        <f>貼_前年計算用シート!Q25</f>
        <v>福島</v>
      </c>
      <c r="AQ24">
        <f>貼_前年計算用シート!Q73</f>
        <v>88</v>
      </c>
      <c r="AR24">
        <f t="shared" si="13"/>
        <v>19</v>
      </c>
      <c r="AS24" t="str">
        <f>貼_前年計算用シート!R25</f>
        <v>青森</v>
      </c>
      <c r="AT24">
        <f>貼_前年計算用シート!R73</f>
        <v>78</v>
      </c>
      <c r="AU24">
        <f t="shared" si="14"/>
        <v>19</v>
      </c>
      <c r="AV24" t="str">
        <f>貼_前年計算用シート!S25</f>
        <v>岐阜</v>
      </c>
      <c r="AW24">
        <f>貼_前年計算用シート!S73</f>
        <v>111</v>
      </c>
      <c r="AX24">
        <f t="shared" si="15"/>
        <v>19</v>
      </c>
    </row>
    <row r="25" spans="3:50">
      <c r="C25" t="str">
        <f>貼_前年計算用シート!D26</f>
        <v>長崎</v>
      </c>
      <c r="D25">
        <f>貼_前年計算用シート!D74</f>
        <v>1551</v>
      </c>
      <c r="E25">
        <f t="shared" si="0"/>
        <v>20</v>
      </c>
      <c r="F25" t="str">
        <f>貼_前年計算用シート!E26</f>
        <v>山梨</v>
      </c>
      <c r="G25">
        <f>貼_前年計算用シート!E74</f>
        <v>1030</v>
      </c>
      <c r="H25">
        <f t="shared" si="1"/>
        <v>20</v>
      </c>
      <c r="I25" t="str">
        <f>貼_前年計算用シート!F26</f>
        <v>三重</v>
      </c>
      <c r="J25">
        <f>貼_前年計算用シート!F74</f>
        <v>228</v>
      </c>
      <c r="K25">
        <f t="shared" si="2"/>
        <v>20</v>
      </c>
      <c r="L25" t="str">
        <f>貼_前年計算用シート!G26</f>
        <v>宮城</v>
      </c>
      <c r="M25" s="24">
        <f>貼_前年計算用シート!G74</f>
        <v>1</v>
      </c>
      <c r="N25">
        <f t="shared" si="3"/>
        <v>19</v>
      </c>
      <c r="O25" t="str">
        <f>貼_前年計算用シート!H26</f>
        <v>沖縄</v>
      </c>
      <c r="P25" s="24">
        <f>貼_前年計算用シート!H74</f>
        <v>0</v>
      </c>
      <c r="Q25">
        <f t="shared" si="4"/>
        <v>15</v>
      </c>
      <c r="R25" t="str">
        <f>貼_前年計算用シート!I26</f>
        <v>長野</v>
      </c>
      <c r="S25">
        <f>貼_前年計算用シート!I74</f>
        <v>4</v>
      </c>
      <c r="T25">
        <f t="shared" si="5"/>
        <v>20</v>
      </c>
      <c r="U25" t="str">
        <f>貼_前年計算用シート!J26</f>
        <v>鳥取</v>
      </c>
      <c r="V25">
        <f>貼_前年計算用シート!J74</f>
        <v>5</v>
      </c>
      <c r="W25">
        <f t="shared" si="6"/>
        <v>20</v>
      </c>
      <c r="X25">
        <f>貼_前年計算用シート!K26</f>
        <v>0</v>
      </c>
      <c r="Y25">
        <f>貼_前年計算用シート!K74</f>
        <v>0</v>
      </c>
      <c r="Z25">
        <f t="shared" si="7"/>
        <v>2</v>
      </c>
      <c r="AA25" t="str">
        <f>貼_前年計算用シート!L26</f>
        <v>長崎</v>
      </c>
      <c r="AB25" s="69">
        <f>貼_前年計算用シート!L74</f>
        <v>0</v>
      </c>
      <c r="AC25">
        <f t="shared" si="8"/>
        <v>2</v>
      </c>
      <c r="AD25" t="str">
        <f>貼_前年計算用シート!M26</f>
        <v>岐阜</v>
      </c>
      <c r="AE25">
        <f>貼_前年計算用シート!M74</f>
        <v>353</v>
      </c>
      <c r="AF25">
        <f t="shared" si="9"/>
        <v>20</v>
      </c>
      <c r="AG25" t="str">
        <f>貼_前年計算用シート!N26</f>
        <v>高知</v>
      </c>
      <c r="AH25">
        <f>貼_前年計算用シート!N74</f>
        <v>110</v>
      </c>
      <c r="AI25">
        <f t="shared" si="10"/>
        <v>20</v>
      </c>
      <c r="AJ25" t="str">
        <f>貼_前年計算用シート!O26</f>
        <v>和歌山</v>
      </c>
      <c r="AK25">
        <f>貼_前年計算用シート!O74</f>
        <v>59</v>
      </c>
      <c r="AL25">
        <f t="shared" si="11"/>
        <v>20</v>
      </c>
      <c r="AM25" t="str">
        <f>貼_前年計算用シート!P26</f>
        <v>三重</v>
      </c>
      <c r="AN25">
        <f>貼_前年計算用シート!P74</f>
        <v>466</v>
      </c>
      <c r="AO25">
        <f t="shared" si="12"/>
        <v>20</v>
      </c>
      <c r="AP25" t="str">
        <f>貼_前年計算用シート!Q26</f>
        <v>青森</v>
      </c>
      <c r="AQ25">
        <f>貼_前年計算用シート!Q74</f>
        <v>88</v>
      </c>
      <c r="AR25">
        <f t="shared" si="13"/>
        <v>19</v>
      </c>
      <c r="AS25" t="str">
        <f>貼_前年計算用シート!R26</f>
        <v>福島</v>
      </c>
      <c r="AT25">
        <f>貼_前年計算用シート!R74</f>
        <v>77</v>
      </c>
      <c r="AU25">
        <f t="shared" si="14"/>
        <v>20</v>
      </c>
      <c r="AV25" t="str">
        <f>貼_前年計算用シート!S26</f>
        <v>千葉</v>
      </c>
      <c r="AW25">
        <f>貼_前年計算用シート!S74</f>
        <v>107</v>
      </c>
      <c r="AX25">
        <f t="shared" si="15"/>
        <v>20</v>
      </c>
    </row>
    <row r="26" spans="3:50">
      <c r="C26" t="str">
        <f>貼_前年計算用シート!D27</f>
        <v>埼玉</v>
      </c>
      <c r="D26">
        <f>貼_前年計算用シート!D75</f>
        <v>1528</v>
      </c>
      <c r="E26">
        <f t="shared" si="0"/>
        <v>21</v>
      </c>
      <c r="F26" t="str">
        <f>貼_前年計算用シート!E27</f>
        <v>宮城</v>
      </c>
      <c r="G26">
        <f>貼_前年計算用シート!E75</f>
        <v>1000</v>
      </c>
      <c r="H26">
        <f t="shared" si="1"/>
        <v>21</v>
      </c>
      <c r="I26" t="str">
        <f>貼_前年計算用シート!F27</f>
        <v>岡山</v>
      </c>
      <c r="J26">
        <f>貼_前年計算用シート!F75</f>
        <v>228</v>
      </c>
      <c r="K26">
        <f t="shared" si="2"/>
        <v>20</v>
      </c>
      <c r="L26" t="str">
        <f>貼_前年計算用シート!G27</f>
        <v>千葉</v>
      </c>
      <c r="M26" s="24">
        <f>貼_前年計算用シート!G75</f>
        <v>1</v>
      </c>
      <c r="N26">
        <f t="shared" si="3"/>
        <v>19</v>
      </c>
      <c r="O26" t="str">
        <f>貼_前年計算用シート!H27</f>
        <v>岐阜</v>
      </c>
      <c r="P26" s="24">
        <f>貼_前年計算用シート!H75</f>
        <v>0</v>
      </c>
      <c r="Q26">
        <f t="shared" si="4"/>
        <v>15</v>
      </c>
      <c r="R26" t="str">
        <f>貼_前年計算用シート!I27</f>
        <v>福井</v>
      </c>
      <c r="S26">
        <f>貼_前年計算用シート!I75</f>
        <v>4</v>
      </c>
      <c r="T26">
        <f t="shared" si="5"/>
        <v>20</v>
      </c>
      <c r="U26" t="str">
        <f>貼_前年計算用シート!J27</f>
        <v>宮城</v>
      </c>
      <c r="V26">
        <f>貼_前年計算用シート!J75</f>
        <v>5</v>
      </c>
      <c r="W26">
        <f t="shared" si="6"/>
        <v>20</v>
      </c>
      <c r="X26">
        <f>貼_前年計算用シート!K27</f>
        <v>0</v>
      </c>
      <c r="Y26">
        <f>貼_前年計算用シート!K75</f>
        <v>0</v>
      </c>
      <c r="Z26">
        <f t="shared" si="7"/>
        <v>2</v>
      </c>
      <c r="AA26" t="str">
        <f>貼_前年計算用シート!L27</f>
        <v>秋田</v>
      </c>
      <c r="AB26" s="69">
        <f>貼_前年計算用シート!L75</f>
        <v>0</v>
      </c>
      <c r="AC26">
        <f t="shared" si="8"/>
        <v>2</v>
      </c>
      <c r="AD26" t="str">
        <f>貼_前年計算用シート!M27</f>
        <v>徳島</v>
      </c>
      <c r="AE26">
        <f>貼_前年計算用シート!M75</f>
        <v>343</v>
      </c>
      <c r="AF26">
        <f t="shared" si="9"/>
        <v>21</v>
      </c>
      <c r="AG26" t="str">
        <f>貼_前年計算用シート!N27</f>
        <v>鹿児島</v>
      </c>
      <c r="AH26">
        <f>貼_前年計算用シート!N75</f>
        <v>105</v>
      </c>
      <c r="AI26">
        <f t="shared" si="10"/>
        <v>21</v>
      </c>
      <c r="AJ26" t="str">
        <f>貼_前年計算用シート!O27</f>
        <v>群馬</v>
      </c>
      <c r="AK26">
        <f>貼_前年計算用シート!O75</f>
        <v>53</v>
      </c>
      <c r="AL26">
        <f t="shared" si="11"/>
        <v>21</v>
      </c>
      <c r="AM26" t="str">
        <f>貼_前年計算用シート!P27</f>
        <v>大分</v>
      </c>
      <c r="AN26">
        <f>貼_前年計算用シート!P75</f>
        <v>465</v>
      </c>
      <c r="AO26">
        <f t="shared" si="12"/>
        <v>21</v>
      </c>
      <c r="AP26" t="str">
        <f>貼_前年計算用シート!Q27</f>
        <v>山形</v>
      </c>
      <c r="AQ26">
        <f>貼_前年計算用シート!Q75</f>
        <v>82</v>
      </c>
      <c r="AR26">
        <f t="shared" si="13"/>
        <v>21</v>
      </c>
      <c r="AS26" t="str">
        <f>貼_前年計算用シート!R27</f>
        <v>山形</v>
      </c>
      <c r="AT26">
        <f>貼_前年計算用シート!R75</f>
        <v>71</v>
      </c>
      <c r="AU26">
        <f t="shared" si="14"/>
        <v>21</v>
      </c>
      <c r="AV26" t="str">
        <f>貼_前年計算用シート!S27</f>
        <v>岡山</v>
      </c>
      <c r="AW26">
        <f>貼_前年計算用シート!S75</f>
        <v>103</v>
      </c>
      <c r="AX26">
        <f t="shared" si="15"/>
        <v>21</v>
      </c>
    </row>
    <row r="27" spans="3:50">
      <c r="C27" t="str">
        <f>貼_前年計算用シート!D28</f>
        <v>兵庫</v>
      </c>
      <c r="D27">
        <f>貼_前年計算用シート!D76</f>
        <v>1501</v>
      </c>
      <c r="E27">
        <f t="shared" si="0"/>
        <v>22</v>
      </c>
      <c r="F27" t="str">
        <f>貼_前年計算用シート!E28</f>
        <v>高知</v>
      </c>
      <c r="G27">
        <f>貼_前年計算用シート!E76</f>
        <v>984</v>
      </c>
      <c r="H27">
        <f t="shared" si="1"/>
        <v>22</v>
      </c>
      <c r="I27" t="str">
        <f>貼_前年計算用シート!F28</f>
        <v>福井</v>
      </c>
      <c r="J27">
        <f>貼_前年計算用シート!F76</f>
        <v>226</v>
      </c>
      <c r="K27">
        <f t="shared" si="2"/>
        <v>22</v>
      </c>
      <c r="L27" t="str">
        <f>貼_前年計算用シート!G28</f>
        <v>静岡</v>
      </c>
      <c r="M27" s="24">
        <f>貼_前年計算用シート!G76</f>
        <v>1</v>
      </c>
      <c r="N27">
        <f t="shared" si="3"/>
        <v>19</v>
      </c>
      <c r="O27" t="str">
        <f>貼_前年計算用シート!H28</f>
        <v>鳥取</v>
      </c>
      <c r="P27" s="24">
        <f>貼_前年計算用シート!H76</f>
        <v>0</v>
      </c>
      <c r="Q27">
        <f t="shared" si="4"/>
        <v>15</v>
      </c>
      <c r="R27" t="str">
        <f>貼_前年計算用シート!I28</f>
        <v>京都</v>
      </c>
      <c r="S27">
        <f>貼_前年計算用シート!I76</f>
        <v>3</v>
      </c>
      <c r="T27">
        <f t="shared" si="5"/>
        <v>22</v>
      </c>
      <c r="U27" t="str">
        <f>貼_前年計算用シート!J28</f>
        <v>秋田</v>
      </c>
      <c r="V27">
        <f>貼_前年計算用シート!J76</f>
        <v>4</v>
      </c>
      <c r="W27">
        <f t="shared" si="6"/>
        <v>22</v>
      </c>
      <c r="X27">
        <f>貼_前年計算用シート!K28</f>
        <v>0</v>
      </c>
      <c r="Y27">
        <f>貼_前年計算用シート!K76</f>
        <v>0</v>
      </c>
      <c r="Z27">
        <f t="shared" si="7"/>
        <v>2</v>
      </c>
      <c r="AA27" t="str">
        <f>貼_前年計算用シート!L28</f>
        <v>山形</v>
      </c>
      <c r="AB27" s="69">
        <f>貼_前年計算用シート!L76</f>
        <v>0</v>
      </c>
      <c r="AC27">
        <f t="shared" si="8"/>
        <v>2</v>
      </c>
      <c r="AD27" t="str">
        <f>貼_前年計算用シート!M28</f>
        <v>大分</v>
      </c>
      <c r="AE27">
        <f>貼_前年計算用シート!M76</f>
        <v>332</v>
      </c>
      <c r="AF27">
        <f t="shared" si="9"/>
        <v>22</v>
      </c>
      <c r="AG27" t="str">
        <f>貼_前年計算用シート!N28</f>
        <v>千葉</v>
      </c>
      <c r="AH27">
        <f>貼_前年計算用シート!N76</f>
        <v>101</v>
      </c>
      <c r="AI27">
        <f t="shared" si="10"/>
        <v>22</v>
      </c>
      <c r="AJ27" t="str">
        <f>貼_前年計算用シート!O28</f>
        <v>大分</v>
      </c>
      <c r="AK27">
        <f>貼_前年計算用シート!O76</f>
        <v>47</v>
      </c>
      <c r="AL27">
        <f t="shared" si="11"/>
        <v>22</v>
      </c>
      <c r="AM27" t="str">
        <f>貼_前年計算用シート!P28</f>
        <v>岐阜</v>
      </c>
      <c r="AN27">
        <f>貼_前年計算用シート!P76</f>
        <v>424</v>
      </c>
      <c r="AO27">
        <f t="shared" si="12"/>
        <v>22</v>
      </c>
      <c r="AP27" t="str">
        <f>貼_前年計算用シート!Q28</f>
        <v>鳥取</v>
      </c>
      <c r="AQ27">
        <f>貼_前年計算用シート!Q76</f>
        <v>79</v>
      </c>
      <c r="AR27">
        <f t="shared" si="13"/>
        <v>22</v>
      </c>
      <c r="AS27" t="str">
        <f>貼_前年計算用シート!R28</f>
        <v>鳥取</v>
      </c>
      <c r="AT27">
        <f>貼_前年計算用シート!R76</f>
        <v>70</v>
      </c>
      <c r="AU27">
        <f t="shared" si="14"/>
        <v>22</v>
      </c>
      <c r="AV27" t="str">
        <f>貼_前年計算用シート!S28</f>
        <v>島根</v>
      </c>
      <c r="AW27">
        <f>貼_前年計算用シート!S76</f>
        <v>98</v>
      </c>
      <c r="AX27">
        <f t="shared" si="15"/>
        <v>22</v>
      </c>
    </row>
    <row r="28" spans="3:50">
      <c r="C28" t="str">
        <f>貼_前年計算用シート!D29</f>
        <v>岡山</v>
      </c>
      <c r="D28">
        <f>貼_前年計算用シート!D77</f>
        <v>1457</v>
      </c>
      <c r="E28">
        <f t="shared" si="0"/>
        <v>23</v>
      </c>
      <c r="F28" t="str">
        <f>貼_前年計算用シート!E29</f>
        <v>長崎</v>
      </c>
      <c r="G28">
        <f>貼_前年計算用シート!E77</f>
        <v>969</v>
      </c>
      <c r="H28">
        <f t="shared" si="1"/>
        <v>23</v>
      </c>
      <c r="I28" t="str">
        <f>貼_前年計算用シート!F29</f>
        <v>石川</v>
      </c>
      <c r="J28">
        <f>貼_前年計算用シート!F77</f>
        <v>226</v>
      </c>
      <c r="K28">
        <f t="shared" si="2"/>
        <v>22</v>
      </c>
      <c r="L28" t="str">
        <f>貼_前年計算用シート!G29</f>
        <v>長崎</v>
      </c>
      <c r="M28" s="24">
        <f>貼_前年計算用シート!G77</f>
        <v>1</v>
      </c>
      <c r="N28">
        <f t="shared" si="3"/>
        <v>19</v>
      </c>
      <c r="O28" t="str">
        <f>貼_前年計算用シート!H29</f>
        <v>山梨</v>
      </c>
      <c r="P28" s="24">
        <f>貼_前年計算用シート!H77</f>
        <v>0</v>
      </c>
      <c r="Q28">
        <f t="shared" si="4"/>
        <v>15</v>
      </c>
      <c r="R28" t="str">
        <f>貼_前年計算用シート!I29</f>
        <v>石川</v>
      </c>
      <c r="S28">
        <f>貼_前年計算用シート!I77</f>
        <v>3</v>
      </c>
      <c r="T28">
        <f t="shared" si="5"/>
        <v>22</v>
      </c>
      <c r="U28" t="str">
        <f>貼_前年計算用シート!J29</f>
        <v>愛媛</v>
      </c>
      <c r="V28">
        <f>貼_前年計算用シート!J77</f>
        <v>4</v>
      </c>
      <c r="W28">
        <f t="shared" si="6"/>
        <v>22</v>
      </c>
      <c r="X28">
        <f>貼_前年計算用シート!K29</f>
        <v>0</v>
      </c>
      <c r="Y28">
        <f>貼_前年計算用シート!K77</f>
        <v>0</v>
      </c>
      <c r="Z28">
        <f t="shared" si="7"/>
        <v>2</v>
      </c>
      <c r="AA28" t="str">
        <f>貼_前年計算用シート!L29</f>
        <v>茨城</v>
      </c>
      <c r="AB28" s="69">
        <f>貼_前年計算用シート!L77</f>
        <v>0</v>
      </c>
      <c r="AC28">
        <f t="shared" si="8"/>
        <v>2</v>
      </c>
      <c r="AD28" t="str">
        <f>貼_前年計算用シート!M29</f>
        <v>神奈川</v>
      </c>
      <c r="AE28">
        <f>貼_前年計算用シート!M77</f>
        <v>332</v>
      </c>
      <c r="AF28">
        <f t="shared" si="9"/>
        <v>22</v>
      </c>
      <c r="AG28" t="str">
        <f>貼_前年計算用シート!N29</f>
        <v>新潟</v>
      </c>
      <c r="AH28">
        <f>貼_前年計算用シート!N77</f>
        <v>90</v>
      </c>
      <c r="AI28">
        <f t="shared" si="10"/>
        <v>23</v>
      </c>
      <c r="AJ28" t="str">
        <f>貼_前年計算用シート!O29</f>
        <v>神奈川</v>
      </c>
      <c r="AK28">
        <f>貼_前年計算用シート!O77</f>
        <v>47</v>
      </c>
      <c r="AL28">
        <f t="shared" si="11"/>
        <v>22</v>
      </c>
      <c r="AM28" t="str">
        <f>貼_前年計算用シート!P29</f>
        <v>沖縄</v>
      </c>
      <c r="AN28">
        <f>貼_前年計算用シート!P77</f>
        <v>420</v>
      </c>
      <c r="AO28">
        <f t="shared" si="12"/>
        <v>23</v>
      </c>
      <c r="AP28" t="str">
        <f>貼_前年計算用シート!Q29</f>
        <v>三重</v>
      </c>
      <c r="AQ28">
        <f>貼_前年計算用シート!Q77</f>
        <v>76</v>
      </c>
      <c r="AR28">
        <f t="shared" si="13"/>
        <v>23</v>
      </c>
      <c r="AS28" t="str">
        <f>貼_前年計算用シート!R29</f>
        <v>三重</v>
      </c>
      <c r="AT28">
        <f>貼_前年計算用シート!R77</f>
        <v>67</v>
      </c>
      <c r="AU28">
        <f t="shared" si="14"/>
        <v>23</v>
      </c>
      <c r="AV28" t="str">
        <f>貼_前年計算用シート!S29</f>
        <v>三重</v>
      </c>
      <c r="AW28">
        <f>貼_前年計算用シート!S77</f>
        <v>88</v>
      </c>
      <c r="AX28">
        <f t="shared" si="15"/>
        <v>23</v>
      </c>
    </row>
    <row r="29" spans="3:50">
      <c r="C29" t="str">
        <f>貼_前年計算用シート!D30</f>
        <v>愛媛</v>
      </c>
      <c r="D29">
        <f>貼_前年計算用シート!D78</f>
        <v>1244</v>
      </c>
      <c r="E29">
        <f t="shared" si="0"/>
        <v>24</v>
      </c>
      <c r="F29" t="str">
        <f>貼_前年計算用シート!E30</f>
        <v>愛媛</v>
      </c>
      <c r="G29">
        <f>貼_前年計算用シート!E78</f>
        <v>966</v>
      </c>
      <c r="H29">
        <f t="shared" si="1"/>
        <v>24</v>
      </c>
      <c r="I29" t="str">
        <f>貼_前年計算用シート!F30</f>
        <v>佐賀</v>
      </c>
      <c r="J29">
        <f>貼_前年計算用シート!F78</f>
        <v>223</v>
      </c>
      <c r="K29">
        <f t="shared" si="2"/>
        <v>24</v>
      </c>
      <c r="L29" t="str">
        <f>貼_前年計算用シート!G30</f>
        <v>青森</v>
      </c>
      <c r="M29" s="24">
        <f>貼_前年計算用シート!G78</f>
        <v>1</v>
      </c>
      <c r="N29">
        <f t="shared" si="3"/>
        <v>19</v>
      </c>
      <c r="O29" t="str">
        <f>貼_前年計算用シート!H30</f>
        <v>千葉</v>
      </c>
      <c r="P29" s="24">
        <f>貼_前年計算用シート!H78</f>
        <v>0</v>
      </c>
      <c r="Q29">
        <f t="shared" si="4"/>
        <v>15</v>
      </c>
      <c r="R29" t="str">
        <f>貼_前年計算用シート!I30</f>
        <v>福島</v>
      </c>
      <c r="S29">
        <f>貼_前年計算用シート!I78</f>
        <v>3</v>
      </c>
      <c r="T29">
        <f t="shared" si="5"/>
        <v>22</v>
      </c>
      <c r="U29" t="str">
        <f>貼_前年計算用シート!J30</f>
        <v>福井</v>
      </c>
      <c r="V29">
        <f>貼_前年計算用シート!J78</f>
        <v>4</v>
      </c>
      <c r="W29">
        <f t="shared" si="6"/>
        <v>22</v>
      </c>
      <c r="X29">
        <f>貼_前年計算用シート!K30</f>
        <v>0</v>
      </c>
      <c r="Y29">
        <f>貼_前年計算用シート!K78</f>
        <v>0</v>
      </c>
      <c r="Z29">
        <f t="shared" si="7"/>
        <v>2</v>
      </c>
      <c r="AA29" t="str">
        <f>貼_前年計算用シート!L30</f>
        <v>富山</v>
      </c>
      <c r="AB29" s="69">
        <f>貼_前年計算用シート!L78</f>
        <v>0</v>
      </c>
      <c r="AC29">
        <f t="shared" si="8"/>
        <v>2</v>
      </c>
      <c r="AD29" t="str">
        <f>貼_前年計算用シート!M30</f>
        <v>新潟</v>
      </c>
      <c r="AE29">
        <f>貼_前年計算用シート!M78</f>
        <v>309</v>
      </c>
      <c r="AF29">
        <f t="shared" si="9"/>
        <v>24</v>
      </c>
      <c r="AG29" t="str">
        <f>貼_前年計算用シート!N30</f>
        <v>栃木</v>
      </c>
      <c r="AH29">
        <f>貼_前年計算用シート!N78</f>
        <v>88</v>
      </c>
      <c r="AI29">
        <f t="shared" si="10"/>
        <v>24</v>
      </c>
      <c r="AJ29" t="str">
        <f>貼_前年計算用シート!O30</f>
        <v>岩手</v>
      </c>
      <c r="AK29">
        <f>貼_前年計算用シート!O78</f>
        <v>42</v>
      </c>
      <c r="AL29">
        <f t="shared" si="11"/>
        <v>24</v>
      </c>
      <c r="AM29" t="str">
        <f>貼_前年計算用シート!P30</f>
        <v>福岡</v>
      </c>
      <c r="AN29">
        <f>貼_前年計算用シート!P78</f>
        <v>397</v>
      </c>
      <c r="AO29">
        <f t="shared" si="12"/>
        <v>24</v>
      </c>
      <c r="AP29" t="str">
        <f>貼_前年計算用シート!Q30</f>
        <v>埼玉</v>
      </c>
      <c r="AQ29">
        <f>貼_前年計算用シート!Q78</f>
        <v>69</v>
      </c>
      <c r="AR29">
        <f t="shared" si="13"/>
        <v>24</v>
      </c>
      <c r="AS29" t="str">
        <f>貼_前年計算用シート!R30</f>
        <v>埼玉</v>
      </c>
      <c r="AT29">
        <f>貼_前年計算用シート!R78</f>
        <v>60</v>
      </c>
      <c r="AU29">
        <f t="shared" si="14"/>
        <v>24</v>
      </c>
      <c r="AV29" t="str">
        <f>貼_前年計算用シート!S30</f>
        <v>広島</v>
      </c>
      <c r="AW29">
        <f>貼_前年計算用シート!S78</f>
        <v>77</v>
      </c>
      <c r="AX29">
        <f t="shared" si="15"/>
        <v>24</v>
      </c>
    </row>
    <row r="30" spans="3:50">
      <c r="C30" t="str">
        <f>貼_前年計算用シート!D31</f>
        <v>大分</v>
      </c>
      <c r="D30">
        <f>貼_前年計算用シート!D79</f>
        <v>1228</v>
      </c>
      <c r="E30">
        <f t="shared" si="0"/>
        <v>25</v>
      </c>
      <c r="F30" t="str">
        <f>貼_前年計算用シート!E31</f>
        <v>岩手</v>
      </c>
      <c r="G30">
        <f>貼_前年計算用シート!E79</f>
        <v>951</v>
      </c>
      <c r="H30">
        <f t="shared" si="1"/>
        <v>25</v>
      </c>
      <c r="I30" t="str">
        <f>貼_前年計算用シート!F31</f>
        <v>広島</v>
      </c>
      <c r="J30">
        <f>貼_前年計算用シート!F79</f>
        <v>222</v>
      </c>
      <c r="K30">
        <f t="shared" si="2"/>
        <v>25</v>
      </c>
      <c r="L30" t="str">
        <f>貼_前年計算用シート!G31</f>
        <v>福島</v>
      </c>
      <c r="M30" s="24">
        <f>貼_前年計算用シート!G79</f>
        <v>0</v>
      </c>
      <c r="N30">
        <f t="shared" si="3"/>
        <v>25</v>
      </c>
      <c r="O30" t="str">
        <f>貼_前年計算用シート!H31</f>
        <v>宮崎</v>
      </c>
      <c r="P30" s="24">
        <f>貼_前年計算用シート!H79</f>
        <v>0</v>
      </c>
      <c r="Q30">
        <f t="shared" si="4"/>
        <v>15</v>
      </c>
      <c r="R30" t="str">
        <f>貼_前年計算用シート!I31</f>
        <v>大分</v>
      </c>
      <c r="S30">
        <f>貼_前年計算用シート!I79</f>
        <v>2</v>
      </c>
      <c r="T30">
        <f t="shared" si="5"/>
        <v>25</v>
      </c>
      <c r="U30" t="str">
        <f>貼_前年計算用シート!J31</f>
        <v>島根</v>
      </c>
      <c r="V30">
        <f>貼_前年計算用シート!J79</f>
        <v>4</v>
      </c>
      <c r="W30">
        <f t="shared" si="6"/>
        <v>22</v>
      </c>
      <c r="X30">
        <f>貼_前年計算用シート!K31</f>
        <v>0</v>
      </c>
      <c r="Y30">
        <f>貼_前年計算用シート!K79</f>
        <v>0</v>
      </c>
      <c r="Z30">
        <f t="shared" si="7"/>
        <v>2</v>
      </c>
      <c r="AA30" t="str">
        <f>貼_前年計算用シート!L31</f>
        <v>鳥取</v>
      </c>
      <c r="AB30" s="69">
        <f>貼_前年計算用シート!L79</f>
        <v>0</v>
      </c>
      <c r="AC30">
        <f t="shared" si="8"/>
        <v>2</v>
      </c>
      <c r="AD30" t="str">
        <f>貼_前年計算用シート!M31</f>
        <v>佐賀</v>
      </c>
      <c r="AE30">
        <f>貼_前年計算用シート!M79</f>
        <v>309</v>
      </c>
      <c r="AF30">
        <f t="shared" si="9"/>
        <v>24</v>
      </c>
      <c r="AG30" t="str">
        <f>貼_前年計算用シート!N31</f>
        <v>徳島</v>
      </c>
      <c r="AH30">
        <f>貼_前年計算用シート!N79</f>
        <v>81</v>
      </c>
      <c r="AI30">
        <f t="shared" si="10"/>
        <v>25</v>
      </c>
      <c r="AJ30" t="str">
        <f>貼_前年計算用シート!O31</f>
        <v>山梨</v>
      </c>
      <c r="AK30">
        <f>貼_前年計算用シート!O79</f>
        <v>39</v>
      </c>
      <c r="AL30">
        <f t="shared" si="11"/>
        <v>25</v>
      </c>
      <c r="AM30" t="str">
        <f>貼_前年計算用シート!P31</f>
        <v>山形</v>
      </c>
      <c r="AN30">
        <f>貼_前年計算用シート!P79</f>
        <v>392</v>
      </c>
      <c r="AO30">
        <f t="shared" si="12"/>
        <v>25</v>
      </c>
      <c r="AP30" t="str">
        <f>貼_前年計算用シート!Q31</f>
        <v>広島</v>
      </c>
      <c r="AQ30">
        <f>貼_前年計算用シート!Q79</f>
        <v>65</v>
      </c>
      <c r="AR30">
        <f t="shared" si="13"/>
        <v>25</v>
      </c>
      <c r="AS30" t="str">
        <f>貼_前年計算用シート!R31</f>
        <v>広島</v>
      </c>
      <c r="AT30">
        <f>貼_前年計算用シート!R79</f>
        <v>57</v>
      </c>
      <c r="AU30">
        <f t="shared" si="14"/>
        <v>25</v>
      </c>
      <c r="AV30" t="str">
        <f>貼_前年計算用シート!S31</f>
        <v>静岡</v>
      </c>
      <c r="AW30">
        <f>貼_前年計算用シート!S79</f>
        <v>77</v>
      </c>
      <c r="AX30">
        <f t="shared" si="15"/>
        <v>24</v>
      </c>
    </row>
    <row r="31" spans="3:50">
      <c r="C31" t="str">
        <f>貼_前年計算用シート!D32</f>
        <v>広島</v>
      </c>
      <c r="D31">
        <f>貼_前年計算用シート!D80</f>
        <v>1213</v>
      </c>
      <c r="E31">
        <f t="shared" si="0"/>
        <v>26</v>
      </c>
      <c r="F31" t="str">
        <f>貼_前年計算用シート!E32</f>
        <v>兵庫</v>
      </c>
      <c r="G31">
        <f>貼_前年計算用シート!E80</f>
        <v>866</v>
      </c>
      <c r="H31">
        <f t="shared" si="1"/>
        <v>26</v>
      </c>
      <c r="I31" t="str">
        <f>貼_前年計算用シート!F32</f>
        <v>岐阜</v>
      </c>
      <c r="J31">
        <f>貼_前年計算用シート!F80</f>
        <v>179</v>
      </c>
      <c r="K31">
        <f t="shared" si="2"/>
        <v>26</v>
      </c>
      <c r="L31" t="str">
        <f>貼_前年計算用シート!G32</f>
        <v>秋田</v>
      </c>
      <c r="M31" s="24">
        <f>貼_前年計算用シート!G80</f>
        <v>0</v>
      </c>
      <c r="N31">
        <f t="shared" si="3"/>
        <v>25</v>
      </c>
      <c r="O31" t="str">
        <f>貼_前年計算用シート!H32</f>
        <v>兵庫</v>
      </c>
      <c r="P31" s="24">
        <f>貼_前年計算用シート!H80</f>
        <v>0</v>
      </c>
      <c r="Q31">
        <f t="shared" si="4"/>
        <v>15</v>
      </c>
      <c r="R31" t="str">
        <f>貼_前年計算用シート!I32</f>
        <v>山口</v>
      </c>
      <c r="S31">
        <f>貼_前年計算用シート!I80</f>
        <v>2</v>
      </c>
      <c r="T31">
        <f t="shared" si="5"/>
        <v>25</v>
      </c>
      <c r="U31" t="str">
        <f>貼_前年計算用シート!J32</f>
        <v>兵庫</v>
      </c>
      <c r="V31">
        <f>貼_前年計算用シート!J80</f>
        <v>4</v>
      </c>
      <c r="W31">
        <f t="shared" si="6"/>
        <v>22</v>
      </c>
      <c r="X31">
        <f>貼_前年計算用シート!K32</f>
        <v>0</v>
      </c>
      <c r="Y31">
        <f>貼_前年計算用シート!K80</f>
        <v>0</v>
      </c>
      <c r="Z31">
        <f t="shared" si="7"/>
        <v>2</v>
      </c>
      <c r="AA31" t="str">
        <f>貼_前年計算用シート!L32</f>
        <v>岡山</v>
      </c>
      <c r="AB31" s="69">
        <f>貼_前年計算用シート!L80</f>
        <v>0</v>
      </c>
      <c r="AC31">
        <f t="shared" si="8"/>
        <v>2</v>
      </c>
      <c r="AD31" t="str">
        <f>貼_前年計算用シート!M32</f>
        <v>秋田</v>
      </c>
      <c r="AE31">
        <f>貼_前年計算用シート!M80</f>
        <v>285</v>
      </c>
      <c r="AF31">
        <f t="shared" si="9"/>
        <v>26</v>
      </c>
      <c r="AG31" t="str">
        <f>貼_前年計算用シート!N32</f>
        <v>奈良</v>
      </c>
      <c r="AH31">
        <f>貼_前年計算用シート!N80</f>
        <v>80</v>
      </c>
      <c r="AI31">
        <f t="shared" si="10"/>
        <v>26</v>
      </c>
      <c r="AJ31" t="str">
        <f>貼_前年計算用シート!O32</f>
        <v>奈良</v>
      </c>
      <c r="AK31">
        <f>貼_前年計算用シート!O80</f>
        <v>38</v>
      </c>
      <c r="AL31">
        <f t="shared" si="11"/>
        <v>26</v>
      </c>
      <c r="AM31" t="str">
        <f>貼_前年計算用シート!P32</f>
        <v>秋田</v>
      </c>
      <c r="AN31">
        <f>貼_前年計算用シート!P80</f>
        <v>356</v>
      </c>
      <c r="AO31">
        <f t="shared" si="12"/>
        <v>26</v>
      </c>
      <c r="AP31" t="str">
        <f>貼_前年計算用シート!Q32</f>
        <v>長崎</v>
      </c>
      <c r="AQ31">
        <f>貼_前年計算用シート!Q80</f>
        <v>56</v>
      </c>
      <c r="AR31">
        <f t="shared" si="13"/>
        <v>26</v>
      </c>
      <c r="AS31" t="str">
        <f>貼_前年計算用シート!R32</f>
        <v>新潟</v>
      </c>
      <c r="AT31">
        <f>貼_前年計算用シート!R80</f>
        <v>50</v>
      </c>
      <c r="AU31">
        <f t="shared" si="14"/>
        <v>26</v>
      </c>
      <c r="AV31" t="str">
        <f>貼_前年計算用シート!S32</f>
        <v>福岡</v>
      </c>
      <c r="AW31">
        <f>貼_前年計算用シート!S80</f>
        <v>75</v>
      </c>
      <c r="AX31">
        <f t="shared" si="15"/>
        <v>26</v>
      </c>
    </row>
    <row r="32" spans="3:50">
      <c r="C32" t="str">
        <f>貼_前年計算用シート!D33</f>
        <v>佐賀</v>
      </c>
      <c r="D32">
        <f>貼_前年計算用シート!D81</f>
        <v>1206</v>
      </c>
      <c r="E32">
        <f t="shared" si="0"/>
        <v>27</v>
      </c>
      <c r="F32" t="str">
        <f>貼_前年計算用シート!E33</f>
        <v>佐賀</v>
      </c>
      <c r="G32">
        <f>貼_前年計算用シート!E81</f>
        <v>845</v>
      </c>
      <c r="H32">
        <f t="shared" si="1"/>
        <v>27</v>
      </c>
      <c r="I32" t="str">
        <f>貼_前年計算用シート!F33</f>
        <v>大分</v>
      </c>
      <c r="J32">
        <f>貼_前年計算用シート!F81</f>
        <v>178</v>
      </c>
      <c r="K32">
        <f t="shared" si="2"/>
        <v>27</v>
      </c>
      <c r="L32" t="str">
        <f>貼_前年計算用シート!G33</f>
        <v>愛媛</v>
      </c>
      <c r="M32" s="24">
        <f>貼_前年計算用シート!G81</f>
        <v>0</v>
      </c>
      <c r="N32">
        <f t="shared" si="3"/>
        <v>25</v>
      </c>
      <c r="O32" t="str">
        <f>貼_前年計算用シート!H33</f>
        <v>岡山</v>
      </c>
      <c r="P32" s="24">
        <f>貼_前年計算用シート!H81</f>
        <v>0</v>
      </c>
      <c r="Q32">
        <f t="shared" si="4"/>
        <v>15</v>
      </c>
      <c r="R32" t="str">
        <f>貼_前年計算用シート!I33</f>
        <v>島根</v>
      </c>
      <c r="S32">
        <f>貼_前年計算用シート!I81</f>
        <v>2</v>
      </c>
      <c r="T32">
        <f t="shared" si="5"/>
        <v>25</v>
      </c>
      <c r="U32" t="str">
        <f>貼_前年計算用シート!J33</f>
        <v>石川</v>
      </c>
      <c r="V32">
        <f>貼_前年計算用シート!J81</f>
        <v>3</v>
      </c>
      <c r="W32">
        <f t="shared" si="6"/>
        <v>27</v>
      </c>
      <c r="X32">
        <f>貼_前年計算用シート!K33</f>
        <v>0</v>
      </c>
      <c r="Y32">
        <f>貼_前年計算用シート!K81</f>
        <v>0</v>
      </c>
      <c r="Z32">
        <f t="shared" si="7"/>
        <v>2</v>
      </c>
      <c r="AA32" t="str">
        <f>貼_前年計算用シート!L33</f>
        <v>宮崎</v>
      </c>
      <c r="AB32" s="69">
        <f>貼_前年計算用シート!L81</f>
        <v>0</v>
      </c>
      <c r="AC32">
        <f t="shared" si="8"/>
        <v>2</v>
      </c>
      <c r="AD32" t="str">
        <f>貼_前年計算用シート!M33</f>
        <v>宮城</v>
      </c>
      <c r="AE32">
        <f>貼_前年計算用シート!M81</f>
        <v>271</v>
      </c>
      <c r="AF32">
        <f t="shared" si="9"/>
        <v>27</v>
      </c>
      <c r="AG32" t="str">
        <f>貼_前年計算用シート!N33</f>
        <v>群馬</v>
      </c>
      <c r="AH32">
        <f>貼_前年計算用シート!N81</f>
        <v>79</v>
      </c>
      <c r="AI32">
        <f t="shared" si="10"/>
        <v>27</v>
      </c>
      <c r="AJ32" t="str">
        <f>貼_前年計算用シート!O33</f>
        <v>東京</v>
      </c>
      <c r="AK32">
        <f>貼_前年計算用シート!O81</f>
        <v>36</v>
      </c>
      <c r="AL32">
        <f t="shared" si="11"/>
        <v>27</v>
      </c>
      <c r="AM32" t="str">
        <f>貼_前年計算用シート!P33</f>
        <v>佐賀</v>
      </c>
      <c r="AN32">
        <f>貼_前年計算用シート!P81</f>
        <v>356</v>
      </c>
      <c r="AO32">
        <f t="shared" si="12"/>
        <v>26</v>
      </c>
      <c r="AP32" t="str">
        <f>貼_前年計算用シート!Q33</f>
        <v>新潟</v>
      </c>
      <c r="AQ32">
        <f>貼_前年計算用シート!Q81</f>
        <v>55</v>
      </c>
      <c r="AR32">
        <f t="shared" si="13"/>
        <v>27</v>
      </c>
      <c r="AS32" t="str">
        <f>貼_前年計算用シート!R33</f>
        <v>長崎</v>
      </c>
      <c r="AT32">
        <f>貼_前年計算用シート!R81</f>
        <v>48</v>
      </c>
      <c r="AU32">
        <f t="shared" si="14"/>
        <v>27</v>
      </c>
      <c r="AV32" t="str">
        <f>貼_前年計算用シート!S33</f>
        <v>徳島</v>
      </c>
      <c r="AW32">
        <f>貼_前年計算用シート!S81</f>
        <v>71</v>
      </c>
      <c r="AX32">
        <f t="shared" si="15"/>
        <v>27</v>
      </c>
    </row>
    <row r="33" spans="3:50">
      <c r="C33" t="str">
        <f>貼_前年計算用シート!D34</f>
        <v>和歌山</v>
      </c>
      <c r="D33">
        <f>貼_前年計算用シート!D82</f>
        <v>1135</v>
      </c>
      <c r="E33">
        <f t="shared" si="0"/>
        <v>28</v>
      </c>
      <c r="F33" t="str">
        <f>貼_前年計算用シート!E34</f>
        <v>岡山</v>
      </c>
      <c r="G33">
        <f>貼_前年計算用シート!E82</f>
        <v>768</v>
      </c>
      <c r="H33">
        <f t="shared" si="1"/>
        <v>28</v>
      </c>
      <c r="I33" t="str">
        <f>貼_前年計算用シート!F34</f>
        <v>山口</v>
      </c>
      <c r="J33">
        <f>貼_前年計算用シート!F82</f>
        <v>176</v>
      </c>
      <c r="K33">
        <f t="shared" si="2"/>
        <v>28</v>
      </c>
      <c r="L33" t="str">
        <f>貼_前年計算用シート!G34</f>
        <v>島根</v>
      </c>
      <c r="M33" s="24">
        <f>貼_前年計算用シート!G82</f>
        <v>0</v>
      </c>
      <c r="N33">
        <f t="shared" si="3"/>
        <v>25</v>
      </c>
      <c r="O33" t="str">
        <f>貼_前年計算用シート!H34</f>
        <v>三重</v>
      </c>
      <c r="P33" s="24">
        <f>貼_前年計算用シート!H82</f>
        <v>0</v>
      </c>
      <c r="Q33">
        <f t="shared" si="4"/>
        <v>15</v>
      </c>
      <c r="R33" t="str">
        <f>貼_前年計算用シート!I34</f>
        <v>千葉</v>
      </c>
      <c r="S33">
        <f>貼_前年計算用シート!I82</f>
        <v>1</v>
      </c>
      <c r="T33">
        <f t="shared" si="5"/>
        <v>28</v>
      </c>
      <c r="U33" t="str">
        <f>貼_前年計算用シート!J34</f>
        <v>京都</v>
      </c>
      <c r="V33">
        <f>貼_前年計算用シート!J82</f>
        <v>3</v>
      </c>
      <c r="W33">
        <f t="shared" si="6"/>
        <v>27</v>
      </c>
      <c r="X33">
        <f>貼_前年計算用シート!K34</f>
        <v>0</v>
      </c>
      <c r="Y33">
        <f>貼_前年計算用シート!K82</f>
        <v>0</v>
      </c>
      <c r="Z33">
        <f t="shared" si="7"/>
        <v>2</v>
      </c>
      <c r="AA33" t="str">
        <f>貼_前年計算用シート!L34</f>
        <v>-</v>
      </c>
      <c r="AB33" s="69" t="str">
        <f>貼_前年計算用シート!L82</f>
        <v>-</v>
      </c>
      <c r="AC33" t="str">
        <f t="shared" si="8"/>
        <v>-</v>
      </c>
      <c r="AD33" t="str">
        <f>貼_前年計算用シート!M34</f>
        <v>京都</v>
      </c>
      <c r="AE33">
        <f>貼_前年計算用シート!M82</f>
        <v>248</v>
      </c>
      <c r="AF33">
        <f t="shared" si="9"/>
        <v>28</v>
      </c>
      <c r="AG33" t="str">
        <f>貼_前年計算用シート!N34</f>
        <v>北海道</v>
      </c>
      <c r="AH33">
        <f>貼_前年計算用シート!N82</f>
        <v>77</v>
      </c>
      <c r="AI33">
        <f t="shared" si="10"/>
        <v>28</v>
      </c>
      <c r="AJ33" t="str">
        <f>貼_前年計算用シート!O34</f>
        <v>兵庫</v>
      </c>
      <c r="AK33">
        <f>貼_前年計算用シート!O82</f>
        <v>35</v>
      </c>
      <c r="AL33">
        <f t="shared" si="11"/>
        <v>28</v>
      </c>
      <c r="AM33" t="str">
        <f>貼_前年計算用シート!P34</f>
        <v>香川</v>
      </c>
      <c r="AN33">
        <f>貼_前年計算用シート!P82</f>
        <v>336</v>
      </c>
      <c r="AO33">
        <f t="shared" si="12"/>
        <v>28</v>
      </c>
      <c r="AP33" t="str">
        <f>貼_前年計算用シート!Q34</f>
        <v>香川</v>
      </c>
      <c r="AQ33">
        <f>貼_前年計算用シート!Q82</f>
        <v>52</v>
      </c>
      <c r="AR33">
        <f t="shared" si="13"/>
        <v>28</v>
      </c>
      <c r="AS33" t="str">
        <f>貼_前年計算用シート!R34</f>
        <v>香川</v>
      </c>
      <c r="AT33">
        <f>貼_前年計算用シート!R82</f>
        <v>44</v>
      </c>
      <c r="AU33">
        <f t="shared" si="14"/>
        <v>28</v>
      </c>
      <c r="AV33" t="str">
        <f>貼_前年計算用シート!S34</f>
        <v>滋賀</v>
      </c>
      <c r="AW33">
        <f>貼_前年計算用シート!S82</f>
        <v>71</v>
      </c>
      <c r="AX33">
        <f t="shared" si="15"/>
        <v>27</v>
      </c>
    </row>
    <row r="34" spans="3:50">
      <c r="C34" t="str">
        <f>貼_前年計算用シート!D35</f>
        <v>山梨</v>
      </c>
      <c r="D34">
        <f>貼_前年計算用シート!D83</f>
        <v>1113</v>
      </c>
      <c r="E34">
        <f t="shared" si="0"/>
        <v>29</v>
      </c>
      <c r="F34" t="str">
        <f>貼_前年計算用シート!E35</f>
        <v>大分</v>
      </c>
      <c r="G34">
        <f>貼_前年計算用シート!E83</f>
        <v>754</v>
      </c>
      <c r="H34">
        <f t="shared" si="1"/>
        <v>29</v>
      </c>
      <c r="I34" t="str">
        <f>貼_前年計算用シート!F35</f>
        <v>鹿児島</v>
      </c>
      <c r="J34">
        <f>貼_前年計算用シート!F83</f>
        <v>176</v>
      </c>
      <c r="K34">
        <f t="shared" si="2"/>
        <v>28</v>
      </c>
      <c r="L34" t="str">
        <f>貼_前年計算用シート!G35</f>
        <v>広島</v>
      </c>
      <c r="M34" s="24">
        <f>貼_前年計算用シート!G83</f>
        <v>0</v>
      </c>
      <c r="N34">
        <f t="shared" si="3"/>
        <v>25</v>
      </c>
      <c r="O34" t="str">
        <f>貼_前年計算用シート!H35</f>
        <v>京都</v>
      </c>
      <c r="P34" s="24">
        <f>貼_前年計算用シート!H83</f>
        <v>0</v>
      </c>
      <c r="Q34">
        <f t="shared" si="4"/>
        <v>15</v>
      </c>
      <c r="R34" t="str">
        <f>貼_前年計算用シート!I35</f>
        <v>鳥取</v>
      </c>
      <c r="S34">
        <f>貼_前年計算用シート!I83</f>
        <v>1</v>
      </c>
      <c r="T34">
        <f t="shared" si="5"/>
        <v>28</v>
      </c>
      <c r="U34" t="str">
        <f>貼_前年計算用シート!J35</f>
        <v>佐賀</v>
      </c>
      <c r="V34">
        <f>貼_前年計算用シート!J83</f>
        <v>3</v>
      </c>
      <c r="W34">
        <f t="shared" si="6"/>
        <v>27</v>
      </c>
      <c r="X34">
        <f>貼_前年計算用シート!K35</f>
        <v>0</v>
      </c>
      <c r="Y34">
        <f>貼_前年計算用シート!K83</f>
        <v>0</v>
      </c>
      <c r="Z34">
        <f t="shared" si="7"/>
        <v>2</v>
      </c>
      <c r="AA34" t="str">
        <f>貼_前年計算用シート!L35</f>
        <v>-</v>
      </c>
      <c r="AB34" s="69" t="str">
        <f>貼_前年計算用シート!L83</f>
        <v>-</v>
      </c>
      <c r="AC34" t="str">
        <f t="shared" si="8"/>
        <v>-</v>
      </c>
      <c r="AD34" t="str">
        <f>貼_前年計算用シート!M35</f>
        <v>岩手</v>
      </c>
      <c r="AE34">
        <f>貼_前年計算用シート!M83</f>
        <v>245</v>
      </c>
      <c r="AF34">
        <f t="shared" si="9"/>
        <v>29</v>
      </c>
      <c r="AG34" t="str">
        <f>貼_前年計算用シート!N35</f>
        <v>秋田</v>
      </c>
      <c r="AH34">
        <f>貼_前年計算用シート!N83</f>
        <v>75</v>
      </c>
      <c r="AI34">
        <f t="shared" si="10"/>
        <v>29</v>
      </c>
      <c r="AJ34" t="str">
        <f>貼_前年計算用シート!O35</f>
        <v>佐賀</v>
      </c>
      <c r="AK34">
        <f>貼_前年計算用シート!O83</f>
        <v>35</v>
      </c>
      <c r="AL34">
        <f t="shared" si="11"/>
        <v>28</v>
      </c>
      <c r="AM34" t="str">
        <f>貼_前年計算用シート!P35</f>
        <v>鳥取</v>
      </c>
      <c r="AN34">
        <f>貼_前年計算用シート!P83</f>
        <v>289</v>
      </c>
      <c r="AO34">
        <f t="shared" si="12"/>
        <v>29</v>
      </c>
      <c r="AP34" t="str">
        <f>貼_前年計算用シート!Q35</f>
        <v>岐阜</v>
      </c>
      <c r="AQ34">
        <f>貼_前年計算用シート!Q83</f>
        <v>43</v>
      </c>
      <c r="AR34">
        <f t="shared" si="13"/>
        <v>29</v>
      </c>
      <c r="AS34" t="str">
        <f>貼_前年計算用シート!R35</f>
        <v>岐阜</v>
      </c>
      <c r="AT34">
        <f>貼_前年計算用シート!R83</f>
        <v>39</v>
      </c>
      <c r="AU34">
        <f t="shared" si="14"/>
        <v>29</v>
      </c>
      <c r="AV34" t="str">
        <f>貼_前年計算用シート!S35</f>
        <v>長野</v>
      </c>
      <c r="AW34">
        <f>貼_前年計算用シート!S83</f>
        <v>61</v>
      </c>
      <c r="AX34">
        <f t="shared" si="15"/>
        <v>29</v>
      </c>
    </row>
    <row r="35" spans="3:50">
      <c r="C35" t="str">
        <f>貼_前年計算用シート!D36</f>
        <v>岐阜</v>
      </c>
      <c r="D35">
        <f>貼_前年計算用シート!D84</f>
        <v>1104</v>
      </c>
      <c r="E35">
        <f t="shared" si="0"/>
        <v>30</v>
      </c>
      <c r="F35" t="str">
        <f>貼_前年計算用シート!E36</f>
        <v>岐阜</v>
      </c>
      <c r="G35">
        <f>貼_前年計算用シート!E84</f>
        <v>679</v>
      </c>
      <c r="H35">
        <f t="shared" si="1"/>
        <v>30</v>
      </c>
      <c r="I35" t="str">
        <f>貼_前年計算用シート!F36</f>
        <v>島根</v>
      </c>
      <c r="J35">
        <f>貼_前年計算用シート!F84</f>
        <v>164</v>
      </c>
      <c r="K35">
        <f t="shared" si="2"/>
        <v>30</v>
      </c>
      <c r="L35" t="str">
        <f>貼_前年計算用シート!G36</f>
        <v>山形</v>
      </c>
      <c r="M35" s="24">
        <f>貼_前年計算用シート!G84</f>
        <v>0</v>
      </c>
      <c r="N35">
        <f t="shared" si="3"/>
        <v>25</v>
      </c>
      <c r="O35" t="str">
        <f>貼_前年計算用シート!H36</f>
        <v>広島</v>
      </c>
      <c r="P35" s="24">
        <f>貼_前年計算用シート!H84</f>
        <v>0</v>
      </c>
      <c r="Q35">
        <f t="shared" si="4"/>
        <v>15</v>
      </c>
      <c r="R35" t="str">
        <f>貼_前年計算用シート!I36</f>
        <v>埼玉</v>
      </c>
      <c r="S35">
        <f>貼_前年計算用シート!I84</f>
        <v>1</v>
      </c>
      <c r="T35">
        <f t="shared" si="5"/>
        <v>28</v>
      </c>
      <c r="U35" t="str">
        <f>貼_前年計算用シート!J36</f>
        <v>東京</v>
      </c>
      <c r="V35">
        <f>貼_前年計算用シート!J84</f>
        <v>3</v>
      </c>
      <c r="W35">
        <f t="shared" si="6"/>
        <v>27</v>
      </c>
      <c r="X35">
        <f>貼_前年計算用シート!K36</f>
        <v>0</v>
      </c>
      <c r="Y35">
        <f>貼_前年計算用シート!K84</f>
        <v>0</v>
      </c>
      <c r="Z35">
        <f t="shared" si="7"/>
        <v>2</v>
      </c>
      <c r="AA35" t="str">
        <f>貼_前年計算用シート!L36</f>
        <v>-</v>
      </c>
      <c r="AB35" s="69" t="str">
        <f>貼_前年計算用シート!L84</f>
        <v>-</v>
      </c>
      <c r="AC35" t="str">
        <f t="shared" si="8"/>
        <v>-</v>
      </c>
      <c r="AD35" t="str">
        <f>貼_前年計算用シート!M36</f>
        <v>広島</v>
      </c>
      <c r="AE35">
        <f>貼_前年計算用シート!M84</f>
        <v>242</v>
      </c>
      <c r="AF35">
        <f t="shared" si="9"/>
        <v>30</v>
      </c>
      <c r="AG35" t="str">
        <f>貼_前年計算用シート!N36</f>
        <v>神奈川</v>
      </c>
      <c r="AH35">
        <f>貼_前年計算用シート!N84</f>
        <v>73</v>
      </c>
      <c r="AI35">
        <f t="shared" si="10"/>
        <v>30</v>
      </c>
      <c r="AJ35" t="str">
        <f>貼_前年計算用シート!O36</f>
        <v>愛媛</v>
      </c>
      <c r="AK35">
        <f>貼_前年計算用シート!O84</f>
        <v>34</v>
      </c>
      <c r="AL35">
        <f t="shared" si="11"/>
        <v>30</v>
      </c>
      <c r="AM35" t="str">
        <f>貼_前年計算用シート!P36</f>
        <v>徳島</v>
      </c>
      <c r="AN35">
        <f>貼_前年計算用シート!P84</f>
        <v>281</v>
      </c>
      <c r="AO35">
        <f t="shared" si="12"/>
        <v>30</v>
      </c>
      <c r="AP35" t="str">
        <f>貼_前年計算用シート!Q36</f>
        <v>京都</v>
      </c>
      <c r="AQ35">
        <f>貼_前年計算用シート!Q84</f>
        <v>41</v>
      </c>
      <c r="AR35">
        <f t="shared" si="13"/>
        <v>30</v>
      </c>
      <c r="AS35" t="str">
        <f>貼_前年計算用シート!R36</f>
        <v>京都</v>
      </c>
      <c r="AT35">
        <f>貼_前年計算用シート!R84</f>
        <v>37</v>
      </c>
      <c r="AU35">
        <f t="shared" si="14"/>
        <v>30</v>
      </c>
      <c r="AV35" t="str">
        <f>貼_前年計算用シート!S36</f>
        <v>鳥取</v>
      </c>
      <c r="AW35">
        <f>貼_前年計算用シート!S84</f>
        <v>60</v>
      </c>
      <c r="AX35">
        <f t="shared" si="15"/>
        <v>30</v>
      </c>
    </row>
    <row r="36" spans="3:50">
      <c r="C36" t="str">
        <f>貼_前年計算用シート!D37</f>
        <v>高知</v>
      </c>
      <c r="D36">
        <f>貼_前年計算用シート!D85</f>
        <v>1069</v>
      </c>
      <c r="E36">
        <f t="shared" si="0"/>
        <v>31</v>
      </c>
      <c r="F36" t="str">
        <f>貼_前年計算用シート!E37</f>
        <v>広島</v>
      </c>
      <c r="G36">
        <f>貼_前年計算用シート!E85</f>
        <v>669</v>
      </c>
      <c r="H36">
        <f t="shared" si="1"/>
        <v>31</v>
      </c>
      <c r="I36" t="str">
        <f>貼_前年計算用シート!F37</f>
        <v>静岡</v>
      </c>
      <c r="J36">
        <f>貼_前年計算用シート!F85</f>
        <v>162</v>
      </c>
      <c r="K36">
        <f t="shared" si="2"/>
        <v>31</v>
      </c>
      <c r="L36" t="str">
        <f>貼_前年計算用シート!G37</f>
        <v>福井</v>
      </c>
      <c r="M36" s="24">
        <f>貼_前年計算用シート!G85</f>
        <v>0</v>
      </c>
      <c r="N36">
        <f t="shared" si="3"/>
        <v>25</v>
      </c>
      <c r="O36" t="str">
        <f>貼_前年計算用シート!H37</f>
        <v>石川</v>
      </c>
      <c r="P36" s="24">
        <f>貼_前年計算用シート!H85</f>
        <v>0</v>
      </c>
      <c r="Q36">
        <f t="shared" si="4"/>
        <v>15</v>
      </c>
      <c r="R36" t="str">
        <f>貼_前年計算用シート!I37</f>
        <v>愛媛</v>
      </c>
      <c r="S36">
        <f>貼_前年計算用シート!I85</f>
        <v>1</v>
      </c>
      <c r="T36">
        <f t="shared" si="5"/>
        <v>28</v>
      </c>
      <c r="U36" t="str">
        <f>貼_前年計算用シート!J37</f>
        <v>山口</v>
      </c>
      <c r="V36">
        <f>貼_前年計算用シート!J85</f>
        <v>3</v>
      </c>
      <c r="W36">
        <f t="shared" si="6"/>
        <v>27</v>
      </c>
      <c r="X36">
        <f>貼_前年計算用シート!K37</f>
        <v>0</v>
      </c>
      <c r="Y36">
        <f>貼_前年計算用シート!K85</f>
        <v>0</v>
      </c>
      <c r="Z36">
        <f t="shared" si="7"/>
        <v>2</v>
      </c>
      <c r="AA36" t="str">
        <f>貼_前年計算用シート!L37</f>
        <v>-</v>
      </c>
      <c r="AB36" s="69" t="str">
        <f>貼_前年計算用シート!L85</f>
        <v>-</v>
      </c>
      <c r="AC36" t="str">
        <f t="shared" si="8"/>
        <v>-</v>
      </c>
      <c r="AD36" t="str">
        <f>貼_前年計算用シート!M37</f>
        <v>香川</v>
      </c>
      <c r="AE36">
        <f>貼_前年計算用シート!M85</f>
        <v>236</v>
      </c>
      <c r="AF36">
        <f t="shared" si="9"/>
        <v>31</v>
      </c>
      <c r="AG36" t="str">
        <f>貼_前年計算用シート!N37</f>
        <v>三重</v>
      </c>
      <c r="AH36">
        <f>貼_前年計算用シート!N85</f>
        <v>69</v>
      </c>
      <c r="AI36">
        <f t="shared" si="10"/>
        <v>31</v>
      </c>
      <c r="AJ36" t="str">
        <f>貼_前年計算用シート!O37</f>
        <v>三重</v>
      </c>
      <c r="AK36">
        <f>貼_前年計算用シート!O85</f>
        <v>33</v>
      </c>
      <c r="AL36">
        <f t="shared" si="11"/>
        <v>31</v>
      </c>
      <c r="AM36" t="str">
        <f>貼_前年計算用シート!P37</f>
        <v>愛媛</v>
      </c>
      <c r="AN36">
        <f>貼_前年計算用シート!P85</f>
        <v>278</v>
      </c>
      <c r="AO36">
        <f t="shared" si="12"/>
        <v>31</v>
      </c>
      <c r="AP36" t="str">
        <f>貼_前年計算用シート!Q37</f>
        <v>愛媛</v>
      </c>
      <c r="AQ36">
        <f>貼_前年計算用シート!Q85</f>
        <v>39</v>
      </c>
      <c r="AR36">
        <f t="shared" si="13"/>
        <v>31</v>
      </c>
      <c r="AS36" t="str">
        <f>貼_前年計算用シート!R37</f>
        <v>沖縄</v>
      </c>
      <c r="AT36">
        <f>貼_前年計算用シート!R85</f>
        <v>36</v>
      </c>
      <c r="AU36">
        <f t="shared" si="14"/>
        <v>31</v>
      </c>
      <c r="AV36" t="str">
        <f>貼_前年計算用シート!S37</f>
        <v>香川</v>
      </c>
      <c r="AW36">
        <f>貼_前年計算用シート!S85</f>
        <v>56</v>
      </c>
      <c r="AX36">
        <f t="shared" si="15"/>
        <v>31</v>
      </c>
    </row>
    <row r="37" spans="3:50">
      <c r="C37" t="str">
        <f>貼_前年計算用シート!D38</f>
        <v>三重</v>
      </c>
      <c r="D37">
        <f>貼_前年計算用シート!D86</f>
        <v>1067</v>
      </c>
      <c r="E37">
        <f t="shared" si="0"/>
        <v>32</v>
      </c>
      <c r="F37" t="str">
        <f>貼_前年計算用シート!E38</f>
        <v>徳島</v>
      </c>
      <c r="G37">
        <f>貼_前年計算用シート!E86</f>
        <v>649</v>
      </c>
      <c r="H37">
        <f t="shared" si="1"/>
        <v>32</v>
      </c>
      <c r="I37" t="str">
        <f>貼_前年計算用シート!F38</f>
        <v>宮崎</v>
      </c>
      <c r="J37">
        <f>貼_前年計算用シート!F86</f>
        <v>159</v>
      </c>
      <c r="K37">
        <f t="shared" si="2"/>
        <v>32</v>
      </c>
      <c r="L37" t="str">
        <f>貼_前年計算用シート!G38</f>
        <v>山梨</v>
      </c>
      <c r="M37" s="24">
        <f>貼_前年計算用シート!G86</f>
        <v>0</v>
      </c>
      <c r="N37">
        <f t="shared" si="3"/>
        <v>25</v>
      </c>
      <c r="O37" t="str">
        <f>貼_前年計算用シート!H38</f>
        <v>静岡</v>
      </c>
      <c r="P37" s="24">
        <f>貼_前年計算用シート!H86</f>
        <v>0</v>
      </c>
      <c r="Q37">
        <f t="shared" si="4"/>
        <v>15</v>
      </c>
      <c r="R37" t="str">
        <f>貼_前年計算用シート!I38</f>
        <v>群馬</v>
      </c>
      <c r="S37">
        <f>貼_前年計算用シート!I86</f>
        <v>1</v>
      </c>
      <c r="T37">
        <f t="shared" si="5"/>
        <v>28</v>
      </c>
      <c r="U37" t="str">
        <f>貼_前年計算用シート!J38</f>
        <v>大分</v>
      </c>
      <c r="V37">
        <f>貼_前年計算用シート!J86</f>
        <v>3</v>
      </c>
      <c r="W37">
        <f t="shared" si="6"/>
        <v>27</v>
      </c>
      <c r="X37">
        <f>貼_前年計算用シート!K38</f>
        <v>0</v>
      </c>
      <c r="Y37">
        <f>貼_前年計算用シート!K86</f>
        <v>0</v>
      </c>
      <c r="Z37">
        <f t="shared" si="7"/>
        <v>2</v>
      </c>
      <c r="AA37" t="str">
        <f>貼_前年計算用シート!L38</f>
        <v>-</v>
      </c>
      <c r="AB37" s="69" t="str">
        <f>貼_前年計算用シート!L86</f>
        <v>-</v>
      </c>
      <c r="AC37" t="str">
        <f t="shared" si="8"/>
        <v>-</v>
      </c>
      <c r="AD37" t="str">
        <f>貼_前年計算用シート!M38</f>
        <v>鳥取</v>
      </c>
      <c r="AE37">
        <f>貼_前年計算用シート!M86</f>
        <v>205</v>
      </c>
      <c r="AF37">
        <f t="shared" si="9"/>
        <v>32</v>
      </c>
      <c r="AG37" t="str">
        <f>貼_前年計算用シート!N38</f>
        <v>香川</v>
      </c>
      <c r="AH37">
        <f>貼_前年計算用シート!N86</f>
        <v>67</v>
      </c>
      <c r="AI37">
        <f t="shared" si="10"/>
        <v>32</v>
      </c>
      <c r="AJ37" t="str">
        <f>貼_前年計算用シート!O38</f>
        <v>徳島</v>
      </c>
      <c r="AK37">
        <f>貼_前年計算用シート!O86</f>
        <v>33</v>
      </c>
      <c r="AL37">
        <f t="shared" si="11"/>
        <v>31</v>
      </c>
      <c r="AM37" t="str">
        <f>貼_前年計算用シート!P38</f>
        <v>島根</v>
      </c>
      <c r="AN37">
        <f>貼_前年計算用シート!P86</f>
        <v>270</v>
      </c>
      <c r="AO37">
        <f t="shared" si="12"/>
        <v>32</v>
      </c>
      <c r="AP37" t="str">
        <f>貼_前年計算用シート!Q38</f>
        <v>神奈川</v>
      </c>
      <c r="AQ37">
        <f>貼_前年計算用シート!Q86</f>
        <v>38</v>
      </c>
      <c r="AR37">
        <f t="shared" si="13"/>
        <v>32</v>
      </c>
      <c r="AS37" t="str">
        <f>貼_前年計算用シート!R38</f>
        <v>愛媛</v>
      </c>
      <c r="AT37">
        <f>貼_前年計算用シート!R86</f>
        <v>35</v>
      </c>
      <c r="AU37">
        <f t="shared" si="14"/>
        <v>32</v>
      </c>
      <c r="AV37" t="str">
        <f>貼_前年計算用シート!S38</f>
        <v>秋田</v>
      </c>
      <c r="AW37">
        <f>貼_前年計算用シート!S86</f>
        <v>52</v>
      </c>
      <c r="AX37">
        <f t="shared" si="15"/>
        <v>32</v>
      </c>
    </row>
    <row r="38" spans="3:50">
      <c r="C38" t="str">
        <f>貼_前年計算用シート!D39</f>
        <v>徳島</v>
      </c>
      <c r="D38">
        <f>貼_前年計算用シート!D87</f>
        <v>930</v>
      </c>
      <c r="E38">
        <f t="shared" si="0"/>
        <v>33</v>
      </c>
      <c r="F38" t="str">
        <f>貼_前年計算用シート!E39</f>
        <v>三重</v>
      </c>
      <c r="G38">
        <f>貼_前年計算用シート!E87</f>
        <v>597</v>
      </c>
      <c r="H38">
        <f t="shared" si="1"/>
        <v>33</v>
      </c>
      <c r="I38" t="str">
        <f>貼_前年計算用シート!F39</f>
        <v>京都</v>
      </c>
      <c r="J38">
        <f>貼_前年計算用シート!F87</f>
        <v>151</v>
      </c>
      <c r="K38">
        <f t="shared" si="2"/>
        <v>33</v>
      </c>
      <c r="L38" t="str">
        <f>貼_前年計算用シート!G39</f>
        <v>京都</v>
      </c>
      <c r="M38" s="24">
        <f>貼_前年計算用シート!G87</f>
        <v>0</v>
      </c>
      <c r="N38">
        <f t="shared" si="3"/>
        <v>25</v>
      </c>
      <c r="O38" t="str">
        <f>貼_前年計算用シート!H39</f>
        <v>大分</v>
      </c>
      <c r="P38" s="24">
        <f>貼_前年計算用シート!H87</f>
        <v>0</v>
      </c>
      <c r="Q38">
        <f t="shared" si="4"/>
        <v>15</v>
      </c>
      <c r="R38" t="str">
        <f>貼_前年計算用シート!I39</f>
        <v>鹿児島</v>
      </c>
      <c r="S38">
        <f>貼_前年計算用シート!I87</f>
        <v>1</v>
      </c>
      <c r="T38">
        <f t="shared" si="5"/>
        <v>28</v>
      </c>
      <c r="U38" t="str">
        <f>貼_前年計算用シート!J39</f>
        <v>山梨</v>
      </c>
      <c r="V38">
        <f>貼_前年計算用シート!J87</f>
        <v>3</v>
      </c>
      <c r="W38">
        <f t="shared" si="6"/>
        <v>27</v>
      </c>
      <c r="X38">
        <f>貼_前年計算用シート!K39</f>
        <v>0</v>
      </c>
      <c r="Y38">
        <f>貼_前年計算用シート!K87</f>
        <v>0</v>
      </c>
      <c r="Z38">
        <f t="shared" si="7"/>
        <v>2</v>
      </c>
      <c r="AA38" t="str">
        <f>貼_前年計算用シート!L39</f>
        <v>-</v>
      </c>
      <c r="AB38" s="69" t="str">
        <f>貼_前年計算用シート!L87</f>
        <v>-</v>
      </c>
      <c r="AC38" t="str">
        <f t="shared" si="8"/>
        <v>-</v>
      </c>
      <c r="AD38" t="str">
        <f>貼_前年計算用シート!M39</f>
        <v>岡山</v>
      </c>
      <c r="AE38">
        <f>貼_前年計算用シート!M87</f>
        <v>203</v>
      </c>
      <c r="AF38">
        <f t="shared" si="9"/>
        <v>33</v>
      </c>
      <c r="AG38" t="str">
        <f>貼_前年計算用シート!N39</f>
        <v>鳥取</v>
      </c>
      <c r="AH38">
        <f>貼_前年計算用シート!N87</f>
        <v>65</v>
      </c>
      <c r="AI38">
        <f t="shared" si="10"/>
        <v>33</v>
      </c>
      <c r="AJ38" t="str">
        <f>貼_前年計算用シート!O39</f>
        <v>山口</v>
      </c>
      <c r="AK38">
        <f>貼_前年計算用シート!O87</f>
        <v>30</v>
      </c>
      <c r="AL38">
        <f t="shared" si="11"/>
        <v>33</v>
      </c>
      <c r="AM38" t="str">
        <f>貼_前年計算用シート!P39</f>
        <v>埼玉</v>
      </c>
      <c r="AN38">
        <f>貼_前年計算用シート!P87</f>
        <v>264</v>
      </c>
      <c r="AO38">
        <f t="shared" si="12"/>
        <v>33</v>
      </c>
      <c r="AP38" t="str">
        <f>貼_前年計算用シート!Q39</f>
        <v>沖縄</v>
      </c>
      <c r="AQ38">
        <f>貼_前年計算用シート!Q87</f>
        <v>36</v>
      </c>
      <c r="AR38">
        <f t="shared" si="13"/>
        <v>33</v>
      </c>
      <c r="AS38" t="str">
        <f>貼_前年計算用シート!R39</f>
        <v>神奈川</v>
      </c>
      <c r="AT38">
        <f>貼_前年計算用シート!R87</f>
        <v>33</v>
      </c>
      <c r="AU38">
        <f t="shared" si="14"/>
        <v>33</v>
      </c>
      <c r="AV38" t="str">
        <f>貼_前年計算用シート!S39</f>
        <v>山口</v>
      </c>
      <c r="AW38">
        <f>貼_前年計算用シート!S87</f>
        <v>50</v>
      </c>
      <c r="AX38">
        <f t="shared" si="15"/>
        <v>33</v>
      </c>
    </row>
    <row r="39" spans="3:50">
      <c r="C39" t="str">
        <f>貼_前年計算用シート!D40</f>
        <v>沖縄</v>
      </c>
      <c r="D39">
        <f>貼_前年計算用シート!D88</f>
        <v>922</v>
      </c>
      <c r="E39">
        <f t="shared" si="0"/>
        <v>34</v>
      </c>
      <c r="F39" t="str">
        <f>貼_前年計算用シート!E40</f>
        <v>神奈川</v>
      </c>
      <c r="G39">
        <f>貼_前年計算用シート!E88</f>
        <v>508</v>
      </c>
      <c r="H39">
        <f t="shared" si="1"/>
        <v>34</v>
      </c>
      <c r="I39" t="str">
        <f>貼_前年計算用シート!F40</f>
        <v>愛媛</v>
      </c>
      <c r="J39">
        <f>貼_前年計算用シート!F88</f>
        <v>138</v>
      </c>
      <c r="K39">
        <f t="shared" si="2"/>
        <v>34</v>
      </c>
      <c r="L39" t="str">
        <f>貼_前年計算用シート!G40</f>
        <v>石川</v>
      </c>
      <c r="M39" s="24">
        <f>貼_前年計算用シート!G88</f>
        <v>0</v>
      </c>
      <c r="N39">
        <f t="shared" si="3"/>
        <v>25</v>
      </c>
      <c r="O39" t="str">
        <f>貼_前年計算用シート!H40</f>
        <v>愛媛</v>
      </c>
      <c r="P39" s="24">
        <f>貼_前年計算用シート!H88</f>
        <v>0</v>
      </c>
      <c r="Q39">
        <f t="shared" si="4"/>
        <v>15</v>
      </c>
      <c r="R39" t="str">
        <f>貼_前年計算用シート!I40</f>
        <v>宮崎</v>
      </c>
      <c r="S39">
        <f>貼_前年計算用シート!I88</f>
        <v>0</v>
      </c>
      <c r="T39">
        <f t="shared" si="5"/>
        <v>34</v>
      </c>
      <c r="U39" t="str">
        <f>貼_前年計算用シート!J40</f>
        <v>滋賀</v>
      </c>
      <c r="V39">
        <f>貼_前年計算用シート!J88</f>
        <v>2</v>
      </c>
      <c r="W39">
        <f t="shared" si="6"/>
        <v>34</v>
      </c>
      <c r="X39">
        <f>貼_前年計算用シート!K40</f>
        <v>0</v>
      </c>
      <c r="Y39">
        <f>貼_前年計算用シート!K88</f>
        <v>0</v>
      </c>
      <c r="Z39">
        <f t="shared" si="7"/>
        <v>2</v>
      </c>
      <c r="AA39" t="str">
        <f>貼_前年計算用シート!L40</f>
        <v>-</v>
      </c>
      <c r="AB39" s="69" t="str">
        <f>貼_前年計算用シート!L88</f>
        <v>-</v>
      </c>
      <c r="AC39" t="str">
        <f t="shared" si="8"/>
        <v>-</v>
      </c>
      <c r="AD39" t="str">
        <f>貼_前年計算用シート!M40</f>
        <v>愛媛</v>
      </c>
      <c r="AE39">
        <f>貼_前年計算用シート!M88</f>
        <v>187</v>
      </c>
      <c r="AF39">
        <f t="shared" si="9"/>
        <v>34</v>
      </c>
      <c r="AG39" t="str">
        <f>貼_前年計算用シート!N40</f>
        <v>大阪</v>
      </c>
      <c r="AH39">
        <f>貼_前年計算用シート!N88</f>
        <v>64</v>
      </c>
      <c r="AI39">
        <f t="shared" si="10"/>
        <v>34</v>
      </c>
      <c r="AJ39" t="str">
        <f>貼_前年計算用シート!O40</f>
        <v>鳥取</v>
      </c>
      <c r="AK39">
        <f>貼_前年計算用シート!O88</f>
        <v>29</v>
      </c>
      <c r="AL39">
        <f t="shared" si="11"/>
        <v>34</v>
      </c>
      <c r="AM39" t="str">
        <f>貼_前年計算用シート!P40</f>
        <v>長野</v>
      </c>
      <c r="AN39">
        <f>貼_前年計算用シート!P88</f>
        <v>262</v>
      </c>
      <c r="AO39">
        <f t="shared" si="12"/>
        <v>34</v>
      </c>
      <c r="AP39" t="str">
        <f>貼_前年計算用シート!Q40</f>
        <v>徳島</v>
      </c>
      <c r="AQ39">
        <f>貼_前年計算用シート!Q88</f>
        <v>35</v>
      </c>
      <c r="AR39">
        <f t="shared" si="13"/>
        <v>34</v>
      </c>
      <c r="AS39" t="str">
        <f>貼_前年計算用シート!R40</f>
        <v>徳島</v>
      </c>
      <c r="AT39">
        <f>貼_前年計算用シート!R88</f>
        <v>31</v>
      </c>
      <c r="AU39">
        <f t="shared" si="14"/>
        <v>34</v>
      </c>
      <c r="AV39" t="str">
        <f>貼_前年計算用シート!S40</f>
        <v>埼玉</v>
      </c>
      <c r="AW39">
        <f>貼_前年計算用シート!S88</f>
        <v>45</v>
      </c>
      <c r="AX39">
        <f t="shared" si="15"/>
        <v>34</v>
      </c>
    </row>
    <row r="40" spans="3:50">
      <c r="C40" t="str">
        <f>貼_前年計算用シート!D41</f>
        <v>香川</v>
      </c>
      <c r="D40">
        <f>貼_前年計算用シート!D89</f>
        <v>792</v>
      </c>
      <c r="E40">
        <f t="shared" si="0"/>
        <v>35</v>
      </c>
      <c r="F40" t="str">
        <f>貼_前年計算用シート!E41</f>
        <v>沖縄</v>
      </c>
      <c r="G40">
        <f>貼_前年計算用シート!E89</f>
        <v>501</v>
      </c>
      <c r="H40">
        <f t="shared" si="1"/>
        <v>35</v>
      </c>
      <c r="I40" t="str">
        <f>貼_前年計算用シート!F41</f>
        <v>鳥取</v>
      </c>
      <c r="J40">
        <f>貼_前年計算用シート!F89</f>
        <v>123</v>
      </c>
      <c r="K40">
        <f t="shared" si="2"/>
        <v>35</v>
      </c>
      <c r="L40" t="str">
        <f>貼_前年計算用シート!G41</f>
        <v>奈良</v>
      </c>
      <c r="M40" s="24">
        <f>貼_前年計算用シート!G89</f>
        <v>0</v>
      </c>
      <c r="N40">
        <f t="shared" si="3"/>
        <v>25</v>
      </c>
      <c r="O40" t="str">
        <f>貼_前年計算用シート!H41</f>
        <v>長崎</v>
      </c>
      <c r="P40" s="24">
        <f>貼_前年計算用シート!H89</f>
        <v>0</v>
      </c>
      <c r="Q40">
        <f t="shared" si="4"/>
        <v>15</v>
      </c>
      <c r="R40" t="str">
        <f>貼_前年計算用シート!I41</f>
        <v>広島</v>
      </c>
      <c r="S40">
        <f>貼_前年計算用シート!I89</f>
        <v>0</v>
      </c>
      <c r="T40">
        <f t="shared" si="5"/>
        <v>34</v>
      </c>
      <c r="U40" t="str">
        <f>貼_前年計算用シート!J41</f>
        <v>愛知</v>
      </c>
      <c r="V40">
        <f>貼_前年計算用シート!J89</f>
        <v>2</v>
      </c>
      <c r="W40">
        <f t="shared" si="6"/>
        <v>34</v>
      </c>
      <c r="X40">
        <f>貼_前年計算用シート!K41</f>
        <v>0</v>
      </c>
      <c r="Y40">
        <f>貼_前年計算用シート!K89</f>
        <v>0</v>
      </c>
      <c r="Z40">
        <f t="shared" si="7"/>
        <v>2</v>
      </c>
      <c r="AA40" t="str">
        <f>貼_前年計算用シート!L41</f>
        <v>-</v>
      </c>
      <c r="AB40" s="69" t="str">
        <f>貼_前年計算用シート!L89</f>
        <v>-</v>
      </c>
      <c r="AC40" t="str">
        <f t="shared" si="8"/>
        <v>-</v>
      </c>
      <c r="AD40" t="str">
        <f>貼_前年計算用シート!M41</f>
        <v>三重</v>
      </c>
      <c r="AE40">
        <f>貼_前年計算用シート!M89</f>
        <v>150</v>
      </c>
      <c r="AF40">
        <f t="shared" si="9"/>
        <v>35</v>
      </c>
      <c r="AG40" t="str">
        <f>貼_前年計算用シート!N41</f>
        <v>岐阜</v>
      </c>
      <c r="AH40">
        <f>貼_前年計算用シート!N89</f>
        <v>61</v>
      </c>
      <c r="AI40">
        <f t="shared" si="10"/>
        <v>35</v>
      </c>
      <c r="AJ40" t="str">
        <f>貼_前年計算用シート!O41</f>
        <v>香川</v>
      </c>
      <c r="AK40">
        <f>貼_前年計算用シート!O89</f>
        <v>26</v>
      </c>
      <c r="AL40">
        <f t="shared" si="11"/>
        <v>35</v>
      </c>
      <c r="AM40" t="str">
        <f>貼_前年計算用シート!P41</f>
        <v>山口</v>
      </c>
      <c r="AN40">
        <f>貼_前年計算用シート!P89</f>
        <v>209</v>
      </c>
      <c r="AO40">
        <f t="shared" si="12"/>
        <v>35</v>
      </c>
      <c r="AP40" t="str">
        <f>貼_前年計算用シート!Q41</f>
        <v>奈良</v>
      </c>
      <c r="AQ40">
        <f>貼_前年計算用シート!Q89</f>
        <v>34</v>
      </c>
      <c r="AR40">
        <f t="shared" si="13"/>
        <v>35</v>
      </c>
      <c r="AS40" t="str">
        <f>貼_前年計算用シート!R41</f>
        <v>奈良</v>
      </c>
      <c r="AT40">
        <f>貼_前年計算用シート!R89</f>
        <v>30</v>
      </c>
      <c r="AU40">
        <f t="shared" si="14"/>
        <v>35</v>
      </c>
      <c r="AV40" t="str">
        <f>貼_前年計算用シート!S41</f>
        <v>新潟</v>
      </c>
      <c r="AW40">
        <f>貼_前年計算用シート!S89</f>
        <v>37</v>
      </c>
      <c r="AX40">
        <f t="shared" si="15"/>
        <v>35</v>
      </c>
    </row>
    <row r="41" spans="3:50">
      <c r="C41" t="str">
        <f>貼_前年計算用シート!D42</f>
        <v>鳥取</v>
      </c>
      <c r="D41">
        <f>貼_前年計算用シート!D90</f>
        <v>727</v>
      </c>
      <c r="E41">
        <f t="shared" si="0"/>
        <v>36</v>
      </c>
      <c r="F41" t="str">
        <f>貼_前年計算用シート!E42</f>
        <v>京都</v>
      </c>
      <c r="G41">
        <f>貼_前年計算用シート!E90</f>
        <v>488</v>
      </c>
      <c r="H41">
        <f t="shared" si="1"/>
        <v>36</v>
      </c>
      <c r="I41" t="str">
        <f>貼_前年計算用シート!F42</f>
        <v>群馬</v>
      </c>
      <c r="J41">
        <f>貼_前年計算用シート!F90</f>
        <v>110</v>
      </c>
      <c r="K41">
        <f t="shared" si="2"/>
        <v>36</v>
      </c>
      <c r="L41" t="str">
        <f>貼_前年計算用シート!G42</f>
        <v>鳥取</v>
      </c>
      <c r="M41" s="24">
        <f>貼_前年計算用シート!G90</f>
        <v>0</v>
      </c>
      <c r="N41">
        <f t="shared" si="3"/>
        <v>25</v>
      </c>
      <c r="O41" t="str">
        <f>貼_前年計算用シート!H42</f>
        <v>山口</v>
      </c>
      <c r="P41" s="24">
        <f>貼_前年計算用シート!H90</f>
        <v>0</v>
      </c>
      <c r="Q41">
        <f t="shared" si="4"/>
        <v>15</v>
      </c>
      <c r="R41" t="str">
        <f>貼_前年計算用シート!I42</f>
        <v>山梨</v>
      </c>
      <c r="S41">
        <f>貼_前年計算用シート!I90</f>
        <v>0</v>
      </c>
      <c r="T41">
        <f t="shared" si="5"/>
        <v>34</v>
      </c>
      <c r="U41" t="str">
        <f>貼_前年計算用シート!J42</f>
        <v>三重</v>
      </c>
      <c r="V41">
        <f>貼_前年計算用シート!J90</f>
        <v>2</v>
      </c>
      <c r="W41">
        <f t="shared" si="6"/>
        <v>34</v>
      </c>
      <c r="X41">
        <f>貼_前年計算用シート!K42</f>
        <v>0</v>
      </c>
      <c r="Y41">
        <f>貼_前年計算用シート!K90</f>
        <v>0</v>
      </c>
      <c r="Z41">
        <f t="shared" si="7"/>
        <v>2</v>
      </c>
      <c r="AA41" t="str">
        <f>貼_前年計算用シート!L42</f>
        <v>-</v>
      </c>
      <c r="AB41" s="69" t="str">
        <f>貼_前年計算用シート!L90</f>
        <v>-</v>
      </c>
      <c r="AC41" t="str">
        <f t="shared" si="8"/>
        <v>-</v>
      </c>
      <c r="AD41" t="str">
        <f>貼_前年計算用シート!M42</f>
        <v>山口</v>
      </c>
      <c r="AE41">
        <f>貼_前年計算用シート!M90</f>
        <v>149</v>
      </c>
      <c r="AF41">
        <f t="shared" si="9"/>
        <v>36</v>
      </c>
      <c r="AG41" t="str">
        <f>貼_前年計算用シート!N42</f>
        <v>沖縄</v>
      </c>
      <c r="AH41">
        <f>貼_前年計算用シート!N90</f>
        <v>53</v>
      </c>
      <c r="AI41">
        <f t="shared" si="10"/>
        <v>36</v>
      </c>
      <c r="AJ41" t="str">
        <f>貼_前年計算用シート!O42</f>
        <v>宮城</v>
      </c>
      <c r="AK41">
        <f>貼_前年計算用シート!O90</f>
        <v>26</v>
      </c>
      <c r="AL41">
        <f t="shared" si="11"/>
        <v>35</v>
      </c>
      <c r="AM41" t="str">
        <f>貼_前年計算用シート!P42</f>
        <v>神奈川</v>
      </c>
      <c r="AN41">
        <f>貼_前年計算用シート!P90</f>
        <v>150</v>
      </c>
      <c r="AO41">
        <f t="shared" si="12"/>
        <v>36</v>
      </c>
      <c r="AP41" t="str">
        <f>貼_前年計算用シート!Q42</f>
        <v>秋田</v>
      </c>
      <c r="AQ41">
        <f>貼_前年計算用シート!Q90</f>
        <v>28</v>
      </c>
      <c r="AR41">
        <f t="shared" si="13"/>
        <v>36</v>
      </c>
      <c r="AS41" t="str">
        <f>貼_前年計算用シート!R42</f>
        <v>秋田</v>
      </c>
      <c r="AT41">
        <f>貼_前年計算用シート!R90</f>
        <v>25</v>
      </c>
      <c r="AU41">
        <f t="shared" si="14"/>
        <v>36</v>
      </c>
      <c r="AV41" t="str">
        <f>貼_前年計算用シート!S42</f>
        <v>愛媛</v>
      </c>
      <c r="AW41">
        <f>貼_前年計算用シート!S90</f>
        <v>27</v>
      </c>
      <c r="AX41">
        <f t="shared" si="15"/>
        <v>36</v>
      </c>
    </row>
    <row r="42" spans="3:50">
      <c r="C42" t="str">
        <f>貼_前年計算用シート!D43</f>
        <v>京都</v>
      </c>
      <c r="D42">
        <f>貼_前年計算用シート!D91</f>
        <v>663</v>
      </c>
      <c r="E42">
        <f t="shared" si="0"/>
        <v>37</v>
      </c>
      <c r="F42" t="str">
        <f>貼_前年計算用シート!E43</f>
        <v>滋賀</v>
      </c>
      <c r="G42">
        <f>貼_前年計算用シート!E91</f>
        <v>471</v>
      </c>
      <c r="H42">
        <f t="shared" si="1"/>
        <v>37</v>
      </c>
      <c r="I42" t="str">
        <f>貼_前年計算用シート!F43</f>
        <v>長崎</v>
      </c>
      <c r="J42">
        <f>貼_前年計算用シート!F91</f>
        <v>105</v>
      </c>
      <c r="K42">
        <f t="shared" si="2"/>
        <v>37</v>
      </c>
      <c r="L42" t="str">
        <f>貼_前年計算用シート!G43</f>
        <v>新潟</v>
      </c>
      <c r="M42" s="24">
        <f>貼_前年計算用シート!G91</f>
        <v>0</v>
      </c>
      <c r="N42">
        <f t="shared" si="3"/>
        <v>25</v>
      </c>
      <c r="O42" t="str">
        <f>貼_前年計算用シート!H43</f>
        <v>徳島</v>
      </c>
      <c r="P42" s="24">
        <f>貼_前年計算用シート!H91</f>
        <v>0</v>
      </c>
      <c r="Q42">
        <f t="shared" si="4"/>
        <v>15</v>
      </c>
      <c r="R42" t="str">
        <f>貼_前年計算用シート!I43</f>
        <v>奈良</v>
      </c>
      <c r="S42">
        <f>貼_前年計算用シート!I91</f>
        <v>0</v>
      </c>
      <c r="T42">
        <f t="shared" si="5"/>
        <v>34</v>
      </c>
      <c r="U42" t="str">
        <f>貼_前年計算用シート!J43</f>
        <v>高知</v>
      </c>
      <c r="V42">
        <f>貼_前年計算用シート!J91</f>
        <v>2</v>
      </c>
      <c r="W42">
        <f t="shared" si="6"/>
        <v>34</v>
      </c>
      <c r="X42">
        <f>貼_前年計算用シート!K43</f>
        <v>0</v>
      </c>
      <c r="Y42">
        <f>貼_前年計算用シート!K91</f>
        <v>0</v>
      </c>
      <c r="Z42">
        <f t="shared" si="7"/>
        <v>2</v>
      </c>
      <c r="AA42" t="str">
        <f>貼_前年計算用シート!L43</f>
        <v>-</v>
      </c>
      <c r="AB42" s="69" t="str">
        <f>貼_前年計算用シート!L91</f>
        <v>-</v>
      </c>
      <c r="AC42" t="str">
        <f t="shared" si="8"/>
        <v>-</v>
      </c>
      <c r="AD42" t="str">
        <f>貼_前年計算用シート!M43</f>
        <v>大阪</v>
      </c>
      <c r="AE42">
        <f>貼_前年計算用シート!M91</f>
        <v>137</v>
      </c>
      <c r="AF42">
        <f t="shared" si="9"/>
        <v>37</v>
      </c>
      <c r="AG42" t="str">
        <f>貼_前年計算用シート!N43</f>
        <v>埼玉</v>
      </c>
      <c r="AH42">
        <f>貼_前年計算用シート!N91</f>
        <v>53</v>
      </c>
      <c r="AI42">
        <f t="shared" si="10"/>
        <v>36</v>
      </c>
      <c r="AJ42" t="str">
        <f>貼_前年計算用シート!O43</f>
        <v>広島</v>
      </c>
      <c r="AK42">
        <f>貼_前年計算用シート!O91</f>
        <v>26</v>
      </c>
      <c r="AL42">
        <f t="shared" si="11"/>
        <v>35</v>
      </c>
      <c r="AM42" t="str">
        <f>貼_前年計算用シート!P43</f>
        <v>京都</v>
      </c>
      <c r="AN42">
        <f>貼_前年計算用シート!P91</f>
        <v>148</v>
      </c>
      <c r="AO42">
        <f t="shared" si="12"/>
        <v>37</v>
      </c>
      <c r="AP42" t="str">
        <f>貼_前年計算用シート!Q43</f>
        <v>滋賀</v>
      </c>
      <c r="AQ42">
        <f>貼_前年計算用シート!Q91</f>
        <v>26</v>
      </c>
      <c r="AR42">
        <f t="shared" si="13"/>
        <v>37</v>
      </c>
      <c r="AS42" t="str">
        <f>貼_前年計算用シート!R43</f>
        <v>高知</v>
      </c>
      <c r="AT42">
        <f>貼_前年計算用シート!R91</f>
        <v>23</v>
      </c>
      <c r="AU42">
        <f t="shared" si="14"/>
        <v>37</v>
      </c>
      <c r="AV42" t="str">
        <f>貼_前年計算用シート!S43</f>
        <v>京都</v>
      </c>
      <c r="AW42">
        <f>貼_前年計算用シート!S91</f>
        <v>17</v>
      </c>
      <c r="AX42">
        <f t="shared" si="15"/>
        <v>37</v>
      </c>
    </row>
    <row r="43" spans="3:50">
      <c r="C43" t="str">
        <f>貼_前年計算用シート!D44</f>
        <v>神奈川</v>
      </c>
      <c r="D43">
        <f>貼_前年計算用シート!D92</f>
        <v>660</v>
      </c>
      <c r="E43">
        <f t="shared" si="0"/>
        <v>38</v>
      </c>
      <c r="F43" t="str">
        <f>貼_前年計算用シート!E44</f>
        <v>富山</v>
      </c>
      <c r="G43">
        <f>貼_前年計算用シート!E92</f>
        <v>457</v>
      </c>
      <c r="H43">
        <f t="shared" si="1"/>
        <v>38</v>
      </c>
      <c r="I43" t="str">
        <f>貼_前年計算用シート!F44</f>
        <v>香川</v>
      </c>
      <c r="J43">
        <f>貼_前年計算用シート!F92</f>
        <v>102</v>
      </c>
      <c r="K43">
        <f t="shared" si="2"/>
        <v>38</v>
      </c>
      <c r="L43" t="str">
        <f>貼_前年計算用シート!G44</f>
        <v>徳島</v>
      </c>
      <c r="M43" s="24">
        <f>貼_前年計算用シート!G92</f>
        <v>0</v>
      </c>
      <c r="N43">
        <f t="shared" si="3"/>
        <v>25</v>
      </c>
      <c r="O43" t="str">
        <f>貼_前年計算用シート!H44</f>
        <v>福岡</v>
      </c>
      <c r="P43" s="24">
        <f>貼_前年計算用シート!H92</f>
        <v>0</v>
      </c>
      <c r="Q43">
        <f t="shared" si="4"/>
        <v>15</v>
      </c>
      <c r="R43" t="str">
        <f>貼_前年計算用シート!I44</f>
        <v>静岡</v>
      </c>
      <c r="S43">
        <f>貼_前年計算用シート!I92</f>
        <v>0</v>
      </c>
      <c r="T43">
        <f t="shared" si="5"/>
        <v>34</v>
      </c>
      <c r="U43" t="str">
        <f>貼_前年計算用シート!J44</f>
        <v>岡山</v>
      </c>
      <c r="V43">
        <f>貼_前年計算用シート!J92</f>
        <v>2</v>
      </c>
      <c r="W43">
        <f t="shared" si="6"/>
        <v>34</v>
      </c>
      <c r="X43">
        <f>貼_前年計算用シート!K44</f>
        <v>0</v>
      </c>
      <c r="Y43">
        <f>貼_前年計算用シート!K92</f>
        <v>0</v>
      </c>
      <c r="Z43">
        <f t="shared" si="7"/>
        <v>2</v>
      </c>
      <c r="AA43" t="str">
        <f>貼_前年計算用シート!L44</f>
        <v>-</v>
      </c>
      <c r="AB43" s="69" t="str">
        <f>貼_前年計算用シート!L92</f>
        <v>-</v>
      </c>
      <c r="AC43" t="str">
        <f t="shared" si="8"/>
        <v>-</v>
      </c>
      <c r="AD43" t="str">
        <f>貼_前年計算用シート!M44</f>
        <v>和歌山</v>
      </c>
      <c r="AE43">
        <f>貼_前年計算用シート!M92</f>
        <v>136</v>
      </c>
      <c r="AF43">
        <f t="shared" si="9"/>
        <v>38</v>
      </c>
      <c r="AG43" t="str">
        <f>貼_前年計算用シート!N44</f>
        <v>山口</v>
      </c>
      <c r="AH43">
        <f>貼_前年計算用シート!N92</f>
        <v>52</v>
      </c>
      <c r="AI43">
        <f t="shared" si="10"/>
        <v>38</v>
      </c>
      <c r="AJ43" t="str">
        <f>貼_前年計算用シート!O44</f>
        <v>岡山</v>
      </c>
      <c r="AK43">
        <f>貼_前年計算用シート!O92</f>
        <v>25</v>
      </c>
      <c r="AL43">
        <f t="shared" si="11"/>
        <v>38</v>
      </c>
      <c r="AM43" t="str">
        <f>貼_前年計算用シート!P44</f>
        <v>滋賀</v>
      </c>
      <c r="AN43">
        <f>貼_前年計算用シート!P92</f>
        <v>114</v>
      </c>
      <c r="AO43">
        <f t="shared" si="12"/>
        <v>38</v>
      </c>
      <c r="AP43" t="str">
        <f>貼_前年計算用シート!Q44</f>
        <v>高知</v>
      </c>
      <c r="AQ43">
        <f>貼_前年計算用シート!Q92</f>
        <v>25</v>
      </c>
      <c r="AR43">
        <f t="shared" si="13"/>
        <v>38</v>
      </c>
      <c r="AS43" t="str">
        <f>貼_前年計算用シート!R44</f>
        <v>滋賀</v>
      </c>
      <c r="AT43">
        <f>貼_前年計算用シート!R92</f>
        <v>23</v>
      </c>
      <c r="AU43">
        <f t="shared" si="14"/>
        <v>37</v>
      </c>
      <c r="AV43" t="str">
        <f>貼_前年計算用シート!S44</f>
        <v>高知</v>
      </c>
      <c r="AW43">
        <f>貼_前年計算用シート!S92</f>
        <v>16</v>
      </c>
      <c r="AX43">
        <f t="shared" si="15"/>
        <v>38</v>
      </c>
    </row>
    <row r="44" spans="3:50">
      <c r="C44" t="str">
        <f>貼_前年計算用シート!D45</f>
        <v>山口</v>
      </c>
      <c r="D44">
        <f>貼_前年計算用シート!D93</f>
        <v>643</v>
      </c>
      <c r="E44">
        <f t="shared" si="0"/>
        <v>39</v>
      </c>
      <c r="F44" t="str">
        <f>貼_前年計算用シート!E45</f>
        <v>香川</v>
      </c>
      <c r="G44">
        <f>貼_前年計算用シート!E93</f>
        <v>455</v>
      </c>
      <c r="H44">
        <f t="shared" si="1"/>
        <v>39</v>
      </c>
      <c r="I44" t="str">
        <f>貼_前年計算用シート!F45</f>
        <v>高知</v>
      </c>
      <c r="J44">
        <f>貼_前年計算用シート!F93</f>
        <v>101</v>
      </c>
      <c r="K44">
        <f t="shared" si="2"/>
        <v>39</v>
      </c>
      <c r="L44" t="str">
        <f>貼_前年計算用シート!G45</f>
        <v>沖縄</v>
      </c>
      <c r="M44" s="24">
        <f>貼_前年計算用シート!G93</f>
        <v>0</v>
      </c>
      <c r="N44">
        <f t="shared" si="3"/>
        <v>25</v>
      </c>
      <c r="O44" t="str">
        <f>貼_前年計算用シート!H45</f>
        <v>神奈川</v>
      </c>
      <c r="P44" s="24">
        <f>貼_前年計算用シート!H93</f>
        <v>0</v>
      </c>
      <c r="Q44">
        <f t="shared" si="4"/>
        <v>15</v>
      </c>
      <c r="R44" t="str">
        <f>貼_前年計算用シート!I45</f>
        <v>長崎</v>
      </c>
      <c r="S44">
        <f>貼_前年計算用シート!I93</f>
        <v>0</v>
      </c>
      <c r="T44">
        <f t="shared" si="5"/>
        <v>34</v>
      </c>
      <c r="U44" t="str">
        <f>貼_前年計算用シート!J45</f>
        <v>徳島</v>
      </c>
      <c r="V44">
        <f>貼_前年計算用シート!J93</f>
        <v>2</v>
      </c>
      <c r="W44">
        <f t="shared" si="6"/>
        <v>34</v>
      </c>
      <c r="X44">
        <f>貼_前年計算用シート!K45</f>
        <v>0</v>
      </c>
      <c r="Y44">
        <f>貼_前年計算用シート!K93</f>
        <v>0</v>
      </c>
      <c r="Z44">
        <f t="shared" si="7"/>
        <v>2</v>
      </c>
      <c r="AA44" t="str">
        <f>貼_前年計算用シート!L45</f>
        <v>-</v>
      </c>
      <c r="AB44" s="69" t="str">
        <f>貼_前年計算用シート!L93</f>
        <v>-</v>
      </c>
      <c r="AC44" t="str">
        <f t="shared" si="8"/>
        <v>-</v>
      </c>
      <c r="AD44" t="str">
        <f>貼_前年計算用シート!M45</f>
        <v>沖縄</v>
      </c>
      <c r="AE44">
        <f>貼_前年計算用シート!M93</f>
        <v>119</v>
      </c>
      <c r="AF44">
        <f t="shared" si="9"/>
        <v>39</v>
      </c>
      <c r="AG44" t="str">
        <f>貼_前年計算用シート!N45</f>
        <v>島根</v>
      </c>
      <c r="AH44">
        <f>貼_前年計算用シート!N93</f>
        <v>43</v>
      </c>
      <c r="AI44">
        <f t="shared" si="10"/>
        <v>39</v>
      </c>
      <c r="AJ44" t="str">
        <f>貼_前年計算用シート!O45</f>
        <v>秋田</v>
      </c>
      <c r="AK44">
        <f>貼_前年計算用シート!O93</f>
        <v>23</v>
      </c>
      <c r="AL44">
        <f t="shared" si="11"/>
        <v>39</v>
      </c>
      <c r="AM44" t="str">
        <f>貼_前年計算用シート!P45</f>
        <v>石川</v>
      </c>
      <c r="AN44">
        <f>貼_前年計算用シート!P93</f>
        <v>94</v>
      </c>
      <c r="AO44">
        <f t="shared" si="12"/>
        <v>39</v>
      </c>
      <c r="AP44" t="str">
        <f>貼_前年計算用シート!Q45</f>
        <v>山梨</v>
      </c>
      <c r="AQ44">
        <f>貼_前年計算用シート!Q93</f>
        <v>25</v>
      </c>
      <c r="AR44">
        <f t="shared" si="13"/>
        <v>38</v>
      </c>
      <c r="AS44" t="str">
        <f>貼_前年計算用シート!R45</f>
        <v>石川</v>
      </c>
      <c r="AT44">
        <f>貼_前年計算用シート!R93</f>
        <v>22</v>
      </c>
      <c r="AU44">
        <f t="shared" si="14"/>
        <v>39</v>
      </c>
      <c r="AV44" t="str">
        <f>貼_前年計算用シート!S45</f>
        <v>神奈川</v>
      </c>
      <c r="AW44">
        <f>貼_前年計算用シート!S93</f>
        <v>15</v>
      </c>
      <c r="AX44">
        <f t="shared" si="15"/>
        <v>39</v>
      </c>
    </row>
    <row r="45" spans="3:50">
      <c r="C45" t="str">
        <f>貼_前年計算用シート!D46</f>
        <v>島根</v>
      </c>
      <c r="D45">
        <f>貼_前年計算用シート!D94</f>
        <v>611</v>
      </c>
      <c r="E45">
        <f t="shared" si="0"/>
        <v>40</v>
      </c>
      <c r="F45" t="str">
        <f>貼_前年計算用シート!E46</f>
        <v>鳥取</v>
      </c>
      <c r="G45">
        <f>貼_前年計算用シート!E94</f>
        <v>438</v>
      </c>
      <c r="H45">
        <f t="shared" si="1"/>
        <v>40</v>
      </c>
      <c r="I45" t="str">
        <f>貼_前年計算用シート!F46</f>
        <v>徳島</v>
      </c>
      <c r="J45">
        <f>貼_前年計算用シート!F94</f>
        <v>91</v>
      </c>
      <c r="K45">
        <f t="shared" si="2"/>
        <v>40</v>
      </c>
      <c r="L45" t="str">
        <f>貼_前年計算用シート!G46</f>
        <v>神奈川</v>
      </c>
      <c r="M45" s="24">
        <f>貼_前年計算用シート!G94</f>
        <v>0</v>
      </c>
      <c r="N45">
        <f t="shared" si="3"/>
        <v>25</v>
      </c>
      <c r="O45" t="str">
        <f>貼_前年計算用シート!H46</f>
        <v>奈良</v>
      </c>
      <c r="P45" s="24">
        <f>貼_前年計算用シート!H94</f>
        <v>0</v>
      </c>
      <c r="Q45">
        <f t="shared" si="4"/>
        <v>15</v>
      </c>
      <c r="R45" t="str">
        <f>貼_前年計算用シート!I46</f>
        <v>香川</v>
      </c>
      <c r="S45">
        <f>貼_前年計算用シート!I94</f>
        <v>0</v>
      </c>
      <c r="T45">
        <f t="shared" si="5"/>
        <v>34</v>
      </c>
      <c r="U45" t="str">
        <f>貼_前年計算用シート!J46</f>
        <v>奈良</v>
      </c>
      <c r="V45">
        <f>貼_前年計算用シート!J94</f>
        <v>2</v>
      </c>
      <c r="W45">
        <f t="shared" si="6"/>
        <v>34</v>
      </c>
      <c r="X45">
        <f>貼_前年計算用シート!K46</f>
        <v>0</v>
      </c>
      <c r="Y45">
        <f>貼_前年計算用シート!K94</f>
        <v>0</v>
      </c>
      <c r="Z45">
        <f t="shared" si="7"/>
        <v>2</v>
      </c>
      <c r="AA45" t="str">
        <f>貼_前年計算用シート!L46</f>
        <v>-</v>
      </c>
      <c r="AB45" s="69" t="str">
        <f>貼_前年計算用シート!L94</f>
        <v>-</v>
      </c>
      <c r="AC45" t="str">
        <f t="shared" si="8"/>
        <v>-</v>
      </c>
      <c r="AD45" t="str">
        <f>貼_前年計算用シート!M46</f>
        <v>山梨</v>
      </c>
      <c r="AE45">
        <f>貼_前年計算用シート!M94</f>
        <v>119</v>
      </c>
      <c r="AF45">
        <f t="shared" si="9"/>
        <v>39</v>
      </c>
      <c r="AG45" t="str">
        <f>貼_前年計算用シート!N46</f>
        <v>兵庫</v>
      </c>
      <c r="AH45">
        <f>貼_前年計算用シート!N94</f>
        <v>34</v>
      </c>
      <c r="AI45">
        <f t="shared" si="10"/>
        <v>40</v>
      </c>
      <c r="AJ45" t="str">
        <f>貼_前年計算用シート!O46</f>
        <v>島根</v>
      </c>
      <c r="AK45">
        <f>貼_前年計算用シート!O94</f>
        <v>17</v>
      </c>
      <c r="AL45">
        <f t="shared" si="11"/>
        <v>40</v>
      </c>
      <c r="AM45" t="str">
        <f>貼_前年計算用シート!P46</f>
        <v>高知</v>
      </c>
      <c r="AN45">
        <f>貼_前年計算用シート!P94</f>
        <v>84</v>
      </c>
      <c r="AO45">
        <f t="shared" si="12"/>
        <v>40</v>
      </c>
      <c r="AP45" t="str">
        <f>貼_前年計算用シート!Q46</f>
        <v>石川</v>
      </c>
      <c r="AQ45">
        <f>貼_前年計算用シート!Q94</f>
        <v>24</v>
      </c>
      <c r="AR45">
        <f t="shared" si="13"/>
        <v>40</v>
      </c>
      <c r="AS45" t="str">
        <f>貼_前年計算用シート!R46</f>
        <v>山梨</v>
      </c>
      <c r="AT45">
        <f>貼_前年計算用シート!R94</f>
        <v>21</v>
      </c>
      <c r="AU45">
        <f t="shared" si="14"/>
        <v>40</v>
      </c>
      <c r="AV45" t="str">
        <f>貼_前年計算用シート!S46</f>
        <v>石川</v>
      </c>
      <c r="AW45">
        <f>貼_前年計算用シート!S94</f>
        <v>14</v>
      </c>
      <c r="AX45">
        <f t="shared" si="15"/>
        <v>40</v>
      </c>
    </row>
    <row r="46" spans="3:50">
      <c r="C46" t="str">
        <f>貼_前年計算用シート!D47</f>
        <v>滋賀</v>
      </c>
      <c r="D46">
        <f>貼_前年計算用シート!D95</f>
        <v>585</v>
      </c>
      <c r="E46">
        <f t="shared" si="0"/>
        <v>41</v>
      </c>
      <c r="F46" t="str">
        <f>貼_前年計算用シート!E47</f>
        <v>山口</v>
      </c>
      <c r="G46">
        <f>貼_前年計算用シート!E95</f>
        <v>432</v>
      </c>
      <c r="H46">
        <f t="shared" si="1"/>
        <v>41</v>
      </c>
      <c r="I46" t="str">
        <f>貼_前年計算用シート!F47</f>
        <v>奈良</v>
      </c>
      <c r="J46">
        <f>貼_前年計算用シート!F95</f>
        <v>87</v>
      </c>
      <c r="K46">
        <f t="shared" si="2"/>
        <v>41</v>
      </c>
      <c r="L46" t="str">
        <f>貼_前年計算用シート!G47</f>
        <v>宮崎</v>
      </c>
      <c r="M46" s="24">
        <f>貼_前年計算用シート!G95</f>
        <v>0</v>
      </c>
      <c r="N46">
        <f t="shared" si="3"/>
        <v>25</v>
      </c>
      <c r="O46" t="str">
        <f>貼_前年計算用シート!H47</f>
        <v>愛知</v>
      </c>
      <c r="P46" s="24">
        <f>貼_前年計算用シート!H95</f>
        <v>0</v>
      </c>
      <c r="Q46">
        <f t="shared" si="4"/>
        <v>15</v>
      </c>
      <c r="R46" t="str">
        <f>貼_前年計算用シート!I47</f>
        <v>神奈川</v>
      </c>
      <c r="S46">
        <f>貼_前年計算用シート!I95</f>
        <v>0</v>
      </c>
      <c r="T46">
        <f t="shared" si="5"/>
        <v>34</v>
      </c>
      <c r="U46" t="str">
        <f>貼_前年計算用シート!J47</f>
        <v>岐阜</v>
      </c>
      <c r="V46">
        <f>貼_前年計算用シート!J95</f>
        <v>2</v>
      </c>
      <c r="W46">
        <f t="shared" si="6"/>
        <v>34</v>
      </c>
      <c r="X46">
        <f>貼_前年計算用シート!K47</f>
        <v>0</v>
      </c>
      <c r="Y46">
        <f>貼_前年計算用シート!K95</f>
        <v>0</v>
      </c>
      <c r="Z46">
        <f t="shared" si="7"/>
        <v>2</v>
      </c>
      <c r="AA46" t="str">
        <f>貼_前年計算用シート!L47</f>
        <v>-</v>
      </c>
      <c r="AB46" s="69" t="str">
        <f>貼_前年計算用シート!L95</f>
        <v>-</v>
      </c>
      <c r="AC46" t="str">
        <f t="shared" si="8"/>
        <v>-</v>
      </c>
      <c r="AD46" t="str">
        <f>貼_前年計算用シート!M47</f>
        <v>奈良</v>
      </c>
      <c r="AE46">
        <f>貼_前年計算用シート!M95</f>
        <v>109</v>
      </c>
      <c r="AF46">
        <f t="shared" si="9"/>
        <v>41</v>
      </c>
      <c r="AG46" t="str">
        <f>貼_前年計算用シート!N47</f>
        <v>石川</v>
      </c>
      <c r="AH46">
        <f>貼_前年計算用シート!N95</f>
        <v>33</v>
      </c>
      <c r="AI46">
        <f t="shared" si="10"/>
        <v>41</v>
      </c>
      <c r="AJ46" t="str">
        <f>貼_前年計算用シート!O47</f>
        <v>青森</v>
      </c>
      <c r="AK46">
        <f>貼_前年計算用シート!O95</f>
        <v>17</v>
      </c>
      <c r="AL46">
        <f t="shared" si="11"/>
        <v>40</v>
      </c>
      <c r="AM46" t="str">
        <f>貼_前年計算用シート!P47</f>
        <v>富山</v>
      </c>
      <c r="AN46">
        <f>貼_前年計算用シート!P95</f>
        <v>83</v>
      </c>
      <c r="AO46">
        <f t="shared" si="12"/>
        <v>41</v>
      </c>
      <c r="AP46" t="str">
        <f>貼_前年計算用シート!Q47</f>
        <v>山口</v>
      </c>
      <c r="AQ46">
        <f>貼_前年計算用シート!Q95</f>
        <v>20</v>
      </c>
      <c r="AR46">
        <f t="shared" si="13"/>
        <v>41</v>
      </c>
      <c r="AS46" t="str">
        <f>貼_前年計算用シート!R47</f>
        <v>山口</v>
      </c>
      <c r="AT46">
        <f>貼_前年計算用シート!R95</f>
        <v>17</v>
      </c>
      <c r="AU46">
        <f t="shared" si="14"/>
        <v>41</v>
      </c>
      <c r="AV46" t="str">
        <f>貼_前年計算用シート!S47</f>
        <v>山梨</v>
      </c>
      <c r="AW46">
        <f>貼_前年計算用シート!S95</f>
        <v>14</v>
      </c>
      <c r="AX46">
        <f t="shared" si="15"/>
        <v>40</v>
      </c>
    </row>
    <row r="47" spans="3:50">
      <c r="C47" t="str">
        <f>貼_前年計算用シート!D48</f>
        <v>富山</v>
      </c>
      <c r="D47">
        <f>貼_前年計算用シート!D96</f>
        <v>545</v>
      </c>
      <c r="E47">
        <f t="shared" si="0"/>
        <v>42</v>
      </c>
      <c r="F47" t="str">
        <f>貼_前年計算用シート!E48</f>
        <v>石川</v>
      </c>
      <c r="G47">
        <f>貼_前年計算用シート!E96</f>
        <v>384</v>
      </c>
      <c r="H47">
        <f t="shared" si="1"/>
        <v>42</v>
      </c>
      <c r="I47" t="str">
        <f>貼_前年計算用シート!F48</f>
        <v>和歌山</v>
      </c>
      <c r="J47">
        <f>貼_前年計算用シート!F96</f>
        <v>74</v>
      </c>
      <c r="K47">
        <f t="shared" si="2"/>
        <v>42</v>
      </c>
      <c r="L47" t="str">
        <f>貼_前年計算用シート!G48</f>
        <v>富山</v>
      </c>
      <c r="M47" s="24">
        <f>貼_前年計算用シート!G96</f>
        <v>0</v>
      </c>
      <c r="N47">
        <f t="shared" si="3"/>
        <v>25</v>
      </c>
      <c r="O47" t="str">
        <f>貼_前年計算用シート!H48</f>
        <v>香川</v>
      </c>
      <c r="P47" s="24">
        <f>貼_前年計算用シート!H96</f>
        <v>0</v>
      </c>
      <c r="Q47">
        <f t="shared" si="4"/>
        <v>15</v>
      </c>
      <c r="R47" t="str">
        <f>貼_前年計算用シート!I48</f>
        <v>高知</v>
      </c>
      <c r="S47">
        <f>貼_前年計算用シート!I96</f>
        <v>0</v>
      </c>
      <c r="T47">
        <f t="shared" si="5"/>
        <v>34</v>
      </c>
      <c r="U47" t="str">
        <f>貼_前年計算用シート!J48</f>
        <v>香川</v>
      </c>
      <c r="V47">
        <f>貼_前年計算用シート!J96</f>
        <v>1</v>
      </c>
      <c r="W47">
        <f t="shared" si="6"/>
        <v>42</v>
      </c>
      <c r="X47">
        <f>貼_前年計算用シート!K48</f>
        <v>0</v>
      </c>
      <c r="Y47">
        <f>貼_前年計算用シート!K96</f>
        <v>0</v>
      </c>
      <c r="Z47">
        <f t="shared" si="7"/>
        <v>2</v>
      </c>
      <c r="AA47" t="str">
        <f>貼_前年計算用シート!L48</f>
        <v>-</v>
      </c>
      <c r="AB47" s="69" t="str">
        <f>貼_前年計算用シート!L96</f>
        <v>-</v>
      </c>
      <c r="AC47" t="str">
        <f t="shared" si="8"/>
        <v>-</v>
      </c>
      <c r="AD47" t="str">
        <f>貼_前年計算用シート!M48</f>
        <v>滋賀</v>
      </c>
      <c r="AE47">
        <f>貼_前年計算用シート!M96</f>
        <v>102</v>
      </c>
      <c r="AF47">
        <f t="shared" si="9"/>
        <v>42</v>
      </c>
      <c r="AG47" t="str">
        <f>貼_前年計算用シート!N48</f>
        <v>東京</v>
      </c>
      <c r="AH47">
        <f>貼_前年計算用シート!N96</f>
        <v>28</v>
      </c>
      <c r="AI47">
        <f t="shared" si="10"/>
        <v>42</v>
      </c>
      <c r="AJ47" t="str">
        <f>貼_前年計算用シート!O48</f>
        <v>大阪</v>
      </c>
      <c r="AK47">
        <f>貼_前年計算用シート!O96</f>
        <v>13</v>
      </c>
      <c r="AL47">
        <f t="shared" si="11"/>
        <v>42</v>
      </c>
      <c r="AM47" t="str">
        <f>貼_前年計算用シート!P48</f>
        <v>山梨</v>
      </c>
      <c r="AN47">
        <f>貼_前年計算用シート!P96</f>
        <v>78</v>
      </c>
      <c r="AO47">
        <f t="shared" si="12"/>
        <v>42</v>
      </c>
      <c r="AP47" t="str">
        <f>貼_前年計算用シート!Q48</f>
        <v>佐賀</v>
      </c>
      <c r="AQ47">
        <f>貼_前年計算用シート!Q96</f>
        <v>19</v>
      </c>
      <c r="AR47">
        <f t="shared" si="13"/>
        <v>42</v>
      </c>
      <c r="AS47" t="str">
        <f>貼_前年計算用シート!R48</f>
        <v>佐賀</v>
      </c>
      <c r="AT47">
        <f>貼_前年計算用シート!R96</f>
        <v>16</v>
      </c>
      <c r="AU47">
        <f t="shared" si="14"/>
        <v>42</v>
      </c>
      <c r="AV47" t="str">
        <f>貼_前年計算用シート!S48</f>
        <v>奈良</v>
      </c>
      <c r="AW47">
        <f>貼_前年計算用シート!S96</f>
        <v>12</v>
      </c>
      <c r="AX47">
        <f t="shared" si="15"/>
        <v>42</v>
      </c>
    </row>
    <row r="48" spans="3:50">
      <c r="C48" t="str">
        <f>貼_前年計算用シート!D49</f>
        <v>石川</v>
      </c>
      <c r="D48">
        <f>貼_前年計算用シート!D97</f>
        <v>480</v>
      </c>
      <c r="E48">
        <f t="shared" si="0"/>
        <v>43</v>
      </c>
      <c r="F48" t="str">
        <f>貼_前年計算用シート!E49</f>
        <v>福井</v>
      </c>
      <c r="G48">
        <f>貼_前年計算用シート!E97</f>
        <v>344</v>
      </c>
      <c r="H48">
        <f t="shared" si="1"/>
        <v>43</v>
      </c>
      <c r="I48" t="str">
        <f>貼_前年計算用シート!F49</f>
        <v>山梨</v>
      </c>
      <c r="J48">
        <f>貼_前年計算用シート!F97</f>
        <v>58</v>
      </c>
      <c r="K48">
        <f t="shared" si="2"/>
        <v>43</v>
      </c>
      <c r="L48" t="str">
        <f>貼_前年計算用シート!G49</f>
        <v>鹿児島</v>
      </c>
      <c r="M48" s="24">
        <f>貼_前年計算用シート!G97</f>
        <v>0</v>
      </c>
      <c r="N48">
        <f t="shared" si="3"/>
        <v>25</v>
      </c>
      <c r="O48" t="str">
        <f>貼_前年計算用シート!H49</f>
        <v>佐賀</v>
      </c>
      <c r="P48" s="24">
        <f>貼_前年計算用シート!H97</f>
        <v>0</v>
      </c>
      <c r="Q48">
        <f t="shared" si="4"/>
        <v>15</v>
      </c>
      <c r="R48" t="str">
        <f>貼_前年計算用シート!I49</f>
        <v>和歌山</v>
      </c>
      <c r="S48">
        <f>貼_前年計算用シート!I97</f>
        <v>0</v>
      </c>
      <c r="T48">
        <f t="shared" si="5"/>
        <v>34</v>
      </c>
      <c r="U48" t="str">
        <f>貼_前年計算用シート!J49</f>
        <v>富山</v>
      </c>
      <c r="V48">
        <f>貼_前年計算用シート!J97</f>
        <v>1</v>
      </c>
      <c r="W48">
        <f t="shared" si="6"/>
        <v>42</v>
      </c>
      <c r="X48">
        <f>貼_前年計算用シート!K49</f>
        <v>0</v>
      </c>
      <c r="Y48">
        <f>貼_前年計算用シート!K97</f>
        <v>0</v>
      </c>
      <c r="Z48">
        <f t="shared" si="7"/>
        <v>2</v>
      </c>
      <c r="AA48" t="str">
        <f>貼_前年計算用シート!L49</f>
        <v>-</v>
      </c>
      <c r="AB48" s="69" t="str">
        <f>貼_前年計算用シート!L97</f>
        <v>-</v>
      </c>
      <c r="AC48" t="str">
        <f t="shared" si="8"/>
        <v>-</v>
      </c>
      <c r="AD48" t="str">
        <f>貼_前年計算用シート!M49</f>
        <v>東京</v>
      </c>
      <c r="AE48">
        <f>貼_前年計算用シート!M97</f>
        <v>100</v>
      </c>
      <c r="AF48">
        <f t="shared" si="9"/>
        <v>43</v>
      </c>
      <c r="AG48" t="str">
        <f>貼_前年計算用シート!N49</f>
        <v>宮城</v>
      </c>
      <c r="AH48">
        <f>貼_前年計算用シート!N97</f>
        <v>22</v>
      </c>
      <c r="AI48">
        <f t="shared" si="10"/>
        <v>43</v>
      </c>
      <c r="AJ48" t="str">
        <f>貼_前年計算用シート!O49</f>
        <v>滋賀</v>
      </c>
      <c r="AK48">
        <f>貼_前年計算用シート!O97</f>
        <v>13</v>
      </c>
      <c r="AL48">
        <f t="shared" si="11"/>
        <v>42</v>
      </c>
      <c r="AM48" t="str">
        <f>貼_前年計算用シート!P49</f>
        <v>奈良</v>
      </c>
      <c r="AN48">
        <f>貼_前年計算用シート!P97</f>
        <v>56</v>
      </c>
      <c r="AO48">
        <f t="shared" si="12"/>
        <v>43</v>
      </c>
      <c r="AP48" t="str">
        <f>貼_前年計算用シート!Q49</f>
        <v>富山</v>
      </c>
      <c r="AQ48">
        <f>貼_前年計算用シート!Q97</f>
        <v>16</v>
      </c>
      <c r="AR48">
        <f t="shared" si="13"/>
        <v>43</v>
      </c>
      <c r="AS48" t="str">
        <f>貼_前年計算用シート!R49</f>
        <v>富山</v>
      </c>
      <c r="AT48">
        <f>貼_前年計算用シート!R97</f>
        <v>14</v>
      </c>
      <c r="AU48">
        <f t="shared" si="14"/>
        <v>43</v>
      </c>
      <c r="AV48" t="str">
        <f>貼_前年計算用シート!S49</f>
        <v>富山</v>
      </c>
      <c r="AW48">
        <f>貼_前年計算用シート!S97</f>
        <v>12</v>
      </c>
      <c r="AX48">
        <f t="shared" si="15"/>
        <v>42</v>
      </c>
    </row>
    <row r="49" spans="1:50">
      <c r="C49" t="str">
        <f>貼_前年計算用シート!D50</f>
        <v>福井</v>
      </c>
      <c r="D49">
        <f>貼_前年計算用シート!D98</f>
        <v>394</v>
      </c>
      <c r="E49">
        <f t="shared" si="0"/>
        <v>44</v>
      </c>
      <c r="F49" t="str">
        <f>貼_前年計算用シート!E50</f>
        <v>島根</v>
      </c>
      <c r="G49">
        <f>貼_前年計算用シート!E98</f>
        <v>339</v>
      </c>
      <c r="H49">
        <f t="shared" si="1"/>
        <v>44</v>
      </c>
      <c r="I49" t="str">
        <f>貼_前年計算用シート!F50</f>
        <v>大阪</v>
      </c>
      <c r="J49">
        <f>貼_前年計算用シート!F98</f>
        <v>56</v>
      </c>
      <c r="K49">
        <f t="shared" si="2"/>
        <v>44</v>
      </c>
      <c r="L49" t="str">
        <f>貼_前年計算用シート!G50</f>
        <v>東京</v>
      </c>
      <c r="M49" s="24">
        <f>貼_前年計算用シート!G98</f>
        <v>0</v>
      </c>
      <c r="N49">
        <f t="shared" si="3"/>
        <v>25</v>
      </c>
      <c r="O49" t="str">
        <f>貼_前年計算用シート!H50</f>
        <v>東京</v>
      </c>
      <c r="P49" s="24">
        <f>貼_前年計算用シート!H98</f>
        <v>0</v>
      </c>
      <c r="Q49">
        <f t="shared" si="4"/>
        <v>15</v>
      </c>
      <c r="R49" t="str">
        <f>貼_前年計算用シート!I50</f>
        <v>大阪</v>
      </c>
      <c r="S49">
        <f>貼_前年計算用シート!I98</f>
        <v>0</v>
      </c>
      <c r="T49">
        <f t="shared" si="5"/>
        <v>34</v>
      </c>
      <c r="U49" t="str">
        <f>貼_前年計算用シート!J50</f>
        <v>沖縄</v>
      </c>
      <c r="V49">
        <f>貼_前年計算用シート!J98</f>
        <v>1</v>
      </c>
      <c r="W49">
        <f t="shared" si="6"/>
        <v>42</v>
      </c>
      <c r="X49">
        <f>貼_前年計算用シート!K50</f>
        <v>0</v>
      </c>
      <c r="Y49">
        <f>貼_前年計算用シート!K98</f>
        <v>0</v>
      </c>
      <c r="Z49">
        <f t="shared" si="7"/>
        <v>2</v>
      </c>
      <c r="AA49" t="str">
        <f>貼_前年計算用シート!L50</f>
        <v>-</v>
      </c>
      <c r="AB49" s="69" t="str">
        <f>貼_前年計算用シート!L98</f>
        <v>-</v>
      </c>
      <c r="AC49" t="str">
        <f t="shared" si="8"/>
        <v>-</v>
      </c>
      <c r="AD49" t="str">
        <f>貼_前年計算用シート!M50</f>
        <v>島根</v>
      </c>
      <c r="AE49">
        <f>貼_前年計算用シート!M98</f>
        <v>99</v>
      </c>
      <c r="AF49">
        <f t="shared" si="9"/>
        <v>44</v>
      </c>
      <c r="AG49" t="str">
        <f>貼_前年計算用シート!N50</f>
        <v>京都</v>
      </c>
      <c r="AH49">
        <f>貼_前年計算用シート!N98</f>
        <v>19</v>
      </c>
      <c r="AI49">
        <f t="shared" si="10"/>
        <v>44</v>
      </c>
      <c r="AJ49" t="str">
        <f>貼_前年計算用シート!O50</f>
        <v>富山</v>
      </c>
      <c r="AK49">
        <f>貼_前年計算用シート!O98</f>
        <v>12</v>
      </c>
      <c r="AL49">
        <f t="shared" si="11"/>
        <v>44</v>
      </c>
      <c r="AM49" t="str">
        <f>貼_前年計算用シート!P50</f>
        <v>福井</v>
      </c>
      <c r="AN49">
        <f>貼_前年計算用シート!P98</f>
        <v>49</v>
      </c>
      <c r="AO49">
        <f t="shared" si="12"/>
        <v>44</v>
      </c>
      <c r="AP49" t="str">
        <f>貼_前年計算用シート!Q50</f>
        <v>大阪</v>
      </c>
      <c r="AQ49">
        <f>貼_前年計算用シート!Q98</f>
        <v>13</v>
      </c>
      <c r="AR49">
        <f t="shared" si="13"/>
        <v>44</v>
      </c>
      <c r="AS49" t="str">
        <f>貼_前年計算用シート!R50</f>
        <v>大阪</v>
      </c>
      <c r="AT49">
        <f>貼_前年計算用シート!R98</f>
        <v>12</v>
      </c>
      <c r="AU49">
        <f t="shared" si="14"/>
        <v>44</v>
      </c>
      <c r="AV49" t="str">
        <f>貼_前年計算用シート!S50</f>
        <v>和歌山</v>
      </c>
      <c r="AW49">
        <f>貼_前年計算用シート!S98</f>
        <v>9</v>
      </c>
      <c r="AX49">
        <f t="shared" si="15"/>
        <v>44</v>
      </c>
    </row>
    <row r="50" spans="1:50">
      <c r="C50" t="str">
        <f>貼_前年計算用シート!D51</f>
        <v>奈良</v>
      </c>
      <c r="D50">
        <f>貼_前年計算用シート!D99</f>
        <v>391</v>
      </c>
      <c r="E50">
        <f t="shared" si="0"/>
        <v>45</v>
      </c>
      <c r="F50" t="str">
        <f>貼_前年計算用シート!E51</f>
        <v>奈良</v>
      </c>
      <c r="G50">
        <f>貼_前年計算用シート!E99</f>
        <v>330</v>
      </c>
      <c r="H50">
        <f t="shared" si="1"/>
        <v>45</v>
      </c>
      <c r="I50" t="str">
        <f>貼_前年計算用シート!F51</f>
        <v>神奈川</v>
      </c>
      <c r="J50">
        <f>貼_前年計算用シート!F99</f>
        <v>30</v>
      </c>
      <c r="K50">
        <f t="shared" si="2"/>
        <v>45</v>
      </c>
      <c r="L50" t="str">
        <f>貼_前年計算用シート!G51</f>
        <v>大阪</v>
      </c>
      <c r="M50" s="24">
        <f>貼_前年計算用シート!G99</f>
        <v>0</v>
      </c>
      <c r="N50">
        <f t="shared" si="3"/>
        <v>25</v>
      </c>
      <c r="O50" t="str">
        <f>貼_前年計算用シート!H51</f>
        <v>大阪</v>
      </c>
      <c r="P50" s="24">
        <f>貼_前年計算用シート!H99</f>
        <v>0</v>
      </c>
      <c r="Q50">
        <f t="shared" si="4"/>
        <v>15</v>
      </c>
      <c r="R50" t="str">
        <f>貼_前年計算用シート!I51</f>
        <v>東京</v>
      </c>
      <c r="S50">
        <f>貼_前年計算用シート!I99</f>
        <v>0</v>
      </c>
      <c r="T50">
        <f t="shared" si="5"/>
        <v>34</v>
      </c>
      <c r="U50" t="str">
        <f>貼_前年計算用シート!J51</f>
        <v>山形</v>
      </c>
      <c r="V50">
        <f>貼_前年計算用シート!J99</f>
        <v>1</v>
      </c>
      <c r="W50">
        <f t="shared" si="6"/>
        <v>42</v>
      </c>
      <c r="X50">
        <f>貼_前年計算用シート!K51</f>
        <v>0</v>
      </c>
      <c r="Y50">
        <f>貼_前年計算用シート!K99</f>
        <v>0</v>
      </c>
      <c r="Z50">
        <f t="shared" si="7"/>
        <v>2</v>
      </c>
      <c r="AA50" t="str">
        <f>貼_前年計算用シート!L51</f>
        <v>-</v>
      </c>
      <c r="AB50" s="69" t="str">
        <f>貼_前年計算用シート!L99</f>
        <v>-</v>
      </c>
      <c r="AC50" t="str">
        <f t="shared" si="8"/>
        <v>-</v>
      </c>
      <c r="AD50" t="str">
        <f>貼_前年計算用シート!M51</f>
        <v>石川</v>
      </c>
      <c r="AE50">
        <f>貼_前年計算用シート!M99</f>
        <v>98</v>
      </c>
      <c r="AF50">
        <f t="shared" si="9"/>
        <v>45</v>
      </c>
      <c r="AG50" t="str">
        <f>貼_前年計算用シート!N51</f>
        <v>富山</v>
      </c>
      <c r="AH50">
        <f>貼_前年計算用シート!N99</f>
        <v>19</v>
      </c>
      <c r="AI50">
        <f t="shared" si="10"/>
        <v>44</v>
      </c>
      <c r="AJ50" t="str">
        <f>貼_前年計算用シート!O51</f>
        <v>京都</v>
      </c>
      <c r="AK50">
        <f>貼_前年計算用シート!O99</f>
        <v>10</v>
      </c>
      <c r="AL50">
        <f t="shared" si="11"/>
        <v>45</v>
      </c>
      <c r="AM50" t="str">
        <f>貼_前年計算用シート!P51</f>
        <v>和歌山</v>
      </c>
      <c r="AN50">
        <f>貼_前年計算用シート!P99</f>
        <v>37</v>
      </c>
      <c r="AO50">
        <f t="shared" si="12"/>
        <v>45</v>
      </c>
      <c r="AP50" t="str">
        <f>貼_前年計算用シート!Q51</f>
        <v>東京</v>
      </c>
      <c r="AQ50">
        <f>貼_前年計算用シート!Q99</f>
        <v>11</v>
      </c>
      <c r="AR50">
        <f t="shared" si="13"/>
        <v>45</v>
      </c>
      <c r="AS50" t="str">
        <f>貼_前年計算用シート!R51</f>
        <v>東京</v>
      </c>
      <c r="AT50">
        <f>貼_前年計算用シート!R99</f>
        <v>10</v>
      </c>
      <c r="AU50">
        <f t="shared" si="14"/>
        <v>45</v>
      </c>
      <c r="AV50" t="str">
        <f>貼_前年計算用シート!S51</f>
        <v>福井</v>
      </c>
      <c r="AW50">
        <f>貼_前年計算用シート!S99</f>
        <v>8</v>
      </c>
      <c r="AX50">
        <f t="shared" si="15"/>
        <v>45</v>
      </c>
    </row>
    <row r="51" spans="1:50">
      <c r="C51" t="str">
        <f>貼_前年計算用シート!D52</f>
        <v>大阪</v>
      </c>
      <c r="D51">
        <f>貼_前年計算用シート!D100</f>
        <v>296</v>
      </c>
      <c r="E51">
        <f t="shared" si="0"/>
        <v>46</v>
      </c>
      <c r="F51" t="str">
        <f>貼_前年計算用シート!E52</f>
        <v>大阪</v>
      </c>
      <c r="G51">
        <f>貼_前年計算用シート!E100</f>
        <v>277</v>
      </c>
      <c r="H51">
        <f t="shared" si="1"/>
        <v>46</v>
      </c>
      <c r="I51" t="str">
        <f>貼_前年計算用シート!F52</f>
        <v>沖縄</v>
      </c>
      <c r="J51">
        <f>貼_前年計算用シート!F100</f>
        <v>5</v>
      </c>
      <c r="K51">
        <f t="shared" si="2"/>
        <v>46</v>
      </c>
      <c r="L51" t="str">
        <f>貼_前年計算用シート!G52</f>
        <v>和歌山</v>
      </c>
      <c r="M51" s="24">
        <f>貼_前年計算用シート!G100</f>
        <v>0</v>
      </c>
      <c r="N51">
        <f t="shared" si="3"/>
        <v>25</v>
      </c>
      <c r="O51" t="str">
        <f>貼_前年計算用シート!H52</f>
        <v>和歌山</v>
      </c>
      <c r="P51" s="24">
        <f>貼_前年計算用シート!H100</f>
        <v>0</v>
      </c>
      <c r="Q51">
        <f t="shared" si="4"/>
        <v>15</v>
      </c>
      <c r="R51" t="str">
        <f>貼_前年計算用シート!I52</f>
        <v>-</v>
      </c>
      <c r="S51" t="str">
        <f>貼_前年計算用シート!I100</f>
        <v>-</v>
      </c>
      <c r="T51" t="str">
        <f t="shared" si="5"/>
        <v>-</v>
      </c>
      <c r="U51" t="str">
        <f>貼_前年計算用シート!J52</f>
        <v>大阪</v>
      </c>
      <c r="V51">
        <f>貼_前年計算用シート!J100</f>
        <v>1</v>
      </c>
      <c r="W51">
        <f t="shared" si="6"/>
        <v>42</v>
      </c>
      <c r="X51">
        <f>貼_前年計算用シート!K52</f>
        <v>0</v>
      </c>
      <c r="Y51">
        <f>貼_前年計算用シート!K100</f>
        <v>0</v>
      </c>
      <c r="Z51">
        <f t="shared" si="7"/>
        <v>2</v>
      </c>
      <c r="AA51" t="str">
        <f>貼_前年計算用シート!L52</f>
        <v>-</v>
      </c>
      <c r="AB51" s="69" t="str">
        <f>貼_前年計算用シート!L100</f>
        <v>-</v>
      </c>
      <c r="AC51" t="str">
        <f t="shared" si="8"/>
        <v>-</v>
      </c>
      <c r="AD51" t="str">
        <f>貼_前年計算用シート!M52</f>
        <v>福井</v>
      </c>
      <c r="AE51">
        <f>貼_前年計算用シート!M100</f>
        <v>81</v>
      </c>
      <c r="AF51">
        <f t="shared" si="9"/>
        <v>46</v>
      </c>
      <c r="AG51" t="str">
        <f>貼_前年計算用シート!N52</f>
        <v>福井</v>
      </c>
      <c r="AH51">
        <f>貼_前年計算用シート!N100</f>
        <v>12</v>
      </c>
      <c r="AI51">
        <f t="shared" si="10"/>
        <v>46</v>
      </c>
      <c r="AJ51" t="str">
        <f>貼_前年計算用シート!O52</f>
        <v>石川</v>
      </c>
      <c r="AK51">
        <f>貼_前年計算用シート!O100</f>
        <v>6</v>
      </c>
      <c r="AL51">
        <f t="shared" si="11"/>
        <v>46</v>
      </c>
      <c r="AM51" t="str">
        <f>貼_前年計算用シート!P52</f>
        <v>大阪</v>
      </c>
      <c r="AN51">
        <f>貼_前年計算用シート!P100</f>
        <v>19</v>
      </c>
      <c r="AO51">
        <f t="shared" si="12"/>
        <v>46</v>
      </c>
      <c r="AP51" t="str">
        <f>貼_前年計算用シート!Q52</f>
        <v>福井</v>
      </c>
      <c r="AQ51">
        <f>貼_前年計算用シート!Q100</f>
        <v>8</v>
      </c>
      <c r="AR51">
        <f t="shared" si="13"/>
        <v>46</v>
      </c>
      <c r="AS51" t="str">
        <f>貼_前年計算用シート!R52</f>
        <v>福井</v>
      </c>
      <c r="AT51">
        <f>貼_前年計算用シート!R100</f>
        <v>8</v>
      </c>
      <c r="AU51">
        <f t="shared" si="14"/>
        <v>46</v>
      </c>
      <c r="AV51" t="str">
        <f>貼_前年計算用シート!S52</f>
        <v>大阪</v>
      </c>
      <c r="AW51">
        <f>貼_前年計算用シート!S100</f>
        <v>2</v>
      </c>
      <c r="AX51">
        <f t="shared" si="15"/>
        <v>46</v>
      </c>
    </row>
    <row r="52" spans="1:50">
      <c r="C52" t="str">
        <f>貼_前年計算用シート!D53</f>
        <v>東京</v>
      </c>
      <c r="D52">
        <f>貼_前年計算用シート!D101</f>
        <v>196</v>
      </c>
      <c r="E52">
        <f t="shared" si="0"/>
        <v>47</v>
      </c>
      <c r="F52" t="str">
        <f>貼_前年計算用シート!E53</f>
        <v>東京</v>
      </c>
      <c r="G52">
        <f>貼_前年計算用シート!E101</f>
        <v>178</v>
      </c>
      <c r="H52">
        <f t="shared" si="1"/>
        <v>47</v>
      </c>
      <c r="I52" t="str">
        <f>貼_前年計算用シート!F53</f>
        <v>東京</v>
      </c>
      <c r="J52">
        <f>貼_前年計算用シート!F101</f>
        <v>1</v>
      </c>
      <c r="K52">
        <f t="shared" si="2"/>
        <v>47</v>
      </c>
      <c r="L52" t="str">
        <f>貼_前年計算用シート!G53</f>
        <v>高知</v>
      </c>
      <c r="M52" s="24">
        <f>貼_前年計算用シート!G101</f>
        <v>0</v>
      </c>
      <c r="N52">
        <f t="shared" si="3"/>
        <v>25</v>
      </c>
      <c r="O52" t="str">
        <f>貼_前年計算用シート!H53</f>
        <v>高知</v>
      </c>
      <c r="P52" s="24">
        <f>貼_前年計算用シート!H101</f>
        <v>0</v>
      </c>
      <c r="Q52">
        <f t="shared" si="4"/>
        <v>15</v>
      </c>
      <c r="R52" t="str">
        <f>貼_前年計算用シート!I53</f>
        <v>-</v>
      </c>
      <c r="S52" t="str">
        <f>貼_前年計算用シート!I101</f>
        <v>-</v>
      </c>
      <c r="T52" t="str">
        <f t="shared" si="5"/>
        <v>-</v>
      </c>
      <c r="U52" t="str">
        <f>貼_前年計算用シート!J53</f>
        <v>和歌山</v>
      </c>
      <c r="V52">
        <f>貼_前年計算用シート!J101</f>
        <v>1</v>
      </c>
      <c r="W52">
        <f t="shared" si="6"/>
        <v>42</v>
      </c>
      <c r="X52">
        <f>貼_前年計算用シート!K53</f>
        <v>0</v>
      </c>
      <c r="Y52">
        <f>貼_前年計算用シート!K101</f>
        <v>0</v>
      </c>
      <c r="Z52">
        <f t="shared" si="7"/>
        <v>2</v>
      </c>
      <c r="AA52" t="str">
        <f>貼_前年計算用シート!L53</f>
        <v>-</v>
      </c>
      <c r="AB52" s="69" t="str">
        <f>貼_前年計算用シート!L101</f>
        <v>-</v>
      </c>
      <c r="AC52" t="str">
        <f t="shared" si="8"/>
        <v>-</v>
      </c>
      <c r="AD52" t="str">
        <f>貼_前年計算用シート!M53</f>
        <v>富山</v>
      </c>
      <c r="AE52">
        <f>貼_前年計算用シート!M101</f>
        <v>52</v>
      </c>
      <c r="AF52">
        <f t="shared" si="9"/>
        <v>47</v>
      </c>
      <c r="AG52" t="str">
        <f>貼_前年計算用シート!N53</f>
        <v>滋賀</v>
      </c>
      <c r="AH52">
        <f>貼_前年計算用シート!N101</f>
        <v>7</v>
      </c>
      <c r="AI52">
        <f t="shared" si="10"/>
        <v>47</v>
      </c>
      <c r="AJ52" t="str">
        <f>貼_前年計算用シート!O53</f>
        <v>福井</v>
      </c>
      <c r="AK52">
        <f>貼_前年計算用シート!O101</f>
        <v>4</v>
      </c>
      <c r="AL52">
        <f t="shared" si="11"/>
        <v>47</v>
      </c>
      <c r="AM52" t="str">
        <f>貼_前年計算用シート!P53</f>
        <v>東京</v>
      </c>
      <c r="AN52">
        <f>貼_前年計算用シート!P101</f>
        <v>18</v>
      </c>
      <c r="AO52">
        <f t="shared" si="12"/>
        <v>47</v>
      </c>
      <c r="AP52" t="str">
        <f>貼_前年計算用シート!Q53</f>
        <v>和歌山</v>
      </c>
      <c r="AQ52">
        <f>貼_前年計算用シート!Q101</f>
        <v>7</v>
      </c>
      <c r="AR52">
        <f t="shared" si="13"/>
        <v>47</v>
      </c>
      <c r="AS52" t="str">
        <f>貼_前年計算用シート!R53</f>
        <v>和歌山</v>
      </c>
      <c r="AT52">
        <f>貼_前年計算用シート!R101</f>
        <v>6</v>
      </c>
      <c r="AU52">
        <f t="shared" si="14"/>
        <v>47</v>
      </c>
      <c r="AV52" t="str">
        <f>貼_前年計算用シート!S53</f>
        <v>東京</v>
      </c>
      <c r="AW52">
        <f>貼_前年計算用シート!S101</f>
        <v>2</v>
      </c>
      <c r="AX52">
        <f t="shared" si="15"/>
        <v>46</v>
      </c>
    </row>
    <row r="53" spans="1:50">
      <c r="A53" t="s">
        <v>306</v>
      </c>
      <c r="C53" t="str">
        <f>貼_前年計算用シート!D111</f>
        <v>十勝</v>
      </c>
      <c r="D53">
        <f>貼_前年計算用シート!D126</f>
        <v>3291</v>
      </c>
      <c r="E53">
        <f>IFERROR(_xlfn.RANK.EQ(D53,D$53:D$66),"-")</f>
        <v>1</v>
      </c>
      <c r="F53" t="str">
        <f>貼_前年計算用シート!E111</f>
        <v>十勝</v>
      </c>
      <c r="G53">
        <f>貼_前年計算用シート!E126</f>
        <v>1307</v>
      </c>
      <c r="H53">
        <f>IFERROR(_xlfn.RANK.EQ(G53,G$53:G$66),"-")</f>
        <v>1</v>
      </c>
      <c r="I53" t="str">
        <f>貼_前年計算用シート!F111</f>
        <v>空知</v>
      </c>
      <c r="J53">
        <f>貼_前年計算用シート!F126</f>
        <v>455</v>
      </c>
      <c r="K53">
        <f>IFERROR(_xlfn.RANK.EQ(J53,J$53:J$66),"-")</f>
        <v>1</v>
      </c>
      <c r="L53" t="str">
        <f>貼_前年計算用シート!G111</f>
        <v>十勝</v>
      </c>
      <c r="M53">
        <f>貼_前年計算用シート!G126</f>
        <v>204</v>
      </c>
      <c r="N53">
        <f>IFERROR(_xlfn.RANK.EQ(M53,M$53:M$66),"-")</f>
        <v>1</v>
      </c>
      <c r="O53" t="str">
        <f>貼_前年計算用シート!H111</f>
        <v>上川</v>
      </c>
      <c r="P53">
        <f>貼_前年計算用シート!H126</f>
        <v>13</v>
      </c>
      <c r="Q53">
        <f>IFERROR(_xlfn.RANK.EQ(P53,P$53:P$66),"-")</f>
        <v>1</v>
      </c>
      <c r="R53" t="str">
        <f>貼_前年計算用シート!I111</f>
        <v>十勝</v>
      </c>
      <c r="S53">
        <f>貼_前年計算用シート!I126</f>
        <v>54</v>
      </c>
      <c r="T53">
        <f>IFERROR(_xlfn.RANK.EQ(S53,S$53:S$66),"-")</f>
        <v>1</v>
      </c>
      <c r="U53" t="str">
        <f>貼_前年計算用シート!J111</f>
        <v>十勝</v>
      </c>
      <c r="V53">
        <f>貼_前年計算用シート!J126</f>
        <v>341</v>
      </c>
      <c r="W53">
        <f>IFERROR(_xlfn.RANK.EQ(V53,V$53:V$66),"-")</f>
        <v>1</v>
      </c>
      <c r="X53" t="str">
        <f>貼_前年計算用シート!K111</f>
        <v>十勝</v>
      </c>
      <c r="Y53">
        <f>貼_前年計算用シート!K126</f>
        <v>214</v>
      </c>
      <c r="Z53">
        <f>IFERROR(_xlfn.RANK.EQ(Y53,Y$53:Y$66),"-")</f>
        <v>1</v>
      </c>
      <c r="AA53" t="str">
        <f>貼_前年計算用シート!L111</f>
        <v>空知</v>
      </c>
      <c r="AB53">
        <f>貼_前年計算用シート!L126</f>
        <v>1</v>
      </c>
      <c r="AC53">
        <f>IFERROR(_xlfn.RANK.EQ(AB53,AB$53:AB$66),"-")</f>
        <v>1</v>
      </c>
      <c r="AD53" t="str">
        <f>貼_前年計算用シート!M111</f>
        <v>オホーツク</v>
      </c>
      <c r="AE53">
        <f>貼_前年計算用シート!M126</f>
        <v>485</v>
      </c>
      <c r="AF53">
        <f>IFERROR(_xlfn.RANK.EQ(AE53,AE$53:AE$66),"-")</f>
        <v>1</v>
      </c>
      <c r="AG53" t="str">
        <f>貼_前年計算用シート!N111</f>
        <v>後志</v>
      </c>
      <c r="AH53">
        <f>貼_前年計算用シート!N126</f>
        <v>42</v>
      </c>
      <c r="AI53">
        <f>IFERROR(_xlfn.RANK.EQ(AH53,AH$53:AH$66),"-")</f>
        <v>1</v>
      </c>
      <c r="AJ53" t="str">
        <f>貼_前年計算用シート!O111</f>
        <v>空知</v>
      </c>
      <c r="AK53">
        <f>貼_前年計算用シート!O126</f>
        <v>57</v>
      </c>
      <c r="AL53">
        <f>IFERROR(_xlfn.RANK.EQ(AK53,AK$53:AK$66),"-")</f>
        <v>1</v>
      </c>
      <c r="AM53" t="str">
        <f>貼_前年計算用シート!P111</f>
        <v>十勝</v>
      </c>
      <c r="AN53">
        <f>貼_前年計算用シート!P126</f>
        <v>1983</v>
      </c>
      <c r="AO53">
        <f>IFERROR(_xlfn.RANK.EQ(AN53,AN$53:AN$66),"-")</f>
        <v>1</v>
      </c>
      <c r="AP53" t="str">
        <f>貼_前年計算用シート!Q111</f>
        <v>十勝</v>
      </c>
      <c r="AQ53">
        <f>貼_前年計算用シート!Q126</f>
        <v>1421</v>
      </c>
      <c r="AR53">
        <f>IFERROR(_xlfn.RANK.EQ(AQ53,AQ$53:AQ$66),"-")</f>
        <v>1</v>
      </c>
      <c r="AS53" t="str">
        <f>貼_前年計算用シート!R111</f>
        <v>十勝</v>
      </c>
      <c r="AT53">
        <f>貼_前年計算用シート!R126</f>
        <v>1150</v>
      </c>
      <c r="AU53">
        <f>IFERROR(_xlfn.RANK.EQ(AT53,AT$53:AT$66),"-")</f>
        <v>1</v>
      </c>
      <c r="AV53" t="str">
        <f>貼_前年計算用シート!S111</f>
        <v>十勝</v>
      </c>
      <c r="AW53">
        <f>貼_前年計算用シート!S126</f>
        <v>453</v>
      </c>
      <c r="AX53">
        <f>IFERROR(_xlfn.RANK.EQ(AW53,AW$53:AW$66),"-")</f>
        <v>1</v>
      </c>
    </row>
    <row r="54" spans="1:50">
      <c r="C54" t="str">
        <f>貼_前年計算用シート!D112</f>
        <v>オホーツク</v>
      </c>
      <c r="D54">
        <f>貼_前年計算用シート!D127</f>
        <v>2097</v>
      </c>
      <c r="E54">
        <f t="shared" ref="E54:E66" si="16">IFERROR(_xlfn.RANK.EQ(D54,D$53:D$66),"-")</f>
        <v>2</v>
      </c>
      <c r="F54" t="str">
        <f>貼_前年計算用シート!E112</f>
        <v>オホーツク</v>
      </c>
      <c r="G54">
        <f>貼_前年計算用シート!E127</f>
        <v>1114</v>
      </c>
      <c r="H54">
        <f t="shared" ref="H54:H66" si="17">IFERROR(_xlfn.RANK.EQ(G54,G$53:G$66),"-")</f>
        <v>2</v>
      </c>
      <c r="I54" t="str">
        <f>貼_前年計算用シート!F112</f>
        <v>上川</v>
      </c>
      <c r="J54">
        <f>貼_前年計算用シート!F127</f>
        <v>313</v>
      </c>
      <c r="K54">
        <f t="shared" ref="K54:K66" si="18">IFERROR(_xlfn.RANK.EQ(J54,J$53:J$66),"-")</f>
        <v>2</v>
      </c>
      <c r="L54" t="str">
        <f>貼_前年計算用シート!G112</f>
        <v>オホーツク</v>
      </c>
      <c r="M54">
        <f>貼_前年計算用シート!G127</f>
        <v>129</v>
      </c>
      <c r="N54">
        <f t="shared" ref="N54:N66" si="19">IFERROR(_xlfn.RANK.EQ(M54,M$53:M$66),"-")</f>
        <v>2</v>
      </c>
      <c r="O54" t="str">
        <f>貼_前年計算用シート!H112</f>
        <v>空知</v>
      </c>
      <c r="P54">
        <f>貼_前年計算用シート!H127</f>
        <v>5</v>
      </c>
      <c r="Q54">
        <f t="shared" ref="Q54:Q66" si="20">IFERROR(_xlfn.RANK.EQ(P54,P$53:P$66),"-")</f>
        <v>2</v>
      </c>
      <c r="R54" t="str">
        <f>貼_前年計算用シート!I112</f>
        <v>空知</v>
      </c>
      <c r="S54">
        <f>貼_前年計算用シート!I127</f>
        <v>44</v>
      </c>
      <c r="T54">
        <f t="shared" ref="T54:T66" si="21">IFERROR(_xlfn.RANK.EQ(S54,S$53:S$66),"-")</f>
        <v>2</v>
      </c>
      <c r="U54" t="str">
        <f>貼_前年計算用シート!J112</f>
        <v>オホーツク</v>
      </c>
      <c r="V54">
        <f>貼_前年計算用シート!J127</f>
        <v>261</v>
      </c>
      <c r="W54">
        <f t="shared" ref="W54:W66" si="22">IFERROR(_xlfn.RANK.EQ(V54,V$53:V$66),"-")</f>
        <v>2</v>
      </c>
      <c r="X54" t="str">
        <f>貼_前年計算用シート!K112</f>
        <v>オホーツク</v>
      </c>
      <c r="Y54">
        <f>貼_前年計算用シート!K127</f>
        <v>179</v>
      </c>
      <c r="Z54">
        <f t="shared" ref="Z54:Z66" si="23">IFERROR(_xlfn.RANK.EQ(Y54,Y$53:Y$66),"-")</f>
        <v>2</v>
      </c>
      <c r="AA54" t="str">
        <f>貼_前年計算用シート!L112</f>
        <v>石狩</v>
      </c>
      <c r="AB54">
        <f>貼_前年計算用シート!L127</f>
        <v>0</v>
      </c>
      <c r="AC54">
        <f t="shared" ref="AC54:AC66" si="24">IFERROR(_xlfn.RANK.EQ(AB54,AB$53:AB$66),"-")</f>
        <v>2</v>
      </c>
      <c r="AD54" t="str">
        <f>貼_前年計算用シート!M112</f>
        <v>上川</v>
      </c>
      <c r="AE54">
        <f>貼_前年計算用シート!M127</f>
        <v>384</v>
      </c>
      <c r="AF54">
        <f t="shared" ref="AF54:AF66" si="25">IFERROR(_xlfn.RANK.EQ(AE54,AE$53:AE$66),"-")</f>
        <v>2</v>
      </c>
      <c r="AG54" t="str">
        <f>貼_前年計算用シート!N112</f>
        <v>空知</v>
      </c>
      <c r="AH54">
        <f>貼_前年計算用シート!N127</f>
        <v>12</v>
      </c>
      <c r="AI54">
        <f t="shared" ref="AI54:AI66" si="26">IFERROR(_xlfn.RANK.EQ(AH54,AH$53:AH$66),"-")</f>
        <v>2</v>
      </c>
      <c r="AJ54" t="str">
        <f>貼_前年計算用シート!O112</f>
        <v>石狩</v>
      </c>
      <c r="AK54">
        <f>貼_前年計算用シート!O127</f>
        <v>22</v>
      </c>
      <c r="AL54">
        <f t="shared" ref="AL54:AL66" si="27">IFERROR(_xlfn.RANK.EQ(AK54,AK$53:AK$66),"-")</f>
        <v>2</v>
      </c>
      <c r="AM54" t="str">
        <f>貼_前年計算用シート!P112</f>
        <v>根室</v>
      </c>
      <c r="AN54">
        <f>貼_前年計算用シート!P127</f>
        <v>1132</v>
      </c>
      <c r="AO54">
        <f t="shared" ref="AO54:AO66" si="28">IFERROR(_xlfn.RANK.EQ(AN54,AN$53:AN$66),"-")</f>
        <v>2</v>
      </c>
      <c r="AP54" t="str">
        <f>貼_前年計算用シート!Q112</f>
        <v>根室</v>
      </c>
      <c r="AQ54">
        <f>貼_前年計算用シート!Q127</f>
        <v>1080</v>
      </c>
      <c r="AR54">
        <f t="shared" ref="AR54:AR66" si="29">IFERROR(_xlfn.RANK.EQ(AQ54,AQ$53:AQ$66),"-")</f>
        <v>2</v>
      </c>
      <c r="AS54" t="str">
        <f>貼_前年計算用シート!R112</f>
        <v>根室</v>
      </c>
      <c r="AT54">
        <f>貼_前年計算用シート!R127</f>
        <v>880</v>
      </c>
      <c r="AU54">
        <f t="shared" ref="AU54:AU66" si="30">IFERROR(_xlfn.RANK.EQ(AT54,AT$53:AT$66),"-")</f>
        <v>2</v>
      </c>
      <c r="AV54" t="str">
        <f>貼_前年計算用シート!S112</f>
        <v>オホーツク</v>
      </c>
      <c r="AW54">
        <f>貼_前年計算用シート!S127</f>
        <v>159</v>
      </c>
      <c r="AX54">
        <f t="shared" ref="AX54:AX66" si="31">IFERROR(_xlfn.RANK.EQ(AW54,AW$53:AW$66),"-")</f>
        <v>2</v>
      </c>
    </row>
    <row r="55" spans="1:50">
      <c r="C55" t="str">
        <f>貼_前年計算用シート!D113</f>
        <v>上川</v>
      </c>
      <c r="D55">
        <f>貼_前年計算用シート!D128</f>
        <v>1218</v>
      </c>
      <c r="E55">
        <f t="shared" si="16"/>
        <v>3</v>
      </c>
      <c r="F55" t="str">
        <f>貼_前年計算用シート!E113</f>
        <v>空知</v>
      </c>
      <c r="G55">
        <f>貼_前年計算用シート!E128</f>
        <v>906</v>
      </c>
      <c r="H55">
        <f t="shared" si="17"/>
        <v>3</v>
      </c>
      <c r="I55" t="str">
        <f>貼_前年計算用シート!F113</f>
        <v>石狩</v>
      </c>
      <c r="J55">
        <f>貼_前年計算用シート!F128</f>
        <v>70</v>
      </c>
      <c r="K55">
        <f t="shared" si="18"/>
        <v>3</v>
      </c>
      <c r="L55" t="str">
        <f>貼_前年計算用シート!G113</f>
        <v>空知</v>
      </c>
      <c r="M55">
        <f>貼_前年計算用シート!G128</f>
        <v>68</v>
      </c>
      <c r="N55">
        <f t="shared" si="19"/>
        <v>3</v>
      </c>
      <c r="O55" t="str">
        <f>貼_前年計算用シート!H113</f>
        <v>後志</v>
      </c>
      <c r="P55">
        <f>貼_前年計算用シート!H128</f>
        <v>3</v>
      </c>
      <c r="Q55">
        <f t="shared" si="20"/>
        <v>3</v>
      </c>
      <c r="R55" t="str">
        <f>貼_前年計算用シート!I113</f>
        <v>上川</v>
      </c>
      <c r="S55">
        <f>貼_前年計算用シート!I128</f>
        <v>25</v>
      </c>
      <c r="T55">
        <f t="shared" si="21"/>
        <v>3</v>
      </c>
      <c r="U55" t="str">
        <f>貼_前年計算用シート!J113</f>
        <v>後志</v>
      </c>
      <c r="V55">
        <f>貼_前年計算用シート!J128</f>
        <v>46</v>
      </c>
      <c r="W55">
        <f t="shared" si="22"/>
        <v>3</v>
      </c>
      <c r="X55" t="str">
        <f>貼_前年計算用シート!K113</f>
        <v>上川</v>
      </c>
      <c r="Y55">
        <f>貼_前年計算用シート!K128</f>
        <v>23</v>
      </c>
      <c r="Z55">
        <f t="shared" si="23"/>
        <v>3</v>
      </c>
      <c r="AA55" t="str">
        <f>貼_前年計算用シート!L113</f>
        <v>檜山</v>
      </c>
      <c r="AB55">
        <f>貼_前年計算用シート!L128</f>
        <v>0</v>
      </c>
      <c r="AC55">
        <f t="shared" si="24"/>
        <v>2</v>
      </c>
      <c r="AD55" t="str">
        <f>貼_前年計算用シート!M113</f>
        <v>十勝</v>
      </c>
      <c r="AE55">
        <f>貼_前年計算用シート!M128</f>
        <v>359</v>
      </c>
      <c r="AF55">
        <f t="shared" si="25"/>
        <v>3</v>
      </c>
      <c r="AG55" t="str">
        <f>貼_前年計算用シート!N113</f>
        <v>胆振</v>
      </c>
      <c r="AH55">
        <f>貼_前年計算用シート!N128</f>
        <v>5</v>
      </c>
      <c r="AI55">
        <f t="shared" si="26"/>
        <v>3</v>
      </c>
      <c r="AJ55" t="str">
        <f>貼_前年計算用シート!O113</f>
        <v>上川</v>
      </c>
      <c r="AK55">
        <f>貼_前年計算用シート!O128</f>
        <v>9</v>
      </c>
      <c r="AL55">
        <f t="shared" si="27"/>
        <v>3</v>
      </c>
      <c r="AM55" t="str">
        <f>貼_前年計算用シート!P113</f>
        <v>オホーツク</v>
      </c>
      <c r="AN55">
        <f>貼_前年計算用シート!P128</f>
        <v>983</v>
      </c>
      <c r="AO55">
        <f t="shared" si="28"/>
        <v>3</v>
      </c>
      <c r="AP55" t="str">
        <f>貼_前年計算用シート!Q113</f>
        <v>釧路</v>
      </c>
      <c r="AQ55">
        <f>貼_前年計算用シート!Q128</f>
        <v>749</v>
      </c>
      <c r="AR55">
        <f t="shared" si="29"/>
        <v>3</v>
      </c>
      <c r="AS55" t="str">
        <f>貼_前年計算用シート!R113</f>
        <v>釧路</v>
      </c>
      <c r="AT55">
        <f>貼_前年計算用シート!R128</f>
        <v>620</v>
      </c>
      <c r="AU55">
        <f t="shared" si="30"/>
        <v>3</v>
      </c>
      <c r="AV55" t="str">
        <f>貼_前年計算用シート!S113</f>
        <v>胆振</v>
      </c>
      <c r="AW55">
        <f>貼_前年計算用シート!S128</f>
        <v>101</v>
      </c>
      <c r="AX55">
        <f t="shared" si="31"/>
        <v>3</v>
      </c>
    </row>
    <row r="56" spans="1:50">
      <c r="C56" t="str">
        <f>貼_前年計算用シート!D114</f>
        <v>根室</v>
      </c>
      <c r="D56">
        <f>貼_前年計算用シート!D129</f>
        <v>1149</v>
      </c>
      <c r="E56">
        <f t="shared" si="16"/>
        <v>4</v>
      </c>
      <c r="F56" t="str">
        <f>貼_前年計算用シート!E114</f>
        <v>上川</v>
      </c>
      <c r="G56">
        <f>貼_前年計算用シート!E129</f>
        <v>858</v>
      </c>
      <c r="H56">
        <f t="shared" si="17"/>
        <v>4</v>
      </c>
      <c r="I56" t="str">
        <f>貼_前年計算用シート!F114</f>
        <v>後志</v>
      </c>
      <c r="J56">
        <f>貼_前年計算用シート!F129</f>
        <v>45</v>
      </c>
      <c r="K56">
        <f t="shared" si="18"/>
        <v>4</v>
      </c>
      <c r="L56" t="str">
        <f>貼_前年計算用シート!G114</f>
        <v>上川</v>
      </c>
      <c r="M56">
        <f>貼_前年計算用シート!G129</f>
        <v>44</v>
      </c>
      <c r="N56">
        <f t="shared" si="19"/>
        <v>4</v>
      </c>
      <c r="O56" t="str">
        <f>貼_前年計算用シート!H114</f>
        <v>檜山</v>
      </c>
      <c r="P56">
        <f>貼_前年計算用シート!H129</f>
        <v>1</v>
      </c>
      <c r="Q56">
        <f t="shared" si="20"/>
        <v>4</v>
      </c>
      <c r="R56" t="str">
        <f>貼_前年計算用シート!I114</f>
        <v>石狩</v>
      </c>
      <c r="S56">
        <f>貼_前年計算用シート!I129</f>
        <v>16</v>
      </c>
      <c r="T56">
        <f t="shared" si="21"/>
        <v>4</v>
      </c>
      <c r="U56" t="str">
        <f>貼_前年計算用シート!J114</f>
        <v>上川</v>
      </c>
      <c r="V56">
        <f>貼_前年計算用シート!J129</f>
        <v>26</v>
      </c>
      <c r="W56">
        <f t="shared" si="22"/>
        <v>4</v>
      </c>
      <c r="X56" t="str">
        <f>貼_前年計算用シート!K114</f>
        <v>胆振</v>
      </c>
      <c r="Y56">
        <f>貼_前年計算用シート!K129</f>
        <v>11</v>
      </c>
      <c r="Z56">
        <f t="shared" si="23"/>
        <v>4</v>
      </c>
      <c r="AA56" t="str">
        <f>貼_前年計算用シート!L114</f>
        <v>上川</v>
      </c>
      <c r="AB56">
        <f>貼_前年計算用シート!L129</f>
        <v>0</v>
      </c>
      <c r="AC56">
        <f t="shared" si="24"/>
        <v>2</v>
      </c>
      <c r="AD56" t="str">
        <f>貼_前年計算用シート!M114</f>
        <v>空知</v>
      </c>
      <c r="AE56">
        <f>貼_前年計算用シート!M129</f>
        <v>251</v>
      </c>
      <c r="AF56">
        <f t="shared" si="25"/>
        <v>4</v>
      </c>
      <c r="AG56" t="str">
        <f>貼_前年計算用シート!N114</f>
        <v>上川</v>
      </c>
      <c r="AH56">
        <f>貼_前年計算用シート!N129</f>
        <v>4</v>
      </c>
      <c r="AI56">
        <f t="shared" si="26"/>
        <v>4</v>
      </c>
      <c r="AJ56" t="str">
        <f>貼_前年計算用シート!O114</f>
        <v>渡島</v>
      </c>
      <c r="AK56">
        <f>貼_前年計算用シート!O129</f>
        <v>8</v>
      </c>
      <c r="AL56">
        <f t="shared" si="27"/>
        <v>4</v>
      </c>
      <c r="AM56" t="str">
        <f>貼_前年計算用シート!P114</f>
        <v>釧路</v>
      </c>
      <c r="AN56">
        <f>貼_前年計算用シート!P129</f>
        <v>872</v>
      </c>
      <c r="AO56">
        <f t="shared" si="28"/>
        <v>4</v>
      </c>
      <c r="AP56" t="str">
        <f>貼_前年計算用シート!Q114</f>
        <v>オホーツク</v>
      </c>
      <c r="AQ56">
        <f>貼_前年計算用シート!Q129</f>
        <v>674</v>
      </c>
      <c r="AR56">
        <f t="shared" si="29"/>
        <v>4</v>
      </c>
      <c r="AS56" t="str">
        <f>貼_前年計算用シート!R114</f>
        <v>オホーツク</v>
      </c>
      <c r="AT56">
        <f>貼_前年計算用シート!R129</f>
        <v>550</v>
      </c>
      <c r="AU56">
        <f t="shared" si="30"/>
        <v>4</v>
      </c>
      <c r="AV56" t="str">
        <f>貼_前年計算用シート!S114</f>
        <v>上川</v>
      </c>
      <c r="AW56">
        <f>貼_前年計算用シート!S129</f>
        <v>81</v>
      </c>
      <c r="AX56">
        <f t="shared" si="31"/>
        <v>4</v>
      </c>
    </row>
    <row r="57" spans="1:50">
      <c r="C57" t="str">
        <f>貼_前年計算用シート!D115</f>
        <v>空知</v>
      </c>
      <c r="D57">
        <f>貼_前年計算用シート!D130</f>
        <v>1018</v>
      </c>
      <c r="E57">
        <f t="shared" si="16"/>
        <v>5</v>
      </c>
      <c r="F57" t="str">
        <f>貼_前年計算用シート!E115</f>
        <v>後志</v>
      </c>
      <c r="G57">
        <f>貼_前年計算用シート!E130</f>
        <v>336</v>
      </c>
      <c r="H57">
        <f t="shared" si="17"/>
        <v>5</v>
      </c>
      <c r="I57" t="str">
        <f>貼_前年計算用シート!F115</f>
        <v>留萌</v>
      </c>
      <c r="J57">
        <f>貼_前年計算用シート!F130</f>
        <v>40</v>
      </c>
      <c r="K57">
        <f t="shared" si="18"/>
        <v>5</v>
      </c>
      <c r="L57" t="str">
        <f>貼_前年計算用シート!G115</f>
        <v>石狩</v>
      </c>
      <c r="M57">
        <f>貼_前年計算用シート!G130</f>
        <v>31</v>
      </c>
      <c r="N57">
        <f t="shared" si="19"/>
        <v>5</v>
      </c>
      <c r="O57" t="str">
        <f>貼_前年計算用シート!H115</f>
        <v>留萌</v>
      </c>
      <c r="P57">
        <f>貼_前年計算用シート!H130</f>
        <v>1</v>
      </c>
      <c r="Q57">
        <f t="shared" si="20"/>
        <v>4</v>
      </c>
      <c r="R57" t="str">
        <f>貼_前年計算用シート!I115</f>
        <v>オホーツク</v>
      </c>
      <c r="S57">
        <f>貼_前年計算用シート!I130</f>
        <v>12</v>
      </c>
      <c r="T57">
        <f t="shared" si="21"/>
        <v>5</v>
      </c>
      <c r="U57" t="str">
        <f>貼_前年計算用シート!J115</f>
        <v>檜山</v>
      </c>
      <c r="V57">
        <f>貼_前年計算用シート!J130</f>
        <v>10</v>
      </c>
      <c r="W57">
        <f t="shared" si="22"/>
        <v>5</v>
      </c>
      <c r="X57" t="str">
        <f>貼_前年計算用シート!K115</f>
        <v>石狩</v>
      </c>
      <c r="Y57">
        <f>貼_前年計算用シート!K130</f>
        <v>9</v>
      </c>
      <c r="Z57">
        <f t="shared" si="23"/>
        <v>5</v>
      </c>
      <c r="AA57" t="str">
        <f>貼_前年計算用シート!L115</f>
        <v>胆振</v>
      </c>
      <c r="AB57">
        <f>貼_前年計算用シート!L130</f>
        <v>0</v>
      </c>
      <c r="AC57">
        <f t="shared" si="24"/>
        <v>2</v>
      </c>
      <c r="AD57" t="str">
        <f>貼_前年計算用シート!M115</f>
        <v>後志</v>
      </c>
      <c r="AE57">
        <f>貼_前年計算用シート!M130</f>
        <v>157</v>
      </c>
      <c r="AF57">
        <f t="shared" si="25"/>
        <v>5</v>
      </c>
      <c r="AG57" t="str">
        <f>貼_前年計算用シート!N115</f>
        <v>留萌</v>
      </c>
      <c r="AH57">
        <f>貼_前年計算用シート!N130</f>
        <v>4</v>
      </c>
      <c r="AI57">
        <f t="shared" si="26"/>
        <v>4</v>
      </c>
      <c r="AJ57" t="str">
        <f>貼_前年計算用シート!O115</f>
        <v>後志</v>
      </c>
      <c r="AK57">
        <f>貼_前年計算用シート!O130</f>
        <v>7</v>
      </c>
      <c r="AL57">
        <f t="shared" si="27"/>
        <v>5</v>
      </c>
      <c r="AM57" t="str">
        <f>貼_前年計算用シート!P115</f>
        <v>日高</v>
      </c>
      <c r="AN57">
        <f>貼_前年計算用シート!P130</f>
        <v>594</v>
      </c>
      <c r="AO57">
        <f t="shared" si="28"/>
        <v>5</v>
      </c>
      <c r="AP57" t="str">
        <f>貼_前年計算用シート!Q115</f>
        <v>宗谷</v>
      </c>
      <c r="AQ57">
        <f>貼_前年計算用シート!Q130</f>
        <v>401</v>
      </c>
      <c r="AR57">
        <f t="shared" si="29"/>
        <v>5</v>
      </c>
      <c r="AS57" t="str">
        <f>貼_前年計算用シート!R115</f>
        <v>宗谷</v>
      </c>
      <c r="AT57">
        <f>貼_前年計算用シート!R130</f>
        <v>335</v>
      </c>
      <c r="AU57">
        <f t="shared" si="30"/>
        <v>5</v>
      </c>
      <c r="AV57" t="str">
        <f>貼_前年計算用シート!S115</f>
        <v>釧路</v>
      </c>
      <c r="AW57">
        <f>貼_前年計算用シート!S130</f>
        <v>80</v>
      </c>
      <c r="AX57">
        <f t="shared" si="31"/>
        <v>5</v>
      </c>
    </row>
    <row r="58" spans="1:50">
      <c r="C58" t="str">
        <f>貼_前年計算用シート!D116</f>
        <v>釧路</v>
      </c>
      <c r="D58">
        <f>貼_前年計算用シート!D131</f>
        <v>900</v>
      </c>
      <c r="E58">
        <f t="shared" si="16"/>
        <v>6</v>
      </c>
      <c r="F58" t="str">
        <f>貼_前年計算用シート!E116</f>
        <v>石狩</v>
      </c>
      <c r="G58">
        <f>貼_前年計算用シート!E131</f>
        <v>292</v>
      </c>
      <c r="H58">
        <f t="shared" si="17"/>
        <v>6</v>
      </c>
      <c r="I58" t="str">
        <f>貼_前年計算用シート!F116</f>
        <v>檜山</v>
      </c>
      <c r="J58">
        <f>貼_前年計算用シート!F131</f>
        <v>37</v>
      </c>
      <c r="K58">
        <f t="shared" si="18"/>
        <v>6</v>
      </c>
      <c r="L58" t="str">
        <f>貼_前年計算用シート!G116</f>
        <v>胆振</v>
      </c>
      <c r="M58">
        <f>貼_前年計算用シート!G131</f>
        <v>7</v>
      </c>
      <c r="N58">
        <f t="shared" si="19"/>
        <v>6</v>
      </c>
      <c r="O58" t="str">
        <f>貼_前年計算用シート!H116</f>
        <v>オホーツク</v>
      </c>
      <c r="P58">
        <f>貼_前年計算用シート!H131</f>
        <v>1</v>
      </c>
      <c r="Q58">
        <f t="shared" si="20"/>
        <v>4</v>
      </c>
      <c r="R58" t="str">
        <f>貼_前年計算用シート!I116</f>
        <v>後志</v>
      </c>
      <c r="S58">
        <f>貼_前年計算用シート!I131</f>
        <v>7</v>
      </c>
      <c r="T58">
        <f t="shared" si="21"/>
        <v>6</v>
      </c>
      <c r="U58" t="str">
        <f>貼_前年計算用シート!J116</f>
        <v>石狩</v>
      </c>
      <c r="V58">
        <f>貼_前年計算用シート!J131</f>
        <v>9</v>
      </c>
      <c r="W58">
        <f t="shared" si="22"/>
        <v>6</v>
      </c>
      <c r="X58" t="str">
        <f>貼_前年計算用シート!K116</f>
        <v>後志</v>
      </c>
      <c r="Y58">
        <f>貼_前年計算用シート!K131</f>
        <v>9</v>
      </c>
      <c r="Z58">
        <f t="shared" si="23"/>
        <v>5</v>
      </c>
      <c r="AA58" t="str">
        <f>貼_前年計算用シート!L116</f>
        <v>十勝</v>
      </c>
      <c r="AB58">
        <f>貼_前年計算用シート!L131</f>
        <v>0</v>
      </c>
      <c r="AC58">
        <f t="shared" si="24"/>
        <v>2</v>
      </c>
      <c r="AD58" t="str">
        <f>貼_前年計算用シート!M116</f>
        <v>石狩</v>
      </c>
      <c r="AE58">
        <f>貼_前年計算用シート!M131</f>
        <v>124</v>
      </c>
      <c r="AF58">
        <f t="shared" si="25"/>
        <v>6</v>
      </c>
      <c r="AG58" t="str">
        <f>貼_前年計算用シート!N116</f>
        <v>石狩</v>
      </c>
      <c r="AH58">
        <f>貼_前年計算用シート!N131</f>
        <v>3</v>
      </c>
      <c r="AI58">
        <f t="shared" si="26"/>
        <v>6</v>
      </c>
      <c r="AJ58" t="str">
        <f>貼_前年計算用シート!O116</f>
        <v>十勝</v>
      </c>
      <c r="AK58">
        <f>貼_前年計算用シート!O131</f>
        <v>7</v>
      </c>
      <c r="AL58">
        <f t="shared" si="27"/>
        <v>5</v>
      </c>
      <c r="AM58" t="str">
        <f>貼_前年計算用シート!P116</f>
        <v>宗谷</v>
      </c>
      <c r="AN58">
        <f>貼_前年計算用シート!P131</f>
        <v>443</v>
      </c>
      <c r="AO58">
        <f t="shared" si="28"/>
        <v>6</v>
      </c>
      <c r="AP58" t="str">
        <f>貼_前年計算用シート!Q116</f>
        <v>上川</v>
      </c>
      <c r="AQ58">
        <f>貼_前年計算用シート!Q131</f>
        <v>195</v>
      </c>
      <c r="AR58">
        <f t="shared" si="29"/>
        <v>6</v>
      </c>
      <c r="AS58" t="str">
        <f>貼_前年計算用シート!R116</f>
        <v>上川</v>
      </c>
      <c r="AT58">
        <f>貼_前年計算用シート!R131</f>
        <v>161</v>
      </c>
      <c r="AU58">
        <f t="shared" si="30"/>
        <v>6</v>
      </c>
      <c r="AV58" t="str">
        <f>貼_前年計算用シート!S116</f>
        <v>渡島</v>
      </c>
      <c r="AW58">
        <f>貼_前年計算用シート!S131</f>
        <v>52</v>
      </c>
      <c r="AX58">
        <f t="shared" si="31"/>
        <v>6</v>
      </c>
    </row>
    <row r="59" spans="1:50">
      <c r="C59" t="str">
        <f>貼_前年計算用シート!D117</f>
        <v>日高</v>
      </c>
      <c r="D59">
        <f>貼_前年計算用シート!D132</f>
        <v>662</v>
      </c>
      <c r="E59">
        <f t="shared" si="16"/>
        <v>7</v>
      </c>
      <c r="F59" t="str">
        <f>貼_前年計算用シート!E117</f>
        <v>胆振</v>
      </c>
      <c r="G59">
        <f>貼_前年計算用シート!E132</f>
        <v>206</v>
      </c>
      <c r="H59">
        <f t="shared" si="17"/>
        <v>7</v>
      </c>
      <c r="I59" t="str">
        <f>貼_前年計算用シート!F117</f>
        <v>胆振</v>
      </c>
      <c r="J59">
        <f>貼_前年計算用シート!F132</f>
        <v>34</v>
      </c>
      <c r="K59">
        <f t="shared" si="18"/>
        <v>7</v>
      </c>
      <c r="L59" t="str">
        <f>貼_前年計算用シート!G117</f>
        <v>後志</v>
      </c>
      <c r="M59">
        <f>貼_前年計算用シート!G132</f>
        <v>6</v>
      </c>
      <c r="N59">
        <f t="shared" si="19"/>
        <v>7</v>
      </c>
      <c r="O59" t="str">
        <f>貼_前年計算用シート!H117</f>
        <v>十勝</v>
      </c>
      <c r="P59">
        <f>貼_前年計算用シート!H132</f>
        <v>1</v>
      </c>
      <c r="Q59">
        <f t="shared" si="20"/>
        <v>4</v>
      </c>
      <c r="R59" t="str">
        <f>貼_前年計算用シート!I117</f>
        <v>胆振</v>
      </c>
      <c r="S59">
        <f>貼_前年計算用シート!I132</f>
        <v>7</v>
      </c>
      <c r="T59">
        <f t="shared" si="21"/>
        <v>6</v>
      </c>
      <c r="U59" t="str">
        <f>貼_前年計算用シート!J117</f>
        <v>渡島</v>
      </c>
      <c r="V59">
        <f>貼_前年計算用シート!J132</f>
        <v>7</v>
      </c>
      <c r="W59">
        <f t="shared" si="22"/>
        <v>7</v>
      </c>
      <c r="X59" t="str">
        <f>貼_前年計算用シート!K117</f>
        <v>空知</v>
      </c>
      <c r="Y59">
        <f>貼_前年計算用シート!K132</f>
        <v>6</v>
      </c>
      <c r="Z59">
        <f t="shared" si="23"/>
        <v>7</v>
      </c>
      <c r="AA59" t="str">
        <f>貼_前年計算用シート!L117</f>
        <v>渡島</v>
      </c>
      <c r="AB59" t="str">
        <f>貼_前年計算用シート!L132</f>
        <v>-</v>
      </c>
      <c r="AC59" t="str">
        <f t="shared" si="24"/>
        <v>-</v>
      </c>
      <c r="AD59" t="str">
        <f>貼_前年計算用シート!M117</f>
        <v>胆振</v>
      </c>
      <c r="AE59">
        <f>貼_前年計算用シート!M132</f>
        <v>121</v>
      </c>
      <c r="AF59">
        <f t="shared" si="25"/>
        <v>7</v>
      </c>
      <c r="AG59" t="str">
        <f>貼_前年計算用シート!N117</f>
        <v>渡島</v>
      </c>
      <c r="AH59">
        <f>貼_前年計算用シート!N132</f>
        <v>2</v>
      </c>
      <c r="AI59">
        <f t="shared" si="26"/>
        <v>7</v>
      </c>
      <c r="AJ59" t="str">
        <f>貼_前年計算用シート!O117</f>
        <v>胆振</v>
      </c>
      <c r="AK59">
        <f>貼_前年計算用シート!O132</f>
        <v>6</v>
      </c>
      <c r="AL59">
        <f t="shared" si="27"/>
        <v>7</v>
      </c>
      <c r="AM59" t="str">
        <f>貼_前年計算用シート!P117</f>
        <v>胆振</v>
      </c>
      <c r="AN59">
        <f>貼_前年計算用シート!P132</f>
        <v>442</v>
      </c>
      <c r="AO59">
        <f t="shared" si="28"/>
        <v>7</v>
      </c>
      <c r="AP59" t="str">
        <f>貼_前年計算用シート!Q117</f>
        <v>渡島</v>
      </c>
      <c r="AQ59">
        <f>貼_前年計算用シート!Q132</f>
        <v>93</v>
      </c>
      <c r="AR59">
        <f t="shared" si="29"/>
        <v>7</v>
      </c>
      <c r="AS59" t="str">
        <f>貼_前年計算用シート!R117</f>
        <v>渡島</v>
      </c>
      <c r="AT59">
        <f>貼_前年計算用シート!R132</f>
        <v>75</v>
      </c>
      <c r="AU59">
        <f t="shared" si="30"/>
        <v>7</v>
      </c>
      <c r="AV59" t="str">
        <f>貼_前年計算用シート!S117</f>
        <v>日高</v>
      </c>
      <c r="AW59">
        <f>貼_前年計算用シート!S132</f>
        <v>51</v>
      </c>
      <c r="AX59">
        <f t="shared" si="31"/>
        <v>7</v>
      </c>
    </row>
    <row r="60" spans="1:50">
      <c r="C60" t="str">
        <f>貼_前年計算用シート!D118</f>
        <v>胆振</v>
      </c>
      <c r="D60">
        <f>貼_前年計算用シート!D133</f>
        <v>648</v>
      </c>
      <c r="E60">
        <f t="shared" si="16"/>
        <v>8</v>
      </c>
      <c r="F60" t="str">
        <f>貼_前年計算用シート!E118</f>
        <v>渡島</v>
      </c>
      <c r="G60">
        <f>貼_前年計算用シート!E133</f>
        <v>156</v>
      </c>
      <c r="H60">
        <f t="shared" si="17"/>
        <v>8</v>
      </c>
      <c r="I60" t="str">
        <f>貼_前年計算用シート!F118</f>
        <v>渡島</v>
      </c>
      <c r="J60">
        <f>貼_前年計算用シート!F133</f>
        <v>26</v>
      </c>
      <c r="K60">
        <f t="shared" si="18"/>
        <v>8</v>
      </c>
      <c r="L60" t="str">
        <f>貼_前年計算用シート!G118</f>
        <v>留萌</v>
      </c>
      <c r="M60">
        <f>貼_前年計算用シート!G133</f>
        <v>5</v>
      </c>
      <c r="N60">
        <f t="shared" si="19"/>
        <v>8</v>
      </c>
      <c r="O60" t="str">
        <f>貼_前年計算用シート!H118</f>
        <v>根室</v>
      </c>
      <c r="P60">
        <f>貼_前年計算用シート!H133</f>
        <v>1</v>
      </c>
      <c r="Q60">
        <f t="shared" si="20"/>
        <v>4</v>
      </c>
      <c r="R60" t="str">
        <f>貼_前年計算用シート!I118</f>
        <v>檜山</v>
      </c>
      <c r="S60">
        <f>貼_前年計算用シート!I133</f>
        <v>6</v>
      </c>
      <c r="T60">
        <f t="shared" si="21"/>
        <v>8</v>
      </c>
      <c r="U60" t="str">
        <f>貼_前年計算用シート!J118</f>
        <v>胆振</v>
      </c>
      <c r="V60">
        <f>貼_前年計算用シート!J133</f>
        <v>7</v>
      </c>
      <c r="W60">
        <f t="shared" si="22"/>
        <v>7</v>
      </c>
      <c r="X60" t="str">
        <f>貼_前年計算用シート!K118</f>
        <v>檜山</v>
      </c>
      <c r="Y60">
        <f>貼_前年計算用シート!K133</f>
        <v>2</v>
      </c>
      <c r="Z60">
        <f t="shared" si="23"/>
        <v>8</v>
      </c>
      <c r="AA60" t="str">
        <f>貼_前年計算用シート!L118</f>
        <v>後志</v>
      </c>
      <c r="AB60" t="str">
        <f>貼_前年計算用シート!L133</f>
        <v>-</v>
      </c>
      <c r="AC60" t="str">
        <f t="shared" si="24"/>
        <v>-</v>
      </c>
      <c r="AD60" t="str">
        <f>貼_前年計算用シート!M118</f>
        <v>渡島</v>
      </c>
      <c r="AE60">
        <f>貼_前年計算用シート!M133</f>
        <v>106</v>
      </c>
      <c r="AF60">
        <f t="shared" si="25"/>
        <v>8</v>
      </c>
      <c r="AG60" t="str">
        <f>貼_前年計算用シート!N118</f>
        <v>十勝</v>
      </c>
      <c r="AH60">
        <f>貼_前年計算用シート!N133</f>
        <v>2</v>
      </c>
      <c r="AI60">
        <f t="shared" si="26"/>
        <v>7</v>
      </c>
      <c r="AJ60" t="str">
        <f>貼_前年計算用シート!O118</f>
        <v>オホーツク</v>
      </c>
      <c r="AK60">
        <f>貼_前年計算用シート!O133</f>
        <v>5</v>
      </c>
      <c r="AL60">
        <f t="shared" si="27"/>
        <v>8</v>
      </c>
      <c r="AM60" t="str">
        <f>貼_前年計算用シート!P118</f>
        <v>上川</v>
      </c>
      <c r="AN60">
        <f>貼_前年計算用シート!P133</f>
        <v>360</v>
      </c>
      <c r="AO60">
        <f t="shared" si="28"/>
        <v>8</v>
      </c>
      <c r="AP60" t="str">
        <f>貼_前年計算用シート!Q118</f>
        <v>石狩</v>
      </c>
      <c r="AQ60">
        <f>貼_前年計算用シート!Q133</f>
        <v>84</v>
      </c>
      <c r="AR60">
        <f t="shared" si="29"/>
        <v>8</v>
      </c>
      <c r="AS60" t="str">
        <f>貼_前年計算用シート!R118</f>
        <v>留萌</v>
      </c>
      <c r="AT60">
        <f>貼_前年計算用シート!R133</f>
        <v>68</v>
      </c>
      <c r="AU60">
        <f t="shared" si="30"/>
        <v>8</v>
      </c>
      <c r="AV60" t="str">
        <f>貼_前年計算用シート!S118</f>
        <v>宗谷</v>
      </c>
      <c r="AW60">
        <f>貼_前年計算用シート!S133</f>
        <v>40</v>
      </c>
      <c r="AX60">
        <f t="shared" si="31"/>
        <v>8</v>
      </c>
    </row>
    <row r="61" spans="1:50">
      <c r="C61" t="str">
        <f>貼_前年計算用シート!D119</f>
        <v>石狩</v>
      </c>
      <c r="D61">
        <f>貼_前年計算用シート!D134</f>
        <v>514</v>
      </c>
      <c r="E61">
        <f t="shared" si="16"/>
        <v>9</v>
      </c>
      <c r="F61" t="str">
        <f>貼_前年計算用シート!E119</f>
        <v>檜山</v>
      </c>
      <c r="G61">
        <f>貼_前年計算用シート!E134</f>
        <v>89</v>
      </c>
      <c r="H61">
        <f t="shared" si="17"/>
        <v>9</v>
      </c>
      <c r="I61" t="str">
        <f>貼_前年計算用シート!F119</f>
        <v>日高</v>
      </c>
      <c r="J61">
        <f>貼_前年計算用シート!F134</f>
        <v>12</v>
      </c>
      <c r="K61">
        <f t="shared" si="18"/>
        <v>9</v>
      </c>
      <c r="L61" t="str">
        <f>貼_前年計算用シート!G119</f>
        <v>檜山</v>
      </c>
      <c r="M61">
        <f>貼_前年計算用シート!G134</f>
        <v>3</v>
      </c>
      <c r="N61">
        <f t="shared" si="19"/>
        <v>9</v>
      </c>
      <c r="O61" t="str">
        <f>貼_前年計算用シート!H119</f>
        <v>石狩</v>
      </c>
      <c r="P61">
        <f>貼_前年計算用シート!H134</f>
        <v>0</v>
      </c>
      <c r="Q61">
        <f t="shared" si="20"/>
        <v>9</v>
      </c>
      <c r="R61" t="str">
        <f>貼_前年計算用シート!I119</f>
        <v>渡島</v>
      </c>
      <c r="S61">
        <f>貼_前年計算用シート!I134</f>
        <v>2</v>
      </c>
      <c r="T61">
        <f t="shared" si="21"/>
        <v>9</v>
      </c>
      <c r="U61" t="str">
        <f>貼_前年計算用シート!J119</f>
        <v>釧路</v>
      </c>
      <c r="V61">
        <f>貼_前年計算用シート!J134</f>
        <v>7</v>
      </c>
      <c r="W61">
        <f t="shared" si="22"/>
        <v>7</v>
      </c>
      <c r="X61" t="str">
        <f>貼_前年計算用シート!K119</f>
        <v>留萌</v>
      </c>
      <c r="Y61">
        <f>貼_前年計算用シート!K134</f>
        <v>2</v>
      </c>
      <c r="Z61">
        <f t="shared" si="23"/>
        <v>8</v>
      </c>
      <c r="AA61" t="str">
        <f>貼_前年計算用シート!L119</f>
        <v>留萌</v>
      </c>
      <c r="AB61" t="str">
        <f>貼_前年計算用シート!L134</f>
        <v>-</v>
      </c>
      <c r="AC61" t="str">
        <f t="shared" si="24"/>
        <v>-</v>
      </c>
      <c r="AD61" t="str">
        <f>貼_前年計算用シート!M119</f>
        <v>日高</v>
      </c>
      <c r="AE61">
        <f>貼_前年計算用シート!M134</f>
        <v>49</v>
      </c>
      <c r="AF61">
        <f t="shared" si="25"/>
        <v>9</v>
      </c>
      <c r="AG61" t="str">
        <f>貼_前年計算用シート!N119</f>
        <v>檜山</v>
      </c>
      <c r="AH61">
        <f>貼_前年計算用シート!N134</f>
        <v>1</v>
      </c>
      <c r="AI61">
        <f t="shared" si="26"/>
        <v>9</v>
      </c>
      <c r="AJ61" t="str">
        <f>貼_前年計算用シート!O119</f>
        <v>日高</v>
      </c>
      <c r="AK61">
        <f>貼_前年計算用シート!O134</f>
        <v>5</v>
      </c>
      <c r="AL61">
        <f t="shared" si="27"/>
        <v>8</v>
      </c>
      <c r="AM61" t="str">
        <f>貼_前年計算用シート!P119</f>
        <v>渡島</v>
      </c>
      <c r="AN61">
        <f>貼_前年計算用シート!P134</f>
        <v>264</v>
      </c>
      <c r="AO61">
        <f t="shared" si="28"/>
        <v>9</v>
      </c>
      <c r="AP61" t="str">
        <f>貼_前年計算用シート!Q119</f>
        <v>留萌</v>
      </c>
      <c r="AQ61">
        <f>貼_前年計算用シート!Q134</f>
        <v>83</v>
      </c>
      <c r="AR61">
        <f t="shared" si="29"/>
        <v>9</v>
      </c>
      <c r="AS61" t="str">
        <f>貼_前年計算用シート!R119</f>
        <v>石狩</v>
      </c>
      <c r="AT61">
        <f>貼_前年計算用シート!R134</f>
        <v>66</v>
      </c>
      <c r="AU61">
        <f t="shared" si="30"/>
        <v>9</v>
      </c>
      <c r="AV61" t="str">
        <f>貼_前年計算用シート!S119</f>
        <v>空知</v>
      </c>
      <c r="AW61">
        <f>貼_前年計算用シート!S134</f>
        <v>32</v>
      </c>
      <c r="AX61">
        <f t="shared" si="31"/>
        <v>9</v>
      </c>
    </row>
    <row r="62" spans="1:50">
      <c r="C62" t="str">
        <f>貼_前年計算用シート!D120</f>
        <v>宗谷</v>
      </c>
      <c r="D62">
        <f>貼_前年計算用シート!D135</f>
        <v>454</v>
      </c>
      <c r="E62">
        <f t="shared" si="16"/>
        <v>10</v>
      </c>
      <c r="F62" t="str">
        <f>貼_前年計算用シート!E120</f>
        <v>日高</v>
      </c>
      <c r="G62">
        <f>貼_前年計算用シート!E135</f>
        <v>69</v>
      </c>
      <c r="H62">
        <f t="shared" si="17"/>
        <v>10</v>
      </c>
      <c r="I62" t="str">
        <f>貼_前年計算用シート!F120</f>
        <v>オホーツク</v>
      </c>
      <c r="J62">
        <f>貼_前年計算用シート!F135</f>
        <v>10</v>
      </c>
      <c r="K62">
        <f t="shared" si="18"/>
        <v>10</v>
      </c>
      <c r="L62" t="str">
        <f>貼_前年計算用シート!G120</f>
        <v>渡島</v>
      </c>
      <c r="M62">
        <f>貼_前年計算用シート!G135</f>
        <v>1</v>
      </c>
      <c r="N62">
        <f t="shared" si="19"/>
        <v>10</v>
      </c>
      <c r="O62" t="str">
        <f>貼_前年計算用シート!H120</f>
        <v>渡島</v>
      </c>
      <c r="P62">
        <f>貼_前年計算用シート!H135</f>
        <v>0</v>
      </c>
      <c r="Q62">
        <f t="shared" si="20"/>
        <v>9</v>
      </c>
      <c r="R62" t="str">
        <f>貼_前年計算用シート!I120</f>
        <v>留萌</v>
      </c>
      <c r="S62">
        <f>貼_前年計算用シート!I135</f>
        <v>2</v>
      </c>
      <c r="T62">
        <f t="shared" si="21"/>
        <v>9</v>
      </c>
      <c r="U62" t="str">
        <f>貼_前年計算用シート!J120</f>
        <v>根室</v>
      </c>
      <c r="V62">
        <f>貼_前年計算用シート!J135</f>
        <v>5</v>
      </c>
      <c r="W62">
        <f t="shared" si="22"/>
        <v>10</v>
      </c>
      <c r="X62" t="str">
        <f>貼_前年計算用シート!K120</f>
        <v>釧路</v>
      </c>
      <c r="Y62">
        <f>貼_前年計算用シート!K135</f>
        <v>2</v>
      </c>
      <c r="Z62">
        <f t="shared" si="23"/>
        <v>8</v>
      </c>
      <c r="AA62" t="str">
        <f>貼_前年計算用シート!L120</f>
        <v>宗谷</v>
      </c>
      <c r="AB62" t="str">
        <f>貼_前年計算用シート!L135</f>
        <v>-</v>
      </c>
      <c r="AC62" t="str">
        <f t="shared" si="24"/>
        <v>-</v>
      </c>
      <c r="AD62" t="str">
        <f>貼_前年計算用シート!M120</f>
        <v>檜山</v>
      </c>
      <c r="AE62">
        <f>貼_前年計算用シート!M135</f>
        <v>26</v>
      </c>
      <c r="AF62">
        <f t="shared" si="25"/>
        <v>10</v>
      </c>
      <c r="AG62" t="str">
        <f>貼_前年計算用シート!N120</f>
        <v>オホーツク</v>
      </c>
      <c r="AH62">
        <f>貼_前年計算用シート!N135</f>
        <v>1</v>
      </c>
      <c r="AI62">
        <f t="shared" si="26"/>
        <v>9</v>
      </c>
      <c r="AJ62" t="str">
        <f>貼_前年計算用シート!O120</f>
        <v>檜山</v>
      </c>
      <c r="AK62">
        <f>貼_前年計算用シート!O135</f>
        <v>1</v>
      </c>
      <c r="AL62">
        <f t="shared" si="27"/>
        <v>10</v>
      </c>
      <c r="AM62" t="str">
        <f>貼_前年計算用シート!P120</f>
        <v>石狩</v>
      </c>
      <c r="AN62">
        <f>貼_前年計算用シート!P135</f>
        <v>222</v>
      </c>
      <c r="AO62">
        <f t="shared" si="28"/>
        <v>10</v>
      </c>
      <c r="AP62" t="str">
        <f>貼_前年計算用シート!Q120</f>
        <v>日高</v>
      </c>
      <c r="AQ62">
        <f>貼_前年計算用シート!Q135</f>
        <v>57</v>
      </c>
      <c r="AR62">
        <f t="shared" si="29"/>
        <v>10</v>
      </c>
      <c r="AS62" t="str">
        <f>貼_前年計算用シート!R120</f>
        <v>日高</v>
      </c>
      <c r="AT62">
        <f>貼_前年計算用シート!R135</f>
        <v>49</v>
      </c>
      <c r="AU62">
        <f t="shared" si="30"/>
        <v>10</v>
      </c>
      <c r="AV62" t="str">
        <f>貼_前年計算用シート!S120</f>
        <v>根室</v>
      </c>
      <c r="AW62">
        <f>貼_前年計算用シート!S135</f>
        <v>31</v>
      </c>
      <c r="AX62">
        <f t="shared" si="31"/>
        <v>10</v>
      </c>
    </row>
    <row r="63" spans="1:50">
      <c r="C63" t="str">
        <f>貼_前年計算用シート!D121</f>
        <v>後志</v>
      </c>
      <c r="D63">
        <f>貼_前年計算用シート!D136</f>
        <v>426</v>
      </c>
      <c r="E63">
        <f t="shared" si="16"/>
        <v>11</v>
      </c>
      <c r="F63" t="str">
        <f>貼_前年計算用シート!E121</f>
        <v>留萌</v>
      </c>
      <c r="G63">
        <f>貼_前年計算用シート!E136</f>
        <v>67</v>
      </c>
      <c r="H63">
        <f t="shared" si="17"/>
        <v>11</v>
      </c>
      <c r="I63" t="str">
        <f>貼_前年計算用シート!F121</f>
        <v>十勝</v>
      </c>
      <c r="J63">
        <f>貼_前年計算用シート!F136</f>
        <v>0</v>
      </c>
      <c r="K63">
        <f t="shared" si="18"/>
        <v>11</v>
      </c>
      <c r="L63" t="str">
        <f>貼_前年計算用シート!G121</f>
        <v>釧路</v>
      </c>
      <c r="M63">
        <f>貼_前年計算用シート!G136</f>
        <v>1</v>
      </c>
      <c r="N63">
        <f t="shared" si="19"/>
        <v>10</v>
      </c>
      <c r="O63" t="str">
        <f>貼_前年計算用シート!H121</f>
        <v>宗谷</v>
      </c>
      <c r="P63">
        <f>貼_前年計算用シート!H136</f>
        <v>0</v>
      </c>
      <c r="Q63">
        <f t="shared" si="20"/>
        <v>9</v>
      </c>
      <c r="R63" t="str">
        <f>貼_前年計算用シート!I121</f>
        <v>日高</v>
      </c>
      <c r="S63">
        <f>貼_前年計算用シート!I136</f>
        <v>0</v>
      </c>
      <c r="T63">
        <f t="shared" si="21"/>
        <v>11</v>
      </c>
      <c r="U63" t="str">
        <f>貼_前年計算用シート!J121</f>
        <v>空知</v>
      </c>
      <c r="V63">
        <f>貼_前年計算用シート!J136</f>
        <v>3</v>
      </c>
      <c r="W63">
        <f t="shared" si="22"/>
        <v>11</v>
      </c>
      <c r="X63" t="str">
        <f>貼_前年計算用シート!K121</f>
        <v>渡島</v>
      </c>
      <c r="Y63">
        <f>貼_前年計算用シート!K136</f>
        <v>1</v>
      </c>
      <c r="Z63">
        <f t="shared" si="23"/>
        <v>11</v>
      </c>
      <c r="AA63" t="str">
        <f>貼_前年計算用シート!L121</f>
        <v>オホーツク</v>
      </c>
      <c r="AB63" t="str">
        <f>貼_前年計算用シート!L136</f>
        <v>-</v>
      </c>
      <c r="AC63" t="str">
        <f t="shared" si="24"/>
        <v>-</v>
      </c>
      <c r="AD63" t="str">
        <f>貼_前年計算用シート!M121</f>
        <v>釧路</v>
      </c>
      <c r="AE63">
        <f>貼_前年計算用シート!M136</f>
        <v>15</v>
      </c>
      <c r="AF63">
        <f t="shared" si="25"/>
        <v>11</v>
      </c>
      <c r="AG63" t="str">
        <f>貼_前年計算用シート!N121</f>
        <v>日高</v>
      </c>
      <c r="AH63">
        <f>貼_前年計算用シート!N136</f>
        <v>0</v>
      </c>
      <c r="AI63">
        <f t="shared" si="26"/>
        <v>11</v>
      </c>
      <c r="AJ63" t="str">
        <f>貼_前年計算用シート!O121</f>
        <v>留萌</v>
      </c>
      <c r="AK63">
        <f>貼_前年計算用シート!O136</f>
        <v>1</v>
      </c>
      <c r="AL63">
        <f t="shared" si="27"/>
        <v>10</v>
      </c>
      <c r="AM63" t="str">
        <f>貼_前年計算用シート!P121</f>
        <v>空知</v>
      </c>
      <c r="AN63">
        <f>貼_前年計算用シート!P136</f>
        <v>112</v>
      </c>
      <c r="AO63">
        <f t="shared" si="28"/>
        <v>11</v>
      </c>
      <c r="AP63" t="str">
        <f>貼_前年計算用シート!Q121</f>
        <v>胆振</v>
      </c>
      <c r="AQ63">
        <f>貼_前年計算用シート!Q136</f>
        <v>52</v>
      </c>
      <c r="AR63">
        <f t="shared" si="29"/>
        <v>11</v>
      </c>
      <c r="AS63" t="str">
        <f>貼_前年計算用シート!R121</f>
        <v>胆振</v>
      </c>
      <c r="AT63">
        <f>貼_前年計算用シート!R136</f>
        <v>42</v>
      </c>
      <c r="AU63">
        <f t="shared" si="30"/>
        <v>11</v>
      </c>
      <c r="AV63" t="str">
        <f>貼_前年計算用シート!S121</f>
        <v>留萌</v>
      </c>
      <c r="AW63">
        <f>貼_前年計算用シート!S136</f>
        <v>22</v>
      </c>
      <c r="AX63">
        <f t="shared" si="31"/>
        <v>11</v>
      </c>
    </row>
    <row r="64" spans="1:50">
      <c r="C64" t="str">
        <f>貼_前年計算用シート!D122</f>
        <v>渡島</v>
      </c>
      <c r="D64">
        <f>貼_前年計算用シート!D137</f>
        <v>419</v>
      </c>
      <c r="E64">
        <f t="shared" si="16"/>
        <v>12</v>
      </c>
      <c r="F64" t="str">
        <f>貼_前年計算用シート!E122</f>
        <v>釧路</v>
      </c>
      <c r="G64">
        <f>貼_前年計算用シート!E137</f>
        <v>28</v>
      </c>
      <c r="H64">
        <f t="shared" si="17"/>
        <v>12</v>
      </c>
      <c r="I64" t="str">
        <f>貼_前年計算用シート!F122</f>
        <v>宗谷</v>
      </c>
      <c r="J64" t="str">
        <f>貼_前年計算用シート!F137</f>
        <v>-</v>
      </c>
      <c r="K64" t="str">
        <f t="shared" si="18"/>
        <v>-</v>
      </c>
      <c r="L64" t="str">
        <f>貼_前年計算用シート!G122</f>
        <v>日高</v>
      </c>
      <c r="M64">
        <f>貼_前年計算用シート!G137</f>
        <v>0</v>
      </c>
      <c r="N64">
        <f t="shared" si="19"/>
        <v>12</v>
      </c>
      <c r="O64" t="str">
        <f>貼_前年計算用シート!H122</f>
        <v>胆振</v>
      </c>
      <c r="P64">
        <f>貼_前年計算用シート!H137</f>
        <v>0</v>
      </c>
      <c r="Q64">
        <f t="shared" si="20"/>
        <v>9</v>
      </c>
      <c r="R64" t="str">
        <f>貼_前年計算用シート!I122</f>
        <v>釧路</v>
      </c>
      <c r="S64">
        <f>貼_前年計算用シート!I137</f>
        <v>0</v>
      </c>
      <c r="T64">
        <f t="shared" si="21"/>
        <v>11</v>
      </c>
      <c r="U64" t="str">
        <f>貼_前年計算用シート!J122</f>
        <v>日高</v>
      </c>
      <c r="V64">
        <f>貼_前年計算用シート!J137</f>
        <v>1</v>
      </c>
      <c r="W64">
        <f t="shared" si="22"/>
        <v>12</v>
      </c>
      <c r="X64" t="str">
        <f>貼_前年計算用シート!K122</f>
        <v>根室</v>
      </c>
      <c r="Y64">
        <f>貼_前年計算用シート!K137</f>
        <v>1</v>
      </c>
      <c r="Z64">
        <f t="shared" si="23"/>
        <v>11</v>
      </c>
      <c r="AA64" t="str">
        <f>貼_前年計算用シート!L122</f>
        <v>日高</v>
      </c>
      <c r="AB64" t="str">
        <f>貼_前年計算用シート!L137</f>
        <v>-</v>
      </c>
      <c r="AC64" t="str">
        <f t="shared" si="24"/>
        <v>-</v>
      </c>
      <c r="AD64" t="str">
        <f>貼_前年計算用シート!M122</f>
        <v>留萌</v>
      </c>
      <c r="AE64">
        <f>貼_前年計算用シート!M137</f>
        <v>11</v>
      </c>
      <c r="AF64">
        <f t="shared" si="25"/>
        <v>12</v>
      </c>
      <c r="AG64" t="str">
        <f>貼_前年計算用シート!N122</f>
        <v>釧路</v>
      </c>
      <c r="AH64">
        <f>貼_前年計算用シート!N137</f>
        <v>0</v>
      </c>
      <c r="AI64">
        <f t="shared" si="26"/>
        <v>11</v>
      </c>
      <c r="AJ64" t="str">
        <f>貼_前年計算用シート!O122</f>
        <v>宗谷</v>
      </c>
      <c r="AK64" t="str">
        <f>貼_前年計算用シート!O137</f>
        <v>-</v>
      </c>
      <c r="AL64" t="str">
        <f t="shared" si="27"/>
        <v>-</v>
      </c>
      <c r="AM64" t="str">
        <f>貼_前年計算用シート!P122</f>
        <v>留萌</v>
      </c>
      <c r="AN64">
        <f>貼_前年計算用シート!P137</f>
        <v>107</v>
      </c>
      <c r="AO64">
        <f t="shared" si="28"/>
        <v>12</v>
      </c>
      <c r="AP64" t="str">
        <f>貼_前年計算用シート!Q122</f>
        <v>空知</v>
      </c>
      <c r="AQ64">
        <f>貼_前年計算用シート!Q137</f>
        <v>31</v>
      </c>
      <c r="AR64">
        <f t="shared" si="29"/>
        <v>12</v>
      </c>
      <c r="AS64" t="str">
        <f>貼_前年計算用シート!R122</f>
        <v>空知</v>
      </c>
      <c r="AT64">
        <f>貼_前年計算用シート!R137</f>
        <v>26</v>
      </c>
      <c r="AU64">
        <f t="shared" si="30"/>
        <v>12</v>
      </c>
      <c r="AV64" t="str">
        <f>貼_前年計算用シート!S122</f>
        <v>檜山</v>
      </c>
      <c r="AW64">
        <f>貼_前年計算用シート!S137</f>
        <v>14</v>
      </c>
      <c r="AX64">
        <f t="shared" si="31"/>
        <v>12</v>
      </c>
    </row>
    <row r="65" spans="1:50">
      <c r="C65" t="str">
        <f>貼_前年計算用シート!D123</f>
        <v>留萌</v>
      </c>
      <c r="D65">
        <f>貼_前年計算用シート!D138</f>
        <v>173</v>
      </c>
      <c r="E65">
        <f t="shared" si="16"/>
        <v>13</v>
      </c>
      <c r="F65" t="str">
        <f>貼_前年計算用シート!E123</f>
        <v>根室</v>
      </c>
      <c r="G65">
        <f>貼_前年計算用シート!E138</f>
        <v>17</v>
      </c>
      <c r="H65">
        <f t="shared" si="17"/>
        <v>13</v>
      </c>
      <c r="I65" t="str">
        <f>貼_前年計算用シート!F123</f>
        <v>釧路</v>
      </c>
      <c r="J65" t="str">
        <f>貼_前年計算用シート!F138</f>
        <v>-</v>
      </c>
      <c r="K65" t="str">
        <f t="shared" si="18"/>
        <v>-</v>
      </c>
      <c r="L65" t="str">
        <f>貼_前年計算用シート!G123</f>
        <v>根室</v>
      </c>
      <c r="M65">
        <f>貼_前年計算用シート!G138</f>
        <v>0</v>
      </c>
      <c r="N65">
        <f t="shared" si="19"/>
        <v>12</v>
      </c>
      <c r="O65" t="str">
        <f>貼_前年計算用シート!H123</f>
        <v>日高</v>
      </c>
      <c r="P65">
        <f>貼_前年計算用シート!H138</f>
        <v>0</v>
      </c>
      <c r="Q65">
        <f t="shared" si="20"/>
        <v>9</v>
      </c>
      <c r="R65" t="str">
        <f>貼_前年計算用シート!I123</f>
        <v>宗谷</v>
      </c>
      <c r="S65" t="str">
        <f>貼_前年計算用シート!I138</f>
        <v>-</v>
      </c>
      <c r="T65" t="str">
        <f t="shared" si="21"/>
        <v>-</v>
      </c>
      <c r="U65" t="str">
        <f>貼_前年計算用シート!J123</f>
        <v>留萌</v>
      </c>
      <c r="V65">
        <f>貼_前年計算用シート!J138</f>
        <v>0</v>
      </c>
      <c r="W65">
        <f t="shared" si="22"/>
        <v>13</v>
      </c>
      <c r="X65" t="str">
        <f>貼_前年計算用シート!K123</f>
        <v>日高</v>
      </c>
      <c r="Y65">
        <f>貼_前年計算用シート!K138</f>
        <v>0</v>
      </c>
      <c r="Z65">
        <f t="shared" si="23"/>
        <v>13</v>
      </c>
      <c r="AA65" t="str">
        <f>貼_前年計算用シート!L123</f>
        <v>釧路</v>
      </c>
      <c r="AB65" t="str">
        <f>貼_前年計算用シート!L138</f>
        <v>-</v>
      </c>
      <c r="AC65" t="str">
        <f t="shared" si="24"/>
        <v>-</v>
      </c>
      <c r="AD65" t="str">
        <f>貼_前年計算用シート!M123</f>
        <v>根室</v>
      </c>
      <c r="AE65">
        <f>貼_前年計算用シート!M138</f>
        <v>6</v>
      </c>
      <c r="AF65">
        <f t="shared" si="25"/>
        <v>13</v>
      </c>
      <c r="AG65" t="str">
        <f>貼_前年計算用シート!N123</f>
        <v>宗谷</v>
      </c>
      <c r="AH65" t="str">
        <f>貼_前年計算用シート!N138</f>
        <v>-</v>
      </c>
      <c r="AI65" t="str">
        <f t="shared" si="26"/>
        <v>-</v>
      </c>
      <c r="AJ65" t="str">
        <f>貼_前年計算用シート!O123</f>
        <v>釧路</v>
      </c>
      <c r="AK65" t="str">
        <f>貼_前年計算用シート!O138</f>
        <v>-</v>
      </c>
      <c r="AL65" t="str">
        <f t="shared" si="27"/>
        <v>-</v>
      </c>
      <c r="AM65" t="str">
        <f>貼_前年計算用シート!P123</f>
        <v>後志</v>
      </c>
      <c r="AN65">
        <f>貼_前年計算用シート!P138</f>
        <v>90</v>
      </c>
      <c r="AO65">
        <f t="shared" si="28"/>
        <v>13</v>
      </c>
      <c r="AP65" t="str">
        <f>貼_前年計算用シート!Q123</f>
        <v>檜山</v>
      </c>
      <c r="AQ65">
        <f>貼_前年計算用シート!Q138</f>
        <v>28</v>
      </c>
      <c r="AR65">
        <f t="shared" si="29"/>
        <v>13</v>
      </c>
      <c r="AS65" t="str">
        <f>貼_前年計算用シート!R123</f>
        <v>檜山</v>
      </c>
      <c r="AT65">
        <f>貼_前年計算用シート!R138</f>
        <v>24</v>
      </c>
      <c r="AU65">
        <f t="shared" si="30"/>
        <v>13</v>
      </c>
      <c r="AV65" t="str">
        <f>貼_前年計算用シート!S123</f>
        <v>石狩</v>
      </c>
      <c r="AW65">
        <f>貼_前年計算用シート!S138</f>
        <v>10</v>
      </c>
      <c r="AX65">
        <f t="shared" si="31"/>
        <v>13</v>
      </c>
    </row>
    <row r="66" spans="1:50">
      <c r="C66" t="str">
        <f>貼_前年計算用シート!D124</f>
        <v>檜山</v>
      </c>
      <c r="D66">
        <f>貼_前年計算用シート!D139</f>
        <v>136</v>
      </c>
      <c r="E66">
        <f t="shared" si="16"/>
        <v>14</v>
      </c>
      <c r="F66" t="str">
        <f>貼_前年計算用シート!E124</f>
        <v>宗谷</v>
      </c>
      <c r="G66">
        <f>貼_前年計算用シート!E139</f>
        <v>10</v>
      </c>
      <c r="H66">
        <f t="shared" si="17"/>
        <v>14</v>
      </c>
      <c r="I66" t="str">
        <f>貼_前年計算用シート!F124</f>
        <v>根室</v>
      </c>
      <c r="J66" t="str">
        <f>貼_前年計算用シート!F139</f>
        <v>-</v>
      </c>
      <c r="K66" t="str">
        <f t="shared" si="18"/>
        <v>-</v>
      </c>
      <c r="L66" t="str">
        <f>貼_前年計算用シート!G124</f>
        <v>宗谷</v>
      </c>
      <c r="M66" t="str">
        <f>貼_前年計算用シート!G139</f>
        <v>-</v>
      </c>
      <c r="N66" t="str">
        <f t="shared" si="19"/>
        <v>-</v>
      </c>
      <c r="O66" t="str">
        <f>貼_前年計算用シート!H124</f>
        <v>釧路</v>
      </c>
      <c r="P66">
        <f>貼_前年計算用シート!H139</f>
        <v>0</v>
      </c>
      <c r="Q66">
        <f t="shared" si="20"/>
        <v>9</v>
      </c>
      <c r="R66" t="str">
        <f>貼_前年計算用シート!I124</f>
        <v>根室</v>
      </c>
      <c r="S66" t="str">
        <f>貼_前年計算用シート!I139</f>
        <v>-</v>
      </c>
      <c r="T66" t="str">
        <f t="shared" si="21"/>
        <v>-</v>
      </c>
      <c r="U66" t="str">
        <f>貼_前年計算用シート!J124</f>
        <v>宗谷</v>
      </c>
      <c r="V66">
        <f>貼_前年計算用シート!J139</f>
        <v>0</v>
      </c>
      <c r="W66">
        <f t="shared" si="22"/>
        <v>13</v>
      </c>
      <c r="X66" t="str">
        <f>貼_前年計算用シート!K124</f>
        <v>宗谷</v>
      </c>
      <c r="Y66" t="str">
        <f>貼_前年計算用シート!K139</f>
        <v>-</v>
      </c>
      <c r="Z66" t="str">
        <f t="shared" si="23"/>
        <v>-</v>
      </c>
      <c r="AA66" t="str">
        <f>貼_前年計算用シート!L124</f>
        <v>根室</v>
      </c>
      <c r="AB66" t="str">
        <f>貼_前年計算用シート!L139</f>
        <v>-</v>
      </c>
      <c r="AC66" t="str">
        <f t="shared" si="24"/>
        <v>-</v>
      </c>
      <c r="AD66" t="str">
        <f>貼_前年計算用シート!M124</f>
        <v>宗谷</v>
      </c>
      <c r="AE66">
        <f>貼_前年計算用シート!M139</f>
        <v>1</v>
      </c>
      <c r="AF66">
        <f t="shared" si="25"/>
        <v>14</v>
      </c>
      <c r="AG66" t="str">
        <f>貼_前年計算用シート!N124</f>
        <v>根室</v>
      </c>
      <c r="AH66" t="str">
        <f>貼_前年計算用シート!N139</f>
        <v>-</v>
      </c>
      <c r="AI66" t="str">
        <f t="shared" si="26"/>
        <v>-</v>
      </c>
      <c r="AJ66" t="str">
        <f>貼_前年計算用シート!O124</f>
        <v>根室</v>
      </c>
      <c r="AK66" t="str">
        <f>貼_前年計算用シート!O139</f>
        <v>-</v>
      </c>
      <c r="AL66" t="str">
        <f t="shared" si="27"/>
        <v>-</v>
      </c>
      <c r="AM66" t="str">
        <f>貼_前年計算用シート!P124</f>
        <v>檜山</v>
      </c>
      <c r="AN66">
        <f>貼_前年計算用シート!P139</f>
        <v>46</v>
      </c>
      <c r="AO66">
        <f t="shared" si="28"/>
        <v>14</v>
      </c>
      <c r="AP66" t="str">
        <f>貼_前年計算用シート!Q124</f>
        <v>後志</v>
      </c>
      <c r="AQ66">
        <f>貼_前年計算用シート!Q139</f>
        <v>28</v>
      </c>
      <c r="AR66">
        <f t="shared" si="29"/>
        <v>13</v>
      </c>
      <c r="AS66" t="str">
        <f>貼_前年計算用シート!R124</f>
        <v>後志</v>
      </c>
      <c r="AT66">
        <f>貼_前年計算用シート!R139</f>
        <v>23</v>
      </c>
      <c r="AU66">
        <f t="shared" si="30"/>
        <v>14</v>
      </c>
      <c r="AV66" t="str">
        <f>貼_前年計算用シート!S124</f>
        <v>後志</v>
      </c>
      <c r="AW66">
        <f>貼_前年計算用シート!S139</f>
        <v>6</v>
      </c>
      <c r="AX66">
        <f t="shared" si="31"/>
        <v>14</v>
      </c>
    </row>
    <row r="67" spans="1:50">
      <c r="A67" t="s">
        <v>307</v>
      </c>
      <c r="C67" t="str">
        <f>貼_前年計算用シート!D140</f>
        <v>別海町</v>
      </c>
      <c r="D67">
        <f>貼_前年計算用シート!D319</f>
        <v>6664</v>
      </c>
      <c r="E67">
        <f>IFERROR(_xlfn.RANK.EQ(D67,D$67:D$245),"-")</f>
        <v>1</v>
      </c>
      <c r="F67" t="str">
        <f>貼_前年計算用シート!E140</f>
        <v>北見市</v>
      </c>
      <c r="G67">
        <f>貼_前年計算用シート!E319</f>
        <v>2634</v>
      </c>
      <c r="H67">
        <f>IFERROR(_xlfn.RANK.EQ(G67,G$67:G$245),"-")</f>
        <v>1</v>
      </c>
      <c r="I67" t="str">
        <f>貼_前年計算用シート!F140</f>
        <v>旭川市</v>
      </c>
      <c r="J67">
        <f>貼_前年計算用シート!F319</f>
        <v>656</v>
      </c>
      <c r="K67">
        <f>IFERROR(_xlfn.RANK.EQ(J67,J$67:J$245),"-")</f>
        <v>1</v>
      </c>
      <c r="L67" t="str">
        <f>貼_前年計算用シート!G140</f>
        <v>音更町</v>
      </c>
      <c r="M67">
        <f>貼_前年計算用シート!G319</f>
        <v>318</v>
      </c>
      <c r="N67">
        <f>IFERROR(_xlfn.RANK.EQ(M67,M$67:M$245),"-")</f>
        <v>1</v>
      </c>
      <c r="O67" t="str">
        <f>貼_前年計算用シート!H140</f>
        <v>幌加内町</v>
      </c>
      <c r="P67">
        <f>貼_前年計算用シート!H319</f>
        <v>31</v>
      </c>
      <c r="Q67">
        <f>IFERROR(_xlfn.RANK.EQ(P67,P$67:P$245),"-")</f>
        <v>1</v>
      </c>
      <c r="R67" t="str">
        <f>貼_前年計算用シート!I140</f>
        <v>音更町</v>
      </c>
      <c r="S67">
        <f>貼_前年計算用シート!I319</f>
        <v>130</v>
      </c>
      <c r="T67">
        <f>IFERROR(_xlfn.RANK.EQ(S67,S$67:S$245),"-")</f>
        <v>1</v>
      </c>
      <c r="U67" t="str">
        <f>貼_前年計算用シート!J140</f>
        <v>芽室町</v>
      </c>
      <c r="V67">
        <f>貼_前年計算用シート!J319</f>
        <v>462</v>
      </c>
      <c r="W67">
        <f>IFERROR(_xlfn.RANK.EQ(V67,V$67:V$245),"-")</f>
        <v>1</v>
      </c>
      <c r="X67" t="str">
        <f>貼_前年計算用シート!K140</f>
        <v>帯広市</v>
      </c>
      <c r="Y67">
        <f>貼_前年計算用シート!K319</f>
        <v>288</v>
      </c>
      <c r="Z67">
        <f>IFERROR(_xlfn.RANK.EQ(Y67,Y$67:Y$245),"-")</f>
        <v>1</v>
      </c>
      <c r="AA67" t="str">
        <f>貼_前年計算用シート!L140</f>
        <v>美唄市</v>
      </c>
      <c r="AB67">
        <f>貼_前年計算用シート!L319</f>
        <v>4</v>
      </c>
      <c r="AC67">
        <f>IFERROR(_xlfn.RANK.EQ(AB67,AB$67:AB$245),"-")</f>
        <v>1</v>
      </c>
      <c r="AD67" t="str">
        <f>貼_前年計算用シート!M140</f>
        <v>北見市</v>
      </c>
      <c r="AE67">
        <f>貼_前年計算用シート!M319</f>
        <v>1828</v>
      </c>
      <c r="AF67">
        <f>IFERROR(_xlfn.RANK.EQ(AE67,AE$67:AE$245),"-")</f>
        <v>1</v>
      </c>
      <c r="AG67" t="str">
        <f>貼_前年計算用シート!N140</f>
        <v>余市町</v>
      </c>
      <c r="AH67">
        <f>貼_前年計算用シート!N319</f>
        <v>258</v>
      </c>
      <c r="AI67">
        <f>IFERROR(_xlfn.RANK.EQ(AH67,AH$67:AH$245),"-")</f>
        <v>1</v>
      </c>
      <c r="AJ67" t="str">
        <f>貼_前年計算用シート!O140</f>
        <v>月形町</v>
      </c>
      <c r="AK67">
        <f>貼_前年計算用シート!O319</f>
        <v>122</v>
      </c>
      <c r="AL67">
        <f>IFERROR(_xlfn.RANK.EQ(AK67,AK$67:AK$245),"-")</f>
        <v>1</v>
      </c>
      <c r="AM67" t="str">
        <f>貼_前年計算用シート!P140</f>
        <v>別海町</v>
      </c>
      <c r="AN67">
        <f>貼_前年計算用シート!P319</f>
        <v>6642</v>
      </c>
      <c r="AO67">
        <f>IFERROR(_xlfn.RANK.EQ(AN67,AN$67:AN$245),"-")</f>
        <v>1</v>
      </c>
      <c r="AP67" t="str">
        <f>貼_前年計算用シート!Q140</f>
        <v>別海町</v>
      </c>
      <c r="AQ67">
        <f>貼_前年計算用シート!Q319</f>
        <v>6339</v>
      </c>
      <c r="AR67">
        <f>IFERROR(_xlfn.RANK.EQ(AQ67,AQ$67:AQ$245),"-")</f>
        <v>1</v>
      </c>
      <c r="AS67" t="str">
        <f>貼_前年計算用シート!R140</f>
        <v>別海町</v>
      </c>
      <c r="AT67">
        <f>貼_前年計算用シート!R319</f>
        <v>5125</v>
      </c>
      <c r="AU67">
        <f>IFERROR(_xlfn.RANK.EQ(AT67,AT$67:AT$245),"-")</f>
        <v>1</v>
      </c>
      <c r="AV67" t="str">
        <f>貼_前年計算用シート!S140</f>
        <v>士幌町</v>
      </c>
      <c r="AW67">
        <f>貼_前年計算用シート!S319</f>
        <v>776</v>
      </c>
      <c r="AX67">
        <f>IFERROR(_xlfn.RANK.EQ(AW67,AW$67:AW$245),"-")</f>
        <v>1</v>
      </c>
    </row>
    <row r="68" spans="1:50">
      <c r="C68" t="str">
        <f>貼_前年計算用シート!D141</f>
        <v>北見市</v>
      </c>
      <c r="D68">
        <f>貼_前年計算用シート!D320</f>
        <v>3177</v>
      </c>
      <c r="E68">
        <f t="shared" ref="E68:E131" si="32">IFERROR(_xlfn.RANK.EQ(D68,D$67:D$245),"-")</f>
        <v>2</v>
      </c>
      <c r="F68" t="str">
        <f>貼_前年計算用シート!E141</f>
        <v>帯広市</v>
      </c>
      <c r="G68">
        <f>貼_前年計算用シート!E320</f>
        <v>2072</v>
      </c>
      <c r="H68">
        <f t="shared" ref="H68:H131" si="33">IFERROR(_xlfn.RANK.EQ(G68,G$67:G$245),"-")</f>
        <v>2</v>
      </c>
      <c r="I68" t="str">
        <f>貼_前年計算用シート!F141</f>
        <v>深川市</v>
      </c>
      <c r="J68">
        <f>貼_前年計算用シート!F320</f>
        <v>574</v>
      </c>
      <c r="K68">
        <f t="shared" ref="K68:K131" si="34">IFERROR(_xlfn.RANK.EQ(J68,J$67:J$245),"-")</f>
        <v>2</v>
      </c>
      <c r="L68" t="str">
        <f>貼_前年計算用シート!G141</f>
        <v>帯広市</v>
      </c>
      <c r="M68">
        <f>貼_前年計算用シート!G320</f>
        <v>299</v>
      </c>
      <c r="N68">
        <f t="shared" ref="N68:N131" si="35">IFERROR(_xlfn.RANK.EQ(M68,M$67:M$245),"-")</f>
        <v>2</v>
      </c>
      <c r="O68" t="str">
        <f>貼_前年計算用シート!H141</f>
        <v>音威子府村</v>
      </c>
      <c r="P68">
        <f>貼_前年計算用シート!H320</f>
        <v>20</v>
      </c>
      <c r="Q68">
        <f t="shared" ref="Q68:Q131" si="36">IFERROR(_xlfn.RANK.EQ(P68,P$67:P$245),"-")</f>
        <v>2</v>
      </c>
      <c r="R68" t="str">
        <f>貼_前年計算用シート!I141</f>
        <v>岩見沢市</v>
      </c>
      <c r="S68">
        <f>貼_前年計算用シート!I320</f>
        <v>106</v>
      </c>
      <c r="T68">
        <f t="shared" ref="T68:T131" si="37">IFERROR(_xlfn.RANK.EQ(S68,S$67:S$245),"-")</f>
        <v>2</v>
      </c>
      <c r="U68" t="str">
        <f>貼_前年計算用シート!J141</f>
        <v>小清水町</v>
      </c>
      <c r="V68">
        <f>貼_前年計算用シート!J320</f>
        <v>451</v>
      </c>
      <c r="W68">
        <f t="shared" ref="W68:W131" si="38">IFERROR(_xlfn.RANK.EQ(V68,V$67:V$245),"-")</f>
        <v>2</v>
      </c>
      <c r="X68" t="str">
        <f>貼_前年計算用シート!K141</f>
        <v>網走市</v>
      </c>
      <c r="Y68">
        <f>貼_前年計算用シート!K320</f>
        <v>261</v>
      </c>
      <c r="Z68">
        <f t="shared" ref="Z68:Z131" si="39">IFERROR(_xlfn.RANK.EQ(Y68,Y$67:Y$245),"-")</f>
        <v>2</v>
      </c>
      <c r="AA68" t="str">
        <f>貼_前年計算用シート!L141</f>
        <v>岩見沢市</v>
      </c>
      <c r="AB68">
        <f>貼_前年計算用シート!L320</f>
        <v>3</v>
      </c>
      <c r="AC68">
        <f t="shared" ref="AC68:AC131" si="40">IFERROR(_xlfn.RANK.EQ(AB68,AB$67:AB$245),"-")</f>
        <v>2</v>
      </c>
      <c r="AD68" t="str">
        <f>貼_前年計算用シート!M141</f>
        <v>富良野市</v>
      </c>
      <c r="AE68">
        <f>貼_前年計算用シート!M320</f>
        <v>1318</v>
      </c>
      <c r="AF68">
        <f t="shared" ref="AF68:AF131" si="41">IFERROR(_xlfn.RANK.EQ(AE68,AE$67:AE$245),"-")</f>
        <v>2</v>
      </c>
      <c r="AG68" t="str">
        <f>貼_前年計算用シート!N141</f>
        <v>仁木町</v>
      </c>
      <c r="AH68">
        <f>貼_前年計算用シート!N320</f>
        <v>157</v>
      </c>
      <c r="AI68">
        <f t="shared" ref="AI68:AI131" si="42">IFERROR(_xlfn.RANK.EQ(AH68,AH$67:AH$245),"-")</f>
        <v>2</v>
      </c>
      <c r="AJ68" t="str">
        <f>貼_前年計算用シート!O141</f>
        <v>岩見沢市</v>
      </c>
      <c r="AK68">
        <f>貼_前年計算用シート!O320</f>
        <v>82</v>
      </c>
      <c r="AL68">
        <f t="shared" ref="AL68:AL131" si="43">IFERROR(_xlfn.RANK.EQ(AK68,AK$67:AK$245),"-")</f>
        <v>2</v>
      </c>
      <c r="AM68" t="str">
        <f>貼_前年計算用シート!P141</f>
        <v>標茶町</v>
      </c>
      <c r="AN68">
        <f>貼_前年計算用シート!P320</f>
        <v>2855</v>
      </c>
      <c r="AO68">
        <f t="shared" ref="AO68:AO131" si="44">IFERROR(_xlfn.RANK.EQ(AN68,AN$67:AN$245),"-")</f>
        <v>2</v>
      </c>
      <c r="AP68" t="str">
        <f>貼_前年計算用シート!Q141</f>
        <v>中標津町</v>
      </c>
      <c r="AQ68">
        <f>貼_前年計算用シート!Q320</f>
        <v>2401</v>
      </c>
      <c r="AR68">
        <f t="shared" ref="AR68:AR131" si="45">IFERROR(_xlfn.RANK.EQ(AQ68,AQ$67:AQ$245),"-")</f>
        <v>2</v>
      </c>
      <c r="AS68" t="str">
        <f>貼_前年計算用シート!R141</f>
        <v>中標津町</v>
      </c>
      <c r="AT68">
        <f>貼_前年計算用シート!R320</f>
        <v>1966</v>
      </c>
      <c r="AU68">
        <f t="shared" ref="AU68:AU131" si="46">IFERROR(_xlfn.RANK.EQ(AT68,AT$67:AT$245),"-")</f>
        <v>2</v>
      </c>
      <c r="AV68" t="str">
        <f>貼_前年計算用シート!S141</f>
        <v>清水町</v>
      </c>
      <c r="AW68">
        <f>貼_前年計算用シート!S320</f>
        <v>598</v>
      </c>
      <c r="AX68">
        <f t="shared" ref="AX68:AX131" si="47">IFERROR(_xlfn.RANK.EQ(AW68,AW$67:AW$245),"-")</f>
        <v>2</v>
      </c>
    </row>
    <row r="69" spans="1:50">
      <c r="C69" t="str">
        <f>貼_前年計算用シート!D142</f>
        <v>幕別町</v>
      </c>
      <c r="D69">
        <f>貼_前年計算用シート!D321</f>
        <v>2955</v>
      </c>
      <c r="E69">
        <f t="shared" si="32"/>
        <v>3</v>
      </c>
      <c r="F69" t="str">
        <f>貼_前年計算用シート!E142</f>
        <v>芽室町</v>
      </c>
      <c r="G69">
        <f>貼_前年計算用シート!E321</f>
        <v>1930</v>
      </c>
      <c r="H69">
        <f t="shared" si="33"/>
        <v>3</v>
      </c>
      <c r="I69" t="str">
        <f>貼_前年計算用シート!F142</f>
        <v>岩見沢市</v>
      </c>
      <c r="J69">
        <f>貼_前年計算用シート!F321</f>
        <v>566</v>
      </c>
      <c r="K69">
        <f t="shared" si="34"/>
        <v>3</v>
      </c>
      <c r="L69" t="str">
        <f>貼_前年計算用シート!G142</f>
        <v>芽室町</v>
      </c>
      <c r="M69">
        <f>貼_前年計算用シート!G321</f>
        <v>291</v>
      </c>
      <c r="N69">
        <f t="shared" si="35"/>
        <v>3</v>
      </c>
      <c r="O69" t="str">
        <f>貼_前年計算用シート!H142</f>
        <v>深川市</v>
      </c>
      <c r="P69">
        <f>貼_前年計算用シート!H321</f>
        <v>17</v>
      </c>
      <c r="Q69">
        <f t="shared" si="36"/>
        <v>3</v>
      </c>
      <c r="R69" t="str">
        <f>貼_前年計算用シート!I142</f>
        <v>長沼町</v>
      </c>
      <c r="S69">
        <f>貼_前年計算用シート!I321</f>
        <v>106</v>
      </c>
      <c r="T69">
        <f t="shared" si="37"/>
        <v>2</v>
      </c>
      <c r="U69" t="str">
        <f>貼_前年計算用シート!J142</f>
        <v>幕別町</v>
      </c>
      <c r="V69">
        <f>貼_前年計算用シート!J321</f>
        <v>383</v>
      </c>
      <c r="W69">
        <f t="shared" si="38"/>
        <v>3</v>
      </c>
      <c r="X69" t="str">
        <f>貼_前年計算用シート!K142</f>
        <v>音更町</v>
      </c>
      <c r="Y69">
        <f>貼_前年計算用シート!K321</f>
        <v>260</v>
      </c>
      <c r="Z69">
        <f t="shared" si="39"/>
        <v>3</v>
      </c>
      <c r="AA69" t="str">
        <f>貼_前年計算用シート!L142</f>
        <v>滝川市</v>
      </c>
      <c r="AB69">
        <f>貼_前年計算用シート!L321</f>
        <v>2</v>
      </c>
      <c r="AC69">
        <f t="shared" si="40"/>
        <v>3</v>
      </c>
      <c r="AD69" t="str">
        <f>貼_前年計算用シート!M142</f>
        <v>幕別町</v>
      </c>
      <c r="AE69">
        <f>貼_前年計算用シート!M321</f>
        <v>734</v>
      </c>
      <c r="AF69">
        <f t="shared" si="41"/>
        <v>3</v>
      </c>
      <c r="AG69" t="str">
        <f>貼_前年計算用シート!N142</f>
        <v>壮瞥町</v>
      </c>
      <c r="AH69">
        <f>貼_前年計算用シート!N321</f>
        <v>40</v>
      </c>
      <c r="AI69">
        <f t="shared" si="42"/>
        <v>3</v>
      </c>
      <c r="AJ69" t="str">
        <f>貼_前年計算用シート!O142</f>
        <v>深川市</v>
      </c>
      <c r="AK69">
        <f>貼_前年計算用シート!O321</f>
        <v>79</v>
      </c>
      <c r="AL69">
        <f t="shared" si="43"/>
        <v>3</v>
      </c>
      <c r="AM69" t="str">
        <f>貼_前年計算用シート!P142</f>
        <v>中標津町</v>
      </c>
      <c r="AN69">
        <f>貼_前年計算用シート!P321</f>
        <v>2481</v>
      </c>
      <c r="AO69">
        <f t="shared" si="44"/>
        <v>3</v>
      </c>
      <c r="AP69" t="str">
        <f>貼_前年計算用シート!Q142</f>
        <v>標茶町</v>
      </c>
      <c r="AQ69">
        <f>貼_前年計算用シート!Q321</f>
        <v>2324</v>
      </c>
      <c r="AR69">
        <f t="shared" si="45"/>
        <v>3</v>
      </c>
      <c r="AS69" t="str">
        <f>貼_前年計算用シート!R142</f>
        <v>標茶町</v>
      </c>
      <c r="AT69">
        <f>貼_前年計算用シート!R321</f>
        <v>1845</v>
      </c>
      <c r="AU69">
        <f t="shared" si="46"/>
        <v>3</v>
      </c>
      <c r="AV69" t="str">
        <f>貼_前年計算用シート!S142</f>
        <v>上士幌町</v>
      </c>
      <c r="AW69">
        <f>貼_前年計算用シート!S321</f>
        <v>495</v>
      </c>
      <c r="AX69">
        <f t="shared" si="47"/>
        <v>3</v>
      </c>
    </row>
    <row r="70" spans="1:50">
      <c r="C70" t="str">
        <f>貼_前年計算用シート!D143</f>
        <v>標茶町</v>
      </c>
      <c r="D70">
        <f>貼_前年計算用シート!D322</f>
        <v>2906</v>
      </c>
      <c r="E70">
        <f t="shared" si="32"/>
        <v>4</v>
      </c>
      <c r="F70" t="str">
        <f>貼_前年計算用シート!E143</f>
        <v>幕別町</v>
      </c>
      <c r="G70">
        <f>貼_前年計算用シート!E322</f>
        <v>1692</v>
      </c>
      <c r="H70">
        <f t="shared" si="33"/>
        <v>4</v>
      </c>
      <c r="I70" t="str">
        <f>貼_前年計算用シート!F143</f>
        <v>名寄市</v>
      </c>
      <c r="J70">
        <f>貼_前年計算用シート!F322</f>
        <v>429</v>
      </c>
      <c r="K70">
        <f t="shared" si="34"/>
        <v>4</v>
      </c>
      <c r="L70" t="str">
        <f>貼_前年計算用シート!G143</f>
        <v>幕別町</v>
      </c>
      <c r="M70">
        <f>貼_前年計算用シート!G322</f>
        <v>211</v>
      </c>
      <c r="N70">
        <f t="shared" si="35"/>
        <v>4</v>
      </c>
      <c r="O70" t="str">
        <f>貼_前年計算用シート!H143</f>
        <v>旭川市</v>
      </c>
      <c r="P70">
        <f>貼_前年計算用シート!H322</f>
        <v>13</v>
      </c>
      <c r="Q70">
        <f t="shared" si="36"/>
        <v>4</v>
      </c>
      <c r="R70" t="str">
        <f>貼_前年計算用シート!I143</f>
        <v>帯広市</v>
      </c>
      <c r="S70">
        <f>貼_前年計算用シート!I322</f>
        <v>89</v>
      </c>
      <c r="T70">
        <f t="shared" si="37"/>
        <v>4</v>
      </c>
      <c r="U70" t="str">
        <f>貼_前年計算用シート!J143</f>
        <v>網走市</v>
      </c>
      <c r="V70">
        <f>貼_前年計算用シート!J322</f>
        <v>377</v>
      </c>
      <c r="W70">
        <f t="shared" si="38"/>
        <v>4</v>
      </c>
      <c r="X70" t="str">
        <f>貼_前年計算用シート!K143</f>
        <v>芽室町</v>
      </c>
      <c r="Y70">
        <f>貼_前年計算用シート!K322</f>
        <v>255</v>
      </c>
      <c r="Z70">
        <f t="shared" si="39"/>
        <v>4</v>
      </c>
      <c r="AA70" t="str">
        <f>貼_前年計算用シート!L143</f>
        <v>南幌町</v>
      </c>
      <c r="AB70">
        <f>貼_前年計算用シート!L322</f>
        <v>1</v>
      </c>
      <c r="AC70">
        <f t="shared" si="40"/>
        <v>4</v>
      </c>
      <c r="AD70" t="str">
        <f>貼_前年計算用シート!M143</f>
        <v>芽室町</v>
      </c>
      <c r="AE70">
        <f>貼_前年計算用シート!M322</f>
        <v>731</v>
      </c>
      <c r="AF70">
        <f t="shared" si="41"/>
        <v>4</v>
      </c>
      <c r="AG70" t="str">
        <f>貼_前年計算用シート!N143</f>
        <v>増毛町</v>
      </c>
      <c r="AH70">
        <f>貼_前年計算用シート!N322</f>
        <v>38</v>
      </c>
      <c r="AI70">
        <f t="shared" si="42"/>
        <v>4</v>
      </c>
      <c r="AJ70" t="str">
        <f>貼_前年計算用シート!O143</f>
        <v>美唄市</v>
      </c>
      <c r="AK70">
        <f>貼_前年計算用シート!O322</f>
        <v>60</v>
      </c>
      <c r="AL70">
        <f t="shared" si="43"/>
        <v>4</v>
      </c>
      <c r="AM70" t="str">
        <f>貼_前年計算用シート!P143</f>
        <v>清水町</v>
      </c>
      <c r="AN70">
        <f>貼_前年計算用シート!P322</f>
        <v>2355</v>
      </c>
      <c r="AO70">
        <f t="shared" si="44"/>
        <v>4</v>
      </c>
      <c r="AP70" t="str">
        <f>貼_前年計算用シート!Q143</f>
        <v>清水町</v>
      </c>
      <c r="AQ70">
        <f>貼_前年計算用シート!Q322</f>
        <v>1620</v>
      </c>
      <c r="AR70">
        <f t="shared" si="45"/>
        <v>4</v>
      </c>
      <c r="AS70" t="str">
        <f>貼_前年計算用シート!R143</f>
        <v>清水町</v>
      </c>
      <c r="AT70">
        <f>貼_前年計算用シート!R322</f>
        <v>1375</v>
      </c>
      <c r="AU70">
        <f t="shared" si="46"/>
        <v>4</v>
      </c>
      <c r="AV70" t="str">
        <f>貼_前年計算用シート!S143</f>
        <v>佐呂間町</v>
      </c>
      <c r="AW70">
        <f>貼_前年計算用シート!S322</f>
        <v>429</v>
      </c>
      <c r="AX70">
        <f t="shared" si="47"/>
        <v>4</v>
      </c>
    </row>
    <row r="71" spans="1:50">
      <c r="C71" t="str">
        <f>貼_前年計算用シート!D144</f>
        <v>清水町</v>
      </c>
      <c r="D71">
        <f>貼_前年計算用シート!D323</f>
        <v>2859</v>
      </c>
      <c r="E71">
        <f t="shared" si="32"/>
        <v>5</v>
      </c>
      <c r="F71" t="str">
        <f>貼_前年計算用シート!E144</f>
        <v>岩見沢市</v>
      </c>
      <c r="G71">
        <f>貼_前年計算用シート!E323</f>
        <v>1674</v>
      </c>
      <c r="H71">
        <f t="shared" si="33"/>
        <v>5</v>
      </c>
      <c r="I71" t="str">
        <f>貼_前年計算用シート!F144</f>
        <v>新十津川町</v>
      </c>
      <c r="J71">
        <f>貼_前年計算用シート!F323</f>
        <v>373</v>
      </c>
      <c r="K71">
        <f t="shared" si="34"/>
        <v>5</v>
      </c>
      <c r="L71" t="str">
        <f>貼_前年計算用シート!G144</f>
        <v>北見市</v>
      </c>
      <c r="M71">
        <f>貼_前年計算用シート!G323</f>
        <v>207</v>
      </c>
      <c r="N71">
        <f t="shared" si="35"/>
        <v>5</v>
      </c>
      <c r="O71" t="str">
        <f>貼_前年計算用シート!H144</f>
        <v>名寄市</v>
      </c>
      <c r="P71">
        <f>貼_前年計算用シート!H323</f>
        <v>13</v>
      </c>
      <c r="Q71">
        <f t="shared" si="36"/>
        <v>4</v>
      </c>
      <c r="R71" t="str">
        <f>貼_前年計算用シート!I144</f>
        <v>芽室町</v>
      </c>
      <c r="S71">
        <f>貼_前年計算用シート!I323</f>
        <v>64</v>
      </c>
      <c r="T71">
        <f t="shared" si="37"/>
        <v>5</v>
      </c>
      <c r="U71" t="str">
        <f>貼_前年計算用シート!J144</f>
        <v>清里町</v>
      </c>
      <c r="V71">
        <f>貼_前年計算用シート!J323</f>
        <v>347</v>
      </c>
      <c r="W71">
        <f t="shared" si="38"/>
        <v>5</v>
      </c>
      <c r="X71" t="str">
        <f>貼_前年計算用シート!K144</f>
        <v>小清水町</v>
      </c>
      <c r="Y71">
        <f>貼_前年計算用シート!K323</f>
        <v>245</v>
      </c>
      <c r="Z71">
        <f t="shared" si="39"/>
        <v>5</v>
      </c>
      <c r="AA71" t="str">
        <f>貼_前年計算用シート!L144</f>
        <v>帯広市</v>
      </c>
      <c r="AB71">
        <f>貼_前年計算用シート!L323</f>
        <v>0</v>
      </c>
      <c r="AC71">
        <f t="shared" si="40"/>
        <v>5</v>
      </c>
      <c r="AD71" t="str">
        <f>貼_前年計算用シート!M144</f>
        <v>帯広市</v>
      </c>
      <c r="AE71">
        <f>貼_前年計算用シート!M323</f>
        <v>729</v>
      </c>
      <c r="AF71">
        <f t="shared" si="41"/>
        <v>5</v>
      </c>
      <c r="AG71" t="str">
        <f>貼_前年計算用シート!N144</f>
        <v>深川市</v>
      </c>
      <c r="AH71">
        <f>貼_前年計算用シート!N323</f>
        <v>27</v>
      </c>
      <c r="AI71">
        <f t="shared" si="42"/>
        <v>5</v>
      </c>
      <c r="AJ71" t="str">
        <f>貼_前年計算用シート!O144</f>
        <v>七飯町</v>
      </c>
      <c r="AK71">
        <f>貼_前年計算用シート!O323</f>
        <v>50</v>
      </c>
      <c r="AL71">
        <f t="shared" si="43"/>
        <v>5</v>
      </c>
      <c r="AM71" t="str">
        <f>貼_前年計算用シート!P144</f>
        <v>士幌町</v>
      </c>
      <c r="AN71">
        <f>貼_前年計算用シート!P323</f>
        <v>1962</v>
      </c>
      <c r="AO71">
        <f t="shared" si="44"/>
        <v>5</v>
      </c>
      <c r="AP71" t="str">
        <f>貼_前年計算用シート!Q144</f>
        <v>浜中町</v>
      </c>
      <c r="AQ71">
        <f>貼_前年計算用シート!Q323</f>
        <v>1485</v>
      </c>
      <c r="AR71">
        <f t="shared" si="45"/>
        <v>5</v>
      </c>
      <c r="AS71" t="str">
        <f>貼_前年計算用シート!R144</f>
        <v>浜中町</v>
      </c>
      <c r="AT71">
        <f>貼_前年計算用シート!R323</f>
        <v>1265</v>
      </c>
      <c r="AU71">
        <f t="shared" si="46"/>
        <v>5</v>
      </c>
      <c r="AV71" t="str">
        <f>貼_前年計算用シート!S144</f>
        <v>白老町</v>
      </c>
      <c r="AW71">
        <f>貼_前年計算用シート!S323</f>
        <v>416</v>
      </c>
      <c r="AX71">
        <f t="shared" si="47"/>
        <v>5</v>
      </c>
    </row>
    <row r="72" spans="1:50">
      <c r="C72" t="str">
        <f>貼_前年計算用シート!D145</f>
        <v>士幌町</v>
      </c>
      <c r="D72">
        <f>貼_前年計算用シート!D324</f>
        <v>2835</v>
      </c>
      <c r="E72">
        <f t="shared" si="32"/>
        <v>6</v>
      </c>
      <c r="F72" t="str">
        <f>貼_前年計算用シート!E145</f>
        <v>音更町</v>
      </c>
      <c r="G72">
        <f>貼_前年計算用シート!E324</f>
        <v>1634</v>
      </c>
      <c r="H72">
        <f t="shared" si="33"/>
        <v>6</v>
      </c>
      <c r="I72" t="str">
        <f>貼_前年計算用シート!F145</f>
        <v>美唄市</v>
      </c>
      <c r="J72">
        <f>貼_前年計算用シート!F324</f>
        <v>337</v>
      </c>
      <c r="K72">
        <f t="shared" si="34"/>
        <v>6</v>
      </c>
      <c r="L72" t="str">
        <f>貼_前年計算用シート!G145</f>
        <v>岩見沢市</v>
      </c>
      <c r="M72">
        <f>貼_前年計算用シート!G324</f>
        <v>182</v>
      </c>
      <c r="N72">
        <f t="shared" si="35"/>
        <v>6</v>
      </c>
      <c r="O72" t="str">
        <f>貼_前年計算用シート!H145</f>
        <v>士別市</v>
      </c>
      <c r="P72">
        <f>貼_前年計算用シート!H324</f>
        <v>8</v>
      </c>
      <c r="Q72">
        <f t="shared" si="36"/>
        <v>6</v>
      </c>
      <c r="R72" t="str">
        <f>貼_前年計算用シート!I145</f>
        <v>美唄市</v>
      </c>
      <c r="S72">
        <f>貼_前年計算用シート!I324</f>
        <v>61</v>
      </c>
      <c r="T72">
        <f t="shared" si="37"/>
        <v>6</v>
      </c>
      <c r="U72" t="str">
        <f>貼_前年計算用シート!J145</f>
        <v>士幌町</v>
      </c>
      <c r="V72">
        <f>貼_前年計算用シート!J324</f>
        <v>341</v>
      </c>
      <c r="W72">
        <f t="shared" si="38"/>
        <v>6</v>
      </c>
      <c r="X72" t="str">
        <f>貼_前年計算用シート!K145</f>
        <v>大空町</v>
      </c>
      <c r="Y72">
        <f>貼_前年計算用シート!K324</f>
        <v>242</v>
      </c>
      <c r="Z72">
        <f t="shared" si="39"/>
        <v>6</v>
      </c>
      <c r="AA72" t="str">
        <f>貼_前年計算用シート!L145</f>
        <v>赤平市</v>
      </c>
      <c r="AB72">
        <f>貼_前年計算用シート!L324</f>
        <v>0</v>
      </c>
      <c r="AC72">
        <f t="shared" si="40"/>
        <v>5</v>
      </c>
      <c r="AD72" t="str">
        <f>貼_前年計算用シート!M145</f>
        <v>訓子府町</v>
      </c>
      <c r="AE72">
        <f>貼_前年計算用シート!M324</f>
        <v>723</v>
      </c>
      <c r="AF72">
        <f t="shared" si="41"/>
        <v>6</v>
      </c>
      <c r="AG72" t="str">
        <f>貼_前年計算用シート!N145</f>
        <v>七飯町</v>
      </c>
      <c r="AH72">
        <f>貼_前年計算用シート!N324</f>
        <v>21</v>
      </c>
      <c r="AI72">
        <f t="shared" si="42"/>
        <v>6</v>
      </c>
      <c r="AJ72" t="str">
        <f>貼_前年計算用シート!O145</f>
        <v>妹背牛町</v>
      </c>
      <c r="AK72">
        <f>貼_前年計算用シート!O324</f>
        <v>31</v>
      </c>
      <c r="AL72">
        <f t="shared" si="43"/>
        <v>6</v>
      </c>
      <c r="AM72" t="str">
        <f>貼_前年計算用シート!P145</f>
        <v>上士幌町</v>
      </c>
      <c r="AN72">
        <f>貼_前年計算用シート!P324</f>
        <v>1940</v>
      </c>
      <c r="AO72">
        <f t="shared" si="44"/>
        <v>6</v>
      </c>
      <c r="AP72" t="str">
        <f>貼_前年計算用シート!Q145</f>
        <v>大樹町</v>
      </c>
      <c r="AQ72">
        <f>貼_前年計算用シート!Q324</f>
        <v>1450</v>
      </c>
      <c r="AR72">
        <f t="shared" si="45"/>
        <v>6</v>
      </c>
      <c r="AS72" t="str">
        <f>貼_前年計算用シート!R145</f>
        <v>大樹町</v>
      </c>
      <c r="AT72">
        <f>貼_前年計算用シート!R324</f>
        <v>1169</v>
      </c>
      <c r="AU72">
        <f t="shared" si="46"/>
        <v>6</v>
      </c>
      <c r="AV72" t="str">
        <f>貼_前年計算用シート!S145</f>
        <v>新得町</v>
      </c>
      <c r="AW72">
        <f>貼_前年計算用シート!S324</f>
        <v>398</v>
      </c>
      <c r="AX72">
        <f t="shared" si="47"/>
        <v>6</v>
      </c>
    </row>
    <row r="73" spans="1:50">
      <c r="C73" t="str">
        <f>貼_前年計算用シート!D146</f>
        <v>帯広市</v>
      </c>
      <c r="D73">
        <f>貼_前年計算用シート!D325</f>
        <v>2832</v>
      </c>
      <c r="E73">
        <f t="shared" si="32"/>
        <v>7</v>
      </c>
      <c r="F73" t="str">
        <f>貼_前年計算用シート!E146</f>
        <v>富良野市</v>
      </c>
      <c r="G73">
        <f>貼_前年計算用シート!E325</f>
        <v>1534</v>
      </c>
      <c r="H73">
        <f t="shared" si="33"/>
        <v>7</v>
      </c>
      <c r="I73" t="str">
        <f>貼_前年計算用シート!F146</f>
        <v>当麻町</v>
      </c>
      <c r="J73">
        <f>貼_前年計算用シート!F325</f>
        <v>284</v>
      </c>
      <c r="K73">
        <f t="shared" si="34"/>
        <v>7</v>
      </c>
      <c r="L73" t="str">
        <f>貼_前年計算用シート!G146</f>
        <v>大空町</v>
      </c>
      <c r="M73">
        <f>貼_前年計算用シート!G325</f>
        <v>178</v>
      </c>
      <c r="N73">
        <f t="shared" si="35"/>
        <v>7</v>
      </c>
      <c r="O73" t="str">
        <f>貼_前年計算用シート!H146</f>
        <v>黒松内町</v>
      </c>
      <c r="P73">
        <f>貼_前年計算用シート!H325</f>
        <v>7</v>
      </c>
      <c r="Q73">
        <f t="shared" si="36"/>
        <v>7</v>
      </c>
      <c r="R73" t="str">
        <f>貼_前年計算用シート!I146</f>
        <v>士別市</v>
      </c>
      <c r="S73">
        <f>貼_前年計算用シート!I325</f>
        <v>58</v>
      </c>
      <c r="T73">
        <f t="shared" si="37"/>
        <v>7</v>
      </c>
      <c r="U73" t="str">
        <f>貼_前年計算用シート!J146</f>
        <v>中札内村</v>
      </c>
      <c r="V73">
        <f>貼_前年計算用シート!J325</f>
        <v>189</v>
      </c>
      <c r="W73">
        <f t="shared" si="38"/>
        <v>7</v>
      </c>
      <c r="X73" t="str">
        <f>貼_前年計算用シート!K146</f>
        <v>北見市</v>
      </c>
      <c r="Y73">
        <f>貼_前年計算用シート!K325</f>
        <v>241</v>
      </c>
      <c r="Z73">
        <f t="shared" si="39"/>
        <v>7</v>
      </c>
      <c r="AA73" t="str">
        <f>貼_前年計算用シート!L146</f>
        <v>士別市</v>
      </c>
      <c r="AB73">
        <f>貼_前年計算用シート!L325</f>
        <v>0</v>
      </c>
      <c r="AC73">
        <f t="shared" si="40"/>
        <v>5</v>
      </c>
      <c r="AD73" t="str">
        <f>貼_前年計算用シート!M146</f>
        <v>岩見沢市</v>
      </c>
      <c r="AE73">
        <f>貼_前年計算用シート!M325</f>
        <v>685</v>
      </c>
      <c r="AF73">
        <f t="shared" si="41"/>
        <v>7</v>
      </c>
      <c r="AG73" t="str">
        <f>貼_前年計算用シート!N146</f>
        <v>浦臼町</v>
      </c>
      <c r="AH73">
        <f>貼_前年計算用シート!N325</f>
        <v>20</v>
      </c>
      <c r="AI73">
        <f t="shared" si="42"/>
        <v>7</v>
      </c>
      <c r="AJ73" t="str">
        <f>貼_前年計算用シート!O146</f>
        <v>栗山町</v>
      </c>
      <c r="AK73">
        <f>貼_前年計算用シート!O325</f>
        <v>30</v>
      </c>
      <c r="AL73">
        <f t="shared" si="43"/>
        <v>7</v>
      </c>
      <c r="AM73" t="str">
        <f>貼_前年計算用シート!P146</f>
        <v>浜中町</v>
      </c>
      <c r="AN73">
        <f>貼_前年計算用シート!P325</f>
        <v>1610</v>
      </c>
      <c r="AO73">
        <f t="shared" si="44"/>
        <v>7</v>
      </c>
      <c r="AP73" t="str">
        <f>貼_前年計算用シート!Q146</f>
        <v>上士幌町</v>
      </c>
      <c r="AQ73">
        <f>貼_前年計算用シート!Q325</f>
        <v>1375</v>
      </c>
      <c r="AR73">
        <f t="shared" si="45"/>
        <v>7</v>
      </c>
      <c r="AS73" t="str">
        <f>貼_前年計算用シート!R146</f>
        <v>標津町</v>
      </c>
      <c r="AT73">
        <f>貼_前年計算用シート!R325</f>
        <v>1090</v>
      </c>
      <c r="AU73">
        <f t="shared" si="46"/>
        <v>7</v>
      </c>
      <c r="AV73" t="str">
        <f>貼_前年計算用シート!S146</f>
        <v>標茶町</v>
      </c>
      <c r="AW73">
        <f>貼_前年計算用シート!S325</f>
        <v>370</v>
      </c>
      <c r="AX73">
        <f t="shared" si="47"/>
        <v>7</v>
      </c>
    </row>
    <row r="74" spans="1:50">
      <c r="C74" t="str">
        <f>貼_前年計算用シート!D147</f>
        <v>中標津町</v>
      </c>
      <c r="D74">
        <f>貼_前年計算用シート!D326</f>
        <v>2608</v>
      </c>
      <c r="E74">
        <f t="shared" si="32"/>
        <v>8</v>
      </c>
      <c r="F74" t="str">
        <f>貼_前年計算用シート!E147</f>
        <v>美幌町</v>
      </c>
      <c r="G74">
        <f>貼_前年計算用シート!E326</f>
        <v>1151</v>
      </c>
      <c r="H74">
        <f t="shared" si="33"/>
        <v>8</v>
      </c>
      <c r="I74" t="str">
        <f>貼_前年計算用シート!F147</f>
        <v>新篠津村</v>
      </c>
      <c r="J74">
        <f>貼_前年計算用シート!F326</f>
        <v>274</v>
      </c>
      <c r="K74">
        <f t="shared" si="34"/>
        <v>8</v>
      </c>
      <c r="L74" t="str">
        <f>貼_前年計算用シート!G147</f>
        <v>網走市</v>
      </c>
      <c r="M74">
        <f>貼_前年計算用シート!G326</f>
        <v>157</v>
      </c>
      <c r="N74">
        <f t="shared" si="35"/>
        <v>8</v>
      </c>
      <c r="O74" t="str">
        <f>貼_前年計算用シート!H147</f>
        <v>共和町</v>
      </c>
      <c r="P74">
        <f>貼_前年計算用シート!H326</f>
        <v>7</v>
      </c>
      <c r="Q74">
        <f t="shared" si="36"/>
        <v>7</v>
      </c>
      <c r="R74" t="str">
        <f>貼_前年計算用シート!I147</f>
        <v>幕別町</v>
      </c>
      <c r="S74">
        <f>貼_前年計算用シート!I326</f>
        <v>46</v>
      </c>
      <c r="T74">
        <f t="shared" si="37"/>
        <v>8</v>
      </c>
      <c r="U74" t="str">
        <f>貼_前年計算用シート!J147</f>
        <v>豊頃町</v>
      </c>
      <c r="V74">
        <f>貼_前年計算用シート!J326</f>
        <v>143</v>
      </c>
      <c r="W74">
        <f t="shared" si="38"/>
        <v>8</v>
      </c>
      <c r="X74" t="str">
        <f>貼_前年計算用シート!K147</f>
        <v>斜里町</v>
      </c>
      <c r="Y74">
        <f>貼_前年計算用シート!K326</f>
        <v>231</v>
      </c>
      <c r="Z74">
        <f t="shared" si="39"/>
        <v>8</v>
      </c>
      <c r="AA74" t="str">
        <f>貼_前年計算用シート!L147</f>
        <v>名寄市</v>
      </c>
      <c r="AB74">
        <f>貼_前年計算用シート!L326</f>
        <v>0</v>
      </c>
      <c r="AC74">
        <f t="shared" si="40"/>
        <v>5</v>
      </c>
      <c r="AD74" t="str">
        <f>貼_前年計算用シート!M147</f>
        <v>美幌町</v>
      </c>
      <c r="AE74">
        <f>貼_前年計算用シート!M326</f>
        <v>630</v>
      </c>
      <c r="AF74">
        <f t="shared" si="41"/>
        <v>8</v>
      </c>
      <c r="AG74" t="str">
        <f>貼_前年計算用シート!N147</f>
        <v>札幌市</v>
      </c>
      <c r="AH74">
        <f>貼_前年計算用シート!N326</f>
        <v>18</v>
      </c>
      <c r="AI74">
        <f t="shared" si="42"/>
        <v>8</v>
      </c>
      <c r="AJ74" t="str">
        <f>貼_前年計算用シート!O147</f>
        <v>札幌市</v>
      </c>
      <c r="AK74">
        <f>貼_前年計算用シート!O326</f>
        <v>25</v>
      </c>
      <c r="AL74">
        <f t="shared" si="43"/>
        <v>8</v>
      </c>
      <c r="AM74" t="str">
        <f>貼_前年計算用シート!P147</f>
        <v>新ひだか町</v>
      </c>
      <c r="AN74">
        <f>貼_前年計算用シート!P326</f>
        <v>1609</v>
      </c>
      <c r="AO74">
        <f t="shared" si="44"/>
        <v>8</v>
      </c>
      <c r="AP74" t="str">
        <f>貼_前年計算用シート!Q147</f>
        <v>標津町</v>
      </c>
      <c r="AQ74">
        <f>貼_前年計算用シート!Q326</f>
        <v>1333</v>
      </c>
      <c r="AR74">
        <f t="shared" si="45"/>
        <v>8</v>
      </c>
      <c r="AS74" t="str">
        <f>貼_前年計算用シート!R147</f>
        <v>上士幌町</v>
      </c>
      <c r="AT74">
        <f>貼_前年計算用シート!R326</f>
        <v>1073</v>
      </c>
      <c r="AU74">
        <f t="shared" si="46"/>
        <v>8</v>
      </c>
      <c r="AV74" t="str">
        <f>貼_前年計算用シート!S147</f>
        <v>津別町</v>
      </c>
      <c r="AW74">
        <f>貼_前年計算用シート!S326</f>
        <v>318</v>
      </c>
      <c r="AX74">
        <f t="shared" si="47"/>
        <v>8</v>
      </c>
    </row>
    <row r="75" spans="1:50">
      <c r="C75" t="str">
        <f>貼_前年計算用シート!D148</f>
        <v>芽室町</v>
      </c>
      <c r="D75">
        <f>貼_前年計算用シート!D327</f>
        <v>2566</v>
      </c>
      <c r="E75">
        <f t="shared" si="32"/>
        <v>9</v>
      </c>
      <c r="F75" t="str">
        <f>貼_前年計算用シート!E148</f>
        <v>大空町</v>
      </c>
      <c r="G75">
        <f>貼_前年計算用シート!E327</f>
        <v>1059</v>
      </c>
      <c r="H75">
        <f t="shared" si="33"/>
        <v>9</v>
      </c>
      <c r="I75" t="str">
        <f>貼_前年計算用シート!F148</f>
        <v>沼田町</v>
      </c>
      <c r="J75">
        <f>貼_前年計算用シート!F327</f>
        <v>270</v>
      </c>
      <c r="K75">
        <f t="shared" si="34"/>
        <v>9</v>
      </c>
      <c r="L75" t="str">
        <f>貼_前年計算用シート!G148</f>
        <v>小清水町</v>
      </c>
      <c r="M75">
        <f>貼_前年計算用シート!G327</f>
        <v>156</v>
      </c>
      <c r="N75">
        <f t="shared" si="35"/>
        <v>9</v>
      </c>
      <c r="O75" t="str">
        <f>貼_前年計算用シート!H148</f>
        <v>美瑛町</v>
      </c>
      <c r="P75">
        <f>貼_前年計算用シート!H327</f>
        <v>7</v>
      </c>
      <c r="Q75">
        <f t="shared" si="36"/>
        <v>7</v>
      </c>
      <c r="R75" t="str">
        <f>貼_前年計算用シート!I148</f>
        <v>剣淵町</v>
      </c>
      <c r="S75">
        <f>貼_前年計算用シート!I327</f>
        <v>44</v>
      </c>
      <c r="T75">
        <f t="shared" si="37"/>
        <v>9</v>
      </c>
      <c r="U75" t="str">
        <f>貼_前年計算用シート!J148</f>
        <v>上士幌町</v>
      </c>
      <c r="V75">
        <f>貼_前年計算用シート!J327</f>
        <v>138</v>
      </c>
      <c r="W75">
        <f t="shared" si="38"/>
        <v>9</v>
      </c>
      <c r="X75" t="str">
        <f>貼_前年計算用シート!K148</f>
        <v>幕別町</v>
      </c>
      <c r="Y75">
        <f>貼_前年計算用シート!K327</f>
        <v>207</v>
      </c>
      <c r="Z75">
        <f t="shared" si="39"/>
        <v>9</v>
      </c>
      <c r="AA75" t="str">
        <f>貼_前年計算用シート!L148</f>
        <v>千歳市</v>
      </c>
      <c r="AB75">
        <f>貼_前年計算用シート!L327</f>
        <v>0</v>
      </c>
      <c r="AC75">
        <f t="shared" si="40"/>
        <v>5</v>
      </c>
      <c r="AD75" t="str">
        <f>貼_前年計算用シート!M148</f>
        <v>中富良野町</v>
      </c>
      <c r="AE75">
        <f>貼_前年計算用シート!M327</f>
        <v>502</v>
      </c>
      <c r="AF75">
        <f t="shared" si="41"/>
        <v>9</v>
      </c>
      <c r="AG75" t="str">
        <f>貼_前年計算用シート!N148</f>
        <v>岩見沢市</v>
      </c>
      <c r="AH75">
        <f>貼_前年計算用シート!N327</f>
        <v>17</v>
      </c>
      <c r="AI75">
        <f t="shared" si="42"/>
        <v>9</v>
      </c>
      <c r="AJ75" t="str">
        <f>貼_前年計算用シート!O148</f>
        <v>新篠津村</v>
      </c>
      <c r="AK75">
        <f>貼_前年計算用シート!O327</f>
        <v>21</v>
      </c>
      <c r="AL75">
        <f t="shared" si="43"/>
        <v>9</v>
      </c>
      <c r="AM75" t="str">
        <f>貼_前年計算用シート!P148</f>
        <v>鹿追町</v>
      </c>
      <c r="AN75">
        <f>貼_前年計算用シート!P327</f>
        <v>1598</v>
      </c>
      <c r="AO75">
        <f t="shared" si="44"/>
        <v>9</v>
      </c>
      <c r="AP75" t="str">
        <f>貼_前年計算用シート!Q148</f>
        <v>鹿追町</v>
      </c>
      <c r="AQ75">
        <f>貼_前年計算用シート!Q327</f>
        <v>1285</v>
      </c>
      <c r="AR75">
        <f t="shared" si="45"/>
        <v>9</v>
      </c>
      <c r="AS75" t="str">
        <f>貼_前年計算用シート!R148</f>
        <v>鹿追町</v>
      </c>
      <c r="AT75">
        <f>貼_前年計算用シート!R327</f>
        <v>1057</v>
      </c>
      <c r="AU75">
        <f t="shared" si="46"/>
        <v>9</v>
      </c>
      <c r="AV75" t="str">
        <f>貼_前年計算用シート!S148</f>
        <v>稚内市</v>
      </c>
      <c r="AW75">
        <f>貼_前年計算用シート!S327</f>
        <v>284</v>
      </c>
      <c r="AX75">
        <f t="shared" si="47"/>
        <v>9</v>
      </c>
    </row>
    <row r="76" spans="1:50">
      <c r="C76" t="str">
        <f>貼_前年計算用シート!D149</f>
        <v>音更町</v>
      </c>
      <c r="D76">
        <f>貼_前年計算用シート!D328</f>
        <v>2519</v>
      </c>
      <c r="E76">
        <f t="shared" si="32"/>
        <v>10</v>
      </c>
      <c r="F76" t="str">
        <f>貼_前年計算用シート!E149</f>
        <v>小清水町</v>
      </c>
      <c r="G76">
        <f>貼_前年計算用シート!E328</f>
        <v>1053</v>
      </c>
      <c r="H76">
        <f t="shared" si="33"/>
        <v>10</v>
      </c>
      <c r="I76" t="str">
        <f>貼_前年計算用シート!F149</f>
        <v>鷹栖町</v>
      </c>
      <c r="J76">
        <f>貼_前年計算用シート!F328</f>
        <v>254</v>
      </c>
      <c r="K76">
        <f t="shared" si="34"/>
        <v>10</v>
      </c>
      <c r="L76" t="str">
        <f>貼_前年計算用シート!G149</f>
        <v>斜里町</v>
      </c>
      <c r="M76">
        <f>貼_前年計算用シート!G328</f>
        <v>150</v>
      </c>
      <c r="N76">
        <f t="shared" si="35"/>
        <v>10</v>
      </c>
      <c r="O76" t="str">
        <f>貼_前年計算用シート!H149</f>
        <v>中川町</v>
      </c>
      <c r="P76">
        <f>貼_前年計算用シート!H328</f>
        <v>7</v>
      </c>
      <c r="Q76">
        <f t="shared" si="36"/>
        <v>7</v>
      </c>
      <c r="R76" t="str">
        <f>貼_前年計算用シート!I149</f>
        <v>士幌町</v>
      </c>
      <c r="S76">
        <f>貼_前年計算用シート!I328</f>
        <v>40</v>
      </c>
      <c r="T76">
        <f t="shared" si="37"/>
        <v>10</v>
      </c>
      <c r="U76" t="str">
        <f>貼_前年計算用シート!J149</f>
        <v>浦幌町</v>
      </c>
      <c r="V76">
        <f>貼_前年計算用シート!J328</f>
        <v>126</v>
      </c>
      <c r="W76">
        <f t="shared" si="38"/>
        <v>10</v>
      </c>
      <c r="X76" t="str">
        <f>貼_前年計算用シート!K149</f>
        <v>美幌町</v>
      </c>
      <c r="Y76">
        <f>貼_前年計算用シート!K328</f>
        <v>183</v>
      </c>
      <c r="Z76">
        <f t="shared" si="39"/>
        <v>10</v>
      </c>
      <c r="AA76" t="str">
        <f>貼_前年計算用シート!L149</f>
        <v>当別町</v>
      </c>
      <c r="AB76">
        <f>貼_前年計算用シート!L328</f>
        <v>0</v>
      </c>
      <c r="AC76">
        <f t="shared" si="40"/>
        <v>5</v>
      </c>
      <c r="AD76" t="str">
        <f>貼_前年計算用シート!M149</f>
        <v>北斗市</v>
      </c>
      <c r="AE76">
        <f>貼_前年計算用シート!M328</f>
        <v>461</v>
      </c>
      <c r="AF76">
        <f t="shared" si="41"/>
        <v>10</v>
      </c>
      <c r="AG76" t="str">
        <f>貼_前年計算用シート!N149</f>
        <v>旭川市</v>
      </c>
      <c r="AH76">
        <f>貼_前年計算用シート!N328</f>
        <v>15</v>
      </c>
      <c r="AI76">
        <f t="shared" si="42"/>
        <v>10</v>
      </c>
      <c r="AJ76" t="str">
        <f>貼_前年計算用シート!O149</f>
        <v>大空町</v>
      </c>
      <c r="AK76">
        <f>貼_前年計算用シート!O328</f>
        <v>15</v>
      </c>
      <c r="AL76">
        <f t="shared" si="43"/>
        <v>10</v>
      </c>
      <c r="AM76" t="str">
        <f>貼_前年計算用シート!P149</f>
        <v>大樹町</v>
      </c>
      <c r="AN76">
        <f>貼_前年計算用シート!P328</f>
        <v>1579</v>
      </c>
      <c r="AO76">
        <f t="shared" si="44"/>
        <v>10</v>
      </c>
      <c r="AP76" t="str">
        <f>貼_前年計算用シート!Q149</f>
        <v>湧別町</v>
      </c>
      <c r="AQ76">
        <f>貼_前年計算用シート!Q328</f>
        <v>1194</v>
      </c>
      <c r="AR76">
        <f t="shared" si="45"/>
        <v>10</v>
      </c>
      <c r="AS76" t="str">
        <f>貼_前年計算用シート!R149</f>
        <v>湧別町</v>
      </c>
      <c r="AT76">
        <f>貼_前年計算用シート!R328</f>
        <v>976</v>
      </c>
      <c r="AU76">
        <f t="shared" si="46"/>
        <v>10</v>
      </c>
      <c r="AV76" t="str">
        <f>貼_前年計算用シート!S149</f>
        <v>七飯町</v>
      </c>
      <c r="AW76">
        <f>貼_前年計算用シート!S328</f>
        <v>279</v>
      </c>
      <c r="AX76">
        <f t="shared" si="47"/>
        <v>10</v>
      </c>
    </row>
    <row r="77" spans="1:50">
      <c r="C77" t="str">
        <f>貼_前年計算用シート!D150</f>
        <v>網走市</v>
      </c>
      <c r="D77">
        <f>貼_前年計算用シート!D329</f>
        <v>2471</v>
      </c>
      <c r="E77">
        <f t="shared" si="32"/>
        <v>11</v>
      </c>
      <c r="F77" t="str">
        <f>貼_前年計算用シート!E150</f>
        <v>斜里町</v>
      </c>
      <c r="G77">
        <f>貼_前年計算用シート!E329</f>
        <v>1051</v>
      </c>
      <c r="H77">
        <f t="shared" si="33"/>
        <v>11</v>
      </c>
      <c r="I77" t="str">
        <f>貼_前年計算用シート!F150</f>
        <v>士別市</v>
      </c>
      <c r="J77">
        <f>貼_前年計算用シート!F329</f>
        <v>243</v>
      </c>
      <c r="K77">
        <f t="shared" si="34"/>
        <v>11</v>
      </c>
      <c r="L77" t="str">
        <f>貼_前年計算用シート!G150</f>
        <v>清水町</v>
      </c>
      <c r="M77">
        <f>貼_前年計算用シート!G329</f>
        <v>127</v>
      </c>
      <c r="N77">
        <f t="shared" si="35"/>
        <v>11</v>
      </c>
      <c r="O77" t="str">
        <f>貼_前年計算用シート!H150</f>
        <v>中標津町</v>
      </c>
      <c r="P77">
        <f>貼_前年計算用シート!H329</f>
        <v>7</v>
      </c>
      <c r="Q77">
        <f t="shared" si="36"/>
        <v>7</v>
      </c>
      <c r="R77" t="str">
        <f>貼_前年計算用シート!I150</f>
        <v>千歳市</v>
      </c>
      <c r="S77">
        <f>貼_前年計算用シート!I329</f>
        <v>36</v>
      </c>
      <c r="T77">
        <f t="shared" si="37"/>
        <v>11</v>
      </c>
      <c r="U77" t="str">
        <f>貼_前年計算用シート!J150</f>
        <v>清水町</v>
      </c>
      <c r="V77">
        <f>貼_前年計算用シート!J329</f>
        <v>110</v>
      </c>
      <c r="W77">
        <f t="shared" si="38"/>
        <v>11</v>
      </c>
      <c r="X77" t="str">
        <f>貼_前年計算用シート!K150</f>
        <v>士幌町</v>
      </c>
      <c r="Y77">
        <f>貼_前年計算用シート!K329</f>
        <v>174</v>
      </c>
      <c r="Z77">
        <f t="shared" si="39"/>
        <v>11</v>
      </c>
      <c r="AA77" t="str">
        <f>貼_前年計算用シート!L150</f>
        <v>上ノ国町</v>
      </c>
      <c r="AB77">
        <f>貼_前年計算用シート!L329</f>
        <v>0</v>
      </c>
      <c r="AC77">
        <f t="shared" si="40"/>
        <v>5</v>
      </c>
      <c r="AD77" t="str">
        <f>貼_前年計算用シート!M150</f>
        <v>音更町</v>
      </c>
      <c r="AE77">
        <f>貼_前年計算用シート!M329</f>
        <v>439</v>
      </c>
      <c r="AF77">
        <f t="shared" si="41"/>
        <v>11</v>
      </c>
      <c r="AG77" t="str">
        <f>貼_前年計算用シート!N150</f>
        <v>長沼町</v>
      </c>
      <c r="AH77">
        <f>貼_前年計算用シート!N329</f>
        <v>13</v>
      </c>
      <c r="AI77">
        <f t="shared" si="42"/>
        <v>11</v>
      </c>
      <c r="AJ77" t="str">
        <f>貼_前年計算用シート!O150</f>
        <v>芦別市</v>
      </c>
      <c r="AK77">
        <f>貼_前年計算用シート!O329</f>
        <v>14</v>
      </c>
      <c r="AL77">
        <f t="shared" si="43"/>
        <v>11</v>
      </c>
      <c r="AM77" t="str">
        <f>貼_前年計算用シート!P150</f>
        <v>日高町</v>
      </c>
      <c r="AN77">
        <f>貼_前年計算用シート!P329</f>
        <v>1554</v>
      </c>
      <c r="AO77">
        <f t="shared" si="44"/>
        <v>11</v>
      </c>
      <c r="AP77" t="str">
        <f>貼_前年計算用シート!Q150</f>
        <v>士幌町</v>
      </c>
      <c r="AQ77">
        <f>貼_前年計算用シート!Q329</f>
        <v>1154</v>
      </c>
      <c r="AR77">
        <f t="shared" si="45"/>
        <v>11</v>
      </c>
      <c r="AS77" t="str">
        <f>貼_前年計算用シート!R150</f>
        <v>士幌町</v>
      </c>
      <c r="AT77">
        <f>貼_前年計算用シート!R329</f>
        <v>927</v>
      </c>
      <c r="AU77">
        <f t="shared" si="46"/>
        <v>11</v>
      </c>
      <c r="AV77" t="str">
        <f>貼_前年計算用シート!S150</f>
        <v>芽室町</v>
      </c>
      <c r="AW77">
        <f>貼_前年計算用シート!S329</f>
        <v>268</v>
      </c>
      <c r="AX77">
        <f t="shared" si="47"/>
        <v>11</v>
      </c>
    </row>
    <row r="78" spans="1:50">
      <c r="C78" t="str">
        <f>貼_前年計算用シート!D151</f>
        <v>上士幌町</v>
      </c>
      <c r="D78">
        <f>貼_前年計算用シート!D330</f>
        <v>2239</v>
      </c>
      <c r="E78">
        <f t="shared" si="32"/>
        <v>12</v>
      </c>
      <c r="F78" t="str">
        <f>貼_前年計算用シート!E151</f>
        <v>網走市</v>
      </c>
      <c r="G78">
        <f>貼_前年計算用シート!E330</f>
        <v>1017</v>
      </c>
      <c r="H78">
        <f t="shared" si="33"/>
        <v>12</v>
      </c>
      <c r="I78" t="str">
        <f>貼_前年計算用シート!F151</f>
        <v>秩父別町</v>
      </c>
      <c r="J78">
        <f>貼_前年計算用シート!F330</f>
        <v>242</v>
      </c>
      <c r="K78">
        <f t="shared" si="34"/>
        <v>12</v>
      </c>
      <c r="L78" t="str">
        <f>貼_前年計算用シート!G151</f>
        <v>長沼町</v>
      </c>
      <c r="M78">
        <f>貼_前年計算用シート!G330</f>
        <v>124</v>
      </c>
      <c r="N78">
        <f t="shared" si="35"/>
        <v>12</v>
      </c>
      <c r="O78" t="str">
        <f>貼_前年計算用シート!H151</f>
        <v>剣淵町</v>
      </c>
      <c r="P78">
        <f>貼_前年計算用シート!H330</f>
        <v>6</v>
      </c>
      <c r="Q78">
        <f t="shared" si="36"/>
        <v>12</v>
      </c>
      <c r="R78" t="str">
        <f>貼_前年計算用シート!I151</f>
        <v>南幌町</v>
      </c>
      <c r="S78">
        <f>貼_前年計算用シート!I330</f>
        <v>36</v>
      </c>
      <c r="T78">
        <f t="shared" si="37"/>
        <v>11</v>
      </c>
      <c r="U78" t="str">
        <f>貼_前年計算用シート!J151</f>
        <v>訓子府町</v>
      </c>
      <c r="V78">
        <f>貼_前年計算用シート!J330</f>
        <v>106</v>
      </c>
      <c r="W78">
        <f t="shared" si="38"/>
        <v>12</v>
      </c>
      <c r="X78" t="str">
        <f>貼_前年計算用シート!K151</f>
        <v>更別村</v>
      </c>
      <c r="Y78">
        <f>貼_前年計算用シート!K330</f>
        <v>168</v>
      </c>
      <c r="Z78">
        <f t="shared" si="39"/>
        <v>12</v>
      </c>
      <c r="AA78" t="str">
        <f>貼_前年計算用シート!L151</f>
        <v>長沼町</v>
      </c>
      <c r="AB78">
        <f>貼_前年計算用シート!L330</f>
        <v>0</v>
      </c>
      <c r="AC78">
        <f t="shared" si="40"/>
        <v>5</v>
      </c>
      <c r="AD78" t="str">
        <f>貼_前年計算用シート!M151</f>
        <v>津別町</v>
      </c>
      <c r="AE78">
        <f>貼_前年計算用シート!M330</f>
        <v>427</v>
      </c>
      <c r="AF78">
        <f t="shared" si="41"/>
        <v>12</v>
      </c>
      <c r="AG78" t="str">
        <f>貼_前年計算用シート!N151</f>
        <v>池田町</v>
      </c>
      <c r="AH78">
        <f>貼_前年計算用シート!N330</f>
        <v>13</v>
      </c>
      <c r="AI78">
        <f t="shared" si="42"/>
        <v>11</v>
      </c>
      <c r="AJ78" t="str">
        <f>貼_前年計算用シート!O151</f>
        <v>当麻町</v>
      </c>
      <c r="AK78">
        <f>貼_前年計算用シート!O330</f>
        <v>12</v>
      </c>
      <c r="AL78">
        <f t="shared" si="43"/>
        <v>12</v>
      </c>
      <c r="AM78" t="str">
        <f>貼_前年計算用シート!P151</f>
        <v>網走市</v>
      </c>
      <c r="AN78">
        <f>貼_前年計算用シート!P330</f>
        <v>1455</v>
      </c>
      <c r="AO78">
        <f t="shared" si="44"/>
        <v>12</v>
      </c>
      <c r="AP78" t="str">
        <f>貼_前年計算用シート!Q151</f>
        <v>幕別町</v>
      </c>
      <c r="AQ78">
        <f>貼_前年計算用シート!Q330</f>
        <v>971</v>
      </c>
      <c r="AR78">
        <f t="shared" si="45"/>
        <v>12</v>
      </c>
      <c r="AS78" t="str">
        <f>貼_前年計算用シート!R151</f>
        <v>鶴居村</v>
      </c>
      <c r="AT78">
        <f>貼_前年計算用シート!R330</f>
        <v>806</v>
      </c>
      <c r="AU78">
        <f t="shared" si="46"/>
        <v>12</v>
      </c>
      <c r="AV78" t="str">
        <f>貼_前年計算用シート!S151</f>
        <v>上富良野町</v>
      </c>
      <c r="AW78">
        <f>貼_前年計算用シート!S330</f>
        <v>256</v>
      </c>
      <c r="AX78">
        <f t="shared" si="47"/>
        <v>12</v>
      </c>
    </row>
    <row r="79" spans="1:50">
      <c r="C79" t="str">
        <f>貼_前年計算用シート!D152</f>
        <v>鹿追町</v>
      </c>
      <c r="D79">
        <f>貼_前年計算用シート!D331</f>
        <v>2050</v>
      </c>
      <c r="E79">
        <f t="shared" si="32"/>
        <v>13</v>
      </c>
      <c r="F79" t="str">
        <f>貼_前年計算用シート!E152</f>
        <v>訓子府町</v>
      </c>
      <c r="G79">
        <f>貼_前年計算用シート!E331</f>
        <v>949</v>
      </c>
      <c r="H79">
        <f t="shared" si="33"/>
        <v>13</v>
      </c>
      <c r="I79" t="str">
        <f>貼_前年計算用シート!F152</f>
        <v>東川町</v>
      </c>
      <c r="J79">
        <f>貼_前年計算用シート!F331</f>
        <v>242</v>
      </c>
      <c r="K79">
        <f t="shared" si="34"/>
        <v>12</v>
      </c>
      <c r="L79" t="str">
        <f>貼_前年計算用シート!G152</f>
        <v>美瑛町</v>
      </c>
      <c r="M79">
        <f>貼_前年計算用シート!G331</f>
        <v>122</v>
      </c>
      <c r="N79">
        <f t="shared" si="35"/>
        <v>13</v>
      </c>
      <c r="O79" t="str">
        <f>貼_前年計算用シート!H152</f>
        <v>美深町</v>
      </c>
      <c r="P79">
        <f>貼_前年計算用シート!H331</f>
        <v>6</v>
      </c>
      <c r="Q79">
        <f t="shared" si="36"/>
        <v>12</v>
      </c>
      <c r="R79" t="str">
        <f>貼_前年計算用シート!I152</f>
        <v>由仁町</v>
      </c>
      <c r="S79">
        <f>貼_前年計算用シート!I331</f>
        <v>35</v>
      </c>
      <c r="T79">
        <f t="shared" si="37"/>
        <v>13</v>
      </c>
      <c r="U79" t="str">
        <f>貼_前年計算用シート!J152</f>
        <v>本別町</v>
      </c>
      <c r="V79">
        <f>貼_前年計算用シート!J331</f>
        <v>88</v>
      </c>
      <c r="W79">
        <f t="shared" si="38"/>
        <v>13</v>
      </c>
      <c r="X79" t="str">
        <f>貼_前年計算用シート!K152</f>
        <v>清里町</v>
      </c>
      <c r="Y79">
        <f>貼_前年計算用シート!K331</f>
        <v>165</v>
      </c>
      <c r="Z79">
        <f t="shared" si="39"/>
        <v>13</v>
      </c>
      <c r="AA79" t="str">
        <f>貼_前年計算用シート!L152</f>
        <v>比布町</v>
      </c>
      <c r="AB79">
        <f>貼_前年計算用シート!L331</f>
        <v>0</v>
      </c>
      <c r="AC79">
        <f t="shared" si="40"/>
        <v>5</v>
      </c>
      <c r="AD79" t="str">
        <f>貼_前年計算用シート!M152</f>
        <v>長沼町</v>
      </c>
      <c r="AE79">
        <f>貼_前年計算用シート!M331</f>
        <v>401</v>
      </c>
      <c r="AF79">
        <f t="shared" si="41"/>
        <v>13</v>
      </c>
      <c r="AG79" t="str">
        <f>貼_前年計算用シート!N152</f>
        <v>富良野市</v>
      </c>
      <c r="AH79">
        <f>貼_前年計算用シート!N331</f>
        <v>12</v>
      </c>
      <c r="AI79">
        <f t="shared" si="42"/>
        <v>13</v>
      </c>
      <c r="AJ79" t="str">
        <f>貼_前年計算用シート!O152</f>
        <v>むかわ町</v>
      </c>
      <c r="AK79">
        <f>貼_前年計算用シート!O331</f>
        <v>12</v>
      </c>
      <c r="AL79">
        <f t="shared" si="43"/>
        <v>12</v>
      </c>
      <c r="AM79" t="str">
        <f>貼_前年計算用シート!P152</f>
        <v>標津町</v>
      </c>
      <c r="AN79">
        <f>貼_前年計算用シート!P331</f>
        <v>1453</v>
      </c>
      <c r="AO79">
        <f t="shared" si="44"/>
        <v>13</v>
      </c>
      <c r="AP79" t="str">
        <f>貼_前年計算用シート!Q152</f>
        <v>鶴居村</v>
      </c>
      <c r="AQ79">
        <f>貼_前年計算用シート!Q331</f>
        <v>954</v>
      </c>
      <c r="AR79">
        <f t="shared" si="45"/>
        <v>13</v>
      </c>
      <c r="AS79" t="str">
        <f>貼_前年計算用シート!R152</f>
        <v>幕別町</v>
      </c>
      <c r="AT79">
        <f>貼_前年計算用シート!R331</f>
        <v>795</v>
      </c>
      <c r="AU79">
        <f t="shared" si="46"/>
        <v>13</v>
      </c>
      <c r="AV79" t="str">
        <f>貼_前年計算用シート!S152</f>
        <v>鹿追町</v>
      </c>
      <c r="AW79">
        <f>貼_前年計算用シート!S331</f>
        <v>252</v>
      </c>
      <c r="AX79">
        <f t="shared" si="47"/>
        <v>13</v>
      </c>
    </row>
    <row r="80" spans="1:50">
      <c r="C80" t="str">
        <f>貼_前年計算用シート!D153</f>
        <v>富良野市</v>
      </c>
      <c r="D80">
        <f>貼_前年計算用シート!D332</f>
        <v>1862</v>
      </c>
      <c r="E80">
        <f t="shared" si="32"/>
        <v>14</v>
      </c>
      <c r="F80" t="str">
        <f>貼_前年計算用シート!E153</f>
        <v>旭川市</v>
      </c>
      <c r="G80">
        <f>貼_前年計算用シート!E332</f>
        <v>942</v>
      </c>
      <c r="H80">
        <f t="shared" si="33"/>
        <v>14</v>
      </c>
      <c r="I80" t="str">
        <f>貼_前年計算用シート!F153</f>
        <v>妹背牛町</v>
      </c>
      <c r="J80">
        <f>貼_前年計算用シート!F332</f>
        <v>234</v>
      </c>
      <c r="K80">
        <f t="shared" si="34"/>
        <v>14</v>
      </c>
      <c r="L80" t="str">
        <f>貼_前年計算用シート!G153</f>
        <v>本別町</v>
      </c>
      <c r="M80">
        <f>貼_前年計算用シート!G332</f>
        <v>114</v>
      </c>
      <c r="N80">
        <f t="shared" si="35"/>
        <v>14</v>
      </c>
      <c r="O80" t="str">
        <f>貼_前年計算用シート!H153</f>
        <v>新得町</v>
      </c>
      <c r="P80">
        <f>貼_前年計算用シート!H332</f>
        <v>6</v>
      </c>
      <c r="Q80">
        <f t="shared" si="36"/>
        <v>12</v>
      </c>
      <c r="R80" t="str">
        <f>貼_前年計算用シート!I153</f>
        <v>安平町</v>
      </c>
      <c r="S80">
        <f>貼_前年計算用シート!I332</f>
        <v>35</v>
      </c>
      <c r="T80">
        <f t="shared" si="37"/>
        <v>13</v>
      </c>
      <c r="U80" t="str">
        <f>貼_前年計算用シート!J153</f>
        <v>美瑛町</v>
      </c>
      <c r="V80">
        <f>貼_前年計算用シート!J332</f>
        <v>84</v>
      </c>
      <c r="W80">
        <f t="shared" si="38"/>
        <v>14</v>
      </c>
      <c r="X80" t="str">
        <f>貼_前年計算用シート!K153</f>
        <v>浦幌町</v>
      </c>
      <c r="Y80">
        <f>貼_前年計算用シート!K332</f>
        <v>118</v>
      </c>
      <c r="Z80">
        <f t="shared" si="39"/>
        <v>14</v>
      </c>
      <c r="AA80" t="str">
        <f>貼_前年計算用シート!L153</f>
        <v>和寒町</v>
      </c>
      <c r="AB80">
        <f>貼_前年計算用シート!L332</f>
        <v>0</v>
      </c>
      <c r="AC80">
        <f t="shared" si="40"/>
        <v>5</v>
      </c>
      <c r="AD80" t="str">
        <f>貼_前年計算用シート!M153</f>
        <v>むかわ町</v>
      </c>
      <c r="AE80">
        <f>貼_前年計算用シート!M332</f>
        <v>398</v>
      </c>
      <c r="AF80">
        <f t="shared" si="41"/>
        <v>14</v>
      </c>
      <c r="AG80" t="str">
        <f>貼_前年計算用シート!N153</f>
        <v>三笠市</v>
      </c>
      <c r="AH80">
        <f>貼_前年計算用シート!N332</f>
        <v>9</v>
      </c>
      <c r="AI80">
        <f t="shared" si="42"/>
        <v>14</v>
      </c>
      <c r="AJ80" t="str">
        <f>貼_前年計算用シート!O153</f>
        <v>幕別町</v>
      </c>
      <c r="AK80">
        <f>貼_前年計算用シート!O332</f>
        <v>11</v>
      </c>
      <c r="AL80">
        <f t="shared" si="43"/>
        <v>14</v>
      </c>
      <c r="AM80" t="str">
        <f>貼_前年計算用シート!P153</f>
        <v>湧別町</v>
      </c>
      <c r="AN80">
        <f>貼_前年計算用シート!P332</f>
        <v>1358</v>
      </c>
      <c r="AO80">
        <f t="shared" si="44"/>
        <v>14</v>
      </c>
      <c r="AP80" t="str">
        <f>貼_前年計算用シート!Q153</f>
        <v>稚内市</v>
      </c>
      <c r="AQ80">
        <f>貼_前年計算用シート!Q332</f>
        <v>881</v>
      </c>
      <c r="AR80">
        <f t="shared" si="45"/>
        <v>14</v>
      </c>
      <c r="AS80" t="str">
        <f>貼_前年計算用シート!R153</f>
        <v>釧路市</v>
      </c>
      <c r="AT80">
        <f>貼_前年計算用シート!R332</f>
        <v>730</v>
      </c>
      <c r="AU80">
        <f t="shared" si="46"/>
        <v>14</v>
      </c>
      <c r="AV80" t="str">
        <f>貼_前年計算用シート!S153</f>
        <v>浦幌町</v>
      </c>
      <c r="AW80">
        <f>貼_前年計算用シート!S332</f>
        <v>244</v>
      </c>
      <c r="AX80">
        <f t="shared" si="47"/>
        <v>14</v>
      </c>
    </row>
    <row r="81" spans="3:50">
      <c r="C81" t="str">
        <f>貼_前年計算用シート!D154</f>
        <v>大樹町</v>
      </c>
      <c r="D81">
        <f>貼_前年計算用シート!D333</f>
        <v>1744</v>
      </c>
      <c r="E81">
        <f t="shared" si="32"/>
        <v>15</v>
      </c>
      <c r="F81" t="str">
        <f>貼_前年計算用シート!E154</f>
        <v>士幌町</v>
      </c>
      <c r="G81">
        <f>貼_前年計算用シート!E333</f>
        <v>874</v>
      </c>
      <c r="H81">
        <f t="shared" si="33"/>
        <v>15</v>
      </c>
      <c r="I81" t="str">
        <f>貼_前年計算用シート!F154</f>
        <v>雨竜町</v>
      </c>
      <c r="J81">
        <f>貼_前年計算用シート!F333</f>
        <v>232</v>
      </c>
      <c r="K81">
        <f t="shared" si="34"/>
        <v>15</v>
      </c>
      <c r="L81" t="str">
        <f>貼_前年計算用シート!G154</f>
        <v>士幌町</v>
      </c>
      <c r="M81">
        <f>貼_前年計算用シート!G333</f>
        <v>113</v>
      </c>
      <c r="N81">
        <f t="shared" si="35"/>
        <v>15</v>
      </c>
      <c r="O81" t="str">
        <f>貼_前年計算用シート!H154</f>
        <v>和寒町</v>
      </c>
      <c r="P81">
        <f>貼_前年計算用シート!H333</f>
        <v>5</v>
      </c>
      <c r="Q81">
        <f t="shared" si="36"/>
        <v>15</v>
      </c>
      <c r="R81" t="str">
        <f>貼_前年計算用シート!I154</f>
        <v>新篠津村</v>
      </c>
      <c r="S81">
        <f>貼_前年計算用シート!I333</f>
        <v>34</v>
      </c>
      <c r="T81">
        <f t="shared" si="37"/>
        <v>15</v>
      </c>
      <c r="U81" t="str">
        <f>貼_前年計算用シート!J154</f>
        <v>津別町</v>
      </c>
      <c r="V81">
        <f>貼_前年計算用シート!J333</f>
        <v>84</v>
      </c>
      <c r="W81">
        <f t="shared" si="38"/>
        <v>14</v>
      </c>
      <c r="X81" t="str">
        <f>貼_前年計算用シート!K154</f>
        <v>中札内村</v>
      </c>
      <c r="Y81">
        <f>貼_前年計算用シート!K333</f>
        <v>108</v>
      </c>
      <c r="Z81">
        <f t="shared" si="39"/>
        <v>15</v>
      </c>
      <c r="AA81" t="str">
        <f>貼_前年計算用シート!L154</f>
        <v>剣淵町</v>
      </c>
      <c r="AB81">
        <f>貼_前年計算用シート!L333</f>
        <v>0</v>
      </c>
      <c r="AC81">
        <f t="shared" si="40"/>
        <v>5</v>
      </c>
      <c r="AD81" t="str">
        <f>貼_前年計算用シート!M154</f>
        <v>共和町</v>
      </c>
      <c r="AE81">
        <f>貼_前年計算用シート!M333</f>
        <v>369</v>
      </c>
      <c r="AF81">
        <f t="shared" si="41"/>
        <v>15</v>
      </c>
      <c r="AG81" t="str">
        <f>貼_前年計算用シート!N154</f>
        <v>芦別市</v>
      </c>
      <c r="AH81">
        <f>貼_前年計算用シート!N333</f>
        <v>8</v>
      </c>
      <c r="AI81">
        <f t="shared" si="42"/>
        <v>15</v>
      </c>
      <c r="AJ81" t="str">
        <f>貼_前年計算用シート!O154</f>
        <v>浦臼町</v>
      </c>
      <c r="AK81">
        <f>貼_前年計算用シート!O333</f>
        <v>10</v>
      </c>
      <c r="AL81">
        <f t="shared" si="43"/>
        <v>15</v>
      </c>
      <c r="AM81" t="str">
        <f>貼_前年計算用シート!P154</f>
        <v>幕別町</v>
      </c>
      <c r="AN81">
        <f>貼_前年計算用シート!P333</f>
        <v>1263</v>
      </c>
      <c r="AO81">
        <f t="shared" si="44"/>
        <v>15</v>
      </c>
      <c r="AP81" t="str">
        <f>貼_前年計算用シート!Q154</f>
        <v>釧路市</v>
      </c>
      <c r="AQ81">
        <f>貼_前年計算用シート!Q333</f>
        <v>877</v>
      </c>
      <c r="AR81">
        <f t="shared" si="45"/>
        <v>15</v>
      </c>
      <c r="AS81" t="str">
        <f>貼_前年計算用シート!R154</f>
        <v>稚内市</v>
      </c>
      <c r="AT81">
        <f>貼_前年計算用シート!R333</f>
        <v>728</v>
      </c>
      <c r="AU81">
        <f t="shared" si="46"/>
        <v>15</v>
      </c>
      <c r="AV81" t="str">
        <f>貼_前年計算用シート!S154</f>
        <v>足寄町</v>
      </c>
      <c r="AW81">
        <f>貼_前年計算用シート!S333</f>
        <v>226</v>
      </c>
      <c r="AX81">
        <f t="shared" si="47"/>
        <v>15</v>
      </c>
    </row>
    <row r="82" spans="3:50">
      <c r="C82" t="str">
        <f>貼_前年計算用シート!D155</f>
        <v>湧別町</v>
      </c>
      <c r="D82">
        <f>貼_前年計算用シート!D334</f>
        <v>1733</v>
      </c>
      <c r="E82">
        <f t="shared" si="32"/>
        <v>16</v>
      </c>
      <c r="F82" t="str">
        <f>貼_前年計算用シート!E155</f>
        <v>長沼町</v>
      </c>
      <c r="G82">
        <f>貼_前年計算用シート!E334</f>
        <v>852</v>
      </c>
      <c r="H82">
        <f t="shared" si="33"/>
        <v>16</v>
      </c>
      <c r="I82" t="str">
        <f>貼_前年計算用シート!F155</f>
        <v>滝川市</v>
      </c>
      <c r="J82">
        <f>貼_前年計算用シート!F334</f>
        <v>211</v>
      </c>
      <c r="K82">
        <f t="shared" si="34"/>
        <v>16</v>
      </c>
      <c r="L82" t="str">
        <f>貼_前年計算用シート!G155</f>
        <v>清里町</v>
      </c>
      <c r="M82">
        <f>貼_前年計算用シート!G334</f>
        <v>112</v>
      </c>
      <c r="N82">
        <f t="shared" si="35"/>
        <v>16</v>
      </c>
      <c r="O82" t="str">
        <f>貼_前年計算用シート!H155</f>
        <v>乙部町</v>
      </c>
      <c r="P82">
        <f>貼_前年計算用シート!H334</f>
        <v>4</v>
      </c>
      <c r="Q82">
        <f t="shared" si="36"/>
        <v>16</v>
      </c>
      <c r="R82" t="str">
        <f>貼_前年計算用シート!I155</f>
        <v>北見市</v>
      </c>
      <c r="S82">
        <f>貼_前年計算用シート!I334</f>
        <v>33</v>
      </c>
      <c r="T82">
        <f t="shared" si="37"/>
        <v>16</v>
      </c>
      <c r="U82" t="str">
        <f>貼_前年計算用シート!J155</f>
        <v>京極町</v>
      </c>
      <c r="V82">
        <f>貼_前年計算用シート!J334</f>
        <v>80</v>
      </c>
      <c r="W82">
        <f t="shared" si="38"/>
        <v>16</v>
      </c>
      <c r="X82" t="str">
        <f>貼_前年計算用シート!K155</f>
        <v>清水町</v>
      </c>
      <c r="Y82">
        <f>貼_前年計算用シート!K334</f>
        <v>102</v>
      </c>
      <c r="Z82">
        <f t="shared" si="39"/>
        <v>16</v>
      </c>
      <c r="AA82" t="str">
        <f>貼_前年計算用シート!L155</f>
        <v>中川町</v>
      </c>
      <c r="AB82">
        <f>貼_前年計算用シート!L334</f>
        <v>0</v>
      </c>
      <c r="AC82">
        <f t="shared" si="40"/>
        <v>5</v>
      </c>
      <c r="AD82" t="str">
        <f>貼_前年計算用シート!M155</f>
        <v>美瑛町</v>
      </c>
      <c r="AE82">
        <f>貼_前年計算用シート!M334</f>
        <v>359</v>
      </c>
      <c r="AF82">
        <f t="shared" si="41"/>
        <v>16</v>
      </c>
      <c r="AG82" t="str">
        <f>貼_前年計算用シート!N155</f>
        <v>厚沢部町</v>
      </c>
      <c r="AH82">
        <f>貼_前年計算用シート!N334</f>
        <v>7</v>
      </c>
      <c r="AI82">
        <f t="shared" si="42"/>
        <v>16</v>
      </c>
      <c r="AJ82" t="str">
        <f>貼_前年計算用シート!O155</f>
        <v>上富良野町</v>
      </c>
      <c r="AK82">
        <f>貼_前年計算用シート!O334</f>
        <v>10</v>
      </c>
      <c r="AL82">
        <f t="shared" si="43"/>
        <v>15</v>
      </c>
      <c r="AM82" t="str">
        <f>貼_前年計算用シート!P155</f>
        <v>新冠町</v>
      </c>
      <c r="AN82">
        <f>貼_前年計算用シート!P334</f>
        <v>1176</v>
      </c>
      <c r="AO82">
        <f t="shared" si="44"/>
        <v>16</v>
      </c>
      <c r="AP82" t="str">
        <f>貼_前年計算用シート!Q155</f>
        <v>豊富町</v>
      </c>
      <c r="AQ82">
        <f>貼_前年計算用シート!Q334</f>
        <v>853</v>
      </c>
      <c r="AR82">
        <f t="shared" si="45"/>
        <v>16</v>
      </c>
      <c r="AS82" t="str">
        <f>貼_前年計算用シート!R155</f>
        <v>豊富町</v>
      </c>
      <c r="AT82">
        <f>貼_前年計算用シート!R334</f>
        <v>723</v>
      </c>
      <c r="AU82">
        <f t="shared" si="46"/>
        <v>16</v>
      </c>
      <c r="AV82" t="str">
        <f>貼_前年計算用シート!S155</f>
        <v>帯広市</v>
      </c>
      <c r="AW82">
        <f>貼_前年計算用シート!S334</f>
        <v>223</v>
      </c>
      <c r="AX82">
        <f t="shared" si="47"/>
        <v>16</v>
      </c>
    </row>
    <row r="83" spans="3:50">
      <c r="C83" t="str">
        <f>貼_前年計算用シート!D156</f>
        <v>岩見沢市</v>
      </c>
      <c r="D83">
        <f>貼_前年計算用シート!D335</f>
        <v>1732</v>
      </c>
      <c r="E83">
        <f t="shared" si="32"/>
        <v>17</v>
      </c>
      <c r="F83" t="str">
        <f>貼_前年計算用シート!E156</f>
        <v>更別村</v>
      </c>
      <c r="G83">
        <f>貼_前年計算用シート!E335</f>
        <v>839</v>
      </c>
      <c r="H83">
        <f t="shared" si="33"/>
        <v>17</v>
      </c>
      <c r="I83" t="str">
        <f>貼_前年計算用シート!F156</f>
        <v>南幌町</v>
      </c>
      <c r="J83">
        <f>貼_前年計算用シート!F335</f>
        <v>206</v>
      </c>
      <c r="K83">
        <f t="shared" si="34"/>
        <v>17</v>
      </c>
      <c r="L83" t="str">
        <f>貼_前年計算用シート!G156</f>
        <v>美幌町</v>
      </c>
      <c r="M83">
        <f>貼_前年計算用シート!G335</f>
        <v>106</v>
      </c>
      <c r="N83">
        <f t="shared" si="35"/>
        <v>17</v>
      </c>
      <c r="O83" t="str">
        <f>貼_前年計算用シート!H156</f>
        <v>蘭越町</v>
      </c>
      <c r="P83">
        <f>貼_前年計算用シート!H335</f>
        <v>4</v>
      </c>
      <c r="Q83">
        <f t="shared" si="36"/>
        <v>16</v>
      </c>
      <c r="R83" t="str">
        <f>貼_前年計算用シート!I156</f>
        <v>江別市</v>
      </c>
      <c r="S83">
        <f>貼_前年計算用シート!I335</f>
        <v>31</v>
      </c>
      <c r="T83">
        <f t="shared" si="37"/>
        <v>17</v>
      </c>
      <c r="U83" t="str">
        <f>貼_前年計算用シート!J156</f>
        <v>真狩村</v>
      </c>
      <c r="V83">
        <f>貼_前年計算用シート!J335</f>
        <v>66</v>
      </c>
      <c r="W83">
        <f t="shared" si="38"/>
        <v>17</v>
      </c>
      <c r="X83" t="str">
        <f>貼_前年計算用シート!K156</f>
        <v>本別町</v>
      </c>
      <c r="Y83">
        <f>貼_前年計算用シート!K335</f>
        <v>89</v>
      </c>
      <c r="Z83">
        <f t="shared" si="39"/>
        <v>17</v>
      </c>
      <c r="AA83" t="str">
        <f>貼_前年計算用シート!L156</f>
        <v>洞爺湖町</v>
      </c>
      <c r="AB83">
        <f>貼_前年計算用シート!L335</f>
        <v>0</v>
      </c>
      <c r="AC83">
        <f t="shared" si="40"/>
        <v>5</v>
      </c>
      <c r="AD83" t="str">
        <f>貼_前年計算用シート!M156</f>
        <v>伊達市</v>
      </c>
      <c r="AE83">
        <f>貼_前年計算用シート!M335</f>
        <v>332</v>
      </c>
      <c r="AF83">
        <f t="shared" si="41"/>
        <v>17</v>
      </c>
      <c r="AG83" t="str">
        <f>貼_前年計算用シート!N156</f>
        <v>滝川市</v>
      </c>
      <c r="AH83">
        <f>貼_前年計算用シート!N335</f>
        <v>6</v>
      </c>
      <c r="AI83">
        <f t="shared" si="42"/>
        <v>17</v>
      </c>
      <c r="AJ83" t="str">
        <f>貼_前年計算用シート!O156</f>
        <v>安平町</v>
      </c>
      <c r="AK83">
        <f>貼_前年計算用シート!O335</f>
        <v>10</v>
      </c>
      <c r="AL83">
        <f t="shared" si="43"/>
        <v>15</v>
      </c>
      <c r="AM83" t="str">
        <f>貼_前年計算用シート!P156</f>
        <v>稚内市</v>
      </c>
      <c r="AN83">
        <f>貼_前年計算用シート!P335</f>
        <v>1172</v>
      </c>
      <c r="AO83">
        <f t="shared" si="44"/>
        <v>17</v>
      </c>
      <c r="AP83" t="str">
        <f>貼_前年計算用シート!Q156</f>
        <v>厚岸町</v>
      </c>
      <c r="AQ83">
        <f>貼_前年計算用シート!Q335</f>
        <v>833</v>
      </c>
      <c r="AR83">
        <f t="shared" si="45"/>
        <v>17</v>
      </c>
      <c r="AS83" t="str">
        <f>貼_前年計算用シート!R156</f>
        <v>厚岸町</v>
      </c>
      <c r="AT83">
        <f>貼_前年計算用シート!R335</f>
        <v>707</v>
      </c>
      <c r="AU83">
        <f t="shared" si="46"/>
        <v>17</v>
      </c>
      <c r="AV83" t="str">
        <f>貼_前年計算用シート!S156</f>
        <v>別海町</v>
      </c>
      <c r="AW83">
        <f>貼_前年計算用シート!S335</f>
        <v>205</v>
      </c>
      <c r="AX83">
        <f t="shared" si="47"/>
        <v>17</v>
      </c>
    </row>
    <row r="84" spans="3:50">
      <c r="C84" t="str">
        <f>貼_前年計算用シート!D157</f>
        <v>新ひだか町</v>
      </c>
      <c r="D84">
        <f>貼_前年計算用シート!D336</f>
        <v>1725</v>
      </c>
      <c r="E84">
        <f t="shared" si="32"/>
        <v>18</v>
      </c>
      <c r="F84" t="str">
        <f>貼_前年計算用シート!E157</f>
        <v>美瑛町</v>
      </c>
      <c r="G84">
        <f>貼_前年計算用シート!E336</f>
        <v>810</v>
      </c>
      <c r="H84">
        <f t="shared" si="33"/>
        <v>18</v>
      </c>
      <c r="I84" t="str">
        <f>貼_前年計算用シート!F157</f>
        <v>北竜町</v>
      </c>
      <c r="J84">
        <f>貼_前年計算用シート!F336</f>
        <v>192</v>
      </c>
      <c r="K84">
        <f t="shared" si="34"/>
        <v>18</v>
      </c>
      <c r="L84" t="str">
        <f>貼_前年計算用シート!G157</f>
        <v>当別町</v>
      </c>
      <c r="M84">
        <f>貼_前年計算用シート!G336</f>
        <v>104</v>
      </c>
      <c r="N84">
        <f t="shared" si="35"/>
        <v>18</v>
      </c>
      <c r="O84" t="str">
        <f>貼_前年計算用シート!H157</f>
        <v>倶知安町</v>
      </c>
      <c r="P84">
        <f>貼_前年計算用シート!H336</f>
        <v>4</v>
      </c>
      <c r="Q84">
        <f t="shared" si="36"/>
        <v>16</v>
      </c>
      <c r="R84" t="str">
        <f>貼_前年計算用シート!I157</f>
        <v>本別町</v>
      </c>
      <c r="S84">
        <f>貼_前年計算用シート!I336</f>
        <v>30</v>
      </c>
      <c r="T84">
        <f t="shared" si="37"/>
        <v>18</v>
      </c>
      <c r="U84" t="str">
        <f>貼_前年計算用シート!J157</f>
        <v>留寿都村</v>
      </c>
      <c r="V84">
        <f>貼_前年計算用シート!J336</f>
        <v>66</v>
      </c>
      <c r="W84">
        <f t="shared" si="38"/>
        <v>17</v>
      </c>
      <c r="X84" t="str">
        <f>貼_前年計算用シート!K157</f>
        <v>鹿追町</v>
      </c>
      <c r="Y84">
        <f>貼_前年計算用シート!K336</f>
        <v>84</v>
      </c>
      <c r="Z84">
        <f t="shared" si="39"/>
        <v>18</v>
      </c>
      <c r="AA84" t="str">
        <f>貼_前年計算用シート!L157</f>
        <v>音更町</v>
      </c>
      <c r="AB84">
        <f>貼_前年計算用シート!L336</f>
        <v>0</v>
      </c>
      <c r="AC84">
        <f t="shared" si="40"/>
        <v>5</v>
      </c>
      <c r="AD84" t="str">
        <f>貼_前年計算用シート!M157</f>
        <v>湧別町</v>
      </c>
      <c r="AE84">
        <f>貼_前年計算用シート!M336</f>
        <v>310</v>
      </c>
      <c r="AF84">
        <f t="shared" si="41"/>
        <v>18</v>
      </c>
      <c r="AG84" t="str">
        <f>貼_前年計算用シート!N157</f>
        <v>石狩市</v>
      </c>
      <c r="AH84">
        <f>貼_前年計算用シート!N336</f>
        <v>6</v>
      </c>
      <c r="AI84">
        <f t="shared" si="42"/>
        <v>17</v>
      </c>
      <c r="AJ84" t="str">
        <f>貼_前年計算用シート!O157</f>
        <v>砂川市</v>
      </c>
      <c r="AK84">
        <f>貼_前年計算用シート!O336</f>
        <v>9</v>
      </c>
      <c r="AL84">
        <f t="shared" si="43"/>
        <v>18</v>
      </c>
      <c r="AM84" t="str">
        <f>貼_前年計算用シート!P157</f>
        <v>浦河町</v>
      </c>
      <c r="AN84">
        <f>貼_前年計算用シート!P336</f>
        <v>1127</v>
      </c>
      <c r="AO84">
        <f t="shared" si="44"/>
        <v>18</v>
      </c>
      <c r="AP84" t="str">
        <f>貼_前年計算用シート!Q157</f>
        <v>豊頃町</v>
      </c>
      <c r="AQ84">
        <f>貼_前年計算用シート!Q336</f>
        <v>775</v>
      </c>
      <c r="AR84">
        <f t="shared" si="45"/>
        <v>18</v>
      </c>
      <c r="AS84" t="str">
        <f>貼_前年計算用シート!R157</f>
        <v>豊頃町</v>
      </c>
      <c r="AT84">
        <f>貼_前年計算用シート!R336</f>
        <v>619</v>
      </c>
      <c r="AU84">
        <f t="shared" si="46"/>
        <v>18</v>
      </c>
      <c r="AV84" t="str">
        <f>貼_前年計算用シート!S157</f>
        <v>幕別町</v>
      </c>
      <c r="AW84">
        <f>貼_前年計算用シート!S336</f>
        <v>204</v>
      </c>
      <c r="AX84">
        <f t="shared" si="47"/>
        <v>18</v>
      </c>
    </row>
    <row r="85" spans="3:50">
      <c r="C85" t="str">
        <f>貼_前年計算用シート!D158</f>
        <v>日高町</v>
      </c>
      <c r="D85">
        <f>貼_前年計算用シート!D337</f>
        <v>1675</v>
      </c>
      <c r="E85">
        <f t="shared" si="32"/>
        <v>19</v>
      </c>
      <c r="F85" t="str">
        <f>貼_前年計算用シート!E158</f>
        <v>深川市</v>
      </c>
      <c r="G85">
        <f>貼_前年計算用シート!E337</f>
        <v>798</v>
      </c>
      <c r="H85">
        <f t="shared" si="33"/>
        <v>19</v>
      </c>
      <c r="I85" t="str">
        <f>貼_前年計算用シート!F158</f>
        <v>芦別市</v>
      </c>
      <c r="J85">
        <f>貼_前年計算用シート!F337</f>
        <v>167</v>
      </c>
      <c r="K85">
        <f t="shared" si="34"/>
        <v>19</v>
      </c>
      <c r="L85" t="str">
        <f>貼_前年計算用シート!G158</f>
        <v>池田町</v>
      </c>
      <c r="M85">
        <f>貼_前年計算用シート!G337</f>
        <v>101</v>
      </c>
      <c r="N85">
        <f t="shared" si="35"/>
        <v>19</v>
      </c>
      <c r="O85" t="str">
        <f>貼_前年計算用シート!H158</f>
        <v>新十津川町</v>
      </c>
      <c r="P85">
        <f>貼_前年計算用シート!H337</f>
        <v>4</v>
      </c>
      <c r="Q85">
        <f t="shared" si="36"/>
        <v>16</v>
      </c>
      <c r="R85" t="str">
        <f>貼_前年計算用シート!I158</f>
        <v>当別町</v>
      </c>
      <c r="S85">
        <f>貼_前年計算用シート!I337</f>
        <v>28</v>
      </c>
      <c r="T85">
        <f t="shared" si="37"/>
        <v>19</v>
      </c>
      <c r="U85" t="str">
        <f>貼_前年計算用シート!J158</f>
        <v>弟子屈町</v>
      </c>
      <c r="V85">
        <f>貼_前年計算用シート!J337</f>
        <v>66</v>
      </c>
      <c r="W85">
        <f t="shared" si="38"/>
        <v>17</v>
      </c>
      <c r="X85" t="str">
        <f>貼_前年計算用シート!K158</f>
        <v>池田町</v>
      </c>
      <c r="Y85">
        <f>貼_前年計算用シート!K337</f>
        <v>80</v>
      </c>
      <c r="Z85">
        <f t="shared" si="39"/>
        <v>19</v>
      </c>
      <c r="AA85" t="str">
        <f>貼_前年計算用シート!L158</f>
        <v>芽室町</v>
      </c>
      <c r="AB85">
        <f>貼_前年計算用シート!L337</f>
        <v>0</v>
      </c>
      <c r="AC85">
        <f t="shared" si="40"/>
        <v>5</v>
      </c>
      <c r="AD85" t="str">
        <f>貼_前年計算用シート!M158</f>
        <v>夕張市</v>
      </c>
      <c r="AE85">
        <f>貼_前年計算用シート!M337</f>
        <v>296</v>
      </c>
      <c r="AF85">
        <f t="shared" si="41"/>
        <v>19</v>
      </c>
      <c r="AG85" t="str">
        <f>貼_前年計算用シート!N158</f>
        <v>奥尻町</v>
      </c>
      <c r="AH85">
        <f>貼_前年計算用シート!N337</f>
        <v>6</v>
      </c>
      <c r="AI85">
        <f t="shared" si="42"/>
        <v>17</v>
      </c>
      <c r="AJ85" t="str">
        <f>貼_前年計算用シート!O158</f>
        <v>美瑛町</v>
      </c>
      <c r="AK85">
        <f>貼_前年計算用シート!O337</f>
        <v>9</v>
      </c>
      <c r="AL85">
        <f t="shared" si="43"/>
        <v>18</v>
      </c>
      <c r="AM85" t="str">
        <f>貼_前年計算用シート!P158</f>
        <v>釧路市</v>
      </c>
      <c r="AN85">
        <f>貼_前年計算用シート!P337</f>
        <v>1069</v>
      </c>
      <c r="AO85">
        <f t="shared" si="44"/>
        <v>19</v>
      </c>
      <c r="AP85" t="str">
        <f>貼_前年計算用シート!Q158</f>
        <v>弟子屈町</v>
      </c>
      <c r="AQ85">
        <f>貼_前年計算用シート!Q337</f>
        <v>727</v>
      </c>
      <c r="AR85">
        <f t="shared" si="45"/>
        <v>19</v>
      </c>
      <c r="AS85" t="str">
        <f>貼_前年計算用シート!R158</f>
        <v>弟子屈町</v>
      </c>
      <c r="AT85">
        <f>貼_前年計算用シート!R337</f>
        <v>604</v>
      </c>
      <c r="AU85">
        <f t="shared" si="46"/>
        <v>19</v>
      </c>
      <c r="AV85" t="str">
        <f>貼_前年計算用シート!S158</f>
        <v>白糠町</v>
      </c>
      <c r="AW85">
        <f>貼_前年計算用シート!S337</f>
        <v>177</v>
      </c>
      <c r="AX85">
        <f t="shared" si="47"/>
        <v>19</v>
      </c>
    </row>
    <row r="86" spans="3:50">
      <c r="C86" t="str">
        <f>貼_前年計算用シート!D159</f>
        <v>浜中町</v>
      </c>
      <c r="D86">
        <f>貼_前年計算用シート!D338</f>
        <v>1617</v>
      </c>
      <c r="E86">
        <f t="shared" si="32"/>
        <v>20</v>
      </c>
      <c r="F86" t="str">
        <f>貼_前年計算用シート!E159</f>
        <v>名寄市</v>
      </c>
      <c r="G86">
        <f>貼_前年計算用シート!E338</f>
        <v>775</v>
      </c>
      <c r="H86">
        <f t="shared" si="33"/>
        <v>20</v>
      </c>
      <c r="I86" t="str">
        <f>貼_前年計算用シート!F159</f>
        <v>蘭越町</v>
      </c>
      <c r="J86">
        <f>貼_前年計算用シート!F338</f>
        <v>167</v>
      </c>
      <c r="K86">
        <f t="shared" si="34"/>
        <v>19</v>
      </c>
      <c r="L86" t="str">
        <f>貼_前年計算用シート!G159</f>
        <v>更別村</v>
      </c>
      <c r="M86">
        <f>貼_前年計算用シート!G338</f>
        <v>96</v>
      </c>
      <c r="N86">
        <f t="shared" si="35"/>
        <v>20</v>
      </c>
      <c r="O86" t="str">
        <f>貼_前年計算用シート!H159</f>
        <v>沼田町</v>
      </c>
      <c r="P86">
        <f>貼_前年計算用シート!H338</f>
        <v>4</v>
      </c>
      <c r="Q86">
        <f t="shared" si="36"/>
        <v>16</v>
      </c>
      <c r="R86" t="str">
        <f>貼_前年計算用シート!I159</f>
        <v>清水町</v>
      </c>
      <c r="S86">
        <f>貼_前年計算用シート!I338</f>
        <v>28</v>
      </c>
      <c r="T86">
        <f t="shared" si="37"/>
        <v>19</v>
      </c>
      <c r="U86" t="str">
        <f>貼_前年計算用シート!J159</f>
        <v>中標津町</v>
      </c>
      <c r="V86">
        <f>貼_前年計算用シート!J338</f>
        <v>51</v>
      </c>
      <c r="W86">
        <f t="shared" si="38"/>
        <v>20</v>
      </c>
      <c r="X86" t="str">
        <f>貼_前年計算用シート!K159</f>
        <v>美瑛町</v>
      </c>
      <c r="Y86">
        <f>貼_前年計算用シート!K338</f>
        <v>79</v>
      </c>
      <c r="Z86">
        <f t="shared" si="39"/>
        <v>20</v>
      </c>
      <c r="AA86" t="str">
        <f>貼_前年計算用シート!L159</f>
        <v>更別村</v>
      </c>
      <c r="AB86">
        <f>貼_前年計算用シート!L338</f>
        <v>0</v>
      </c>
      <c r="AC86">
        <f t="shared" si="40"/>
        <v>5</v>
      </c>
      <c r="AD86" t="str">
        <f>貼_前年計算用シート!M159</f>
        <v>栗山町</v>
      </c>
      <c r="AE86">
        <f>貼_前年計算用シート!M338</f>
        <v>296</v>
      </c>
      <c r="AF86">
        <f t="shared" si="41"/>
        <v>19</v>
      </c>
      <c r="AG86" t="str">
        <f>貼_前年計算用シート!N159</f>
        <v>中富良野町</v>
      </c>
      <c r="AH86">
        <f>貼_前年計算用シート!N338</f>
        <v>6</v>
      </c>
      <c r="AI86">
        <f t="shared" si="42"/>
        <v>17</v>
      </c>
      <c r="AJ86" t="str">
        <f>貼_前年計算用シート!O159</f>
        <v>森町</v>
      </c>
      <c r="AK86">
        <f>貼_前年計算用シート!O338</f>
        <v>8</v>
      </c>
      <c r="AL86">
        <f t="shared" si="43"/>
        <v>20</v>
      </c>
      <c r="AM86" t="str">
        <f>貼_前年計算用シート!P159</f>
        <v>鶴居村</v>
      </c>
      <c r="AN86">
        <f>貼_前年計算用シート!P338</f>
        <v>1030</v>
      </c>
      <c r="AO86">
        <f t="shared" si="44"/>
        <v>20</v>
      </c>
      <c r="AP86" t="str">
        <f>貼_前年計算用シート!Q159</f>
        <v>枝幸町</v>
      </c>
      <c r="AQ86">
        <f>貼_前年計算用シート!Q338</f>
        <v>684</v>
      </c>
      <c r="AR86">
        <f t="shared" si="45"/>
        <v>20</v>
      </c>
      <c r="AS86" t="str">
        <f>貼_前年計算用シート!R159</f>
        <v>枝幸町</v>
      </c>
      <c r="AT86">
        <f>貼_前年計算用シート!R338</f>
        <v>584</v>
      </c>
      <c r="AU86">
        <f t="shared" si="46"/>
        <v>20</v>
      </c>
      <c r="AV86" t="str">
        <f>貼_前年計算用シート!S159</f>
        <v>音更町</v>
      </c>
      <c r="AW86">
        <f>貼_前年計算用シート!S338</f>
        <v>173</v>
      </c>
      <c r="AX86">
        <f t="shared" si="47"/>
        <v>20</v>
      </c>
    </row>
    <row r="87" spans="3:50">
      <c r="C87" t="str">
        <f>貼_前年計算用シート!D160</f>
        <v>標津町</v>
      </c>
      <c r="D87">
        <f>貼_前年計算用シート!D339</f>
        <v>1472</v>
      </c>
      <c r="E87">
        <f t="shared" si="32"/>
        <v>21</v>
      </c>
      <c r="F87" t="str">
        <f>貼_前年計算用シート!E160</f>
        <v>清里町</v>
      </c>
      <c r="G87">
        <f>貼_前年計算用シート!E339</f>
        <v>708</v>
      </c>
      <c r="H87">
        <f t="shared" si="33"/>
        <v>21</v>
      </c>
      <c r="I87" t="str">
        <f>貼_前年計算用シート!F160</f>
        <v>比布町</v>
      </c>
      <c r="J87">
        <f>貼_前年計算用シート!F339</f>
        <v>163</v>
      </c>
      <c r="K87">
        <f t="shared" si="34"/>
        <v>21</v>
      </c>
      <c r="L87" t="str">
        <f>貼_前年計算用シート!G160</f>
        <v>浦幌町</v>
      </c>
      <c r="M87">
        <f>貼_前年計算用シート!G339</f>
        <v>77</v>
      </c>
      <c r="N87">
        <f t="shared" si="35"/>
        <v>21</v>
      </c>
      <c r="O87" t="str">
        <f>貼_前年計算用シート!H160</f>
        <v>別海町</v>
      </c>
      <c r="P87">
        <f>貼_前年計算用シート!H339</f>
        <v>4</v>
      </c>
      <c r="Q87">
        <f t="shared" si="36"/>
        <v>16</v>
      </c>
      <c r="R87" t="str">
        <f>貼_前年計算用シート!I160</f>
        <v>美瑛町</v>
      </c>
      <c r="S87">
        <f>貼_前年計算用シート!I339</f>
        <v>27</v>
      </c>
      <c r="T87">
        <f t="shared" si="37"/>
        <v>21</v>
      </c>
      <c r="U87" t="str">
        <f>貼_前年計算用シート!J160</f>
        <v>置戸町</v>
      </c>
      <c r="V87">
        <f>貼_前年計算用シート!J339</f>
        <v>46</v>
      </c>
      <c r="W87">
        <f t="shared" si="38"/>
        <v>21</v>
      </c>
      <c r="X87" t="str">
        <f>貼_前年計算用シート!K160</f>
        <v>訓子府町</v>
      </c>
      <c r="Y87">
        <f>貼_前年計算用シート!K339</f>
        <v>57</v>
      </c>
      <c r="Z87">
        <f t="shared" si="39"/>
        <v>21</v>
      </c>
      <c r="AA87" t="str">
        <f>貼_前年計算用シート!L160</f>
        <v>-</v>
      </c>
      <c r="AB87" t="str">
        <f>貼_前年計算用シート!L339</f>
        <v>-</v>
      </c>
      <c r="AC87" t="str">
        <f t="shared" si="40"/>
        <v>-</v>
      </c>
      <c r="AD87" t="str">
        <f>貼_前年計算用シート!M160</f>
        <v>平取町</v>
      </c>
      <c r="AE87">
        <f>貼_前年計算用シート!M339</f>
        <v>288</v>
      </c>
      <c r="AF87">
        <f t="shared" si="41"/>
        <v>21</v>
      </c>
      <c r="AG87" t="str">
        <f>貼_前年計算用シート!N160</f>
        <v>網走市</v>
      </c>
      <c r="AH87">
        <f>貼_前年計算用シート!N339</f>
        <v>5</v>
      </c>
      <c r="AI87">
        <f t="shared" si="42"/>
        <v>21</v>
      </c>
      <c r="AJ87" t="str">
        <f>貼_前年計算用シート!O160</f>
        <v>苫小牧市</v>
      </c>
      <c r="AK87">
        <f>貼_前年計算用シート!O339</f>
        <v>7</v>
      </c>
      <c r="AL87">
        <f t="shared" si="43"/>
        <v>21</v>
      </c>
      <c r="AM87" t="str">
        <f>貼_前年計算用シート!P160</f>
        <v>白老町</v>
      </c>
      <c r="AN87">
        <f>貼_前年計算用シート!P339</f>
        <v>1009</v>
      </c>
      <c r="AO87">
        <f t="shared" si="44"/>
        <v>21</v>
      </c>
      <c r="AP87" t="str">
        <f>貼_前年計算用シート!Q160</f>
        <v>広尾町</v>
      </c>
      <c r="AQ87">
        <f>貼_前年計算用シート!Q339</f>
        <v>681</v>
      </c>
      <c r="AR87">
        <f t="shared" si="45"/>
        <v>21</v>
      </c>
      <c r="AS87" t="str">
        <f>貼_前年計算用シート!R160</f>
        <v>根室市</v>
      </c>
      <c r="AT87">
        <f>貼_前年計算用シート!R339</f>
        <v>574</v>
      </c>
      <c r="AU87">
        <f t="shared" si="46"/>
        <v>21</v>
      </c>
      <c r="AV87" t="str">
        <f>貼_前年計算用シート!S160</f>
        <v>天塩町</v>
      </c>
      <c r="AW87">
        <f>貼_前年計算用シート!S339</f>
        <v>155</v>
      </c>
      <c r="AX87">
        <f t="shared" si="47"/>
        <v>21</v>
      </c>
    </row>
    <row r="88" spans="3:50">
      <c r="C88" t="str">
        <f>貼_前年計算用シート!D161</f>
        <v>大空町</v>
      </c>
      <c r="D88">
        <f>貼_前年計算用シート!D340</f>
        <v>1468</v>
      </c>
      <c r="E88">
        <f t="shared" si="32"/>
        <v>22</v>
      </c>
      <c r="F88" t="str">
        <f>貼_前年計算用シート!E161</f>
        <v>中富良野町</v>
      </c>
      <c r="G88">
        <f>貼_前年計算用シート!E340</f>
        <v>700</v>
      </c>
      <c r="H88">
        <f t="shared" si="33"/>
        <v>22</v>
      </c>
      <c r="I88" t="str">
        <f>貼_前年計算用シート!F161</f>
        <v>浦臼町</v>
      </c>
      <c r="J88">
        <f>貼_前年計算用シート!F340</f>
        <v>160</v>
      </c>
      <c r="K88">
        <f t="shared" si="34"/>
        <v>22</v>
      </c>
      <c r="L88" t="str">
        <f>貼_前年計算用シート!G161</f>
        <v>鹿追町</v>
      </c>
      <c r="M88">
        <f>貼_前年計算用シート!G340</f>
        <v>74</v>
      </c>
      <c r="N88">
        <f t="shared" si="35"/>
        <v>22</v>
      </c>
      <c r="O88" t="str">
        <f>貼_前年計算用シート!H161</f>
        <v>標津町</v>
      </c>
      <c r="P88">
        <f>貼_前年計算用シート!H340</f>
        <v>4</v>
      </c>
      <c r="Q88">
        <f t="shared" si="36"/>
        <v>16</v>
      </c>
      <c r="R88" t="str">
        <f>貼_前年計算用シート!I161</f>
        <v>恵庭市</v>
      </c>
      <c r="S88">
        <f>貼_前年計算用シート!I340</f>
        <v>26</v>
      </c>
      <c r="T88">
        <f t="shared" si="37"/>
        <v>22</v>
      </c>
      <c r="U88" t="str">
        <f>貼_前年計算用シート!J161</f>
        <v>今金町</v>
      </c>
      <c r="V88">
        <f>貼_前年計算用シート!J340</f>
        <v>45</v>
      </c>
      <c r="W88">
        <f t="shared" si="38"/>
        <v>22</v>
      </c>
      <c r="X88" t="str">
        <f>貼_前年計算用シート!K161</f>
        <v>上士幌町</v>
      </c>
      <c r="Y88">
        <f>貼_前年計算用シート!K340</f>
        <v>56</v>
      </c>
      <c r="Z88">
        <f t="shared" si="39"/>
        <v>22</v>
      </c>
      <c r="AA88" t="str">
        <f>貼_前年計算用シート!L161</f>
        <v>-</v>
      </c>
      <c r="AB88" t="str">
        <f>貼_前年計算用シート!L340</f>
        <v>-</v>
      </c>
      <c r="AC88" t="str">
        <f t="shared" si="40"/>
        <v>-</v>
      </c>
      <c r="AD88" t="str">
        <f>貼_前年計算用シート!M161</f>
        <v>江別市</v>
      </c>
      <c r="AE88">
        <f>貼_前年計算用シート!M340</f>
        <v>277</v>
      </c>
      <c r="AF88">
        <f t="shared" si="41"/>
        <v>22</v>
      </c>
      <c r="AG88" t="str">
        <f>貼_前年計算用シート!N161</f>
        <v>栗山町</v>
      </c>
      <c r="AH88">
        <f>貼_前年計算用シート!N340</f>
        <v>5</v>
      </c>
      <c r="AI88">
        <f t="shared" si="42"/>
        <v>21</v>
      </c>
      <c r="AJ88" t="str">
        <f>貼_前年計算用シート!O161</f>
        <v>北広島市</v>
      </c>
      <c r="AK88">
        <f>貼_前年計算用シート!O340</f>
        <v>6</v>
      </c>
      <c r="AL88">
        <f t="shared" si="43"/>
        <v>22</v>
      </c>
      <c r="AM88" t="str">
        <f>貼_前年計算用シート!P161</f>
        <v>豊頃町</v>
      </c>
      <c r="AN88">
        <f>貼_前年計算用シート!P340</f>
        <v>1008</v>
      </c>
      <c r="AO88">
        <f t="shared" si="44"/>
        <v>22</v>
      </c>
      <c r="AP88" t="str">
        <f>貼_前年計算用シート!Q161</f>
        <v>根室市</v>
      </c>
      <c r="AQ88">
        <f>貼_前年計算用シート!Q340</f>
        <v>678</v>
      </c>
      <c r="AR88">
        <f t="shared" si="45"/>
        <v>22</v>
      </c>
      <c r="AS88" t="str">
        <f>貼_前年計算用シート!R161</f>
        <v>広尾町</v>
      </c>
      <c r="AT88">
        <f>貼_前年計算用シート!R340</f>
        <v>540</v>
      </c>
      <c r="AU88">
        <f t="shared" si="46"/>
        <v>22</v>
      </c>
      <c r="AV88" t="str">
        <f>貼_前年計算用シート!S161</f>
        <v>池田町</v>
      </c>
      <c r="AW88">
        <f>貼_前年計算用シート!S340</f>
        <v>155</v>
      </c>
      <c r="AX88">
        <f t="shared" si="47"/>
        <v>21</v>
      </c>
    </row>
    <row r="89" spans="3:50">
      <c r="C89" t="str">
        <f>貼_前年計算用シート!D162</f>
        <v>小清水町</v>
      </c>
      <c r="D89">
        <f>貼_前年計算用シート!D341</f>
        <v>1422</v>
      </c>
      <c r="E89">
        <f t="shared" si="32"/>
        <v>23</v>
      </c>
      <c r="F89" t="str">
        <f>貼_前年計算用シート!E162</f>
        <v>津別町</v>
      </c>
      <c r="G89">
        <f>貼_前年計算用シート!E341</f>
        <v>668</v>
      </c>
      <c r="H89">
        <f t="shared" si="33"/>
        <v>23</v>
      </c>
      <c r="I89" t="str">
        <f>貼_前年計算用シート!F162</f>
        <v>共和町</v>
      </c>
      <c r="J89">
        <f>貼_前年計算用シート!F341</f>
        <v>157</v>
      </c>
      <c r="K89">
        <f t="shared" si="34"/>
        <v>23</v>
      </c>
      <c r="L89" t="str">
        <f>貼_前年計算用シート!G162</f>
        <v>南幌町</v>
      </c>
      <c r="M89">
        <f>貼_前年計算用シート!G341</f>
        <v>67</v>
      </c>
      <c r="N89">
        <f t="shared" si="35"/>
        <v>23</v>
      </c>
      <c r="O89" t="str">
        <f>貼_前年計算用シート!H162</f>
        <v>芦別市</v>
      </c>
      <c r="P89">
        <f>貼_前年計算用シート!H341</f>
        <v>3</v>
      </c>
      <c r="Q89">
        <f t="shared" si="36"/>
        <v>23</v>
      </c>
      <c r="R89" t="str">
        <f>貼_前年計算用シート!I162</f>
        <v>旭川市</v>
      </c>
      <c r="S89">
        <f>貼_前年計算用シート!I341</f>
        <v>23</v>
      </c>
      <c r="T89">
        <f t="shared" si="37"/>
        <v>23</v>
      </c>
      <c r="U89" t="str">
        <f>貼_前年計算用シート!J162</f>
        <v>池田町</v>
      </c>
      <c r="V89">
        <f>貼_前年計算用シート!J341</f>
        <v>45</v>
      </c>
      <c r="W89">
        <f t="shared" si="38"/>
        <v>22</v>
      </c>
      <c r="X89" t="str">
        <f>貼_前年計算用シート!K162</f>
        <v>津別町</v>
      </c>
      <c r="Y89">
        <f>貼_前年計算用シート!K341</f>
        <v>55</v>
      </c>
      <c r="Z89">
        <f t="shared" si="39"/>
        <v>23</v>
      </c>
      <c r="AA89" t="str">
        <f>貼_前年計算用シート!L162</f>
        <v>-</v>
      </c>
      <c r="AB89" t="str">
        <f>貼_前年計算用シート!L341</f>
        <v>-</v>
      </c>
      <c r="AC89" t="str">
        <f t="shared" si="40"/>
        <v>-</v>
      </c>
      <c r="AD89" t="str">
        <f>貼_前年計算用シート!M162</f>
        <v>名寄市</v>
      </c>
      <c r="AE89">
        <f>貼_前年計算用シート!M341</f>
        <v>254</v>
      </c>
      <c r="AF89">
        <f t="shared" si="41"/>
        <v>23</v>
      </c>
      <c r="AG89" t="str">
        <f>貼_前年計算用シート!N162</f>
        <v>美瑛町</v>
      </c>
      <c r="AH89">
        <f>貼_前年計算用シート!N341</f>
        <v>5</v>
      </c>
      <c r="AI89">
        <f t="shared" si="42"/>
        <v>21</v>
      </c>
      <c r="AJ89" t="str">
        <f>貼_前年計算用シート!O162</f>
        <v>滝川市</v>
      </c>
      <c r="AK89">
        <f>貼_前年計算用シート!O341</f>
        <v>3</v>
      </c>
      <c r="AL89">
        <f t="shared" si="43"/>
        <v>23</v>
      </c>
      <c r="AM89" t="str">
        <f>貼_前年計算用シート!P162</f>
        <v>佐呂間町</v>
      </c>
      <c r="AN89">
        <f>貼_前年計算用シート!P341</f>
        <v>1007</v>
      </c>
      <c r="AO89">
        <f t="shared" si="44"/>
        <v>23</v>
      </c>
      <c r="AP89" t="str">
        <f>貼_前年計算用シート!Q162</f>
        <v>紋別市</v>
      </c>
      <c r="AQ89">
        <f>貼_前年計算用シート!Q341</f>
        <v>655</v>
      </c>
      <c r="AR89">
        <f t="shared" si="45"/>
        <v>23</v>
      </c>
      <c r="AS89" t="str">
        <f>貼_前年計算用シート!R162</f>
        <v>紋別市</v>
      </c>
      <c r="AT89">
        <f>貼_前年計算用シート!R341</f>
        <v>518</v>
      </c>
      <c r="AU89">
        <f t="shared" si="46"/>
        <v>23</v>
      </c>
      <c r="AV89" t="str">
        <f>貼_前年計算用シート!S162</f>
        <v>新ひだか町</v>
      </c>
      <c r="AW89">
        <f>貼_前年計算用シート!S341</f>
        <v>151</v>
      </c>
      <c r="AX89">
        <f t="shared" si="47"/>
        <v>23</v>
      </c>
    </row>
    <row r="90" spans="3:50">
      <c r="C90" t="str">
        <f>貼_前年計算用シート!D163</f>
        <v>豊頃町</v>
      </c>
      <c r="D90">
        <f>貼_前年計算用シート!D342</f>
        <v>1400</v>
      </c>
      <c r="E90">
        <f t="shared" si="32"/>
        <v>24</v>
      </c>
      <c r="F90" t="str">
        <f>貼_前年計算用シート!E163</f>
        <v>むかわ町</v>
      </c>
      <c r="G90">
        <f>貼_前年計算用シート!E342</f>
        <v>593</v>
      </c>
      <c r="H90">
        <f t="shared" si="33"/>
        <v>24</v>
      </c>
      <c r="I90" t="str">
        <f>貼_前年計算用シート!F163</f>
        <v>由仁町</v>
      </c>
      <c r="J90">
        <f>貼_前年計算用シート!F342</f>
        <v>156</v>
      </c>
      <c r="K90">
        <f t="shared" si="34"/>
        <v>24</v>
      </c>
      <c r="L90" t="str">
        <f>貼_前年計算用シート!G163</f>
        <v>美唄市</v>
      </c>
      <c r="M90">
        <f>貼_前年計算用シート!G342</f>
        <v>66</v>
      </c>
      <c r="N90">
        <f t="shared" si="35"/>
        <v>24</v>
      </c>
      <c r="O90" t="str">
        <f>貼_前年計算用シート!H163</f>
        <v>砂川市</v>
      </c>
      <c r="P90">
        <f>貼_前年計算用シート!H342</f>
        <v>3</v>
      </c>
      <c r="Q90">
        <f t="shared" si="36"/>
        <v>23</v>
      </c>
      <c r="R90" t="str">
        <f>貼_前年計算用シート!I163</f>
        <v>名寄市</v>
      </c>
      <c r="S90">
        <f>貼_前年計算用シート!I342</f>
        <v>23</v>
      </c>
      <c r="T90">
        <f t="shared" si="37"/>
        <v>23</v>
      </c>
      <c r="U90" t="str">
        <f>貼_前年計算用シート!J163</f>
        <v>大樹町</v>
      </c>
      <c r="V90">
        <f>貼_前年計算用シート!J342</f>
        <v>41</v>
      </c>
      <c r="W90">
        <f t="shared" si="38"/>
        <v>24</v>
      </c>
      <c r="X90" t="str">
        <f>貼_前年計算用シート!K163</f>
        <v>千歳市</v>
      </c>
      <c r="Y90">
        <f>貼_前年計算用シート!K342</f>
        <v>50</v>
      </c>
      <c r="Z90">
        <f t="shared" si="39"/>
        <v>24</v>
      </c>
      <c r="AA90" t="str">
        <f>貼_前年計算用シート!L163</f>
        <v>-</v>
      </c>
      <c r="AB90" t="str">
        <f>貼_前年計算用シート!L342</f>
        <v>-</v>
      </c>
      <c r="AC90" t="str">
        <f t="shared" si="40"/>
        <v>-</v>
      </c>
      <c r="AD90" t="str">
        <f>貼_前年計算用シート!M163</f>
        <v>大空町</v>
      </c>
      <c r="AE90">
        <f>貼_前年計算用シート!M342</f>
        <v>244</v>
      </c>
      <c r="AF90">
        <f t="shared" si="41"/>
        <v>24</v>
      </c>
      <c r="AG90" t="str">
        <f>貼_前年計算用シート!N163</f>
        <v>北見市</v>
      </c>
      <c r="AH90">
        <f>貼_前年計算用シート!N342</f>
        <v>4</v>
      </c>
      <c r="AI90">
        <f t="shared" si="42"/>
        <v>24</v>
      </c>
      <c r="AJ90" t="str">
        <f>貼_前年計算用シート!O163</f>
        <v>八雲町</v>
      </c>
      <c r="AK90">
        <f>貼_前年計算用シート!O342</f>
        <v>3</v>
      </c>
      <c r="AL90">
        <f t="shared" si="43"/>
        <v>23</v>
      </c>
      <c r="AM90" t="str">
        <f>貼_前年計算用シート!P163</f>
        <v>新得町</v>
      </c>
      <c r="AN90">
        <f>貼_前年計算用シート!P342</f>
        <v>949</v>
      </c>
      <c r="AO90">
        <f t="shared" si="44"/>
        <v>24</v>
      </c>
      <c r="AP90" t="str">
        <f>貼_前年計算用シート!Q163</f>
        <v>興部町</v>
      </c>
      <c r="AQ90">
        <f>貼_前年計算用シート!Q342</f>
        <v>654</v>
      </c>
      <c r="AR90">
        <f t="shared" si="45"/>
        <v>24</v>
      </c>
      <c r="AS90" t="str">
        <f>貼_前年計算用シート!R163</f>
        <v>興部町</v>
      </c>
      <c r="AT90">
        <f>貼_前年計算用シート!R342</f>
        <v>517</v>
      </c>
      <c r="AU90">
        <f t="shared" si="46"/>
        <v>24</v>
      </c>
      <c r="AV90" t="str">
        <f>貼_前年計算用シート!S163</f>
        <v>紋別市</v>
      </c>
      <c r="AW90">
        <f>貼_前年計算用シート!S342</f>
        <v>134</v>
      </c>
      <c r="AX90">
        <f t="shared" si="47"/>
        <v>24</v>
      </c>
    </row>
    <row r="91" spans="3:50">
      <c r="C91" t="str">
        <f>貼_前年計算用シート!D164</f>
        <v>美幌町</v>
      </c>
      <c r="D91">
        <f>貼_前年計算用シート!D343</f>
        <v>1375</v>
      </c>
      <c r="E91">
        <f t="shared" si="32"/>
        <v>25</v>
      </c>
      <c r="F91" t="str">
        <f>貼_前年計算用シート!E164</f>
        <v>北斗市</v>
      </c>
      <c r="G91">
        <f>貼_前年計算用シート!E343</f>
        <v>589</v>
      </c>
      <c r="H91">
        <f t="shared" si="33"/>
        <v>25</v>
      </c>
      <c r="I91" t="str">
        <f>貼_前年計算用シート!F164</f>
        <v>当別町</v>
      </c>
      <c r="J91">
        <f>貼_前年計算用シート!F343</f>
        <v>147</v>
      </c>
      <c r="K91">
        <f t="shared" si="34"/>
        <v>25</v>
      </c>
      <c r="L91" t="str">
        <f>貼_前年計算用シート!G164</f>
        <v>栗山町</v>
      </c>
      <c r="M91">
        <f>貼_前年計算用シート!G343</f>
        <v>64</v>
      </c>
      <c r="N91">
        <f t="shared" si="35"/>
        <v>25</v>
      </c>
      <c r="O91" t="str">
        <f>貼_前年計算用シート!H164</f>
        <v>富良野市</v>
      </c>
      <c r="P91">
        <f>貼_前年計算用シート!H343</f>
        <v>3</v>
      </c>
      <c r="Q91">
        <f t="shared" si="36"/>
        <v>23</v>
      </c>
      <c r="R91" t="str">
        <f>貼_前年計算用シート!I164</f>
        <v>和寒町</v>
      </c>
      <c r="S91">
        <f>貼_前年計算用シート!I343</f>
        <v>22</v>
      </c>
      <c r="T91">
        <f t="shared" si="37"/>
        <v>25</v>
      </c>
      <c r="U91" t="str">
        <f>貼_前年計算用シート!J164</f>
        <v>上富良野町</v>
      </c>
      <c r="V91">
        <f>貼_前年計算用シート!J343</f>
        <v>39</v>
      </c>
      <c r="W91">
        <f t="shared" si="38"/>
        <v>25</v>
      </c>
      <c r="X91" t="str">
        <f>貼_前年計算用シート!K164</f>
        <v>豊頃町</v>
      </c>
      <c r="Y91">
        <f>貼_前年計算用シート!K343</f>
        <v>49</v>
      </c>
      <c r="Z91">
        <f t="shared" si="39"/>
        <v>25</v>
      </c>
      <c r="AA91" t="str">
        <f>貼_前年計算用シート!L164</f>
        <v>-</v>
      </c>
      <c r="AB91" t="str">
        <f>貼_前年計算用シート!L343</f>
        <v>-</v>
      </c>
      <c r="AC91" t="str">
        <f t="shared" si="40"/>
        <v>-</v>
      </c>
      <c r="AD91" t="str">
        <f>貼_前年計算用シート!M164</f>
        <v>七飯町</v>
      </c>
      <c r="AE91">
        <f>貼_前年計算用シート!M343</f>
        <v>238</v>
      </c>
      <c r="AF91">
        <f t="shared" si="41"/>
        <v>25</v>
      </c>
      <c r="AG91" t="str">
        <f>貼_前年計算用シート!N164</f>
        <v>砂川市</v>
      </c>
      <c r="AH91">
        <f>貼_前年計算用シート!N343</f>
        <v>4</v>
      </c>
      <c r="AI91">
        <f t="shared" si="42"/>
        <v>24</v>
      </c>
      <c r="AJ91" t="str">
        <f>貼_前年計算用シート!O164</f>
        <v>雨竜町</v>
      </c>
      <c r="AK91">
        <f>貼_前年計算用シート!O343</f>
        <v>3</v>
      </c>
      <c r="AL91">
        <f t="shared" si="43"/>
        <v>23</v>
      </c>
      <c r="AM91" t="str">
        <f>貼_前年計算用シート!P164</f>
        <v>豊富町</v>
      </c>
      <c r="AN91">
        <f>貼_前年計算用シート!P343</f>
        <v>933</v>
      </c>
      <c r="AO91">
        <f t="shared" si="44"/>
        <v>25</v>
      </c>
      <c r="AP91" t="str">
        <f>貼_前年計算用シート!Q164</f>
        <v>足寄町</v>
      </c>
      <c r="AQ91">
        <f>貼_前年計算用シート!Q343</f>
        <v>603</v>
      </c>
      <c r="AR91">
        <f t="shared" si="45"/>
        <v>25</v>
      </c>
      <c r="AS91" t="str">
        <f>貼_前年計算用シート!R164</f>
        <v>足寄町</v>
      </c>
      <c r="AT91">
        <f>貼_前年計算用シート!R343</f>
        <v>483</v>
      </c>
      <c r="AU91">
        <f t="shared" si="46"/>
        <v>25</v>
      </c>
      <c r="AV91" t="str">
        <f>貼_前年計算用シート!S164</f>
        <v>深川市</v>
      </c>
      <c r="AW91">
        <f>貼_前年計算用シート!S343</f>
        <v>133</v>
      </c>
      <c r="AX91">
        <f t="shared" si="47"/>
        <v>25</v>
      </c>
    </row>
    <row r="92" spans="3:50">
      <c r="C92" t="str">
        <f>貼_前年計算用シート!D165</f>
        <v>訓子府町</v>
      </c>
      <c r="D92">
        <f>貼_前年計算用シート!D344</f>
        <v>1345</v>
      </c>
      <c r="E92">
        <f t="shared" si="32"/>
        <v>26</v>
      </c>
      <c r="F92" t="str">
        <f>貼_前年計算用シート!E165</f>
        <v>共和町</v>
      </c>
      <c r="G92">
        <f>貼_前年計算用シート!E344</f>
        <v>588</v>
      </c>
      <c r="H92">
        <f t="shared" si="33"/>
        <v>26</v>
      </c>
      <c r="I92" t="str">
        <f>貼_前年計算用シート!F165</f>
        <v>長沼町</v>
      </c>
      <c r="J92">
        <f>貼_前年計算用シート!F344</f>
        <v>144</v>
      </c>
      <c r="K92">
        <f t="shared" si="34"/>
        <v>26</v>
      </c>
      <c r="L92" t="str">
        <f>貼_前年計算用シート!G165</f>
        <v>津別町</v>
      </c>
      <c r="M92">
        <f>貼_前年計算用シート!G344</f>
        <v>61</v>
      </c>
      <c r="N92">
        <f t="shared" si="35"/>
        <v>26</v>
      </c>
      <c r="O92" t="str">
        <f>貼_前年計算用シート!H165</f>
        <v>せたな町</v>
      </c>
      <c r="P92">
        <f>貼_前年計算用シート!H344</f>
        <v>3</v>
      </c>
      <c r="Q92">
        <f t="shared" si="36"/>
        <v>23</v>
      </c>
      <c r="R92" t="str">
        <f>貼_前年計算用シート!I165</f>
        <v>上富良野町</v>
      </c>
      <c r="S92">
        <f>貼_前年計算用シート!I344</f>
        <v>21</v>
      </c>
      <c r="T92">
        <f t="shared" si="37"/>
        <v>26</v>
      </c>
      <c r="U92" t="str">
        <f>貼_前年計算用シート!J165</f>
        <v>恵庭市</v>
      </c>
      <c r="V92">
        <f>貼_前年計算用シート!J344</f>
        <v>34</v>
      </c>
      <c r="W92">
        <f t="shared" si="38"/>
        <v>26</v>
      </c>
      <c r="X92" t="str">
        <f>貼_前年計算用シート!K165</f>
        <v>士別市</v>
      </c>
      <c r="Y92">
        <f>貼_前年計算用シート!K344</f>
        <v>38</v>
      </c>
      <c r="Z92">
        <f t="shared" si="39"/>
        <v>26</v>
      </c>
      <c r="AA92" t="str">
        <f>貼_前年計算用シート!L165</f>
        <v>-</v>
      </c>
      <c r="AB92" t="str">
        <f>貼_前年計算用シート!L344</f>
        <v>-</v>
      </c>
      <c r="AC92" t="str">
        <f t="shared" si="40"/>
        <v>-</v>
      </c>
      <c r="AD92" t="str">
        <f>貼_前年計算用シート!M165</f>
        <v>仁木町</v>
      </c>
      <c r="AE92">
        <f>貼_前年計算用シート!M344</f>
        <v>225</v>
      </c>
      <c r="AF92">
        <f t="shared" si="41"/>
        <v>26</v>
      </c>
      <c r="AG92" t="str">
        <f>貼_前年計算用シート!N165</f>
        <v>上富良野町</v>
      </c>
      <c r="AH92">
        <f>貼_前年計算用シート!N344</f>
        <v>4</v>
      </c>
      <c r="AI92">
        <f t="shared" si="42"/>
        <v>24</v>
      </c>
      <c r="AJ92" t="str">
        <f>貼_前年計算用シート!O165</f>
        <v>小平町</v>
      </c>
      <c r="AK92">
        <f>貼_前年計算用シート!O344</f>
        <v>3</v>
      </c>
      <c r="AL92">
        <f t="shared" si="43"/>
        <v>23</v>
      </c>
      <c r="AM92" t="str">
        <f>貼_前年計算用シート!P165</f>
        <v>八雲町</v>
      </c>
      <c r="AN92">
        <f>貼_前年計算用シート!P344</f>
        <v>906</v>
      </c>
      <c r="AO92">
        <f t="shared" si="44"/>
        <v>26</v>
      </c>
      <c r="AP92" t="str">
        <f>貼_前年計算用シート!Q165</f>
        <v>音更町</v>
      </c>
      <c r="AQ92">
        <f>貼_前年計算用シート!Q344</f>
        <v>578</v>
      </c>
      <c r="AR92">
        <f t="shared" si="45"/>
        <v>26</v>
      </c>
      <c r="AS92" t="str">
        <f>貼_前年計算用シート!R165</f>
        <v>八雲町</v>
      </c>
      <c r="AT92">
        <f>貼_前年計算用シート!R344</f>
        <v>468</v>
      </c>
      <c r="AU92">
        <f t="shared" si="46"/>
        <v>26</v>
      </c>
      <c r="AV92" t="str">
        <f>貼_前年計算用シート!S165</f>
        <v>安平町</v>
      </c>
      <c r="AW92">
        <f>貼_前年計算用シート!S344</f>
        <v>132</v>
      </c>
      <c r="AX92">
        <f t="shared" si="47"/>
        <v>26</v>
      </c>
    </row>
    <row r="93" spans="3:50">
      <c r="C93" t="str">
        <f>貼_前年計算用シート!D166</f>
        <v>美瑛町</v>
      </c>
      <c r="D93">
        <f>貼_前年計算用シート!D345</f>
        <v>1332</v>
      </c>
      <c r="E93">
        <f t="shared" si="32"/>
        <v>27</v>
      </c>
      <c r="F93" t="str">
        <f>貼_前年計算用シート!E166</f>
        <v>美唄市</v>
      </c>
      <c r="G93">
        <f>貼_前年計算用シート!E345</f>
        <v>580</v>
      </c>
      <c r="H93">
        <f t="shared" si="33"/>
        <v>27</v>
      </c>
      <c r="I93" t="str">
        <f>貼_前年計算用シート!F166</f>
        <v>栗山町</v>
      </c>
      <c r="J93">
        <f>貼_前年計算用シート!F345</f>
        <v>144</v>
      </c>
      <c r="K93">
        <f t="shared" si="34"/>
        <v>26</v>
      </c>
      <c r="L93" t="str">
        <f>貼_前年計算用シート!G166</f>
        <v>富良野市</v>
      </c>
      <c r="M93">
        <f>貼_前年計算用シート!G345</f>
        <v>60</v>
      </c>
      <c r="N93">
        <f t="shared" si="35"/>
        <v>27</v>
      </c>
      <c r="O93" t="str">
        <f>貼_前年計算用シート!H166</f>
        <v>雨竜町</v>
      </c>
      <c r="P93">
        <f>貼_前年計算用シート!H345</f>
        <v>3</v>
      </c>
      <c r="Q93">
        <f t="shared" si="36"/>
        <v>23</v>
      </c>
      <c r="R93" t="str">
        <f>貼_前年計算用シート!I166</f>
        <v>豊頃町</v>
      </c>
      <c r="S93">
        <f>貼_前年計算用シート!I345</f>
        <v>21</v>
      </c>
      <c r="T93">
        <f t="shared" si="37"/>
        <v>26</v>
      </c>
      <c r="U93" t="str">
        <f>貼_前年計算用シート!J166</f>
        <v>共和町</v>
      </c>
      <c r="V93">
        <f>貼_前年計算用シート!J345</f>
        <v>32</v>
      </c>
      <c r="W93">
        <f t="shared" si="38"/>
        <v>27</v>
      </c>
      <c r="X93" t="str">
        <f>貼_前年計算用シート!K166</f>
        <v>大樹町</v>
      </c>
      <c r="Y93">
        <f>貼_前年計算用シート!K345</f>
        <v>37</v>
      </c>
      <c r="Z93">
        <f t="shared" si="39"/>
        <v>27</v>
      </c>
      <c r="AA93" t="str">
        <f>貼_前年計算用シート!L166</f>
        <v>-</v>
      </c>
      <c r="AB93" t="str">
        <f>貼_前年計算用シート!L345</f>
        <v>-</v>
      </c>
      <c r="AC93" t="str">
        <f t="shared" si="40"/>
        <v>-</v>
      </c>
      <c r="AD93" t="str">
        <f>貼_前年計算用シート!M166</f>
        <v>千歳市</v>
      </c>
      <c r="AE93">
        <f>貼_前年計算用シート!M345</f>
        <v>206</v>
      </c>
      <c r="AF93">
        <f t="shared" si="41"/>
        <v>27</v>
      </c>
      <c r="AG93" t="str">
        <f>貼_前年計算用シート!N166</f>
        <v>小樽市</v>
      </c>
      <c r="AH93">
        <f>貼_前年計算用シート!N345</f>
        <v>3</v>
      </c>
      <c r="AI93">
        <f t="shared" si="42"/>
        <v>27</v>
      </c>
      <c r="AJ93" t="str">
        <f>貼_前年計算用シート!O166</f>
        <v>壮瞥町</v>
      </c>
      <c r="AK93">
        <f>貼_前年計算用シート!O345</f>
        <v>3</v>
      </c>
      <c r="AL93">
        <f t="shared" si="43"/>
        <v>23</v>
      </c>
      <c r="AM93" t="str">
        <f>貼_前年計算用シート!P166</f>
        <v>音更町</v>
      </c>
      <c r="AN93">
        <f>貼_前年計算用シート!P345</f>
        <v>885</v>
      </c>
      <c r="AO93">
        <f t="shared" si="44"/>
        <v>27</v>
      </c>
      <c r="AP93" t="str">
        <f>貼_前年計算用シート!Q166</f>
        <v>八雲町</v>
      </c>
      <c r="AQ93">
        <f>貼_前年計算用シート!Q345</f>
        <v>569</v>
      </c>
      <c r="AR93">
        <f t="shared" si="45"/>
        <v>27</v>
      </c>
      <c r="AS93" t="str">
        <f>貼_前年計算用シート!R166</f>
        <v>音更町</v>
      </c>
      <c r="AT93">
        <f>貼_前年計算用シート!R345</f>
        <v>463</v>
      </c>
      <c r="AU93">
        <f t="shared" si="46"/>
        <v>27</v>
      </c>
      <c r="AV93" t="str">
        <f>貼_前年計算用シート!S166</f>
        <v>湧別町</v>
      </c>
      <c r="AW93">
        <f>貼_前年計算用シート!S345</f>
        <v>131</v>
      </c>
      <c r="AX93">
        <f t="shared" si="47"/>
        <v>27</v>
      </c>
    </row>
    <row r="94" spans="3:50">
      <c r="C94" t="str">
        <f>貼_前年計算用シート!D167</f>
        <v>旭川市</v>
      </c>
      <c r="D94">
        <f>貼_前年計算用シート!D346</f>
        <v>1290</v>
      </c>
      <c r="E94">
        <f t="shared" si="32"/>
        <v>28</v>
      </c>
      <c r="F94" t="str">
        <f>貼_前年計算用シート!E167</f>
        <v>士別市</v>
      </c>
      <c r="G94">
        <f>貼_前年計算用シート!E346</f>
        <v>575</v>
      </c>
      <c r="H94">
        <f t="shared" si="33"/>
        <v>28</v>
      </c>
      <c r="I94" t="str">
        <f>貼_前年計算用シート!F167</f>
        <v>東神楽町</v>
      </c>
      <c r="J94">
        <f>貼_前年計算用シート!F346</f>
        <v>143</v>
      </c>
      <c r="K94">
        <f t="shared" si="34"/>
        <v>28</v>
      </c>
      <c r="L94" t="str">
        <f>貼_前年計算用シート!G167</f>
        <v>由仁町</v>
      </c>
      <c r="M94">
        <f>貼_前年計算用シート!G346</f>
        <v>57</v>
      </c>
      <c r="N94">
        <f t="shared" si="35"/>
        <v>28</v>
      </c>
      <c r="O94" t="str">
        <f>貼_前年計算用シート!H167</f>
        <v>北竜町</v>
      </c>
      <c r="P94">
        <f>貼_前年計算用シート!H346</f>
        <v>3</v>
      </c>
      <c r="Q94">
        <f t="shared" si="36"/>
        <v>23</v>
      </c>
      <c r="R94" t="str">
        <f>貼_前年計算用シート!I167</f>
        <v>深川市</v>
      </c>
      <c r="S94">
        <f>貼_前年計算用シート!I346</f>
        <v>20</v>
      </c>
      <c r="T94">
        <f t="shared" si="37"/>
        <v>28</v>
      </c>
      <c r="U94" t="str">
        <f>貼_前年計算用シート!J167</f>
        <v>足寄町</v>
      </c>
      <c r="V94">
        <f>貼_前年計算用シート!J346</f>
        <v>32</v>
      </c>
      <c r="W94">
        <f t="shared" si="38"/>
        <v>27</v>
      </c>
      <c r="X94" t="str">
        <f>貼_前年計算用シート!K167</f>
        <v>足寄町</v>
      </c>
      <c r="Y94">
        <f>貼_前年計算用シート!K346</f>
        <v>35</v>
      </c>
      <c r="Z94">
        <f t="shared" si="39"/>
        <v>28</v>
      </c>
      <c r="AA94" t="str">
        <f>貼_前年計算用シート!L167</f>
        <v>-</v>
      </c>
      <c r="AB94" t="str">
        <f>貼_前年計算用シート!L346</f>
        <v>-</v>
      </c>
      <c r="AC94" t="str">
        <f t="shared" si="40"/>
        <v>-</v>
      </c>
      <c r="AD94" t="str">
        <f>貼_前年計算用シート!M167</f>
        <v>札幌市</v>
      </c>
      <c r="AE94">
        <f>貼_前年計算用シート!M346</f>
        <v>202</v>
      </c>
      <c r="AF94">
        <f t="shared" si="41"/>
        <v>28</v>
      </c>
      <c r="AG94" t="str">
        <f>貼_前年計算用シート!N167</f>
        <v>美唄市</v>
      </c>
      <c r="AH94">
        <f>貼_前年計算用シート!N346</f>
        <v>3</v>
      </c>
      <c r="AI94">
        <f t="shared" si="42"/>
        <v>27</v>
      </c>
      <c r="AJ94" t="str">
        <f>貼_前年計算用シート!O167</f>
        <v>千歳市</v>
      </c>
      <c r="AK94">
        <f>貼_前年計算用シート!O346</f>
        <v>2</v>
      </c>
      <c r="AL94">
        <f t="shared" si="43"/>
        <v>28</v>
      </c>
      <c r="AM94" t="str">
        <f>貼_前年計算用シート!P167</f>
        <v>厚岸町</v>
      </c>
      <c r="AN94">
        <f>貼_前年計算用シート!P346</f>
        <v>863</v>
      </c>
      <c r="AO94">
        <f t="shared" si="44"/>
        <v>28</v>
      </c>
      <c r="AP94" t="str">
        <f>貼_前年計算用シート!Q167</f>
        <v>新得町</v>
      </c>
      <c r="AQ94">
        <f>貼_前年計算用シート!Q346</f>
        <v>551</v>
      </c>
      <c r="AR94">
        <f t="shared" si="45"/>
        <v>28</v>
      </c>
      <c r="AS94" t="str">
        <f>貼_前年計算用シート!R167</f>
        <v>佐呂間町</v>
      </c>
      <c r="AT94">
        <f>貼_前年計算用シート!R346</f>
        <v>455</v>
      </c>
      <c r="AU94">
        <f t="shared" si="46"/>
        <v>28</v>
      </c>
      <c r="AV94" t="str">
        <f>貼_前年計算用シート!S167</f>
        <v>本別町</v>
      </c>
      <c r="AW94">
        <f>貼_前年計算用シート!S346</f>
        <v>131</v>
      </c>
      <c r="AX94">
        <f t="shared" si="47"/>
        <v>27</v>
      </c>
    </row>
    <row r="95" spans="3:50">
      <c r="C95" t="str">
        <f>貼_前年計算用シート!D168</f>
        <v>中札内村</v>
      </c>
      <c r="D95">
        <f>貼_前年計算用シート!D347</f>
        <v>1272</v>
      </c>
      <c r="E95">
        <f t="shared" si="32"/>
        <v>29</v>
      </c>
      <c r="F95" t="str">
        <f>貼_前年計算用シート!E168</f>
        <v>栗山町</v>
      </c>
      <c r="G95">
        <f>貼_前年計算用シート!E347</f>
        <v>559</v>
      </c>
      <c r="H95">
        <f t="shared" si="33"/>
        <v>29</v>
      </c>
      <c r="I95" t="str">
        <f>貼_前年計算用シート!F168</f>
        <v>せたな町</v>
      </c>
      <c r="J95">
        <f>貼_前年計算用シート!F347</f>
        <v>141</v>
      </c>
      <c r="K95">
        <f t="shared" si="34"/>
        <v>29</v>
      </c>
      <c r="L95" t="str">
        <f>貼_前年計算用シート!G168</f>
        <v>豊頃町</v>
      </c>
      <c r="M95">
        <f>貼_前年計算用シート!G347</f>
        <v>57</v>
      </c>
      <c r="N95">
        <f t="shared" si="35"/>
        <v>28</v>
      </c>
      <c r="O95" t="str">
        <f>貼_前年計算用シート!H168</f>
        <v>上川町</v>
      </c>
      <c r="P95">
        <f>貼_前年計算用シート!H347</f>
        <v>3</v>
      </c>
      <c r="Q95">
        <f t="shared" si="36"/>
        <v>23</v>
      </c>
      <c r="R95" t="str">
        <f>貼_前年計算用シート!I168</f>
        <v>厚真町</v>
      </c>
      <c r="S95">
        <f>貼_前年計算用シート!I347</f>
        <v>20</v>
      </c>
      <c r="T95">
        <f t="shared" si="37"/>
        <v>28</v>
      </c>
      <c r="U95" t="str">
        <f>貼_前年計算用シート!J168</f>
        <v>ニセコ町</v>
      </c>
      <c r="V95">
        <f>貼_前年計算用シート!J347</f>
        <v>30</v>
      </c>
      <c r="W95">
        <f t="shared" si="38"/>
        <v>29</v>
      </c>
      <c r="X95" t="str">
        <f>貼_前年計算用シート!K168</f>
        <v>置戸町</v>
      </c>
      <c r="Y95">
        <f>貼_前年計算用シート!K347</f>
        <v>30</v>
      </c>
      <c r="Z95">
        <f t="shared" si="39"/>
        <v>29</v>
      </c>
      <c r="AA95" t="str">
        <f>貼_前年計算用シート!L168</f>
        <v>-</v>
      </c>
      <c r="AB95" t="str">
        <f>貼_前年計算用シート!L347</f>
        <v>-</v>
      </c>
      <c r="AC95" t="str">
        <f t="shared" si="40"/>
        <v>-</v>
      </c>
      <c r="AD95" t="str">
        <f>貼_前年計算用シート!M168</f>
        <v>和寒町</v>
      </c>
      <c r="AE95">
        <f>貼_前年計算用シート!M347</f>
        <v>201</v>
      </c>
      <c r="AF95">
        <f t="shared" si="41"/>
        <v>29</v>
      </c>
      <c r="AG95" t="str">
        <f>貼_前年計算用シート!N168</f>
        <v>伊達市</v>
      </c>
      <c r="AH95">
        <f>貼_前年計算用シート!N347</f>
        <v>3</v>
      </c>
      <c r="AI95">
        <f t="shared" si="42"/>
        <v>27</v>
      </c>
      <c r="AJ95" t="str">
        <f>貼_前年計算用シート!O168</f>
        <v>ニセコ町</v>
      </c>
      <c r="AK95">
        <f>貼_前年計算用シート!O347</f>
        <v>2</v>
      </c>
      <c r="AL95">
        <f t="shared" si="43"/>
        <v>28</v>
      </c>
      <c r="AM95" t="str">
        <f>貼_前年計算用シート!P168</f>
        <v>足寄町</v>
      </c>
      <c r="AN95">
        <f>貼_前年計算用シート!P347</f>
        <v>852</v>
      </c>
      <c r="AO95">
        <f t="shared" si="44"/>
        <v>29</v>
      </c>
      <c r="AP95" t="str">
        <f>貼_前年計算用シート!Q168</f>
        <v>佐呂間町</v>
      </c>
      <c r="AQ95">
        <f>貼_前年計算用シート!Q347</f>
        <v>540</v>
      </c>
      <c r="AR95">
        <f t="shared" si="45"/>
        <v>29</v>
      </c>
      <c r="AS95" t="str">
        <f>貼_前年計算用シート!R168</f>
        <v>新得町</v>
      </c>
      <c r="AT95">
        <f>貼_前年計算用シート!R347</f>
        <v>447</v>
      </c>
      <c r="AU95">
        <f t="shared" si="46"/>
        <v>29</v>
      </c>
      <c r="AV95" t="str">
        <f>貼_前年計算用シート!S168</f>
        <v>美瑛町</v>
      </c>
      <c r="AW95">
        <f>貼_前年計算用シート!S347</f>
        <v>127</v>
      </c>
      <c r="AX95">
        <f t="shared" si="47"/>
        <v>29</v>
      </c>
    </row>
    <row r="96" spans="3:50">
      <c r="C96" t="str">
        <f>貼_前年計算用シート!D169</f>
        <v>斜里町</v>
      </c>
      <c r="D96">
        <f>貼_前年計算用シート!D348</f>
        <v>1260</v>
      </c>
      <c r="E96">
        <f t="shared" si="32"/>
        <v>30</v>
      </c>
      <c r="F96" t="str">
        <f>貼_前年計算用シート!E169</f>
        <v>中札内村</v>
      </c>
      <c r="G96">
        <f>貼_前年計算用シート!E348</f>
        <v>549</v>
      </c>
      <c r="H96">
        <f t="shared" si="33"/>
        <v>30</v>
      </c>
      <c r="I96" t="str">
        <f>貼_前年計算用シート!F169</f>
        <v>厚真町</v>
      </c>
      <c r="J96">
        <f>貼_前年計算用シート!F348</f>
        <v>140</v>
      </c>
      <c r="K96">
        <f t="shared" si="34"/>
        <v>30</v>
      </c>
      <c r="L96" t="str">
        <f>貼_前年計算用シート!G169</f>
        <v>上富良野町</v>
      </c>
      <c r="M96">
        <f>貼_前年計算用シート!G348</f>
        <v>53</v>
      </c>
      <c r="N96">
        <f t="shared" si="35"/>
        <v>30</v>
      </c>
      <c r="O96" t="str">
        <f>貼_前年計算用シート!H169</f>
        <v>弟子屈町</v>
      </c>
      <c r="P96">
        <f>貼_前年計算用シート!H348</f>
        <v>3</v>
      </c>
      <c r="Q96">
        <f t="shared" si="36"/>
        <v>23</v>
      </c>
      <c r="R96" t="str">
        <f>貼_前年計算用シート!I169</f>
        <v>厚沢部町</v>
      </c>
      <c r="S96">
        <f>貼_前年計算用シート!I348</f>
        <v>19</v>
      </c>
      <c r="T96">
        <f t="shared" si="37"/>
        <v>30</v>
      </c>
      <c r="U96" t="str">
        <f>貼_前年計算用シート!J169</f>
        <v>洞爺湖町</v>
      </c>
      <c r="V96">
        <f>貼_前年計算用シート!J348</f>
        <v>30</v>
      </c>
      <c r="W96">
        <f t="shared" si="38"/>
        <v>29</v>
      </c>
      <c r="X96" t="str">
        <f>貼_前年計算用シート!K169</f>
        <v>佐呂間町</v>
      </c>
      <c r="Y96">
        <f>貼_前年計算用シート!K348</f>
        <v>30</v>
      </c>
      <c r="Z96">
        <f t="shared" si="39"/>
        <v>29</v>
      </c>
      <c r="AA96" t="str">
        <f>貼_前年計算用シート!L169</f>
        <v>-</v>
      </c>
      <c r="AB96" t="str">
        <f>貼_前年計算用シート!L348</f>
        <v>-</v>
      </c>
      <c r="AC96" t="str">
        <f t="shared" si="40"/>
        <v>-</v>
      </c>
      <c r="AD96" t="str">
        <f>貼_前年計算用シート!M169</f>
        <v>森町</v>
      </c>
      <c r="AE96">
        <f>貼_前年計算用シート!M348</f>
        <v>193</v>
      </c>
      <c r="AF96">
        <f t="shared" si="41"/>
        <v>30</v>
      </c>
      <c r="AG96" t="str">
        <f>貼_前年計算用シート!N169</f>
        <v>更別村</v>
      </c>
      <c r="AH96">
        <f>貼_前年計算用シート!N348</f>
        <v>3</v>
      </c>
      <c r="AI96">
        <f t="shared" si="42"/>
        <v>27</v>
      </c>
      <c r="AJ96" t="str">
        <f>貼_前年計算用シート!O169</f>
        <v>喜茂別町</v>
      </c>
      <c r="AK96">
        <f>貼_前年計算用シート!O348</f>
        <v>2</v>
      </c>
      <c r="AL96">
        <f t="shared" si="43"/>
        <v>28</v>
      </c>
      <c r="AM96" t="str">
        <f>貼_前年計算用シート!P169</f>
        <v>千歳市</v>
      </c>
      <c r="AN96">
        <f>貼_前年計算用シート!P348</f>
        <v>840</v>
      </c>
      <c r="AO96">
        <f t="shared" si="44"/>
        <v>30</v>
      </c>
      <c r="AP96" t="str">
        <f>貼_前年計算用シート!Q169</f>
        <v>本別町</v>
      </c>
      <c r="AQ96">
        <f>貼_前年計算用シート!Q348</f>
        <v>536</v>
      </c>
      <c r="AR96">
        <f t="shared" si="45"/>
        <v>30</v>
      </c>
      <c r="AS96" t="str">
        <f>貼_前年計算用シート!R169</f>
        <v>天塩町</v>
      </c>
      <c r="AT96">
        <f>貼_前年計算用シート!R348</f>
        <v>414</v>
      </c>
      <c r="AU96">
        <f t="shared" si="46"/>
        <v>30</v>
      </c>
      <c r="AV96" t="str">
        <f>貼_前年計算用シート!S169</f>
        <v>美幌町</v>
      </c>
      <c r="AW96">
        <f>貼_前年計算用シート!S348</f>
        <v>124</v>
      </c>
      <c r="AX96">
        <f t="shared" si="47"/>
        <v>30</v>
      </c>
    </row>
    <row r="97" spans="3:50">
      <c r="C97" t="str">
        <f>貼_前年計算用シート!D170</f>
        <v>千歳市</v>
      </c>
      <c r="D97">
        <f>貼_前年計算用シート!D349</f>
        <v>1232</v>
      </c>
      <c r="E97">
        <f t="shared" si="32"/>
        <v>31</v>
      </c>
      <c r="F97" t="str">
        <f>貼_前年計算用シート!E170</f>
        <v>当別町</v>
      </c>
      <c r="G97">
        <f>貼_前年計算用シート!E349</f>
        <v>505</v>
      </c>
      <c r="H97">
        <f t="shared" si="33"/>
        <v>31</v>
      </c>
      <c r="I97" t="str">
        <f>貼_前年計算用シート!F170</f>
        <v>むかわ町</v>
      </c>
      <c r="J97">
        <f>貼_前年計算用シート!F349</f>
        <v>132</v>
      </c>
      <c r="K97">
        <f t="shared" si="34"/>
        <v>31</v>
      </c>
      <c r="L97" t="str">
        <f>貼_前年計算用シート!G170</f>
        <v>千歳市</v>
      </c>
      <c r="M97">
        <f>貼_前年計算用シート!G349</f>
        <v>50</v>
      </c>
      <c r="N97">
        <f t="shared" si="35"/>
        <v>31</v>
      </c>
      <c r="O97" t="str">
        <f>貼_前年計算用シート!H170</f>
        <v>岩見沢市</v>
      </c>
      <c r="P97">
        <f>貼_前年計算用シート!H349</f>
        <v>2</v>
      </c>
      <c r="Q97">
        <f t="shared" si="36"/>
        <v>31</v>
      </c>
      <c r="R97" t="str">
        <f>貼_前年計算用シート!I170</f>
        <v>大空町</v>
      </c>
      <c r="S97">
        <f>貼_前年計算用シート!I349</f>
        <v>18</v>
      </c>
      <c r="T97">
        <f t="shared" si="37"/>
        <v>31</v>
      </c>
      <c r="U97" t="str">
        <f>貼_前年計算用シート!J170</f>
        <v>新得町</v>
      </c>
      <c r="V97">
        <f>貼_前年計算用シート!J349</f>
        <v>25</v>
      </c>
      <c r="W97">
        <f t="shared" si="38"/>
        <v>31</v>
      </c>
      <c r="X97" t="str">
        <f>貼_前年計算用シート!K170</f>
        <v>湧別町</v>
      </c>
      <c r="Y97">
        <f>貼_前年計算用シート!K349</f>
        <v>30</v>
      </c>
      <c r="Z97">
        <f t="shared" si="39"/>
        <v>29</v>
      </c>
      <c r="AA97" t="str">
        <f>貼_前年計算用シート!L170</f>
        <v>-</v>
      </c>
      <c r="AB97" t="str">
        <f>貼_前年計算用シート!L349</f>
        <v>-</v>
      </c>
      <c r="AC97" t="str">
        <f t="shared" si="40"/>
        <v>-</v>
      </c>
      <c r="AD97" t="str">
        <f>貼_前年計算用シート!M170</f>
        <v>真狩村</v>
      </c>
      <c r="AE97">
        <f>貼_前年計算用シート!M349</f>
        <v>190</v>
      </c>
      <c r="AF97">
        <f t="shared" si="41"/>
        <v>31</v>
      </c>
      <c r="AG97" t="str">
        <f>貼_前年計算用シート!N170</f>
        <v>函館市</v>
      </c>
      <c r="AH97">
        <f>貼_前年計算用シート!N349</f>
        <v>2</v>
      </c>
      <c r="AI97">
        <f t="shared" si="42"/>
        <v>31</v>
      </c>
      <c r="AJ97" t="str">
        <f>貼_前年計算用シート!O170</f>
        <v>豊浦町</v>
      </c>
      <c r="AK97">
        <f>貼_前年計算用シート!O349</f>
        <v>2</v>
      </c>
      <c r="AL97">
        <f t="shared" si="43"/>
        <v>28</v>
      </c>
      <c r="AM97" t="str">
        <f>貼_前年計算用シート!P170</f>
        <v>紋別市</v>
      </c>
      <c r="AN97">
        <f>貼_前年計算用シート!P349</f>
        <v>791</v>
      </c>
      <c r="AO97">
        <f t="shared" si="44"/>
        <v>31</v>
      </c>
      <c r="AP97" t="str">
        <f>貼_前年計算用シート!Q170</f>
        <v>天塩町</v>
      </c>
      <c r="AQ97">
        <f>貼_前年計算用シート!Q349</f>
        <v>508</v>
      </c>
      <c r="AR97">
        <f t="shared" si="45"/>
        <v>31</v>
      </c>
      <c r="AS97" t="str">
        <f>貼_前年計算用シート!R170</f>
        <v>帯広市</v>
      </c>
      <c r="AT97">
        <f>貼_前年計算用シート!R349</f>
        <v>413</v>
      </c>
      <c r="AU97">
        <f t="shared" si="46"/>
        <v>31</v>
      </c>
      <c r="AV97" t="str">
        <f>貼_前年計算用シート!S170</f>
        <v>大樹町</v>
      </c>
      <c r="AW97">
        <f>貼_前年計算用シート!S349</f>
        <v>124</v>
      </c>
      <c r="AX97">
        <f t="shared" si="47"/>
        <v>30</v>
      </c>
    </row>
    <row r="98" spans="3:50">
      <c r="C98" t="str">
        <f>貼_前年計算用シート!D171</f>
        <v>新冠町</v>
      </c>
      <c r="D98">
        <f>貼_前年計算用シート!D350</f>
        <v>1228</v>
      </c>
      <c r="E98">
        <f t="shared" si="32"/>
        <v>32</v>
      </c>
      <c r="F98" t="str">
        <f>貼_前年計算用シート!E171</f>
        <v>清水町</v>
      </c>
      <c r="G98">
        <f>貼_前年計算用シート!E350</f>
        <v>503</v>
      </c>
      <c r="H98">
        <f t="shared" si="33"/>
        <v>32</v>
      </c>
      <c r="I98" t="str">
        <f>貼_前年計算用シート!F171</f>
        <v>今金町</v>
      </c>
      <c r="J98">
        <f>貼_前年計算用シート!F350</f>
        <v>129</v>
      </c>
      <c r="K98">
        <f t="shared" si="34"/>
        <v>32</v>
      </c>
      <c r="L98" t="str">
        <f>貼_前年計算用シート!G171</f>
        <v>新篠津村</v>
      </c>
      <c r="M98">
        <f>貼_前年計算用シート!G350</f>
        <v>49</v>
      </c>
      <c r="N98">
        <f t="shared" si="35"/>
        <v>32</v>
      </c>
      <c r="O98" t="str">
        <f>貼_前年計算用シート!H171</f>
        <v>滝川市</v>
      </c>
      <c r="P98">
        <f>貼_前年計算用シート!H350</f>
        <v>2</v>
      </c>
      <c r="Q98">
        <f t="shared" si="36"/>
        <v>31</v>
      </c>
      <c r="R98" t="str">
        <f>貼_前年計算用シート!I171</f>
        <v>今金町</v>
      </c>
      <c r="S98">
        <f>貼_前年計算用シート!I350</f>
        <v>17</v>
      </c>
      <c r="T98">
        <f t="shared" si="37"/>
        <v>32</v>
      </c>
      <c r="U98" t="str">
        <f>貼_前年計算用シート!J171</f>
        <v>南富良野町</v>
      </c>
      <c r="V98">
        <f>貼_前年計算用シート!J350</f>
        <v>22</v>
      </c>
      <c r="W98">
        <f t="shared" si="38"/>
        <v>32</v>
      </c>
      <c r="X98" t="str">
        <f>貼_前年計算用シート!K171</f>
        <v>富良野市</v>
      </c>
      <c r="Y98">
        <f>貼_前年計算用シート!K350</f>
        <v>29</v>
      </c>
      <c r="Z98">
        <f t="shared" si="39"/>
        <v>32</v>
      </c>
      <c r="AA98" t="str">
        <f>貼_前年計算用シート!L171</f>
        <v>-</v>
      </c>
      <c r="AB98" t="str">
        <f>貼_前年計算用シート!L350</f>
        <v>-</v>
      </c>
      <c r="AC98" t="str">
        <f t="shared" si="40"/>
        <v>-</v>
      </c>
      <c r="AD98" t="str">
        <f>貼_前年計算用シート!M171</f>
        <v>余市町</v>
      </c>
      <c r="AE98">
        <f>貼_前年計算用シート!M350</f>
        <v>183</v>
      </c>
      <c r="AF98">
        <f t="shared" si="41"/>
        <v>32</v>
      </c>
      <c r="AG98" t="str">
        <f>貼_前年計算用シート!N171</f>
        <v>帯広市</v>
      </c>
      <c r="AH98">
        <f>貼_前年計算用シート!N350</f>
        <v>2</v>
      </c>
      <c r="AI98">
        <f t="shared" si="42"/>
        <v>31</v>
      </c>
      <c r="AJ98" t="str">
        <f>貼_前年計算用シート!O171</f>
        <v>網走市</v>
      </c>
      <c r="AK98">
        <f>貼_前年計算用シート!O350</f>
        <v>1</v>
      </c>
      <c r="AL98">
        <f t="shared" si="43"/>
        <v>32</v>
      </c>
      <c r="AM98" t="str">
        <f>貼_前年計算用シート!P171</f>
        <v>弟子屈町</v>
      </c>
      <c r="AN98">
        <f>貼_前年計算用シート!P350</f>
        <v>791</v>
      </c>
      <c r="AO98">
        <f t="shared" si="44"/>
        <v>31</v>
      </c>
      <c r="AP98" t="str">
        <f>貼_前年計算用シート!Q171</f>
        <v>帯広市</v>
      </c>
      <c r="AQ98">
        <f>貼_前年計算用シート!Q350</f>
        <v>493</v>
      </c>
      <c r="AR98">
        <f t="shared" si="45"/>
        <v>32</v>
      </c>
      <c r="AS98" t="str">
        <f>貼_前年計算用シート!R171</f>
        <v>幌延町</v>
      </c>
      <c r="AT98">
        <f>貼_前年計算用シート!R350</f>
        <v>396</v>
      </c>
      <c r="AU98">
        <f t="shared" si="46"/>
        <v>32</v>
      </c>
      <c r="AV98" t="str">
        <f>貼_前年計算用シート!S171</f>
        <v>日高町</v>
      </c>
      <c r="AW98">
        <f>貼_前年計算用シート!S350</f>
        <v>120</v>
      </c>
      <c r="AX98">
        <f t="shared" si="47"/>
        <v>32</v>
      </c>
    </row>
    <row r="99" spans="3:50">
      <c r="C99" t="str">
        <f>貼_前年計算用シート!D172</f>
        <v>津別町</v>
      </c>
      <c r="D99">
        <f>貼_前年計算用シート!D351</f>
        <v>1227</v>
      </c>
      <c r="E99">
        <f t="shared" si="32"/>
        <v>33</v>
      </c>
      <c r="F99" t="str">
        <f>貼_前年計算用シート!E172</f>
        <v>江別市</v>
      </c>
      <c r="G99">
        <f>貼_前年計算用シート!E351</f>
        <v>494</v>
      </c>
      <c r="H99">
        <f t="shared" si="33"/>
        <v>33</v>
      </c>
      <c r="I99" t="str">
        <f>貼_前年計算用シート!F172</f>
        <v>石狩市</v>
      </c>
      <c r="J99">
        <f>貼_前年計算用シート!F351</f>
        <v>128</v>
      </c>
      <c r="K99">
        <f t="shared" si="34"/>
        <v>33</v>
      </c>
      <c r="L99" t="str">
        <f>貼_前年計算用シート!G172</f>
        <v>江別市</v>
      </c>
      <c r="M99">
        <f>貼_前年計算用シート!G351</f>
        <v>48</v>
      </c>
      <c r="N99">
        <f t="shared" si="35"/>
        <v>33</v>
      </c>
      <c r="O99" t="str">
        <f>貼_前年計算用シート!H172</f>
        <v>秩父別町</v>
      </c>
      <c r="P99">
        <f>貼_前年計算用シート!H351</f>
        <v>2</v>
      </c>
      <c r="Q99">
        <f t="shared" si="36"/>
        <v>31</v>
      </c>
      <c r="R99" t="str">
        <f>貼_前年計算用シート!I172</f>
        <v>せたな町</v>
      </c>
      <c r="S99">
        <f>貼_前年計算用シート!I351</f>
        <v>16</v>
      </c>
      <c r="T99">
        <f t="shared" si="37"/>
        <v>33</v>
      </c>
      <c r="U99" t="str">
        <f>貼_前年計算用シート!J172</f>
        <v>剣淵町</v>
      </c>
      <c r="V99">
        <f>貼_前年計算用シート!J351</f>
        <v>22</v>
      </c>
      <c r="W99">
        <f t="shared" si="38"/>
        <v>32</v>
      </c>
      <c r="X99" t="str">
        <f>貼_前年計算用シート!K172</f>
        <v>倶知安町</v>
      </c>
      <c r="Y99">
        <f>貼_前年計算用シート!K351</f>
        <v>29</v>
      </c>
      <c r="Z99">
        <f t="shared" si="39"/>
        <v>32</v>
      </c>
      <c r="AA99" t="str">
        <f>貼_前年計算用シート!L172</f>
        <v>-</v>
      </c>
      <c r="AB99" t="str">
        <f>貼_前年計算用シート!L351</f>
        <v>-</v>
      </c>
      <c r="AC99" t="str">
        <f t="shared" si="40"/>
        <v>-</v>
      </c>
      <c r="AD99" t="str">
        <f>貼_前年計算用シート!M172</f>
        <v>斜里町</v>
      </c>
      <c r="AE99">
        <f>貼_前年計算用シート!M351</f>
        <v>183</v>
      </c>
      <c r="AF99">
        <f t="shared" si="41"/>
        <v>32</v>
      </c>
      <c r="AG99" t="str">
        <f>貼_前年計算用シート!N172</f>
        <v>千歳市</v>
      </c>
      <c r="AH99">
        <f>貼_前年計算用シート!N351</f>
        <v>2</v>
      </c>
      <c r="AI99">
        <f t="shared" si="42"/>
        <v>31</v>
      </c>
      <c r="AJ99" t="str">
        <f>貼_前年計算用シート!O172</f>
        <v>士別市</v>
      </c>
      <c r="AK99">
        <f>貼_前年計算用シート!O351</f>
        <v>1</v>
      </c>
      <c r="AL99">
        <f t="shared" si="43"/>
        <v>32</v>
      </c>
      <c r="AM99" t="str">
        <f>貼_前年計算用シート!P172</f>
        <v>帯広市</v>
      </c>
      <c r="AN99">
        <f>貼_前年計算用シート!P351</f>
        <v>760</v>
      </c>
      <c r="AO99">
        <f t="shared" si="44"/>
        <v>33</v>
      </c>
      <c r="AP99" t="str">
        <f>貼_前年計算用シート!Q172</f>
        <v>幌延町</v>
      </c>
      <c r="AQ99">
        <f>貼_前年計算用シート!Q351</f>
        <v>476</v>
      </c>
      <c r="AR99">
        <f t="shared" si="45"/>
        <v>33</v>
      </c>
      <c r="AS99" t="str">
        <f>貼_前年計算用シート!R172</f>
        <v>陸別町</v>
      </c>
      <c r="AT99">
        <f>貼_前年計算用シート!R351</f>
        <v>396</v>
      </c>
      <c r="AU99">
        <f t="shared" si="46"/>
        <v>32</v>
      </c>
      <c r="AV99" t="str">
        <f>貼_前年計算用シート!S172</f>
        <v>士別市</v>
      </c>
      <c r="AW99">
        <f>貼_前年計算用シート!S351</f>
        <v>109</v>
      </c>
      <c r="AX99">
        <f t="shared" si="47"/>
        <v>33</v>
      </c>
    </row>
    <row r="100" spans="3:50">
      <c r="C100" t="str">
        <f>貼_前年計算用シート!D173</f>
        <v>更別村</v>
      </c>
      <c r="D100">
        <f>貼_前年計算用シート!D352</f>
        <v>1193</v>
      </c>
      <c r="E100">
        <f t="shared" si="32"/>
        <v>34</v>
      </c>
      <c r="F100" t="str">
        <f>貼_前年計算用シート!E173</f>
        <v>新篠津村</v>
      </c>
      <c r="G100">
        <f>貼_前年計算用シート!E352</f>
        <v>474</v>
      </c>
      <c r="H100">
        <f t="shared" si="33"/>
        <v>34</v>
      </c>
      <c r="I100" t="str">
        <f>貼_前年計算用シート!F173</f>
        <v>中富良野町</v>
      </c>
      <c r="J100">
        <f>貼_前年計算用シート!F352</f>
        <v>121</v>
      </c>
      <c r="K100">
        <f t="shared" si="34"/>
        <v>34</v>
      </c>
      <c r="L100" t="str">
        <f>貼_前年計算用シート!G173</f>
        <v>士別市</v>
      </c>
      <c r="M100">
        <f>貼_前年計算用シート!G352</f>
        <v>46</v>
      </c>
      <c r="N100">
        <f t="shared" si="35"/>
        <v>34</v>
      </c>
      <c r="O100" t="str">
        <f>貼_前年計算用シート!H173</f>
        <v>鷹栖町</v>
      </c>
      <c r="P100">
        <f>貼_前年計算用シート!H352</f>
        <v>2</v>
      </c>
      <c r="Q100">
        <f t="shared" si="36"/>
        <v>31</v>
      </c>
      <c r="R100" t="str">
        <f>貼_前年計算用シート!I173</f>
        <v>倶知安町</v>
      </c>
      <c r="S100">
        <f>貼_前年計算用シート!I352</f>
        <v>16</v>
      </c>
      <c r="T100">
        <f t="shared" si="37"/>
        <v>33</v>
      </c>
      <c r="U100" t="str">
        <f>貼_前年計算用シート!J173</f>
        <v>旭川市</v>
      </c>
      <c r="V100">
        <f>貼_前年計算用シート!J352</f>
        <v>20</v>
      </c>
      <c r="W100">
        <f t="shared" si="38"/>
        <v>34</v>
      </c>
      <c r="X100" t="str">
        <f>貼_前年計算用シート!K173</f>
        <v>安平町</v>
      </c>
      <c r="Y100">
        <f>貼_前年計算用シート!K352</f>
        <v>29</v>
      </c>
      <c r="Z100">
        <f t="shared" si="39"/>
        <v>32</v>
      </c>
      <c r="AA100" t="str">
        <f>貼_前年計算用シート!L173</f>
        <v>-</v>
      </c>
      <c r="AB100" t="str">
        <f>貼_前年計算用シート!L352</f>
        <v>-</v>
      </c>
      <c r="AC100" t="str">
        <f t="shared" si="40"/>
        <v>-</v>
      </c>
      <c r="AD100" t="str">
        <f>貼_前年計算用シート!M173</f>
        <v>小清水町</v>
      </c>
      <c r="AE100">
        <f>貼_前年計算用シート!M352</f>
        <v>172</v>
      </c>
      <c r="AF100">
        <f t="shared" si="41"/>
        <v>34</v>
      </c>
      <c r="AG100" t="str">
        <f>貼_前年計算用シート!N173</f>
        <v>赤井川村</v>
      </c>
      <c r="AH100">
        <f>貼_前年計算用シート!N352</f>
        <v>2</v>
      </c>
      <c r="AI100">
        <f t="shared" si="42"/>
        <v>31</v>
      </c>
      <c r="AJ100" t="str">
        <f>貼_前年計算用シート!O173</f>
        <v>江差町</v>
      </c>
      <c r="AK100">
        <f>貼_前年計算用シート!O352</f>
        <v>1</v>
      </c>
      <c r="AL100">
        <f t="shared" si="43"/>
        <v>32</v>
      </c>
      <c r="AM100" t="str">
        <f>貼_前年計算用シート!P173</f>
        <v>安平町</v>
      </c>
      <c r="AN100">
        <f>貼_前年計算用シート!P352</f>
        <v>758</v>
      </c>
      <c r="AO100">
        <f t="shared" si="44"/>
        <v>34</v>
      </c>
      <c r="AP100" t="str">
        <f>貼_前年計算用シート!Q173</f>
        <v>猿払村</v>
      </c>
      <c r="AQ100">
        <f>貼_前年計算用シート!Q352</f>
        <v>473</v>
      </c>
      <c r="AR100">
        <f t="shared" si="45"/>
        <v>34</v>
      </c>
      <c r="AS100" t="str">
        <f>貼_前年計算用シート!R173</f>
        <v>猿払村</v>
      </c>
      <c r="AT100">
        <f>貼_前年計算用シート!R352</f>
        <v>392</v>
      </c>
      <c r="AU100">
        <f t="shared" si="46"/>
        <v>34</v>
      </c>
      <c r="AV100" t="str">
        <f>貼_前年計算用シート!S173</f>
        <v>豊頃町</v>
      </c>
      <c r="AW100">
        <f>貼_前年計算用シート!S352</f>
        <v>103</v>
      </c>
      <c r="AX100">
        <f t="shared" si="47"/>
        <v>34</v>
      </c>
    </row>
    <row r="101" spans="3:50">
      <c r="C101" t="str">
        <f>貼_前年計算用シート!D174</f>
        <v>稚内市</v>
      </c>
      <c r="D101">
        <f>貼_前年計算用シート!D353</f>
        <v>1178</v>
      </c>
      <c r="E101">
        <f t="shared" si="32"/>
        <v>35</v>
      </c>
      <c r="F101" t="str">
        <f>貼_前年計算用シート!E174</f>
        <v>余市町</v>
      </c>
      <c r="G101">
        <f>貼_前年計算用シート!E353</f>
        <v>467</v>
      </c>
      <c r="H101">
        <f t="shared" si="33"/>
        <v>35</v>
      </c>
      <c r="I101" t="str">
        <f>貼_前年計算用シート!F174</f>
        <v>奈井江町</v>
      </c>
      <c r="J101">
        <f>貼_前年計算用シート!F353</f>
        <v>116</v>
      </c>
      <c r="K101">
        <f t="shared" si="34"/>
        <v>35</v>
      </c>
      <c r="L101" t="str">
        <f>貼_前年計算用シート!G174</f>
        <v>中札内村</v>
      </c>
      <c r="M101">
        <f>貼_前年計算用シート!G353</f>
        <v>46</v>
      </c>
      <c r="N101">
        <f t="shared" si="35"/>
        <v>34</v>
      </c>
      <c r="O101" t="str">
        <f>貼_前年計算用シート!H174</f>
        <v>東神楽町</v>
      </c>
      <c r="P101">
        <f>貼_前年計算用シート!H353</f>
        <v>2</v>
      </c>
      <c r="Q101">
        <f t="shared" si="36"/>
        <v>31</v>
      </c>
      <c r="R101" t="str">
        <f>貼_前年計算用シート!I174</f>
        <v>新得町</v>
      </c>
      <c r="S101">
        <f>貼_前年計算用シート!I353</f>
        <v>16</v>
      </c>
      <c r="T101">
        <f t="shared" si="37"/>
        <v>33</v>
      </c>
      <c r="U101" t="str">
        <f>貼_前年計算用シート!J174</f>
        <v>名寄市</v>
      </c>
      <c r="V101">
        <f>貼_前年計算用シート!J353</f>
        <v>19</v>
      </c>
      <c r="W101">
        <f t="shared" si="38"/>
        <v>35</v>
      </c>
      <c r="X101" t="str">
        <f>貼_前年計算用シート!K174</f>
        <v>恵庭市</v>
      </c>
      <c r="Y101">
        <f>貼_前年計算用シート!K353</f>
        <v>25</v>
      </c>
      <c r="Z101">
        <f t="shared" si="39"/>
        <v>35</v>
      </c>
      <c r="AA101" t="str">
        <f>貼_前年計算用シート!L174</f>
        <v>-</v>
      </c>
      <c r="AB101" t="str">
        <f>貼_前年計算用シート!L353</f>
        <v>-</v>
      </c>
      <c r="AC101" t="str">
        <f t="shared" si="40"/>
        <v>-</v>
      </c>
      <c r="AD101" t="str">
        <f>貼_前年計算用シート!M174</f>
        <v>中札内村</v>
      </c>
      <c r="AE101">
        <f>貼_前年計算用シート!M353</f>
        <v>167</v>
      </c>
      <c r="AF101">
        <f t="shared" si="41"/>
        <v>35</v>
      </c>
      <c r="AG101" t="str">
        <f>貼_前年計算用シート!N174</f>
        <v>由仁町</v>
      </c>
      <c r="AH101">
        <f>貼_前年計算用シート!N353</f>
        <v>2</v>
      </c>
      <c r="AI101">
        <f t="shared" si="42"/>
        <v>31</v>
      </c>
      <c r="AJ101" t="str">
        <f>貼_前年計算用シート!O174</f>
        <v>湧別町</v>
      </c>
      <c r="AK101">
        <f>貼_前年計算用シート!O353</f>
        <v>1</v>
      </c>
      <c r="AL101">
        <f t="shared" si="43"/>
        <v>32</v>
      </c>
      <c r="AM101" t="str">
        <f>貼_前年計算用シート!P174</f>
        <v>広尾町</v>
      </c>
      <c r="AN101">
        <f>貼_前年計算用シート!P353</f>
        <v>741</v>
      </c>
      <c r="AO101">
        <f t="shared" si="44"/>
        <v>35</v>
      </c>
      <c r="AP101" t="str">
        <f>貼_前年計算用シート!Q174</f>
        <v>陸別町</v>
      </c>
      <c r="AQ101">
        <f>貼_前年計算用シート!Q353</f>
        <v>473</v>
      </c>
      <c r="AR101">
        <f t="shared" si="45"/>
        <v>34</v>
      </c>
      <c r="AS101" t="str">
        <f>貼_前年計算用シート!R174</f>
        <v>本別町</v>
      </c>
      <c r="AT101">
        <f>貼_前年計算用シート!R353</f>
        <v>379</v>
      </c>
      <c r="AU101">
        <f t="shared" si="46"/>
        <v>35</v>
      </c>
      <c r="AV101" t="str">
        <f>貼_前年計算用シート!S174</f>
        <v>むかわ町</v>
      </c>
      <c r="AW101">
        <f>貼_前年計算用シート!S353</f>
        <v>101</v>
      </c>
      <c r="AX101">
        <f t="shared" si="47"/>
        <v>35</v>
      </c>
    </row>
    <row r="102" spans="3:50">
      <c r="C102" t="str">
        <f>貼_前年計算用シート!D175</f>
        <v>浦河町</v>
      </c>
      <c r="D102">
        <f>貼_前年計算用シート!D354</f>
        <v>1167</v>
      </c>
      <c r="E102">
        <f t="shared" si="32"/>
        <v>36</v>
      </c>
      <c r="F102" t="str">
        <f>貼_前年計算用シート!E175</f>
        <v>浦幌町</v>
      </c>
      <c r="G102">
        <f>貼_前年計算用シート!E354</f>
        <v>456</v>
      </c>
      <c r="H102">
        <f t="shared" si="33"/>
        <v>36</v>
      </c>
      <c r="I102" t="str">
        <f>貼_前年計算用シート!F175</f>
        <v>月形町</v>
      </c>
      <c r="J102">
        <f>貼_前年計算用シート!F354</f>
        <v>113</v>
      </c>
      <c r="K102">
        <f t="shared" si="34"/>
        <v>36</v>
      </c>
      <c r="L102" t="str">
        <f>貼_前年計算用シート!G175</f>
        <v>訓子府町</v>
      </c>
      <c r="M102">
        <f>貼_前年計算用シート!G354</f>
        <v>42</v>
      </c>
      <c r="N102">
        <f t="shared" si="35"/>
        <v>36</v>
      </c>
      <c r="O102" t="str">
        <f>貼_前年計算用シート!H175</f>
        <v>当麻町</v>
      </c>
      <c r="P102">
        <f>貼_前年計算用シート!H354</f>
        <v>2</v>
      </c>
      <c r="Q102">
        <f t="shared" si="36"/>
        <v>31</v>
      </c>
      <c r="R102" t="str">
        <f>貼_前年計算用シート!I175</f>
        <v>栗山町</v>
      </c>
      <c r="S102">
        <f>貼_前年計算用シート!I354</f>
        <v>15</v>
      </c>
      <c r="T102">
        <f t="shared" si="37"/>
        <v>36</v>
      </c>
      <c r="U102" t="str">
        <f>貼_前年計算用シート!J175</f>
        <v>富良野市</v>
      </c>
      <c r="V102">
        <f>貼_前年計算用シート!J354</f>
        <v>18</v>
      </c>
      <c r="W102">
        <f t="shared" si="38"/>
        <v>36</v>
      </c>
      <c r="X102" t="str">
        <f>貼_前年計算用シート!K175</f>
        <v>伊達市</v>
      </c>
      <c r="Y102">
        <f>貼_前年計算用シート!K354</f>
        <v>25</v>
      </c>
      <c r="Z102">
        <f t="shared" si="39"/>
        <v>35</v>
      </c>
      <c r="AA102" t="str">
        <f>貼_前年計算用シート!L175</f>
        <v>-</v>
      </c>
      <c r="AB102" t="str">
        <f>貼_前年計算用シート!L354</f>
        <v>-</v>
      </c>
      <c r="AC102" t="str">
        <f t="shared" si="40"/>
        <v>-</v>
      </c>
      <c r="AD102" t="str">
        <f>貼_前年計算用シート!M175</f>
        <v>恵庭市</v>
      </c>
      <c r="AE102">
        <f>貼_前年計算用シート!M354</f>
        <v>164</v>
      </c>
      <c r="AF102">
        <f t="shared" si="41"/>
        <v>36</v>
      </c>
      <c r="AG102" t="str">
        <f>貼_前年計算用シート!N175</f>
        <v>小平町</v>
      </c>
      <c r="AH102">
        <f>貼_前年計算用シート!N354</f>
        <v>2</v>
      </c>
      <c r="AI102">
        <f t="shared" si="42"/>
        <v>31</v>
      </c>
      <c r="AJ102" t="str">
        <f>貼_前年計算用シート!O175</f>
        <v>登別市</v>
      </c>
      <c r="AK102">
        <f>貼_前年計算用シート!O354</f>
        <v>0</v>
      </c>
      <c r="AL102">
        <f t="shared" si="43"/>
        <v>36</v>
      </c>
      <c r="AM102" t="str">
        <f>貼_前年計算用シート!P175</f>
        <v>森町</v>
      </c>
      <c r="AN102">
        <f>貼_前年計算用シート!P354</f>
        <v>726</v>
      </c>
      <c r="AO102">
        <f t="shared" si="44"/>
        <v>36</v>
      </c>
      <c r="AP102" t="str">
        <f>貼_前年計算用シート!Q175</f>
        <v>浜頓別町</v>
      </c>
      <c r="AQ102">
        <f>貼_前年計算用シート!Q354</f>
        <v>440</v>
      </c>
      <c r="AR102">
        <f t="shared" si="45"/>
        <v>36</v>
      </c>
      <c r="AS102" t="str">
        <f>貼_前年計算用シート!R175</f>
        <v>北見市</v>
      </c>
      <c r="AT102">
        <f>貼_前年計算用シート!R354</f>
        <v>357</v>
      </c>
      <c r="AU102">
        <f t="shared" si="46"/>
        <v>36</v>
      </c>
      <c r="AV102" t="str">
        <f>貼_前年計算用シート!S175</f>
        <v>新冠町</v>
      </c>
      <c r="AW102">
        <f>貼_前年計算用シート!S354</f>
        <v>98</v>
      </c>
      <c r="AX102">
        <f t="shared" si="47"/>
        <v>36</v>
      </c>
    </row>
    <row r="103" spans="3:50">
      <c r="C103" t="str">
        <f>貼_前年計算用シート!D176</f>
        <v>佐呂間町</v>
      </c>
      <c r="D103">
        <f>貼_前年計算用シート!D355</f>
        <v>1126</v>
      </c>
      <c r="E103">
        <f t="shared" si="32"/>
        <v>37</v>
      </c>
      <c r="F103" t="str">
        <f>貼_前年計算用シート!E176</f>
        <v>鹿追町</v>
      </c>
      <c r="G103">
        <f>貼_前年計算用シート!E355</f>
        <v>452</v>
      </c>
      <c r="H103">
        <f t="shared" si="33"/>
        <v>37</v>
      </c>
      <c r="I103" t="str">
        <f>貼_前年計算用シート!F176</f>
        <v>北斗市</v>
      </c>
      <c r="J103">
        <f>貼_前年計算用シート!F355</f>
        <v>108</v>
      </c>
      <c r="K103">
        <f t="shared" si="34"/>
        <v>37</v>
      </c>
      <c r="L103" t="str">
        <f>貼_前年計算用シート!G176</f>
        <v>足寄町</v>
      </c>
      <c r="M103">
        <f>貼_前年計算用シート!G355</f>
        <v>35</v>
      </c>
      <c r="N103">
        <f t="shared" si="35"/>
        <v>37</v>
      </c>
      <c r="O103" t="str">
        <f>貼_前年計算用シート!H176</f>
        <v>東川町</v>
      </c>
      <c r="P103">
        <f>貼_前年計算用シート!H355</f>
        <v>2</v>
      </c>
      <c r="Q103">
        <f t="shared" si="36"/>
        <v>31</v>
      </c>
      <c r="R103" t="str">
        <f>貼_前年計算用シート!I176</f>
        <v>月形町</v>
      </c>
      <c r="S103">
        <f>貼_前年計算用シート!I355</f>
        <v>15</v>
      </c>
      <c r="T103">
        <f t="shared" si="37"/>
        <v>36</v>
      </c>
      <c r="U103" t="str">
        <f>貼_前年計算用シート!J176</f>
        <v>せたな町</v>
      </c>
      <c r="V103">
        <f>貼_前年計算用シート!J355</f>
        <v>18</v>
      </c>
      <c r="W103">
        <f t="shared" si="38"/>
        <v>36</v>
      </c>
      <c r="X103" t="str">
        <f>貼_前年計算用シート!K176</f>
        <v>弟子屈町</v>
      </c>
      <c r="Y103">
        <f>貼_前年計算用シート!K355</f>
        <v>22</v>
      </c>
      <c r="Z103">
        <f t="shared" si="39"/>
        <v>37</v>
      </c>
      <c r="AA103" t="str">
        <f>貼_前年計算用シート!L176</f>
        <v>-</v>
      </c>
      <c r="AB103" t="str">
        <f>貼_前年計算用シート!L355</f>
        <v>-</v>
      </c>
      <c r="AC103" t="str">
        <f t="shared" si="40"/>
        <v>-</v>
      </c>
      <c r="AD103" t="str">
        <f>貼_前年計算用シート!M176</f>
        <v>士別市</v>
      </c>
      <c r="AE103">
        <f>貼_前年計算用シート!M355</f>
        <v>151</v>
      </c>
      <c r="AF103">
        <f t="shared" si="41"/>
        <v>37</v>
      </c>
      <c r="AG103" t="str">
        <f>貼_前年計算用シート!N176</f>
        <v>厚真町</v>
      </c>
      <c r="AH103">
        <f>貼_前年計算用シート!N355</f>
        <v>2</v>
      </c>
      <c r="AI103">
        <f t="shared" si="42"/>
        <v>31</v>
      </c>
      <c r="AJ103" t="str">
        <f>貼_前年計算用シート!O176</f>
        <v>松前町</v>
      </c>
      <c r="AK103">
        <f>貼_前年計算用シート!O355</f>
        <v>0</v>
      </c>
      <c r="AL103">
        <f t="shared" si="43"/>
        <v>36</v>
      </c>
      <c r="AM103" t="str">
        <f>貼_前年計算用シート!P176</f>
        <v>中札内村</v>
      </c>
      <c r="AN103">
        <f>貼_前年計算用シート!P355</f>
        <v>723</v>
      </c>
      <c r="AO103">
        <f t="shared" si="44"/>
        <v>37</v>
      </c>
      <c r="AP103" t="str">
        <f>貼_前年計算用シート!Q176</f>
        <v>雄武町</v>
      </c>
      <c r="AQ103">
        <f>貼_前年計算用シート!Q355</f>
        <v>432</v>
      </c>
      <c r="AR103">
        <f t="shared" si="45"/>
        <v>37</v>
      </c>
      <c r="AS103" t="str">
        <f>貼_前年計算用シート!R176</f>
        <v>雄武町</v>
      </c>
      <c r="AT103">
        <f>貼_前年計算用シート!R355</f>
        <v>357</v>
      </c>
      <c r="AU103">
        <f t="shared" si="46"/>
        <v>36</v>
      </c>
      <c r="AV103" t="str">
        <f>貼_前年計算用シート!S176</f>
        <v>釧路市</v>
      </c>
      <c r="AW103">
        <f>貼_前年計算用シート!S355</f>
        <v>92</v>
      </c>
      <c r="AX103">
        <f t="shared" si="47"/>
        <v>37</v>
      </c>
    </row>
    <row r="104" spans="3:50">
      <c r="C104" t="str">
        <f>貼_前年計算用シート!D177</f>
        <v>本別町</v>
      </c>
      <c r="D104">
        <f>貼_前年計算用シート!D356</f>
        <v>1116</v>
      </c>
      <c r="E104">
        <f t="shared" si="32"/>
        <v>38</v>
      </c>
      <c r="F104" t="str">
        <f>貼_前年計算用シート!E177</f>
        <v>仁木町</v>
      </c>
      <c r="G104">
        <f>貼_前年計算用シート!E356</f>
        <v>438</v>
      </c>
      <c r="H104">
        <f t="shared" si="33"/>
        <v>38</v>
      </c>
      <c r="I104" t="str">
        <f>貼_前年計算用シート!F177</f>
        <v>美瑛町</v>
      </c>
      <c r="J104">
        <f>貼_前年計算用シート!F356</f>
        <v>97</v>
      </c>
      <c r="K104">
        <f t="shared" si="34"/>
        <v>38</v>
      </c>
      <c r="L104" t="str">
        <f>貼_前年計算用シート!G177</f>
        <v>剣淵町</v>
      </c>
      <c r="M104">
        <f>貼_前年計算用シート!G356</f>
        <v>34</v>
      </c>
      <c r="N104">
        <f t="shared" si="35"/>
        <v>38</v>
      </c>
      <c r="O104" t="str">
        <f>貼_前年計算用シート!H177</f>
        <v>下川町</v>
      </c>
      <c r="P104">
        <f>貼_前年計算用シート!H356</f>
        <v>2</v>
      </c>
      <c r="Q104">
        <f t="shared" si="36"/>
        <v>31</v>
      </c>
      <c r="R104" t="str">
        <f>貼_前年計算用シート!I177</f>
        <v>池田町</v>
      </c>
      <c r="S104">
        <f>貼_前年計算用シート!I356</f>
        <v>15</v>
      </c>
      <c r="T104">
        <f t="shared" si="37"/>
        <v>36</v>
      </c>
      <c r="U104" t="str">
        <f>貼_前年計算用シート!J177</f>
        <v>士別市</v>
      </c>
      <c r="V104">
        <f>貼_前年計算用シート!J356</f>
        <v>14</v>
      </c>
      <c r="W104">
        <f t="shared" si="38"/>
        <v>38</v>
      </c>
      <c r="X104" t="str">
        <f>貼_前年計算用シート!K177</f>
        <v>上富良野町</v>
      </c>
      <c r="Y104">
        <f>貼_前年計算用シート!K356</f>
        <v>21</v>
      </c>
      <c r="Z104">
        <f t="shared" si="39"/>
        <v>38</v>
      </c>
      <c r="AA104" t="str">
        <f>貼_前年計算用シート!L177</f>
        <v>-</v>
      </c>
      <c r="AB104" t="str">
        <f>貼_前年計算用シート!L356</f>
        <v>-</v>
      </c>
      <c r="AC104" t="str">
        <f t="shared" si="40"/>
        <v>-</v>
      </c>
      <c r="AD104" t="str">
        <f>貼_前年計算用シート!M177</f>
        <v>留寿都村</v>
      </c>
      <c r="AE104">
        <f>貼_前年計算用シート!M356</f>
        <v>151</v>
      </c>
      <c r="AF104">
        <f t="shared" si="41"/>
        <v>37</v>
      </c>
      <c r="AG104" t="str">
        <f>貼_前年計算用シート!N177</f>
        <v>洞爺湖町</v>
      </c>
      <c r="AH104">
        <f>貼_前年計算用シート!N356</f>
        <v>2</v>
      </c>
      <c r="AI104">
        <f t="shared" si="42"/>
        <v>31</v>
      </c>
      <c r="AJ104" t="str">
        <f>貼_前年計算用シート!O177</f>
        <v>福島町</v>
      </c>
      <c r="AK104">
        <f>貼_前年計算用シート!O356</f>
        <v>0</v>
      </c>
      <c r="AL104">
        <f t="shared" si="43"/>
        <v>36</v>
      </c>
      <c r="AM104" t="str">
        <f>貼_前年計算用シート!P177</f>
        <v>根室市</v>
      </c>
      <c r="AN104">
        <f>貼_前年計算用シート!P356</f>
        <v>699</v>
      </c>
      <c r="AO104">
        <f t="shared" si="44"/>
        <v>38</v>
      </c>
      <c r="AP104" t="str">
        <f>貼_前年計算用シート!Q177</f>
        <v>北見市</v>
      </c>
      <c r="AQ104">
        <f>貼_前年計算用シート!Q356</f>
        <v>428</v>
      </c>
      <c r="AR104">
        <f t="shared" si="45"/>
        <v>38</v>
      </c>
      <c r="AS104" t="str">
        <f>貼_前年計算用シート!R177</f>
        <v>浜頓別町</v>
      </c>
      <c r="AT104">
        <f>貼_前年計算用シート!R356</f>
        <v>351</v>
      </c>
      <c r="AU104">
        <f t="shared" si="46"/>
        <v>38</v>
      </c>
      <c r="AV104" t="str">
        <f>貼_前年計算用シート!S177</f>
        <v>八雲町</v>
      </c>
      <c r="AW104">
        <f>貼_前年計算用シート!S356</f>
        <v>91</v>
      </c>
      <c r="AX104">
        <f t="shared" si="47"/>
        <v>38</v>
      </c>
    </row>
    <row r="105" spans="3:50">
      <c r="C105" t="str">
        <f>貼_前年計算用シート!D178</f>
        <v>浦幌町</v>
      </c>
      <c r="D105">
        <f>貼_前年計算用シート!D357</f>
        <v>1116</v>
      </c>
      <c r="E105">
        <f t="shared" si="32"/>
        <v>38</v>
      </c>
      <c r="F105" t="str">
        <f>貼_前年計算用シート!E178</f>
        <v>池田町</v>
      </c>
      <c r="G105">
        <f>貼_前年計算用シート!E357</f>
        <v>436</v>
      </c>
      <c r="H105">
        <f t="shared" si="33"/>
        <v>39</v>
      </c>
      <c r="I105" t="str">
        <f>貼_前年計算用シート!F178</f>
        <v>羽幌町</v>
      </c>
      <c r="J105">
        <f>貼_前年計算用シート!F357</f>
        <v>95</v>
      </c>
      <c r="K105">
        <f t="shared" si="34"/>
        <v>39</v>
      </c>
      <c r="L105" t="str">
        <f>貼_前年計算用シート!G178</f>
        <v>安平町</v>
      </c>
      <c r="M105">
        <f>貼_前年計算用シート!G357</f>
        <v>33</v>
      </c>
      <c r="N105">
        <f t="shared" si="35"/>
        <v>39</v>
      </c>
      <c r="O105" t="str">
        <f>貼_前年計算用シート!H178</f>
        <v>増毛町</v>
      </c>
      <c r="P105">
        <f>貼_前年計算用シート!H357</f>
        <v>2</v>
      </c>
      <c r="Q105">
        <f t="shared" si="36"/>
        <v>31</v>
      </c>
      <c r="R105" t="str">
        <f>貼_前年計算用シート!I178</f>
        <v>津別町</v>
      </c>
      <c r="S105">
        <f>貼_前年計算用シート!I357</f>
        <v>14</v>
      </c>
      <c r="T105">
        <f t="shared" si="37"/>
        <v>39</v>
      </c>
      <c r="U105" t="str">
        <f>貼_前年計算用シート!J178</f>
        <v>石狩市</v>
      </c>
      <c r="V105">
        <f>貼_前年計算用シート!J357</f>
        <v>14</v>
      </c>
      <c r="W105">
        <f t="shared" si="38"/>
        <v>38</v>
      </c>
      <c r="X105" t="str">
        <f>貼_前年計算用シート!K178</f>
        <v>洞爺湖町</v>
      </c>
      <c r="Y105">
        <f>貼_前年計算用シート!K357</f>
        <v>21</v>
      </c>
      <c r="Z105">
        <f t="shared" si="39"/>
        <v>38</v>
      </c>
      <c r="AA105" t="str">
        <f>貼_前年計算用シート!L178</f>
        <v>-</v>
      </c>
      <c r="AB105" t="str">
        <f>貼_前年計算用シート!L357</f>
        <v>-</v>
      </c>
      <c r="AC105" t="str">
        <f t="shared" si="40"/>
        <v>-</v>
      </c>
      <c r="AD105" t="str">
        <f>貼_前年計算用シート!M178</f>
        <v>東川町</v>
      </c>
      <c r="AE105">
        <f>貼_前年計算用シート!M357</f>
        <v>151</v>
      </c>
      <c r="AF105">
        <f t="shared" si="41"/>
        <v>37</v>
      </c>
      <c r="AG105" t="str">
        <f>貼_前年計算用シート!N178</f>
        <v>釧路市</v>
      </c>
      <c r="AH105">
        <f>貼_前年計算用シート!N357</f>
        <v>1</v>
      </c>
      <c r="AI105">
        <f t="shared" si="42"/>
        <v>39</v>
      </c>
      <c r="AJ105" t="str">
        <f>貼_前年計算用シート!O178</f>
        <v>知内町</v>
      </c>
      <c r="AK105">
        <f>貼_前年計算用シート!O357</f>
        <v>0</v>
      </c>
      <c r="AL105">
        <f t="shared" si="43"/>
        <v>36</v>
      </c>
      <c r="AM105" t="str">
        <f>貼_前年計算用シート!P178</f>
        <v>枝幸町</v>
      </c>
      <c r="AN105">
        <f>貼_前年計算用シート!P357</f>
        <v>699</v>
      </c>
      <c r="AO105">
        <f t="shared" si="44"/>
        <v>38</v>
      </c>
      <c r="AP105" t="str">
        <f>貼_前年計算用シート!Q178</f>
        <v>中札内村</v>
      </c>
      <c r="AQ105">
        <f>貼_前年計算用シート!Q357</f>
        <v>418</v>
      </c>
      <c r="AR105">
        <f t="shared" si="45"/>
        <v>39</v>
      </c>
      <c r="AS105" t="str">
        <f>貼_前年計算用シート!R178</f>
        <v>浦幌町</v>
      </c>
      <c r="AT105">
        <f>貼_前年計算用シート!R357</f>
        <v>349</v>
      </c>
      <c r="AU105">
        <f t="shared" si="46"/>
        <v>39</v>
      </c>
      <c r="AV105" t="str">
        <f>貼_前年計算用シート!S178</f>
        <v>豊浦町</v>
      </c>
      <c r="AW105">
        <f>貼_前年計算用シート!S357</f>
        <v>90</v>
      </c>
      <c r="AX105">
        <f t="shared" si="47"/>
        <v>39</v>
      </c>
    </row>
    <row r="106" spans="3:50">
      <c r="C106" t="str">
        <f>貼_前年計算用シート!D179</f>
        <v>釧路市</v>
      </c>
      <c r="D106">
        <f>貼_前年計算用シート!D358</f>
        <v>1112</v>
      </c>
      <c r="E106">
        <f t="shared" si="32"/>
        <v>40</v>
      </c>
      <c r="F106" t="str">
        <f>貼_前年計算用シート!E179</f>
        <v>由仁町</v>
      </c>
      <c r="G106">
        <f>貼_前年計算用シート!E358</f>
        <v>434</v>
      </c>
      <c r="H106">
        <f t="shared" si="33"/>
        <v>40</v>
      </c>
      <c r="I106" t="str">
        <f>貼_前年計算用シート!F179</f>
        <v>小平町</v>
      </c>
      <c r="J106">
        <f>貼_前年計算用シート!F358</f>
        <v>94</v>
      </c>
      <c r="K106">
        <f t="shared" si="34"/>
        <v>40</v>
      </c>
      <c r="L106" t="str">
        <f>貼_前年計算用シート!G179</f>
        <v>佐呂間町</v>
      </c>
      <c r="M106">
        <f>貼_前年計算用シート!G358</f>
        <v>31</v>
      </c>
      <c r="N106">
        <f t="shared" si="35"/>
        <v>40</v>
      </c>
      <c r="O106" t="str">
        <f>貼_前年計算用シート!H179</f>
        <v>羽幌町</v>
      </c>
      <c r="P106">
        <f>貼_前年計算用シート!H358</f>
        <v>2</v>
      </c>
      <c r="Q106">
        <f t="shared" si="36"/>
        <v>31</v>
      </c>
      <c r="R106" t="str">
        <f>貼_前年計算用シート!I179</f>
        <v>美幌町</v>
      </c>
      <c r="S106">
        <f>貼_前年計算用シート!I358</f>
        <v>13</v>
      </c>
      <c r="T106">
        <f t="shared" si="37"/>
        <v>40</v>
      </c>
      <c r="U106" t="str">
        <f>貼_前年計算用シート!J179</f>
        <v>中富良野町</v>
      </c>
      <c r="V106">
        <f>貼_前年計算用シート!J358</f>
        <v>13</v>
      </c>
      <c r="W106">
        <f t="shared" si="38"/>
        <v>40</v>
      </c>
      <c r="X106" t="str">
        <f>貼_前年計算用シート!K179</f>
        <v>由仁町</v>
      </c>
      <c r="Y106">
        <f>貼_前年計算用シート!K358</f>
        <v>20</v>
      </c>
      <c r="Z106">
        <f t="shared" si="39"/>
        <v>40</v>
      </c>
      <c r="AA106" t="str">
        <f>貼_前年計算用シート!L179</f>
        <v>-</v>
      </c>
      <c r="AB106" t="str">
        <f>貼_前年計算用シート!L358</f>
        <v>-</v>
      </c>
      <c r="AC106" t="str">
        <f t="shared" si="40"/>
        <v>-</v>
      </c>
      <c r="AD106" t="str">
        <f>貼_前年計算用シート!M179</f>
        <v>旭川市</v>
      </c>
      <c r="AE106">
        <f>貼_前年計算用シート!M358</f>
        <v>146</v>
      </c>
      <c r="AF106">
        <f t="shared" si="41"/>
        <v>40</v>
      </c>
      <c r="AG106" t="str">
        <f>貼_前年計算用シート!N179</f>
        <v>江別市</v>
      </c>
      <c r="AH106">
        <f>貼_前年計算用シート!N358</f>
        <v>1</v>
      </c>
      <c r="AI106">
        <f t="shared" si="42"/>
        <v>39</v>
      </c>
      <c r="AJ106" t="str">
        <f>貼_前年計算用シート!O179</f>
        <v>長万部町</v>
      </c>
      <c r="AK106">
        <f>貼_前年計算用シート!O358</f>
        <v>0</v>
      </c>
      <c r="AL106">
        <f t="shared" si="43"/>
        <v>36</v>
      </c>
      <c r="AM106" t="str">
        <f>貼_前年計算用シート!P179</f>
        <v>本別町</v>
      </c>
      <c r="AN106">
        <f>貼_前年計算用シート!P358</f>
        <v>697</v>
      </c>
      <c r="AO106">
        <f t="shared" si="44"/>
        <v>40</v>
      </c>
      <c r="AP106" t="str">
        <f>貼_前年計算用シート!Q179</f>
        <v>浦幌町</v>
      </c>
      <c r="AQ106">
        <f>貼_前年計算用シート!Q358</f>
        <v>414</v>
      </c>
      <c r="AR106">
        <f t="shared" si="45"/>
        <v>40</v>
      </c>
      <c r="AS106" t="str">
        <f>貼_前年計算用シート!R179</f>
        <v>中札内村</v>
      </c>
      <c r="AT106">
        <f>貼_前年計算用シート!R358</f>
        <v>334</v>
      </c>
      <c r="AU106">
        <f t="shared" si="46"/>
        <v>40</v>
      </c>
      <c r="AV106" t="str">
        <f>貼_前年計算用シート!S179</f>
        <v>大空町</v>
      </c>
      <c r="AW106">
        <f>貼_前年計算用シート!S358</f>
        <v>88</v>
      </c>
      <c r="AX106">
        <f t="shared" si="47"/>
        <v>40</v>
      </c>
    </row>
    <row r="107" spans="3:50">
      <c r="C107" t="str">
        <f>貼_前年計算用シート!D180</f>
        <v>伊達市</v>
      </c>
      <c r="D107">
        <f>貼_前年計算用シート!D359</f>
        <v>1103</v>
      </c>
      <c r="E107">
        <f t="shared" si="32"/>
        <v>41</v>
      </c>
      <c r="F107" t="str">
        <f>貼_前年計算用シート!E180</f>
        <v>新十津川町</v>
      </c>
      <c r="G107">
        <f>貼_前年計算用シート!E359</f>
        <v>424</v>
      </c>
      <c r="H107">
        <f t="shared" si="33"/>
        <v>41</v>
      </c>
      <c r="I107" t="str">
        <f>貼_前年計算用シート!F180</f>
        <v>愛別町</v>
      </c>
      <c r="J107">
        <f>貼_前年計算用シート!F359</f>
        <v>91</v>
      </c>
      <c r="K107">
        <f t="shared" si="34"/>
        <v>41</v>
      </c>
      <c r="L107" t="str">
        <f>貼_前年計算用シート!G180</f>
        <v>中富良野町</v>
      </c>
      <c r="M107">
        <f>貼_前年計算用シート!G359</f>
        <v>28</v>
      </c>
      <c r="N107">
        <f t="shared" si="35"/>
        <v>41</v>
      </c>
      <c r="O107" t="str">
        <f>貼_前年計算用シート!H180</f>
        <v>清水町</v>
      </c>
      <c r="P107">
        <f>貼_前年計算用シート!H359</f>
        <v>2</v>
      </c>
      <c r="Q107">
        <f t="shared" si="36"/>
        <v>31</v>
      </c>
      <c r="R107" t="str">
        <f>貼_前年計算用シート!I180</f>
        <v>小清水町</v>
      </c>
      <c r="S107">
        <f>貼_前年計算用シート!I359</f>
        <v>13</v>
      </c>
      <c r="T107">
        <f t="shared" si="37"/>
        <v>40</v>
      </c>
      <c r="U107" t="str">
        <f>貼_前年計算用シート!J180</f>
        <v>江別市</v>
      </c>
      <c r="V107">
        <f>貼_前年計算用シート!J359</f>
        <v>12</v>
      </c>
      <c r="W107">
        <f t="shared" si="38"/>
        <v>41</v>
      </c>
      <c r="X107" t="str">
        <f>貼_前年計算用シート!K180</f>
        <v>留寿都村</v>
      </c>
      <c r="Y107">
        <f>貼_前年計算用シート!K359</f>
        <v>18</v>
      </c>
      <c r="Z107">
        <f t="shared" si="39"/>
        <v>41</v>
      </c>
      <c r="AA107" t="str">
        <f>貼_前年計算用シート!L180</f>
        <v>-</v>
      </c>
      <c r="AB107" t="str">
        <f>貼_前年計算用シート!L359</f>
        <v>-</v>
      </c>
      <c r="AC107" t="str">
        <f t="shared" si="40"/>
        <v>-</v>
      </c>
      <c r="AD107" t="str">
        <f>貼_前年計算用シート!M180</f>
        <v>石狩市</v>
      </c>
      <c r="AE107">
        <f>貼_前年計算用シート!M359</f>
        <v>144</v>
      </c>
      <c r="AF107">
        <f t="shared" si="41"/>
        <v>41</v>
      </c>
      <c r="AG107" t="str">
        <f>貼_前年計算用シート!N180</f>
        <v>名寄市</v>
      </c>
      <c r="AH107">
        <f>貼_前年計算用シート!N359</f>
        <v>1</v>
      </c>
      <c r="AI107">
        <f t="shared" si="42"/>
        <v>39</v>
      </c>
      <c r="AJ107" t="str">
        <f>貼_前年計算用シート!O180</f>
        <v>上ノ国町</v>
      </c>
      <c r="AK107">
        <f>貼_前年計算用シート!O359</f>
        <v>0</v>
      </c>
      <c r="AL107">
        <f t="shared" si="43"/>
        <v>36</v>
      </c>
      <c r="AM107" t="str">
        <f>貼_前年計算用シート!P180</f>
        <v>伊達市</v>
      </c>
      <c r="AN107">
        <f>貼_前年計算用シート!P359</f>
        <v>691</v>
      </c>
      <c r="AO107">
        <f t="shared" si="44"/>
        <v>41</v>
      </c>
      <c r="AP107" t="str">
        <f>貼_前年計算用シート!Q180</f>
        <v>遠軽町</v>
      </c>
      <c r="AQ107">
        <f>貼_前年計算用シート!Q359</f>
        <v>408</v>
      </c>
      <c r="AR107">
        <f t="shared" si="45"/>
        <v>41</v>
      </c>
      <c r="AS107" t="str">
        <f>貼_前年計算用シート!R180</f>
        <v>遠軽町</v>
      </c>
      <c r="AT107">
        <f>貼_前年計算用シート!R359</f>
        <v>316</v>
      </c>
      <c r="AU107">
        <f t="shared" si="46"/>
        <v>41</v>
      </c>
      <c r="AV107" t="str">
        <f>貼_前年計算用シート!S180</f>
        <v>洞爺湖町</v>
      </c>
      <c r="AW107">
        <f>貼_前年計算用シート!S359</f>
        <v>83</v>
      </c>
      <c r="AX107">
        <f t="shared" si="47"/>
        <v>41</v>
      </c>
    </row>
    <row r="108" spans="3:50">
      <c r="C108" t="str">
        <f>貼_前年計算用シート!D181</f>
        <v>長沼町</v>
      </c>
      <c r="D108">
        <f>貼_前年計算用シート!D360</f>
        <v>1096</v>
      </c>
      <c r="E108">
        <f t="shared" si="32"/>
        <v>42</v>
      </c>
      <c r="F108" t="str">
        <f>貼_前年計算用シート!E181</f>
        <v>本別町</v>
      </c>
      <c r="G108">
        <f>貼_前年計算用シート!E360</f>
        <v>418</v>
      </c>
      <c r="H108">
        <f t="shared" si="33"/>
        <v>42</v>
      </c>
      <c r="I108" t="str">
        <f>貼_前年計算用シート!F181</f>
        <v>和寒町</v>
      </c>
      <c r="J108">
        <f>貼_前年計算用シート!F360</f>
        <v>91</v>
      </c>
      <c r="K108">
        <f t="shared" si="34"/>
        <v>41</v>
      </c>
      <c r="L108" t="str">
        <f>貼_前年計算用シート!G181</f>
        <v>上士幌町</v>
      </c>
      <c r="M108">
        <f>貼_前年計算用シート!G360</f>
        <v>28</v>
      </c>
      <c r="N108">
        <f t="shared" si="35"/>
        <v>41</v>
      </c>
      <c r="O108" t="str">
        <f>貼_前年計算用シート!H181</f>
        <v>北見市</v>
      </c>
      <c r="P108">
        <f>貼_前年計算用シート!H360</f>
        <v>1</v>
      </c>
      <c r="Q108">
        <f t="shared" si="36"/>
        <v>42</v>
      </c>
      <c r="R108" t="str">
        <f>貼_前年計算用シート!I181</f>
        <v>京極町</v>
      </c>
      <c r="S108">
        <f>貼_前年計算用シート!I360</f>
        <v>12</v>
      </c>
      <c r="T108">
        <f t="shared" si="37"/>
        <v>42</v>
      </c>
      <c r="U108" t="str">
        <f>貼_前年計算用シート!J181</f>
        <v>由仁町</v>
      </c>
      <c r="V108">
        <f>貼_前年計算用シート!J360</f>
        <v>10</v>
      </c>
      <c r="W108">
        <f t="shared" si="38"/>
        <v>42</v>
      </c>
      <c r="X108" t="str">
        <f>貼_前年計算用シート!K181</f>
        <v>厚真町</v>
      </c>
      <c r="Y108">
        <f>貼_前年計算用シート!K360</f>
        <v>18</v>
      </c>
      <c r="Z108">
        <f t="shared" si="39"/>
        <v>41</v>
      </c>
      <c r="AA108" t="str">
        <f>貼_前年計算用シート!L181</f>
        <v>-</v>
      </c>
      <c r="AB108" t="str">
        <f>貼_前年計算用シート!L360</f>
        <v>-</v>
      </c>
      <c r="AC108" t="str">
        <f t="shared" si="40"/>
        <v>-</v>
      </c>
      <c r="AD108" t="str">
        <f>貼_前年計算用シート!M181</f>
        <v>洞爺湖町</v>
      </c>
      <c r="AE108">
        <f>貼_前年計算用シート!M360</f>
        <v>137</v>
      </c>
      <c r="AF108">
        <f t="shared" si="41"/>
        <v>42</v>
      </c>
      <c r="AG108" t="str">
        <f>貼_前年計算用シート!N181</f>
        <v>北斗市</v>
      </c>
      <c r="AH108">
        <f>貼_前年計算用シート!N360</f>
        <v>1</v>
      </c>
      <c r="AI108">
        <f t="shared" si="42"/>
        <v>39</v>
      </c>
      <c r="AJ108" t="str">
        <f>貼_前年計算用シート!O181</f>
        <v>島牧村</v>
      </c>
      <c r="AK108">
        <f>貼_前年計算用シート!O360</f>
        <v>0</v>
      </c>
      <c r="AL108">
        <f t="shared" si="43"/>
        <v>36</v>
      </c>
      <c r="AM108" t="str">
        <f>貼_前年計算用シート!P181</f>
        <v>興部町</v>
      </c>
      <c r="AN108">
        <f>貼_前年計算用シート!P360</f>
        <v>674</v>
      </c>
      <c r="AO108">
        <f t="shared" si="44"/>
        <v>42</v>
      </c>
      <c r="AP108" t="str">
        <f>貼_前年計算用シート!Q181</f>
        <v>訓子府町</v>
      </c>
      <c r="AQ108">
        <f>貼_前年計算用シート!Q360</f>
        <v>368</v>
      </c>
      <c r="AR108">
        <f t="shared" si="45"/>
        <v>42</v>
      </c>
      <c r="AS108" t="str">
        <f>貼_前年計算用シート!R181</f>
        <v>訓子府町</v>
      </c>
      <c r="AT108">
        <f>貼_前年計算用シート!R360</f>
        <v>297</v>
      </c>
      <c r="AU108">
        <f t="shared" si="46"/>
        <v>42</v>
      </c>
      <c r="AV108" t="str">
        <f>貼_前年計算用シート!S181</f>
        <v>美深町</v>
      </c>
      <c r="AW108">
        <f>貼_前年計算用シート!S360</f>
        <v>82</v>
      </c>
      <c r="AX108">
        <f t="shared" si="47"/>
        <v>42</v>
      </c>
    </row>
    <row r="109" spans="3:50">
      <c r="C109" t="str">
        <f>貼_前年計算用シート!D182</f>
        <v>新得町</v>
      </c>
      <c r="D109">
        <f>貼_前年計算用シート!D361</f>
        <v>1075</v>
      </c>
      <c r="E109">
        <f t="shared" si="32"/>
        <v>43</v>
      </c>
      <c r="F109" t="str">
        <f>貼_前年計算用シート!E182</f>
        <v>南幌町</v>
      </c>
      <c r="G109">
        <f>貼_前年計算用シート!E361</f>
        <v>417</v>
      </c>
      <c r="H109">
        <f t="shared" si="33"/>
        <v>43</v>
      </c>
      <c r="I109" t="str">
        <f>貼_前年計算用シート!F182</f>
        <v>江別市</v>
      </c>
      <c r="J109">
        <f>貼_前年計算用シート!F361</f>
        <v>83</v>
      </c>
      <c r="K109">
        <f t="shared" si="34"/>
        <v>43</v>
      </c>
      <c r="L109" t="str">
        <f>貼_前年計算用シート!G182</f>
        <v>恵庭市</v>
      </c>
      <c r="M109">
        <f>貼_前年計算用シート!G361</f>
        <v>27</v>
      </c>
      <c r="N109">
        <f t="shared" si="35"/>
        <v>43</v>
      </c>
      <c r="O109" t="str">
        <f>貼_前年計算用シート!H182</f>
        <v>留萌市</v>
      </c>
      <c r="P109">
        <f>貼_前年計算用シート!H361</f>
        <v>1</v>
      </c>
      <c r="Q109">
        <f t="shared" si="36"/>
        <v>42</v>
      </c>
      <c r="R109" t="str">
        <f>貼_前年計算用シート!I182</f>
        <v>むかわ町</v>
      </c>
      <c r="S109">
        <f>貼_前年計算用シート!I361</f>
        <v>12</v>
      </c>
      <c r="T109">
        <f t="shared" si="37"/>
        <v>42</v>
      </c>
      <c r="U109" t="str">
        <f>貼_前年計算用シート!J182</f>
        <v>長沼町</v>
      </c>
      <c r="V109">
        <f>貼_前年計算用シート!J361</f>
        <v>10</v>
      </c>
      <c r="W109">
        <f t="shared" si="38"/>
        <v>42</v>
      </c>
      <c r="X109" t="str">
        <f>貼_前年計算用シート!K182</f>
        <v>真狩村</v>
      </c>
      <c r="Y109">
        <f>貼_前年計算用シート!K361</f>
        <v>17</v>
      </c>
      <c r="Z109">
        <f t="shared" si="39"/>
        <v>43</v>
      </c>
      <c r="AA109" t="str">
        <f>貼_前年計算用シート!L182</f>
        <v>-</v>
      </c>
      <c r="AB109" t="str">
        <f>貼_前年計算用シート!L361</f>
        <v>-</v>
      </c>
      <c r="AC109" t="str">
        <f t="shared" si="40"/>
        <v>-</v>
      </c>
      <c r="AD109" t="str">
        <f>貼_前年計算用シート!M182</f>
        <v>士幌町</v>
      </c>
      <c r="AE109">
        <f>貼_前年計算用シート!M361</f>
        <v>131</v>
      </c>
      <c r="AF109">
        <f t="shared" si="41"/>
        <v>43</v>
      </c>
      <c r="AG109" t="str">
        <f>貼_前年計算用シート!N182</f>
        <v>当別町</v>
      </c>
      <c r="AH109">
        <f>貼_前年計算用シート!N361</f>
        <v>1</v>
      </c>
      <c r="AI109">
        <f t="shared" si="42"/>
        <v>39</v>
      </c>
      <c r="AJ109" t="str">
        <f>貼_前年計算用シート!O182</f>
        <v>蘭越町</v>
      </c>
      <c r="AK109">
        <f>貼_前年計算用シート!O361</f>
        <v>0</v>
      </c>
      <c r="AL109">
        <f t="shared" si="43"/>
        <v>36</v>
      </c>
      <c r="AM109" t="str">
        <f>貼_前年計算用シート!P182</f>
        <v>天塩町</v>
      </c>
      <c r="AN109">
        <f>貼_前年計算用シート!P361</f>
        <v>667</v>
      </c>
      <c r="AO109">
        <f t="shared" si="44"/>
        <v>43</v>
      </c>
      <c r="AP109" t="str">
        <f>貼_前年計算用シート!Q182</f>
        <v>芽室町</v>
      </c>
      <c r="AQ109">
        <f>貼_前年計算用シート!Q361</f>
        <v>349</v>
      </c>
      <c r="AR109">
        <f t="shared" si="45"/>
        <v>43</v>
      </c>
      <c r="AS109" t="str">
        <f>貼_前年計算用シート!R182</f>
        <v>芽室町</v>
      </c>
      <c r="AT109">
        <f>貼_前年計算用シート!R361</f>
        <v>290</v>
      </c>
      <c r="AU109">
        <f t="shared" si="46"/>
        <v>43</v>
      </c>
      <c r="AV109" t="str">
        <f>貼_前年計算用シート!S182</f>
        <v>登別市</v>
      </c>
      <c r="AW109">
        <f>貼_前年計算用シート!S361</f>
        <v>80</v>
      </c>
      <c r="AX109">
        <f t="shared" si="47"/>
        <v>43</v>
      </c>
    </row>
    <row r="110" spans="3:50">
      <c r="C110" t="str">
        <f>貼_前年計算用シート!D183</f>
        <v>名寄市</v>
      </c>
      <c r="D110">
        <f>貼_前年計算用シート!D362</f>
        <v>1046</v>
      </c>
      <c r="E110">
        <f t="shared" si="32"/>
        <v>44</v>
      </c>
      <c r="F110" t="str">
        <f>貼_前年計算用シート!E183</f>
        <v>伊達市</v>
      </c>
      <c r="G110">
        <f>貼_前年計算用シート!E362</f>
        <v>412</v>
      </c>
      <c r="H110">
        <f t="shared" si="33"/>
        <v>44</v>
      </c>
      <c r="I110" t="str">
        <f>貼_前年計算用シート!F183</f>
        <v>上富良野町</v>
      </c>
      <c r="J110">
        <f>貼_前年計算用シート!F362</f>
        <v>77</v>
      </c>
      <c r="K110">
        <f t="shared" si="34"/>
        <v>44</v>
      </c>
      <c r="L110" t="str">
        <f>貼_前年計算用シート!G183</f>
        <v>大樹町</v>
      </c>
      <c r="M110">
        <f>貼_前年計算用シート!G362</f>
        <v>26</v>
      </c>
      <c r="N110">
        <f t="shared" si="35"/>
        <v>44</v>
      </c>
      <c r="O110" t="str">
        <f>貼_前年計算用シート!H183</f>
        <v>美唄市</v>
      </c>
      <c r="P110">
        <f>貼_前年計算用シート!H362</f>
        <v>1</v>
      </c>
      <c r="Q110">
        <f t="shared" si="36"/>
        <v>42</v>
      </c>
      <c r="R110" t="str">
        <f>貼_前年計算用シート!I183</f>
        <v>鹿追町</v>
      </c>
      <c r="S110">
        <f>貼_前年計算用シート!I362</f>
        <v>12</v>
      </c>
      <c r="T110">
        <f t="shared" si="37"/>
        <v>42</v>
      </c>
      <c r="U110" t="str">
        <f>貼_前年計算用シート!J183</f>
        <v>遠軽町</v>
      </c>
      <c r="V110">
        <f>貼_前年計算用シート!J362</f>
        <v>9</v>
      </c>
      <c r="W110">
        <f t="shared" si="38"/>
        <v>44</v>
      </c>
      <c r="X110" t="str">
        <f>貼_前年計算用シート!K183</f>
        <v>剣淵町</v>
      </c>
      <c r="Y110">
        <f>貼_前年計算用シート!K362</f>
        <v>17</v>
      </c>
      <c r="Z110">
        <f t="shared" si="39"/>
        <v>43</v>
      </c>
      <c r="AA110" t="str">
        <f>貼_前年計算用シート!L183</f>
        <v>-</v>
      </c>
      <c r="AB110" t="str">
        <f>貼_前年計算用シート!L362</f>
        <v>-</v>
      </c>
      <c r="AC110" t="str">
        <f t="shared" si="40"/>
        <v>-</v>
      </c>
      <c r="AD110" t="str">
        <f>貼_前年計算用シート!M183</f>
        <v>由仁町</v>
      </c>
      <c r="AE110">
        <f>貼_前年計算用シート!M362</f>
        <v>129</v>
      </c>
      <c r="AF110">
        <f t="shared" si="41"/>
        <v>44</v>
      </c>
      <c r="AG110" t="str">
        <f>貼_前年計算用シート!N183</f>
        <v>上ノ国町</v>
      </c>
      <c r="AH110">
        <f>貼_前年計算用シート!N362</f>
        <v>1</v>
      </c>
      <c r="AI110">
        <f t="shared" si="42"/>
        <v>39</v>
      </c>
      <c r="AJ110" t="str">
        <f>貼_前年計算用シート!O183</f>
        <v>倶知安町</v>
      </c>
      <c r="AK110">
        <f>貼_前年計算用シート!O362</f>
        <v>0</v>
      </c>
      <c r="AL110">
        <f t="shared" si="43"/>
        <v>36</v>
      </c>
      <c r="AM110" t="str">
        <f>貼_前年計算用シート!P183</f>
        <v>浦幌町</v>
      </c>
      <c r="AN110">
        <f>貼_前年計算用シート!P362</f>
        <v>661</v>
      </c>
      <c r="AO110">
        <f t="shared" si="44"/>
        <v>44</v>
      </c>
      <c r="AP110" t="str">
        <f>貼_前年計算用シート!Q183</f>
        <v>小清水町</v>
      </c>
      <c r="AQ110">
        <f>貼_前年計算用シート!Q362</f>
        <v>332</v>
      </c>
      <c r="AR110">
        <f t="shared" si="45"/>
        <v>44</v>
      </c>
      <c r="AS110" t="str">
        <f>貼_前年計算用シート!R183</f>
        <v>小清水町</v>
      </c>
      <c r="AT110">
        <f>貼_前年計算用シート!R362</f>
        <v>285</v>
      </c>
      <c r="AU110">
        <f t="shared" si="46"/>
        <v>44</v>
      </c>
      <c r="AV110" t="str">
        <f>貼_前年計算用シート!S183</f>
        <v>豊富町</v>
      </c>
      <c r="AW110">
        <f>貼_前年計算用シート!S362</f>
        <v>78</v>
      </c>
      <c r="AX110">
        <f t="shared" si="47"/>
        <v>44</v>
      </c>
    </row>
    <row r="111" spans="3:50">
      <c r="C111" t="str">
        <f>貼_前年計算用シート!D184</f>
        <v>足寄町</v>
      </c>
      <c r="D111">
        <f>貼_前年計算用シート!D363</f>
        <v>1031</v>
      </c>
      <c r="E111">
        <f t="shared" si="32"/>
        <v>45</v>
      </c>
      <c r="F111" t="str">
        <f>貼_前年計算用シート!E184</f>
        <v>当麻町</v>
      </c>
      <c r="G111">
        <f>貼_前年計算用シート!E363</f>
        <v>403</v>
      </c>
      <c r="H111">
        <f t="shared" si="33"/>
        <v>45</v>
      </c>
      <c r="I111" t="str">
        <f>貼_前年計算用シート!F184</f>
        <v>苫前町</v>
      </c>
      <c r="J111">
        <f>貼_前年計算用シート!F363</f>
        <v>75</v>
      </c>
      <c r="K111">
        <f t="shared" si="34"/>
        <v>45</v>
      </c>
      <c r="L111" t="str">
        <f>貼_前年計算用シート!G184</f>
        <v>石狩市</v>
      </c>
      <c r="M111">
        <f>貼_前年計算用シート!G363</f>
        <v>25</v>
      </c>
      <c r="N111">
        <f t="shared" si="35"/>
        <v>45</v>
      </c>
      <c r="O111" t="str">
        <f>貼_前年計算用シート!H184</f>
        <v>赤平市</v>
      </c>
      <c r="P111">
        <f>貼_前年計算用シート!H363</f>
        <v>1</v>
      </c>
      <c r="Q111">
        <f t="shared" si="36"/>
        <v>42</v>
      </c>
      <c r="R111" t="str">
        <f>貼_前年計算用シート!I184</f>
        <v>浦幌町</v>
      </c>
      <c r="S111">
        <f>貼_前年計算用シート!I363</f>
        <v>12</v>
      </c>
      <c r="T111">
        <f t="shared" si="37"/>
        <v>42</v>
      </c>
      <c r="U111" t="str">
        <f>貼_前年計算用シート!J184</f>
        <v>厚真町</v>
      </c>
      <c r="V111">
        <f>貼_前年計算用シート!J363</f>
        <v>9</v>
      </c>
      <c r="W111">
        <f t="shared" si="38"/>
        <v>44</v>
      </c>
      <c r="X111" t="str">
        <f>貼_前年計算用シート!K184</f>
        <v>岩見沢市</v>
      </c>
      <c r="Y111">
        <f>貼_前年計算用シート!K363</f>
        <v>16</v>
      </c>
      <c r="Z111">
        <f t="shared" si="39"/>
        <v>45</v>
      </c>
      <c r="AA111" t="str">
        <f>貼_前年計算用シート!L184</f>
        <v>-</v>
      </c>
      <c r="AB111" t="str">
        <f>貼_前年計算用シート!L363</f>
        <v>-</v>
      </c>
      <c r="AC111" t="str">
        <f t="shared" si="40"/>
        <v>-</v>
      </c>
      <c r="AD111" t="str">
        <f>貼_前年計算用シート!M184</f>
        <v>南富良野町</v>
      </c>
      <c r="AE111">
        <f>貼_前年計算用シート!M363</f>
        <v>129</v>
      </c>
      <c r="AF111">
        <f t="shared" si="41"/>
        <v>44</v>
      </c>
      <c r="AG111" t="str">
        <f>貼_前年計算用シート!N184</f>
        <v>黒松内町</v>
      </c>
      <c r="AH111">
        <f>貼_前年計算用シート!N363</f>
        <v>1</v>
      </c>
      <c r="AI111">
        <f t="shared" si="42"/>
        <v>39</v>
      </c>
      <c r="AJ111" t="str">
        <f>貼_前年計算用シート!O184</f>
        <v>愛別町</v>
      </c>
      <c r="AK111">
        <f>貼_前年計算用シート!O363</f>
        <v>0</v>
      </c>
      <c r="AL111">
        <f t="shared" si="43"/>
        <v>36</v>
      </c>
      <c r="AM111" t="str">
        <f>貼_前年計算用シート!P184</f>
        <v>芽室町</v>
      </c>
      <c r="AN111">
        <f>貼_前年計算用シート!P363</f>
        <v>636</v>
      </c>
      <c r="AO111">
        <f t="shared" si="44"/>
        <v>45</v>
      </c>
      <c r="AP111" t="str">
        <f>貼_前年計算用シート!Q184</f>
        <v>美瑛町</v>
      </c>
      <c r="AQ111">
        <f>貼_前年計算用シート!Q363</f>
        <v>307</v>
      </c>
      <c r="AR111">
        <f t="shared" si="45"/>
        <v>45</v>
      </c>
      <c r="AS111" t="str">
        <f>貼_前年計算用シート!R184</f>
        <v>美瑛町</v>
      </c>
      <c r="AT111">
        <f>貼_前年計算用シート!R363</f>
        <v>251</v>
      </c>
      <c r="AU111">
        <f t="shared" si="46"/>
        <v>45</v>
      </c>
      <c r="AV111" t="str">
        <f>貼_前年計算用シート!S184</f>
        <v>愛別町</v>
      </c>
      <c r="AW111">
        <f>貼_前年計算用シート!S363</f>
        <v>70</v>
      </c>
      <c r="AX111">
        <f t="shared" si="47"/>
        <v>45</v>
      </c>
    </row>
    <row r="112" spans="3:50">
      <c r="C112" t="str">
        <f>貼_前年計算用シート!D185</f>
        <v>鶴居村</v>
      </c>
      <c r="D112">
        <f>貼_前年計算用シート!D364</f>
        <v>1031</v>
      </c>
      <c r="E112">
        <f t="shared" si="32"/>
        <v>45</v>
      </c>
      <c r="F112" t="str">
        <f>貼_前年計算用シート!E185</f>
        <v>東川町</v>
      </c>
      <c r="G112">
        <f>貼_前年計算用シート!E364</f>
        <v>400</v>
      </c>
      <c r="H112">
        <f t="shared" si="33"/>
        <v>46</v>
      </c>
      <c r="I112" t="str">
        <f>貼_前年計算用シート!F185</f>
        <v>剣淵町</v>
      </c>
      <c r="J112">
        <f>貼_前年計算用シート!F364</f>
        <v>72</v>
      </c>
      <c r="K112">
        <f t="shared" si="34"/>
        <v>46</v>
      </c>
      <c r="L112" t="str">
        <f>貼_前年計算用シート!G185</f>
        <v>遠軽町</v>
      </c>
      <c r="M112">
        <f>貼_前年計算用シート!G364</f>
        <v>24</v>
      </c>
      <c r="N112">
        <f t="shared" si="35"/>
        <v>46</v>
      </c>
      <c r="O112" t="str">
        <f>貼_前年計算用シート!H185</f>
        <v>石狩市</v>
      </c>
      <c r="P112">
        <f>貼_前年計算用シート!H364</f>
        <v>1</v>
      </c>
      <c r="Q112">
        <f t="shared" si="36"/>
        <v>42</v>
      </c>
      <c r="R112" t="str">
        <f>貼_前年計算用シート!I185</f>
        <v>網走市</v>
      </c>
      <c r="S112">
        <f>貼_前年計算用シート!I364</f>
        <v>11</v>
      </c>
      <c r="T112">
        <f t="shared" si="37"/>
        <v>46</v>
      </c>
      <c r="U112" t="str">
        <f>貼_前年計算用シート!J185</f>
        <v>当別町</v>
      </c>
      <c r="V112">
        <f>貼_前年計算用シート!J364</f>
        <v>7</v>
      </c>
      <c r="W112">
        <f t="shared" si="38"/>
        <v>46</v>
      </c>
      <c r="X112" t="str">
        <f>貼_前年計算用シート!K185</f>
        <v>旭川市</v>
      </c>
      <c r="Y112">
        <f>貼_前年計算用シート!K364</f>
        <v>14</v>
      </c>
      <c r="Z112">
        <f t="shared" si="39"/>
        <v>46</v>
      </c>
      <c r="AA112" t="str">
        <f>貼_前年計算用シート!L185</f>
        <v>-</v>
      </c>
      <c r="AB112" t="str">
        <f>貼_前年計算用シート!L364</f>
        <v>-</v>
      </c>
      <c r="AC112" t="str">
        <f t="shared" si="40"/>
        <v>-</v>
      </c>
      <c r="AD112" t="str">
        <f>貼_前年計算用シート!M185</f>
        <v>厚沢部町</v>
      </c>
      <c r="AE112">
        <f>貼_前年計算用シート!M364</f>
        <v>120</v>
      </c>
      <c r="AF112">
        <f t="shared" si="41"/>
        <v>46</v>
      </c>
      <c r="AG112" t="str">
        <f>貼_前年計算用シート!N185</f>
        <v>ニセコ町</v>
      </c>
      <c r="AH112">
        <f>貼_前年計算用シート!N364</f>
        <v>1</v>
      </c>
      <c r="AI112">
        <f t="shared" si="42"/>
        <v>39</v>
      </c>
      <c r="AJ112" t="str">
        <f>貼_前年計算用シート!O185</f>
        <v>上川町</v>
      </c>
      <c r="AK112">
        <f>貼_前年計算用シート!O364</f>
        <v>0</v>
      </c>
      <c r="AL112">
        <f t="shared" si="43"/>
        <v>36</v>
      </c>
      <c r="AM112" t="str">
        <f>貼_前年計算用シート!P185</f>
        <v>上富良野町</v>
      </c>
      <c r="AN112">
        <f>貼_前年計算用シート!P364</f>
        <v>567</v>
      </c>
      <c r="AO112">
        <f t="shared" si="44"/>
        <v>46</v>
      </c>
      <c r="AP112" t="str">
        <f>貼_前年計算用シート!Q185</f>
        <v>富良野市</v>
      </c>
      <c r="AQ112">
        <f>貼_前年計算用シート!Q364</f>
        <v>306</v>
      </c>
      <c r="AR112">
        <f t="shared" si="45"/>
        <v>46</v>
      </c>
      <c r="AS112" t="str">
        <f>貼_前年計算用シート!R185</f>
        <v>富良野市</v>
      </c>
      <c r="AT112">
        <f>貼_前年計算用シート!R364</f>
        <v>246</v>
      </c>
      <c r="AU112">
        <f t="shared" si="46"/>
        <v>46</v>
      </c>
      <c r="AV112" t="str">
        <f>貼_前年計算用シート!S185</f>
        <v>平取町</v>
      </c>
      <c r="AW112">
        <f>貼_前年計算用シート!S364</f>
        <v>70</v>
      </c>
      <c r="AX112">
        <f t="shared" si="47"/>
        <v>45</v>
      </c>
    </row>
    <row r="113" spans="3:50">
      <c r="C113" t="str">
        <f>貼_前年計算用シート!D186</f>
        <v>士別市</v>
      </c>
      <c r="D113">
        <f>貼_前年計算用シート!D365</f>
        <v>1019</v>
      </c>
      <c r="E113">
        <f t="shared" si="32"/>
        <v>47</v>
      </c>
      <c r="F113" t="str">
        <f>貼_前年計算用シート!E186</f>
        <v>千歳市</v>
      </c>
      <c r="G113">
        <f>貼_前年計算用シート!E365</f>
        <v>392</v>
      </c>
      <c r="H113">
        <f t="shared" si="33"/>
        <v>47</v>
      </c>
      <c r="I113" t="str">
        <f>貼_前年計算用シート!F186</f>
        <v>北見市</v>
      </c>
      <c r="J113">
        <f>貼_前年計算用シート!F365</f>
        <v>69</v>
      </c>
      <c r="K113">
        <f t="shared" si="34"/>
        <v>47</v>
      </c>
      <c r="L113" t="str">
        <f>貼_前年計算用シート!G186</f>
        <v>湧別町</v>
      </c>
      <c r="M113">
        <f>貼_前年計算用シート!G365</f>
        <v>24</v>
      </c>
      <c r="N113">
        <f t="shared" si="35"/>
        <v>46</v>
      </c>
      <c r="O113" t="str">
        <f>貼_前年計算用シート!H186</f>
        <v>知内町</v>
      </c>
      <c r="P113">
        <f>貼_前年計算用シート!H365</f>
        <v>1</v>
      </c>
      <c r="Q113">
        <f t="shared" si="36"/>
        <v>42</v>
      </c>
      <c r="R113" t="str">
        <f>貼_前年計算用シート!I186</f>
        <v>苫前町</v>
      </c>
      <c r="S113">
        <f>貼_前年計算用シート!I365</f>
        <v>11</v>
      </c>
      <c r="T113">
        <f t="shared" si="37"/>
        <v>46</v>
      </c>
      <c r="U113" t="str">
        <f>貼_前年計算用シート!J186</f>
        <v>黒松内町</v>
      </c>
      <c r="V113">
        <f>貼_前年計算用シート!J365</f>
        <v>7</v>
      </c>
      <c r="W113">
        <f t="shared" si="38"/>
        <v>46</v>
      </c>
      <c r="X113" t="str">
        <f>貼_前年計算用シート!K186</f>
        <v>新得町</v>
      </c>
      <c r="Y113">
        <f>貼_前年計算用シート!K365</f>
        <v>14</v>
      </c>
      <c r="Z113">
        <f t="shared" si="39"/>
        <v>46</v>
      </c>
      <c r="AA113" t="str">
        <f>貼_前年計算用シート!L186</f>
        <v>-</v>
      </c>
      <c r="AB113" t="str">
        <f>貼_前年計算用シート!L365</f>
        <v>-</v>
      </c>
      <c r="AC113" t="str">
        <f t="shared" si="40"/>
        <v>-</v>
      </c>
      <c r="AD113" t="str">
        <f>貼_前年計算用シート!M186</f>
        <v>上富良野町</v>
      </c>
      <c r="AE113">
        <f>貼_前年計算用シート!M365</f>
        <v>117</v>
      </c>
      <c r="AF113">
        <f t="shared" si="41"/>
        <v>47</v>
      </c>
      <c r="AG113" t="str">
        <f>貼_前年計算用シート!N186</f>
        <v>南富良野町</v>
      </c>
      <c r="AH113">
        <f>貼_前年計算用シート!N365</f>
        <v>1</v>
      </c>
      <c r="AI113">
        <f t="shared" si="42"/>
        <v>39</v>
      </c>
      <c r="AJ113" t="str">
        <f>貼_前年計算用シート!O186</f>
        <v>東川町</v>
      </c>
      <c r="AK113">
        <f>貼_前年計算用シート!O365</f>
        <v>0</v>
      </c>
      <c r="AL113">
        <f t="shared" si="43"/>
        <v>36</v>
      </c>
      <c r="AM113" t="str">
        <f>貼_前年計算用シート!P186</f>
        <v>津別町</v>
      </c>
      <c r="AN113">
        <f>貼_前年計算用シート!P365</f>
        <v>559</v>
      </c>
      <c r="AO113">
        <f t="shared" si="44"/>
        <v>47</v>
      </c>
      <c r="AP113" t="str">
        <f>貼_前年計算用シート!Q186</f>
        <v>大空町</v>
      </c>
      <c r="AQ113">
        <f>貼_前年計算用シート!Q365</f>
        <v>296</v>
      </c>
      <c r="AR113">
        <f t="shared" si="45"/>
        <v>47</v>
      </c>
      <c r="AS113" t="str">
        <f>貼_前年計算用シート!R186</f>
        <v>大空町</v>
      </c>
      <c r="AT113">
        <f>貼_前年計算用シート!R365</f>
        <v>243</v>
      </c>
      <c r="AU113">
        <f t="shared" si="46"/>
        <v>47</v>
      </c>
      <c r="AV113" t="str">
        <f>貼_前年計算用シート!S186</f>
        <v>網走市</v>
      </c>
      <c r="AW113">
        <f>貼_前年計算用シート!S365</f>
        <v>69</v>
      </c>
      <c r="AX113">
        <f t="shared" si="47"/>
        <v>47</v>
      </c>
    </row>
    <row r="114" spans="3:50">
      <c r="C114" t="str">
        <f>貼_前年計算用シート!D187</f>
        <v>白老町</v>
      </c>
      <c r="D114">
        <f>貼_前年計算用シート!D366</f>
        <v>1017</v>
      </c>
      <c r="E114">
        <f t="shared" si="32"/>
        <v>48</v>
      </c>
      <c r="F114" t="str">
        <f>貼_前年計算用シート!E187</f>
        <v>豊頃町</v>
      </c>
      <c r="G114">
        <f>貼_前年計算用シート!E366</f>
        <v>392</v>
      </c>
      <c r="H114">
        <f t="shared" si="33"/>
        <v>47</v>
      </c>
      <c r="I114" t="str">
        <f>貼_前年計算用シート!F187</f>
        <v>富良野市</v>
      </c>
      <c r="J114">
        <f>貼_前年計算用シート!F366</f>
        <v>61</v>
      </c>
      <c r="K114">
        <f t="shared" si="34"/>
        <v>48</v>
      </c>
      <c r="L114" t="str">
        <f>貼_前年計算用シート!G187</f>
        <v>旭川市</v>
      </c>
      <c r="M114">
        <f>貼_前年計算用シート!G366</f>
        <v>23</v>
      </c>
      <c r="N114">
        <f t="shared" si="35"/>
        <v>48</v>
      </c>
      <c r="O114" t="str">
        <f>貼_前年計算用シート!H187</f>
        <v>今金町</v>
      </c>
      <c r="P114">
        <f>貼_前年計算用シート!H366</f>
        <v>1</v>
      </c>
      <c r="Q114">
        <f t="shared" si="36"/>
        <v>42</v>
      </c>
      <c r="R114" t="str">
        <f>貼_前年計算用シート!I187</f>
        <v>ニセコ町</v>
      </c>
      <c r="S114">
        <f>貼_前年計算用シート!I366</f>
        <v>10</v>
      </c>
      <c r="T114">
        <f t="shared" si="37"/>
        <v>48</v>
      </c>
      <c r="U114" t="str">
        <f>貼_前年計算用シート!J187</f>
        <v>蘭越町</v>
      </c>
      <c r="V114">
        <f>貼_前年計算用シート!J366</f>
        <v>7</v>
      </c>
      <c r="W114">
        <f t="shared" si="38"/>
        <v>46</v>
      </c>
      <c r="X114" t="str">
        <f>貼_前年計算用シート!K187</f>
        <v>京極町</v>
      </c>
      <c r="Y114">
        <f>貼_前年計算用シート!K366</f>
        <v>13</v>
      </c>
      <c r="Z114">
        <f t="shared" si="39"/>
        <v>48</v>
      </c>
      <c r="AA114" t="str">
        <f>貼_前年計算用シート!L187</f>
        <v>-</v>
      </c>
      <c r="AB114" t="str">
        <f>貼_前年計算用シート!L366</f>
        <v>-</v>
      </c>
      <c r="AC114" t="str">
        <f t="shared" si="40"/>
        <v>-</v>
      </c>
      <c r="AD114" t="str">
        <f>貼_前年計算用シート!M187</f>
        <v>池田町</v>
      </c>
      <c r="AE114">
        <f>貼_前年計算用シート!M366</f>
        <v>116</v>
      </c>
      <c r="AF114">
        <f t="shared" si="41"/>
        <v>48</v>
      </c>
      <c r="AG114" t="str">
        <f>貼_前年計算用シート!N187</f>
        <v>初山別村</v>
      </c>
      <c r="AH114">
        <f>貼_前年計算用シート!N366</f>
        <v>1</v>
      </c>
      <c r="AI114">
        <f t="shared" si="42"/>
        <v>39</v>
      </c>
      <c r="AJ114" t="str">
        <f>貼_前年計算用シート!O187</f>
        <v>占冠村</v>
      </c>
      <c r="AK114">
        <f>貼_前年計算用シート!O366</f>
        <v>0</v>
      </c>
      <c r="AL114">
        <f t="shared" si="43"/>
        <v>36</v>
      </c>
      <c r="AM114" t="str">
        <f>貼_前年計算用シート!P187</f>
        <v>北見市</v>
      </c>
      <c r="AN114">
        <f>貼_前年計算用シート!P366</f>
        <v>544</v>
      </c>
      <c r="AO114">
        <f t="shared" si="44"/>
        <v>48</v>
      </c>
      <c r="AP114" t="str">
        <f>貼_前年計算用シート!Q187</f>
        <v>更別村</v>
      </c>
      <c r="AQ114">
        <f>貼_前年計算用シート!Q366</f>
        <v>295</v>
      </c>
      <c r="AR114">
        <f t="shared" si="45"/>
        <v>48</v>
      </c>
      <c r="AS114" t="str">
        <f>貼_前年計算用シート!R187</f>
        <v>江別市</v>
      </c>
      <c r="AT114">
        <f>貼_前年計算用シート!R366</f>
        <v>239</v>
      </c>
      <c r="AU114">
        <f t="shared" si="46"/>
        <v>48</v>
      </c>
      <c r="AV114" t="str">
        <f>貼_前年計算用シート!S187</f>
        <v>中標津町</v>
      </c>
      <c r="AW114">
        <f>貼_前年計算用シート!S366</f>
        <v>61</v>
      </c>
      <c r="AX114">
        <f t="shared" si="47"/>
        <v>48</v>
      </c>
    </row>
    <row r="115" spans="3:50">
      <c r="C115" t="str">
        <f>貼_前年計算用シート!D188</f>
        <v>安平町</v>
      </c>
      <c r="D115">
        <f>貼_前年計算用シート!D367</f>
        <v>1014</v>
      </c>
      <c r="E115">
        <f t="shared" si="32"/>
        <v>49</v>
      </c>
      <c r="F115" t="str">
        <f>貼_前年計算用シート!E188</f>
        <v>湧別町</v>
      </c>
      <c r="G115">
        <f>貼_前年計算用シート!E367</f>
        <v>375</v>
      </c>
      <c r="H115">
        <f t="shared" si="33"/>
        <v>49</v>
      </c>
      <c r="I115" t="str">
        <f>貼_前年計算用シート!F188</f>
        <v>恵庭市</v>
      </c>
      <c r="J115">
        <f>貼_前年計算用シート!F367</f>
        <v>50</v>
      </c>
      <c r="K115">
        <f t="shared" si="34"/>
        <v>49</v>
      </c>
      <c r="L115" t="str">
        <f>貼_前年計算用シート!G188</f>
        <v>新得町</v>
      </c>
      <c r="M115">
        <f>貼_前年計算用シート!G367</f>
        <v>23</v>
      </c>
      <c r="N115">
        <f t="shared" si="35"/>
        <v>48</v>
      </c>
      <c r="O115" t="str">
        <f>貼_前年計算用シート!H188</f>
        <v>京極町</v>
      </c>
      <c r="P115">
        <f>貼_前年計算用シート!H367</f>
        <v>1</v>
      </c>
      <c r="Q115">
        <f t="shared" si="36"/>
        <v>42</v>
      </c>
      <c r="R115" t="str">
        <f>貼_前年計算用シート!I188</f>
        <v>上士幌町</v>
      </c>
      <c r="S115">
        <f>貼_前年計算用シート!I367</f>
        <v>10</v>
      </c>
      <c r="T115">
        <f t="shared" si="37"/>
        <v>48</v>
      </c>
      <c r="U115" t="str">
        <f>貼_前年計算用シート!J188</f>
        <v>伊達市</v>
      </c>
      <c r="V115">
        <f>貼_前年計算用シート!J367</f>
        <v>6</v>
      </c>
      <c r="W115">
        <f t="shared" si="38"/>
        <v>49</v>
      </c>
      <c r="X115" t="str">
        <f>貼_前年計算用シート!K188</f>
        <v>広尾町</v>
      </c>
      <c r="Y115">
        <f>貼_前年計算用シート!K367</f>
        <v>13</v>
      </c>
      <c r="Z115">
        <f t="shared" si="39"/>
        <v>48</v>
      </c>
      <c r="AA115" t="str">
        <f>貼_前年計算用シート!L188</f>
        <v>-</v>
      </c>
      <c r="AB115" t="str">
        <f>貼_前年計算用シート!L367</f>
        <v>-</v>
      </c>
      <c r="AC115" t="str">
        <f t="shared" si="40"/>
        <v>-</v>
      </c>
      <c r="AD115" t="str">
        <f>貼_前年計算用シート!M188</f>
        <v>更別村</v>
      </c>
      <c r="AE115">
        <f>貼_前年計算用シート!M367</f>
        <v>110</v>
      </c>
      <c r="AF115">
        <f t="shared" si="41"/>
        <v>49</v>
      </c>
      <c r="AG115" t="str">
        <f>貼_前年計算用シート!N188</f>
        <v>訓子府町</v>
      </c>
      <c r="AH115">
        <f>貼_前年計算用シート!N367</f>
        <v>1</v>
      </c>
      <c r="AI115">
        <f t="shared" si="42"/>
        <v>39</v>
      </c>
      <c r="AJ115" t="str">
        <f>貼_前年計算用シート!O188</f>
        <v>幌加内町</v>
      </c>
      <c r="AK115">
        <f>貼_前年計算用シート!O367</f>
        <v>0</v>
      </c>
      <c r="AL115">
        <f t="shared" si="43"/>
        <v>36</v>
      </c>
      <c r="AM115" t="str">
        <f>貼_前年計算用シート!P188</f>
        <v>美瑛町</v>
      </c>
      <c r="AN115">
        <f>貼_前年計算用シート!P367</f>
        <v>522</v>
      </c>
      <c r="AO115">
        <f t="shared" si="44"/>
        <v>49</v>
      </c>
      <c r="AP115" t="str">
        <f>貼_前年計算用シート!Q188</f>
        <v>江別市</v>
      </c>
      <c r="AQ115">
        <f>貼_前年計算用シート!Q367</f>
        <v>292</v>
      </c>
      <c r="AR115">
        <f t="shared" si="45"/>
        <v>49</v>
      </c>
      <c r="AS115" t="str">
        <f>貼_前年計算用シート!R188</f>
        <v>更別村</v>
      </c>
      <c r="AT115">
        <f>貼_前年計算用シート!R367</f>
        <v>231</v>
      </c>
      <c r="AU115">
        <f t="shared" si="46"/>
        <v>49</v>
      </c>
      <c r="AV115" t="str">
        <f>貼_前年計算用シート!S188</f>
        <v>北見市</v>
      </c>
      <c r="AW115">
        <f>貼_前年計算用シート!S367</f>
        <v>59</v>
      </c>
      <c r="AX115">
        <f t="shared" si="47"/>
        <v>49</v>
      </c>
    </row>
    <row r="116" spans="3:50">
      <c r="C116" t="str">
        <f>貼_前年計算用シート!D189</f>
        <v>森町</v>
      </c>
      <c r="D116">
        <f>貼_前年計算用シート!D368</f>
        <v>996</v>
      </c>
      <c r="E116">
        <f t="shared" si="32"/>
        <v>50</v>
      </c>
      <c r="F116" t="str">
        <f>貼_前年計算用シート!E189</f>
        <v>七飯町</v>
      </c>
      <c r="G116">
        <f>貼_前年計算用シート!E368</f>
        <v>354</v>
      </c>
      <c r="H116">
        <f t="shared" si="33"/>
        <v>50</v>
      </c>
      <c r="I116" t="str">
        <f>貼_前年計算用シート!F189</f>
        <v>平取町</v>
      </c>
      <c r="J116">
        <f>貼_前年計算用シート!F368</f>
        <v>48</v>
      </c>
      <c r="K116">
        <f t="shared" si="34"/>
        <v>50</v>
      </c>
      <c r="L116" t="str">
        <f>貼_前年計算用シート!G189</f>
        <v>深川市</v>
      </c>
      <c r="M116">
        <f>貼_前年計算用シート!G368</f>
        <v>22</v>
      </c>
      <c r="N116">
        <f t="shared" si="35"/>
        <v>50</v>
      </c>
      <c r="O116" t="str">
        <f>貼_前年計算用シート!H189</f>
        <v>積丹町</v>
      </c>
      <c r="P116">
        <f>貼_前年計算用シート!H368</f>
        <v>1</v>
      </c>
      <c r="Q116">
        <f t="shared" si="36"/>
        <v>42</v>
      </c>
      <c r="R116" t="str">
        <f>貼_前年計算用シート!I189</f>
        <v>更別村</v>
      </c>
      <c r="S116">
        <f>貼_前年計算用シート!I368</f>
        <v>10</v>
      </c>
      <c r="T116">
        <f t="shared" si="37"/>
        <v>48</v>
      </c>
      <c r="U116" t="str">
        <f>貼_前年計算用シート!J189</f>
        <v>湧別町</v>
      </c>
      <c r="V116">
        <f>貼_前年計算用シート!J368</f>
        <v>5</v>
      </c>
      <c r="W116">
        <f t="shared" si="38"/>
        <v>50</v>
      </c>
      <c r="X116" t="str">
        <f>貼_前年計算用シート!K189</f>
        <v>今金町</v>
      </c>
      <c r="Y116">
        <f>貼_前年計算用シート!K368</f>
        <v>12</v>
      </c>
      <c r="Z116">
        <f t="shared" si="39"/>
        <v>50</v>
      </c>
      <c r="AA116" t="str">
        <f>貼_前年計算用シート!L189</f>
        <v>-</v>
      </c>
      <c r="AB116" t="str">
        <f>貼_前年計算用シート!L368</f>
        <v>-</v>
      </c>
      <c r="AC116" t="str">
        <f t="shared" si="40"/>
        <v>-</v>
      </c>
      <c r="AD116" t="str">
        <f>貼_前年計算用シート!M189</f>
        <v>函館市</v>
      </c>
      <c r="AE116">
        <f>貼_前年計算用シート!M368</f>
        <v>102</v>
      </c>
      <c r="AF116">
        <f t="shared" si="41"/>
        <v>50</v>
      </c>
      <c r="AG116" t="str">
        <f>貼_前年計算用シート!N189</f>
        <v>置戸町</v>
      </c>
      <c r="AH116">
        <f>貼_前年計算用シート!N368</f>
        <v>1</v>
      </c>
      <c r="AI116">
        <f t="shared" si="42"/>
        <v>39</v>
      </c>
      <c r="AJ116" t="str">
        <f>貼_前年計算用シート!O189</f>
        <v>遠別町</v>
      </c>
      <c r="AK116">
        <f>貼_前年計算用シート!O368</f>
        <v>0</v>
      </c>
      <c r="AL116">
        <f t="shared" si="43"/>
        <v>36</v>
      </c>
      <c r="AM116" t="str">
        <f>貼_前年計算用シート!P189</f>
        <v>陸別町</v>
      </c>
      <c r="AN116">
        <f>貼_前年計算用シート!P368</f>
        <v>514</v>
      </c>
      <c r="AO116">
        <f t="shared" si="44"/>
        <v>50</v>
      </c>
      <c r="AP116" t="str">
        <f>貼_前年計算用シート!Q189</f>
        <v>士別市</v>
      </c>
      <c r="AQ116">
        <f>貼_前年計算用シート!Q368</f>
        <v>267</v>
      </c>
      <c r="AR116">
        <f t="shared" si="45"/>
        <v>50</v>
      </c>
      <c r="AS116" t="str">
        <f>貼_前年計算用シート!R189</f>
        <v>日高町</v>
      </c>
      <c r="AT116">
        <f>貼_前年計算用シート!R368</f>
        <v>216</v>
      </c>
      <c r="AU116">
        <f t="shared" si="46"/>
        <v>50</v>
      </c>
      <c r="AV116" t="str">
        <f>貼_前年計算用シート!S189</f>
        <v>鹿部町</v>
      </c>
      <c r="AW116">
        <f>貼_前年計算用シート!S368</f>
        <v>59</v>
      </c>
      <c r="AX116">
        <f t="shared" si="47"/>
        <v>49</v>
      </c>
    </row>
    <row r="117" spans="3:50">
      <c r="C117" t="str">
        <f>貼_前年計算用シート!D190</f>
        <v>八雲町</v>
      </c>
      <c r="D117">
        <f>貼_前年計算用シート!D369</f>
        <v>973</v>
      </c>
      <c r="E117">
        <f t="shared" si="32"/>
        <v>51</v>
      </c>
      <c r="F117" t="str">
        <f>貼_前年計算用シート!E190</f>
        <v>上富良野町</v>
      </c>
      <c r="G117">
        <f>貼_前年計算用シート!E369</f>
        <v>353</v>
      </c>
      <c r="H117">
        <f t="shared" si="33"/>
        <v>51</v>
      </c>
      <c r="I117" t="str">
        <f>貼_前年計算用シート!F190</f>
        <v>砂川市</v>
      </c>
      <c r="J117">
        <f>貼_前年計算用シート!F369</f>
        <v>47</v>
      </c>
      <c r="K117">
        <f t="shared" si="34"/>
        <v>51</v>
      </c>
      <c r="L117" t="str">
        <f>貼_前年計算用シート!G190</f>
        <v>置戸町</v>
      </c>
      <c r="M117">
        <f>貼_前年計算用シート!G369</f>
        <v>22</v>
      </c>
      <c r="N117">
        <f t="shared" si="35"/>
        <v>50</v>
      </c>
      <c r="O117" t="str">
        <f>貼_前年計算用シート!H190</f>
        <v>仁木町</v>
      </c>
      <c r="P117">
        <f>貼_前年計算用シート!H369</f>
        <v>1</v>
      </c>
      <c r="Q117">
        <f t="shared" si="36"/>
        <v>42</v>
      </c>
      <c r="R117" t="str">
        <f>貼_前年計算用シート!I190</f>
        <v>滝川市</v>
      </c>
      <c r="S117">
        <f>貼_前年計算用シート!I369</f>
        <v>9</v>
      </c>
      <c r="T117">
        <f t="shared" si="37"/>
        <v>51</v>
      </c>
      <c r="U117" t="str">
        <f>貼_前年計算用シート!J190</f>
        <v>豊浦町</v>
      </c>
      <c r="V117">
        <f>貼_前年計算用シート!J369</f>
        <v>5</v>
      </c>
      <c r="W117">
        <f t="shared" si="38"/>
        <v>50</v>
      </c>
      <c r="X117" t="str">
        <f>貼_前年計算用シート!K190</f>
        <v>遠軽町</v>
      </c>
      <c r="Y117">
        <f>貼_前年計算用シート!K369</f>
        <v>12</v>
      </c>
      <c r="Z117">
        <f t="shared" si="39"/>
        <v>50</v>
      </c>
      <c r="AA117" t="str">
        <f>貼_前年計算用シート!L190</f>
        <v>-</v>
      </c>
      <c r="AB117" t="str">
        <f>貼_前年計算用シート!L369</f>
        <v>-</v>
      </c>
      <c r="AC117" t="str">
        <f t="shared" si="40"/>
        <v>-</v>
      </c>
      <c r="AD117" t="str">
        <f>貼_前年計算用シート!M190</f>
        <v>安平町</v>
      </c>
      <c r="AE117">
        <f>貼_前年計算用シート!M369</f>
        <v>98</v>
      </c>
      <c r="AF117">
        <f t="shared" si="41"/>
        <v>51</v>
      </c>
      <c r="AG117" t="str">
        <f>貼_前年計算用シート!N190</f>
        <v>清水町</v>
      </c>
      <c r="AH117">
        <f>貼_前年計算用シート!N369</f>
        <v>1</v>
      </c>
      <c r="AI117">
        <f t="shared" si="42"/>
        <v>39</v>
      </c>
      <c r="AJ117" t="str">
        <f>貼_前年計算用シート!O190</f>
        <v>佐呂間町</v>
      </c>
      <c r="AK117">
        <f>貼_前年計算用シート!O369</f>
        <v>0</v>
      </c>
      <c r="AL117">
        <f t="shared" si="43"/>
        <v>36</v>
      </c>
      <c r="AM117" t="str">
        <f>貼_前年計算用シート!P190</f>
        <v>幌延町</v>
      </c>
      <c r="AN117">
        <f>貼_前年計算用シート!P369</f>
        <v>503</v>
      </c>
      <c r="AO117">
        <f t="shared" si="44"/>
        <v>51</v>
      </c>
      <c r="AP117" t="str">
        <f>貼_前年計算用シート!Q190</f>
        <v>白糠町</v>
      </c>
      <c r="AQ117">
        <f>貼_前年計算用シート!Q369</f>
        <v>259</v>
      </c>
      <c r="AR117">
        <f t="shared" si="45"/>
        <v>51</v>
      </c>
      <c r="AS117" t="str">
        <f>貼_前年計算用シート!R190</f>
        <v>士別市</v>
      </c>
      <c r="AT117">
        <f>貼_前年計算用シート!R369</f>
        <v>215</v>
      </c>
      <c r="AU117">
        <f t="shared" si="46"/>
        <v>51</v>
      </c>
      <c r="AV117" t="str">
        <f>貼_前年計算用シート!S190</f>
        <v>広尾町</v>
      </c>
      <c r="AW117">
        <f>貼_前年計算用シート!S369</f>
        <v>58</v>
      </c>
      <c r="AX117">
        <f t="shared" si="47"/>
        <v>51</v>
      </c>
    </row>
    <row r="118" spans="3:50">
      <c r="C118" t="str">
        <f>貼_前年計算用シート!D191</f>
        <v>深川市</v>
      </c>
      <c r="D118">
        <f>貼_前年計算用シート!D370</f>
        <v>956</v>
      </c>
      <c r="E118">
        <f t="shared" si="32"/>
        <v>52</v>
      </c>
      <c r="F118" t="str">
        <f>貼_前年計算用シート!E191</f>
        <v>沼田町</v>
      </c>
      <c r="G118">
        <f>貼_前年計算用シート!E370</f>
        <v>350</v>
      </c>
      <c r="H118">
        <f t="shared" si="33"/>
        <v>52</v>
      </c>
      <c r="I118" t="str">
        <f>貼_前年計算用シート!F191</f>
        <v>厚沢部町</v>
      </c>
      <c r="J118">
        <f>貼_前年計算用シート!F370</f>
        <v>47</v>
      </c>
      <c r="K118">
        <f t="shared" si="34"/>
        <v>51</v>
      </c>
      <c r="L118" t="str">
        <f>貼_前年計算用シート!G191</f>
        <v>滝川市</v>
      </c>
      <c r="M118">
        <f>貼_前年計算用シート!G370</f>
        <v>20</v>
      </c>
      <c r="N118">
        <f t="shared" si="35"/>
        <v>52</v>
      </c>
      <c r="O118" t="str">
        <f>貼_前年計算用シート!H191</f>
        <v>長沼町</v>
      </c>
      <c r="P118">
        <f>貼_前年計算用シート!H370</f>
        <v>1</v>
      </c>
      <c r="Q118">
        <f t="shared" si="36"/>
        <v>42</v>
      </c>
      <c r="R118" t="str">
        <f>貼_前年計算用シート!I191</f>
        <v>清里町</v>
      </c>
      <c r="S118">
        <f>貼_前年計算用シート!I370</f>
        <v>9</v>
      </c>
      <c r="T118">
        <f t="shared" si="37"/>
        <v>51</v>
      </c>
      <c r="U118" t="str">
        <f>貼_前年計算用シート!J191</f>
        <v>日高町</v>
      </c>
      <c r="V118">
        <f>貼_前年計算用シート!J370</f>
        <v>5</v>
      </c>
      <c r="W118">
        <f t="shared" si="38"/>
        <v>50</v>
      </c>
      <c r="X118" t="str">
        <f>貼_前年計算用シート!K191</f>
        <v>南富良野町</v>
      </c>
      <c r="Y118">
        <f>貼_前年計算用シート!K370</f>
        <v>10</v>
      </c>
      <c r="Z118">
        <f t="shared" si="39"/>
        <v>52</v>
      </c>
      <c r="AA118" t="str">
        <f>貼_前年計算用シート!L191</f>
        <v>-</v>
      </c>
      <c r="AB118" t="str">
        <f>貼_前年計算用シート!L370</f>
        <v>-</v>
      </c>
      <c r="AC118" t="str">
        <f t="shared" si="40"/>
        <v>-</v>
      </c>
      <c r="AD118" t="str">
        <f>貼_前年計算用シート!M191</f>
        <v>当麻町</v>
      </c>
      <c r="AE118">
        <f>貼_前年計算用シート!M370</f>
        <v>95</v>
      </c>
      <c r="AF118">
        <f t="shared" si="41"/>
        <v>52</v>
      </c>
      <c r="AG118" t="str">
        <f>貼_前年計算用シート!N191</f>
        <v>芽室町</v>
      </c>
      <c r="AH118">
        <f>貼_前年計算用シート!N370</f>
        <v>1</v>
      </c>
      <c r="AI118">
        <f t="shared" si="42"/>
        <v>39</v>
      </c>
      <c r="AJ118" t="str">
        <f>貼_前年計算用シート!O191</f>
        <v>滝上町</v>
      </c>
      <c r="AK118">
        <f>貼_前年計算用シート!O370</f>
        <v>0</v>
      </c>
      <c r="AL118">
        <f t="shared" si="43"/>
        <v>36</v>
      </c>
      <c r="AM118" t="str">
        <f>貼_前年計算用シート!P191</f>
        <v>厚真町</v>
      </c>
      <c r="AN118">
        <f>貼_前年計算用シート!P370</f>
        <v>503</v>
      </c>
      <c r="AO118">
        <f t="shared" si="44"/>
        <v>51</v>
      </c>
      <c r="AP118" t="str">
        <f>貼_前年計算用シート!Q191</f>
        <v>日高町</v>
      </c>
      <c r="AQ118">
        <f>貼_前年計算用シート!Q370</f>
        <v>258</v>
      </c>
      <c r="AR118">
        <f t="shared" si="45"/>
        <v>52</v>
      </c>
      <c r="AS118" t="str">
        <f>貼_前年計算用シート!R191</f>
        <v>白糠町</v>
      </c>
      <c r="AT118">
        <f>貼_前年計算用シート!R370</f>
        <v>212</v>
      </c>
      <c r="AU118">
        <f t="shared" si="46"/>
        <v>52</v>
      </c>
      <c r="AV118" t="str">
        <f>貼_前年計算用シート!S191</f>
        <v>今金町</v>
      </c>
      <c r="AW118">
        <f>貼_前年計算用シート!S370</f>
        <v>56</v>
      </c>
      <c r="AX118">
        <f t="shared" si="47"/>
        <v>52</v>
      </c>
    </row>
    <row r="119" spans="3:50">
      <c r="C119" t="str">
        <f>貼_前年計算用シート!D192</f>
        <v>豊富町</v>
      </c>
      <c r="D119">
        <f>貼_前年計算用シート!D371</f>
        <v>949</v>
      </c>
      <c r="E119">
        <f t="shared" si="32"/>
        <v>53</v>
      </c>
      <c r="F119" t="str">
        <f>貼_前年計算用シート!E192</f>
        <v>和寒町</v>
      </c>
      <c r="G119">
        <f>貼_前年計算用シート!E371</f>
        <v>349</v>
      </c>
      <c r="H119">
        <f t="shared" si="33"/>
        <v>53</v>
      </c>
      <c r="I119" t="str">
        <f>貼_前年計算用シート!F192</f>
        <v>遠別町</v>
      </c>
      <c r="J119">
        <f>貼_前年計算用シート!F371</f>
        <v>44</v>
      </c>
      <c r="K119">
        <f t="shared" si="34"/>
        <v>53</v>
      </c>
      <c r="L119" t="str">
        <f>貼_前年計算用シート!G192</f>
        <v>妹背牛町</v>
      </c>
      <c r="M119">
        <f>貼_前年計算用シート!G371</f>
        <v>18</v>
      </c>
      <c r="N119">
        <f t="shared" si="35"/>
        <v>53</v>
      </c>
      <c r="O119" t="str">
        <f>貼_前年計算用シート!H192</f>
        <v>栗山町</v>
      </c>
      <c r="P119">
        <f>貼_前年計算用シート!H371</f>
        <v>1</v>
      </c>
      <c r="Q119">
        <f t="shared" si="36"/>
        <v>42</v>
      </c>
      <c r="R119" t="str">
        <f>貼_前年計算用シート!I192</f>
        <v>共和町</v>
      </c>
      <c r="S119">
        <f>貼_前年計算用シート!I371</f>
        <v>8</v>
      </c>
      <c r="T119">
        <f t="shared" si="37"/>
        <v>53</v>
      </c>
      <c r="U119" t="str">
        <f>貼_前年計算用シート!J192</f>
        <v>乙部町</v>
      </c>
      <c r="V119">
        <f>貼_前年計算用シート!J371</f>
        <v>4</v>
      </c>
      <c r="W119">
        <f t="shared" si="38"/>
        <v>53</v>
      </c>
      <c r="X119" t="str">
        <f>貼_前年計算用シート!K192</f>
        <v>江別市</v>
      </c>
      <c r="Y119">
        <f>貼_前年計算用シート!K371</f>
        <v>9</v>
      </c>
      <c r="Z119">
        <f t="shared" si="39"/>
        <v>53</v>
      </c>
      <c r="AA119" t="str">
        <f>貼_前年計算用シート!L192</f>
        <v>-</v>
      </c>
      <c r="AB119" t="str">
        <f>貼_前年計算用シート!L371</f>
        <v>-</v>
      </c>
      <c r="AC119" t="str">
        <f t="shared" si="40"/>
        <v>-</v>
      </c>
      <c r="AD119" t="str">
        <f>貼_前年計算用シート!M192</f>
        <v>美深町</v>
      </c>
      <c r="AE119">
        <f>貼_前年計算用シート!M371</f>
        <v>94</v>
      </c>
      <c r="AF119">
        <f t="shared" si="41"/>
        <v>53</v>
      </c>
      <c r="AG119" t="str">
        <f>貼_前年計算用シート!N192</f>
        <v>苫小牧市</v>
      </c>
      <c r="AH119">
        <f>貼_前年計算用シート!N371</f>
        <v>0</v>
      </c>
      <c r="AI119">
        <f t="shared" si="42"/>
        <v>53</v>
      </c>
      <c r="AJ119" t="str">
        <f>貼_前年計算用シート!O192</f>
        <v>日高町</v>
      </c>
      <c r="AK119">
        <f>貼_前年計算用シート!O371</f>
        <v>0</v>
      </c>
      <c r="AL119">
        <f t="shared" si="43"/>
        <v>36</v>
      </c>
      <c r="AM119" t="str">
        <f>貼_前年計算用シート!P192</f>
        <v>猿払村</v>
      </c>
      <c r="AN119">
        <f>貼_前年計算用シート!P371</f>
        <v>473</v>
      </c>
      <c r="AO119">
        <f t="shared" si="44"/>
        <v>53</v>
      </c>
      <c r="AP119" t="str">
        <f>貼_前年計算用シート!Q192</f>
        <v>置戸町</v>
      </c>
      <c r="AQ119">
        <f>貼_前年計算用シート!Q371</f>
        <v>253</v>
      </c>
      <c r="AR119">
        <f t="shared" si="45"/>
        <v>53</v>
      </c>
      <c r="AS119" t="str">
        <f>貼_前年計算用シート!R192</f>
        <v>置戸町</v>
      </c>
      <c r="AT119">
        <f>貼_前年計算用シート!R371</f>
        <v>208</v>
      </c>
      <c r="AU119">
        <f t="shared" si="46"/>
        <v>53</v>
      </c>
      <c r="AV119" t="str">
        <f>貼_前年計算用シート!S192</f>
        <v>更別村</v>
      </c>
      <c r="AW119">
        <f>貼_前年計算用シート!S371</f>
        <v>54</v>
      </c>
      <c r="AX119">
        <f t="shared" si="47"/>
        <v>53</v>
      </c>
    </row>
    <row r="120" spans="3:50">
      <c r="C120" t="str">
        <f>貼_前年計算用シート!D193</f>
        <v>上富良野町</v>
      </c>
      <c r="D120">
        <f>貼_前年計算用シート!D372</f>
        <v>920</v>
      </c>
      <c r="E120">
        <f t="shared" si="32"/>
        <v>54</v>
      </c>
      <c r="F120" t="str">
        <f>貼_前年計算用シート!E193</f>
        <v>恵庭市</v>
      </c>
      <c r="G120">
        <f>貼_前年計算用シート!E372</f>
        <v>346</v>
      </c>
      <c r="H120">
        <f t="shared" si="33"/>
        <v>54</v>
      </c>
      <c r="I120" t="str">
        <f>貼_前年計算用シート!F193</f>
        <v>赤平市</v>
      </c>
      <c r="J120">
        <f>貼_前年計算用シート!F372</f>
        <v>42</v>
      </c>
      <c r="K120">
        <f t="shared" si="34"/>
        <v>54</v>
      </c>
      <c r="L120" t="str">
        <f>貼_前年計算用シート!G193</f>
        <v>厚沢部町</v>
      </c>
      <c r="M120">
        <f>貼_前年計算用シート!G372</f>
        <v>17</v>
      </c>
      <c r="N120">
        <f t="shared" si="35"/>
        <v>54</v>
      </c>
      <c r="O120" t="str">
        <f>貼_前年計算用シート!H193</f>
        <v>浦臼町</v>
      </c>
      <c r="P120">
        <f>貼_前年計算用シート!H372</f>
        <v>1</v>
      </c>
      <c r="Q120">
        <f t="shared" si="36"/>
        <v>42</v>
      </c>
      <c r="R120" t="str">
        <f>貼_前年計算用シート!I193</f>
        <v>北竜町</v>
      </c>
      <c r="S120">
        <f>貼_前年計算用シート!I372</f>
        <v>8</v>
      </c>
      <c r="T120">
        <f t="shared" si="37"/>
        <v>53</v>
      </c>
      <c r="U120" t="str">
        <f>貼_前年計算用シート!J193</f>
        <v>上川町</v>
      </c>
      <c r="V120">
        <f>貼_前年計算用シート!J372</f>
        <v>4</v>
      </c>
      <c r="W120">
        <f t="shared" si="38"/>
        <v>53</v>
      </c>
      <c r="X120" t="str">
        <f>貼_前年計算用シート!K193</f>
        <v>南幌町</v>
      </c>
      <c r="Y120">
        <f>貼_前年計算用シート!K372</f>
        <v>9</v>
      </c>
      <c r="Z120">
        <f t="shared" si="39"/>
        <v>53</v>
      </c>
      <c r="AA120" t="str">
        <f>貼_前年計算用シート!L193</f>
        <v>-</v>
      </c>
      <c r="AB120" t="str">
        <f>貼_前年計算用シート!L372</f>
        <v>-</v>
      </c>
      <c r="AC120" t="str">
        <f t="shared" si="40"/>
        <v>-</v>
      </c>
      <c r="AD120" t="str">
        <f>貼_前年計算用シート!M193</f>
        <v>新篠津村</v>
      </c>
      <c r="AE120">
        <f>貼_前年計算用シート!M372</f>
        <v>92</v>
      </c>
      <c r="AF120">
        <f t="shared" si="41"/>
        <v>54</v>
      </c>
      <c r="AG120" t="str">
        <f>貼_前年計算用シート!N193</f>
        <v>士別市</v>
      </c>
      <c r="AH120">
        <f>貼_前年計算用シート!N372</f>
        <v>0</v>
      </c>
      <c r="AI120">
        <f t="shared" si="42"/>
        <v>53</v>
      </c>
      <c r="AJ120" t="str">
        <f>貼_前年計算用シート!O193</f>
        <v>上士幌町</v>
      </c>
      <c r="AK120">
        <f>貼_前年計算用シート!O372</f>
        <v>0</v>
      </c>
      <c r="AL120">
        <f t="shared" si="43"/>
        <v>36</v>
      </c>
      <c r="AM120" t="str">
        <f>貼_前年計算用シート!P193</f>
        <v>遠軽町</v>
      </c>
      <c r="AN120">
        <f>貼_前年計算用シート!P372</f>
        <v>462</v>
      </c>
      <c r="AO120">
        <f t="shared" si="44"/>
        <v>54</v>
      </c>
      <c r="AP120" t="str">
        <f>貼_前年計算用シート!Q193</f>
        <v>滝上町</v>
      </c>
      <c r="AQ120">
        <f>貼_前年計算用シート!Q372</f>
        <v>252</v>
      </c>
      <c r="AR120">
        <f t="shared" si="45"/>
        <v>54</v>
      </c>
      <c r="AS120" t="str">
        <f>貼_前年計算用シート!R193</f>
        <v>滝上町</v>
      </c>
      <c r="AT120">
        <f>貼_前年計算用シート!R372</f>
        <v>204</v>
      </c>
      <c r="AU120">
        <f t="shared" si="46"/>
        <v>54</v>
      </c>
      <c r="AV120" t="str">
        <f>貼_前年計算用シート!S193</f>
        <v>浦河町</v>
      </c>
      <c r="AW120">
        <f>貼_前年計算用シート!S372</f>
        <v>53</v>
      </c>
      <c r="AX120">
        <f t="shared" si="47"/>
        <v>54</v>
      </c>
    </row>
    <row r="121" spans="3:50">
      <c r="C121" t="str">
        <f>貼_前年計算用シート!D194</f>
        <v>弟子屈町</v>
      </c>
      <c r="D121">
        <f>貼_前年計算用シート!D373</f>
        <v>897</v>
      </c>
      <c r="E121">
        <f t="shared" si="32"/>
        <v>55</v>
      </c>
      <c r="F121" t="str">
        <f>貼_前年計算用シート!E194</f>
        <v>平取町</v>
      </c>
      <c r="G121">
        <f>貼_前年計算用シート!E373</f>
        <v>342</v>
      </c>
      <c r="H121">
        <f t="shared" si="33"/>
        <v>55</v>
      </c>
      <c r="I121" t="str">
        <f>貼_前年計算用シート!F194</f>
        <v>七飯町</v>
      </c>
      <c r="J121">
        <f>貼_前年計算用シート!F373</f>
        <v>42</v>
      </c>
      <c r="K121">
        <f t="shared" si="34"/>
        <v>54</v>
      </c>
      <c r="L121" t="str">
        <f>貼_前年計算用シート!G194</f>
        <v>倶知安町</v>
      </c>
      <c r="M121">
        <f>貼_前年計算用シート!G373</f>
        <v>16</v>
      </c>
      <c r="N121">
        <f t="shared" si="35"/>
        <v>55</v>
      </c>
      <c r="O121" t="str">
        <f>貼_前年計算用シート!H194</f>
        <v>愛別町</v>
      </c>
      <c r="P121">
        <f>貼_前年計算用シート!H373</f>
        <v>1</v>
      </c>
      <c r="Q121">
        <f t="shared" si="36"/>
        <v>42</v>
      </c>
      <c r="R121" t="str">
        <f>貼_前年計算用シート!I194</f>
        <v>北斗市</v>
      </c>
      <c r="S121">
        <f>貼_前年計算用シート!I373</f>
        <v>7</v>
      </c>
      <c r="T121">
        <f t="shared" si="37"/>
        <v>55</v>
      </c>
      <c r="U121" t="str">
        <f>貼_前年計算用シート!J194</f>
        <v>壮瞥町</v>
      </c>
      <c r="V121">
        <f>貼_前年計算用シート!J373</f>
        <v>4</v>
      </c>
      <c r="W121">
        <f t="shared" si="38"/>
        <v>53</v>
      </c>
      <c r="X121" t="str">
        <f>貼_前年計算用シート!K194</f>
        <v>遠別町</v>
      </c>
      <c r="Y121">
        <f>貼_前年計算用シート!K373</f>
        <v>9</v>
      </c>
      <c r="Z121">
        <f t="shared" si="39"/>
        <v>53</v>
      </c>
      <c r="AA121" t="str">
        <f>貼_前年計算用シート!L194</f>
        <v>-</v>
      </c>
      <c r="AB121" t="str">
        <f>貼_前年計算用シート!L373</f>
        <v>-</v>
      </c>
      <c r="AC121" t="str">
        <f t="shared" si="40"/>
        <v>-</v>
      </c>
      <c r="AD121" t="str">
        <f>貼_前年計算用シート!M194</f>
        <v>ニセコ町</v>
      </c>
      <c r="AE121">
        <f>貼_前年計算用シート!M373</f>
        <v>92</v>
      </c>
      <c r="AF121">
        <f t="shared" si="41"/>
        <v>54</v>
      </c>
      <c r="AG121" t="str">
        <f>貼_前年計算用シート!N194</f>
        <v>恵庭市</v>
      </c>
      <c r="AH121">
        <f>貼_前年計算用シート!N373</f>
        <v>0</v>
      </c>
      <c r="AI121">
        <f t="shared" si="42"/>
        <v>53</v>
      </c>
      <c r="AJ121" t="str">
        <f>貼_前年計算用シート!O194</f>
        <v>新得町</v>
      </c>
      <c r="AK121">
        <f>貼_前年計算用シート!O373</f>
        <v>0</v>
      </c>
      <c r="AL121">
        <f t="shared" si="43"/>
        <v>36</v>
      </c>
      <c r="AM121" t="str">
        <f>貼_前年計算用シート!P194</f>
        <v>雄武町</v>
      </c>
      <c r="AN121">
        <f>貼_前年計算用シート!P373</f>
        <v>458</v>
      </c>
      <c r="AO121">
        <f t="shared" si="44"/>
        <v>55</v>
      </c>
      <c r="AP121" t="str">
        <f>貼_前年計算用シート!Q194</f>
        <v>千歳市</v>
      </c>
      <c r="AQ121">
        <f>貼_前年計算用シート!Q373</f>
        <v>243</v>
      </c>
      <c r="AR121">
        <f t="shared" si="45"/>
        <v>55</v>
      </c>
      <c r="AS121" t="str">
        <f>貼_前年計算用シート!R194</f>
        <v>千歳市</v>
      </c>
      <c r="AT121">
        <f>貼_前年計算用シート!R373</f>
        <v>198</v>
      </c>
      <c r="AU121">
        <f t="shared" si="46"/>
        <v>55</v>
      </c>
      <c r="AV121" t="str">
        <f>貼_前年計算用シート!S194</f>
        <v>浜中町</v>
      </c>
      <c r="AW121">
        <f>貼_前年計算用シート!S373</f>
        <v>53</v>
      </c>
      <c r="AX121">
        <f t="shared" si="47"/>
        <v>54</v>
      </c>
    </row>
    <row r="122" spans="3:50">
      <c r="C122" t="str">
        <f>貼_前年計算用シート!D195</f>
        <v>厚岸町</v>
      </c>
      <c r="D122">
        <f>貼_前年計算用シート!D374</f>
        <v>864</v>
      </c>
      <c r="E122">
        <f t="shared" si="32"/>
        <v>56</v>
      </c>
      <c r="F122" t="str">
        <f>貼_前年計算用シート!E195</f>
        <v>石狩市</v>
      </c>
      <c r="G122">
        <f>貼_前年計算用シート!E374</f>
        <v>337</v>
      </c>
      <c r="H122">
        <f t="shared" si="33"/>
        <v>56</v>
      </c>
      <c r="I122" t="str">
        <f>貼_前年計算用シート!F195</f>
        <v>留萌市</v>
      </c>
      <c r="J122">
        <f>貼_前年計算用シート!F374</f>
        <v>41</v>
      </c>
      <c r="K122">
        <f t="shared" si="34"/>
        <v>56</v>
      </c>
      <c r="L122" t="str">
        <f>貼_前年計算用シート!G195</f>
        <v>名寄市</v>
      </c>
      <c r="M122">
        <f>貼_前年計算用シート!G374</f>
        <v>15</v>
      </c>
      <c r="N122">
        <f t="shared" si="35"/>
        <v>56</v>
      </c>
      <c r="O122" t="str">
        <f>貼_前年計算用シート!H195</f>
        <v>南富良野町</v>
      </c>
      <c r="P122">
        <f>貼_前年計算用シート!H374</f>
        <v>1</v>
      </c>
      <c r="Q122">
        <f t="shared" si="36"/>
        <v>42</v>
      </c>
      <c r="R122" t="str">
        <f>貼_前年計算用シート!I195</f>
        <v>真狩村</v>
      </c>
      <c r="S122">
        <f>貼_前年計算用シート!I374</f>
        <v>7</v>
      </c>
      <c r="T122">
        <f t="shared" si="37"/>
        <v>55</v>
      </c>
      <c r="U122" t="str">
        <f>貼_前年計算用シート!J195</f>
        <v>標津町</v>
      </c>
      <c r="V122">
        <f>貼_前年計算用シート!J374</f>
        <v>4</v>
      </c>
      <c r="W122">
        <f t="shared" si="38"/>
        <v>53</v>
      </c>
      <c r="X122" t="str">
        <f>貼_前年計算用シート!K195</f>
        <v>森町</v>
      </c>
      <c r="Y122">
        <f>貼_前年計算用シート!K374</f>
        <v>8</v>
      </c>
      <c r="Z122">
        <f t="shared" si="39"/>
        <v>56</v>
      </c>
      <c r="AA122" t="str">
        <f>貼_前年計算用シート!L195</f>
        <v>-</v>
      </c>
      <c r="AB122" t="str">
        <f>貼_前年計算用シート!L374</f>
        <v>-</v>
      </c>
      <c r="AC122" t="str">
        <f t="shared" si="40"/>
        <v>-</v>
      </c>
      <c r="AD122" t="str">
        <f>貼_前年計算用シート!M195</f>
        <v>三笠市</v>
      </c>
      <c r="AE122">
        <f>貼_前年計算用シート!M374</f>
        <v>90</v>
      </c>
      <c r="AF122">
        <f t="shared" si="41"/>
        <v>56</v>
      </c>
      <c r="AG122" t="str">
        <f>貼_前年計算用シート!N195</f>
        <v>北広島市</v>
      </c>
      <c r="AH122">
        <f>貼_前年計算用シート!N374</f>
        <v>0</v>
      </c>
      <c r="AI122">
        <f t="shared" si="42"/>
        <v>53</v>
      </c>
      <c r="AJ122" t="str">
        <f>貼_前年計算用シート!O195</f>
        <v>清水町</v>
      </c>
      <c r="AK122">
        <f>貼_前年計算用シート!O374</f>
        <v>0</v>
      </c>
      <c r="AL122">
        <f t="shared" si="43"/>
        <v>36</v>
      </c>
      <c r="AM122" t="str">
        <f>貼_前年計算用シート!P195</f>
        <v>白糠町</v>
      </c>
      <c r="AN122">
        <f>貼_前年計算用シート!P374</f>
        <v>458</v>
      </c>
      <c r="AO122">
        <f t="shared" si="44"/>
        <v>55</v>
      </c>
      <c r="AP122" t="str">
        <f>貼_前年計算用シート!Q195</f>
        <v>津別町</v>
      </c>
      <c r="AQ122">
        <f>貼_前年計算用シート!Q374</f>
        <v>231</v>
      </c>
      <c r="AR122">
        <f t="shared" si="45"/>
        <v>56</v>
      </c>
      <c r="AS122" t="str">
        <f>貼_前年計算用シート!R195</f>
        <v>津別町</v>
      </c>
      <c r="AT122">
        <f>貼_前年計算用シート!R374</f>
        <v>194</v>
      </c>
      <c r="AU122">
        <f t="shared" si="46"/>
        <v>56</v>
      </c>
      <c r="AV122" t="str">
        <f>貼_前年計算用シート!S195</f>
        <v>長沼町</v>
      </c>
      <c r="AW122">
        <f>貼_前年計算用シート!S374</f>
        <v>51</v>
      </c>
      <c r="AX122">
        <f t="shared" si="47"/>
        <v>56</v>
      </c>
    </row>
    <row r="123" spans="3:50">
      <c r="C123" t="str">
        <f>貼_前年計算用シート!D196</f>
        <v>清里町</v>
      </c>
      <c r="D123">
        <f>貼_前年計算用シート!D375</f>
        <v>854</v>
      </c>
      <c r="E123">
        <f t="shared" si="32"/>
        <v>57</v>
      </c>
      <c r="F123" t="str">
        <f>貼_前年計算用シート!E196</f>
        <v>真狩村</v>
      </c>
      <c r="G123">
        <f>貼_前年計算用シート!E375</f>
        <v>325</v>
      </c>
      <c r="H123">
        <f t="shared" si="33"/>
        <v>57</v>
      </c>
      <c r="I123" t="str">
        <f>貼_前年計算用シート!F196</f>
        <v>仁木町</v>
      </c>
      <c r="J123">
        <f>貼_前年計算用シート!F375</f>
        <v>40</v>
      </c>
      <c r="K123">
        <f t="shared" si="34"/>
        <v>57</v>
      </c>
      <c r="L123" t="str">
        <f>貼_前年計算用シート!G196</f>
        <v>滝上町</v>
      </c>
      <c r="M123">
        <f>貼_前年計算用シート!G375</f>
        <v>15</v>
      </c>
      <c r="N123">
        <f t="shared" si="35"/>
        <v>56</v>
      </c>
      <c r="O123" t="str">
        <f>貼_前年計算用シート!H196</f>
        <v>美幌町</v>
      </c>
      <c r="P123">
        <f>貼_前年計算用シート!H375</f>
        <v>1</v>
      </c>
      <c r="Q123">
        <f t="shared" si="36"/>
        <v>42</v>
      </c>
      <c r="R123" t="str">
        <f>貼_前年計算用シート!I196</f>
        <v>中札内村</v>
      </c>
      <c r="S123">
        <f>貼_前年計算用シート!I375</f>
        <v>7</v>
      </c>
      <c r="T123">
        <f t="shared" si="37"/>
        <v>55</v>
      </c>
      <c r="U123" t="str">
        <f>貼_前年計算用シート!J196</f>
        <v>美深町</v>
      </c>
      <c r="V123">
        <f>貼_前年計算用シート!J375</f>
        <v>3</v>
      </c>
      <c r="W123">
        <f t="shared" si="38"/>
        <v>57</v>
      </c>
      <c r="X123" t="str">
        <f>貼_前年計算用シート!K196</f>
        <v>厚沢部町</v>
      </c>
      <c r="Y123">
        <f>貼_前年計算用シート!K375</f>
        <v>8</v>
      </c>
      <c r="Z123">
        <f t="shared" si="39"/>
        <v>56</v>
      </c>
      <c r="AA123" t="str">
        <f>貼_前年計算用シート!L196</f>
        <v>-</v>
      </c>
      <c r="AB123" t="str">
        <f>貼_前年計算用シート!L375</f>
        <v>-</v>
      </c>
      <c r="AC123" t="str">
        <f t="shared" si="40"/>
        <v>-</v>
      </c>
      <c r="AD123" t="str">
        <f>貼_前年計算用シート!M196</f>
        <v>砂川市</v>
      </c>
      <c r="AE123">
        <f>貼_前年計算用シート!M375</f>
        <v>88</v>
      </c>
      <c r="AF123">
        <f t="shared" si="41"/>
        <v>57</v>
      </c>
      <c r="AG123" t="str">
        <f>貼_前年計算用シート!N196</f>
        <v>木古内町</v>
      </c>
      <c r="AH123">
        <f>貼_前年計算用シート!N375</f>
        <v>0</v>
      </c>
      <c r="AI123">
        <f t="shared" si="42"/>
        <v>53</v>
      </c>
      <c r="AJ123" t="str">
        <f>貼_前年計算用シート!O196</f>
        <v>芽室町</v>
      </c>
      <c r="AK123">
        <f>貼_前年計算用シート!O375</f>
        <v>0</v>
      </c>
      <c r="AL123">
        <f t="shared" si="43"/>
        <v>36</v>
      </c>
      <c r="AM123" t="str">
        <f>貼_前年計算用シート!P196</f>
        <v>士別市</v>
      </c>
      <c r="AN123">
        <f>貼_前年計算用シート!P375</f>
        <v>445</v>
      </c>
      <c r="AO123">
        <f t="shared" si="44"/>
        <v>57</v>
      </c>
      <c r="AP123" t="str">
        <f>貼_前年計算用シート!Q196</f>
        <v>西興部村</v>
      </c>
      <c r="AQ123">
        <f>貼_前年計算用シート!Q375</f>
        <v>210</v>
      </c>
      <c r="AR123">
        <f t="shared" si="45"/>
        <v>57</v>
      </c>
      <c r="AS123" t="str">
        <f>貼_前年計算用シート!R196</f>
        <v>中頓別町</v>
      </c>
      <c r="AT123">
        <f>貼_前年計算用シート!R375</f>
        <v>178</v>
      </c>
      <c r="AU123">
        <f t="shared" si="46"/>
        <v>57</v>
      </c>
      <c r="AV123" t="str">
        <f>貼_前年計算用シート!S196</f>
        <v>弟子屈町</v>
      </c>
      <c r="AW123">
        <f>貼_前年計算用シート!S375</f>
        <v>48</v>
      </c>
      <c r="AX123">
        <f t="shared" si="47"/>
        <v>57</v>
      </c>
    </row>
    <row r="124" spans="3:50">
      <c r="C124" t="str">
        <f>貼_前年計算用シート!D197</f>
        <v>江別市</v>
      </c>
      <c r="D124">
        <f>貼_前年計算用シート!D376</f>
        <v>831</v>
      </c>
      <c r="E124">
        <f t="shared" si="32"/>
        <v>58</v>
      </c>
      <c r="F124" t="str">
        <f>貼_前年計算用シート!E197</f>
        <v>滝川市</v>
      </c>
      <c r="G124">
        <f>貼_前年計算用シート!E376</f>
        <v>315</v>
      </c>
      <c r="H124">
        <f t="shared" si="33"/>
        <v>58</v>
      </c>
      <c r="I124" t="str">
        <f>貼_前年計算用シート!F197</f>
        <v>幌加内町</v>
      </c>
      <c r="J124">
        <f>貼_前年計算用シート!F376</f>
        <v>36</v>
      </c>
      <c r="K124">
        <f t="shared" si="34"/>
        <v>58</v>
      </c>
      <c r="L124" t="str">
        <f>貼_前年計算用シート!G197</f>
        <v>厚真町</v>
      </c>
      <c r="M124">
        <f>貼_前年計算用シート!G376</f>
        <v>15</v>
      </c>
      <c r="N124">
        <f t="shared" si="35"/>
        <v>56</v>
      </c>
      <c r="O124" t="str">
        <f>貼_前年計算用シート!H197</f>
        <v>斜里町</v>
      </c>
      <c r="P124">
        <f>貼_前年計算用シート!H376</f>
        <v>1</v>
      </c>
      <c r="Q124">
        <f t="shared" si="36"/>
        <v>42</v>
      </c>
      <c r="R124" t="str">
        <f>貼_前年計算用シート!I197</f>
        <v>黒松内町</v>
      </c>
      <c r="S124">
        <f>貼_前年計算用シート!I376</f>
        <v>6</v>
      </c>
      <c r="T124">
        <f t="shared" si="37"/>
        <v>58</v>
      </c>
      <c r="U124" t="str">
        <f>貼_前年計算用シート!J197</f>
        <v>七飯町</v>
      </c>
      <c r="V124">
        <f>貼_前年計算用シート!J376</f>
        <v>2</v>
      </c>
      <c r="W124">
        <f t="shared" si="38"/>
        <v>58</v>
      </c>
      <c r="X124" t="str">
        <f>貼_前年計算用シート!K197</f>
        <v>中富良野町</v>
      </c>
      <c r="Y124">
        <f>貼_前年計算用シート!K376</f>
        <v>8</v>
      </c>
      <c r="Z124">
        <f t="shared" si="39"/>
        <v>56</v>
      </c>
      <c r="AA124" t="str">
        <f>貼_前年計算用シート!L197</f>
        <v>-</v>
      </c>
      <c r="AB124" t="str">
        <f>貼_前年計算用シート!L376</f>
        <v>-</v>
      </c>
      <c r="AC124" t="str">
        <f t="shared" si="40"/>
        <v>-</v>
      </c>
      <c r="AD124" t="str">
        <f>貼_前年計算用シート!M197</f>
        <v>南幌町</v>
      </c>
      <c r="AE124">
        <f>貼_前年計算用シート!M376</f>
        <v>88</v>
      </c>
      <c r="AF124">
        <f t="shared" si="41"/>
        <v>57</v>
      </c>
      <c r="AG124" t="str">
        <f>貼_前年計算用シート!N197</f>
        <v>森町</v>
      </c>
      <c r="AH124">
        <f>貼_前年計算用シート!N376</f>
        <v>0</v>
      </c>
      <c r="AI124">
        <f t="shared" si="42"/>
        <v>53</v>
      </c>
      <c r="AJ124" t="str">
        <f>貼_前年計算用シート!O197</f>
        <v>-</v>
      </c>
      <c r="AK124" t="str">
        <f>貼_前年計算用シート!O376</f>
        <v>-</v>
      </c>
      <c r="AL124" t="str">
        <f t="shared" si="43"/>
        <v>-</v>
      </c>
      <c r="AM124" t="str">
        <f>貼_前年計算用シート!P197</f>
        <v>浜頓別町</v>
      </c>
      <c r="AN124">
        <f>貼_前年計算用シート!P376</f>
        <v>443</v>
      </c>
      <c r="AO124">
        <f t="shared" si="44"/>
        <v>58</v>
      </c>
      <c r="AP124" t="str">
        <f>貼_前年計算用シート!Q197</f>
        <v>中頓別町</v>
      </c>
      <c r="AQ124">
        <f>貼_前年計算用シート!Q376</f>
        <v>208</v>
      </c>
      <c r="AR124">
        <f t="shared" si="45"/>
        <v>58</v>
      </c>
      <c r="AS124" t="str">
        <f>貼_前年計算用シート!R197</f>
        <v>西興部村</v>
      </c>
      <c r="AT124">
        <f>貼_前年計算用シート!R376</f>
        <v>169</v>
      </c>
      <c r="AU124">
        <f t="shared" si="46"/>
        <v>58</v>
      </c>
      <c r="AV124" t="str">
        <f>貼_前年計算用シート!S197</f>
        <v>浦臼町</v>
      </c>
      <c r="AW124">
        <f>貼_前年計算用シート!S376</f>
        <v>45</v>
      </c>
      <c r="AX124">
        <f t="shared" si="47"/>
        <v>58</v>
      </c>
    </row>
    <row r="125" spans="3:50">
      <c r="C125" t="str">
        <f>貼_前年計算用シート!D198</f>
        <v>紋別市</v>
      </c>
      <c r="D125">
        <f>貼_前年計算用シート!D377</f>
        <v>810</v>
      </c>
      <c r="E125">
        <f t="shared" si="32"/>
        <v>59</v>
      </c>
      <c r="F125" t="str">
        <f>貼_前年計算用シート!E198</f>
        <v>倶知安町</v>
      </c>
      <c r="G125">
        <f>貼_前年計算用シート!E377</f>
        <v>309</v>
      </c>
      <c r="H125">
        <f t="shared" si="33"/>
        <v>59</v>
      </c>
      <c r="I125" t="str">
        <f>貼_前年計算用シート!F198</f>
        <v>八雲町</v>
      </c>
      <c r="J125">
        <f>貼_前年計算用シート!F377</f>
        <v>33</v>
      </c>
      <c r="K125">
        <f t="shared" si="34"/>
        <v>59</v>
      </c>
      <c r="L125" t="str">
        <f>貼_前年計算用シート!G198</f>
        <v>遠別町</v>
      </c>
      <c r="M125">
        <f>貼_前年計算用シート!G377</f>
        <v>14</v>
      </c>
      <c r="N125">
        <f t="shared" si="35"/>
        <v>59</v>
      </c>
      <c r="O125" t="str">
        <f>貼_前年計算用シート!H198</f>
        <v>清里町</v>
      </c>
      <c r="P125">
        <f>貼_前年計算用シート!H377</f>
        <v>1</v>
      </c>
      <c r="Q125">
        <f t="shared" si="36"/>
        <v>42</v>
      </c>
      <c r="R125" t="str">
        <f>貼_前年計算用シート!I198</f>
        <v>蘭越町</v>
      </c>
      <c r="S125">
        <f>貼_前年計算用シート!I377</f>
        <v>6</v>
      </c>
      <c r="T125">
        <f t="shared" si="37"/>
        <v>58</v>
      </c>
      <c r="U125" t="str">
        <f>貼_前年計算用シート!J198</f>
        <v>上ノ国町</v>
      </c>
      <c r="V125">
        <f>貼_前年計算用シート!J377</f>
        <v>2</v>
      </c>
      <c r="W125">
        <f t="shared" si="38"/>
        <v>58</v>
      </c>
      <c r="X125" t="str">
        <f>貼_前年計算用シート!K198</f>
        <v>紋別市</v>
      </c>
      <c r="Y125">
        <f>貼_前年計算用シート!K377</f>
        <v>7</v>
      </c>
      <c r="Z125">
        <f t="shared" si="39"/>
        <v>59</v>
      </c>
      <c r="AA125" t="str">
        <f>貼_前年計算用シート!L198</f>
        <v>-</v>
      </c>
      <c r="AB125" t="str">
        <f>貼_前年計算用シート!L377</f>
        <v>-</v>
      </c>
      <c r="AC125" t="str">
        <f t="shared" si="40"/>
        <v>-</v>
      </c>
      <c r="AD125" t="str">
        <f>貼_前年計算用シート!M198</f>
        <v>鹿追町</v>
      </c>
      <c r="AE125">
        <f>貼_前年計算用シート!M377</f>
        <v>86</v>
      </c>
      <c r="AF125">
        <f t="shared" si="41"/>
        <v>59</v>
      </c>
      <c r="AG125" t="str">
        <f>貼_前年計算用シート!N198</f>
        <v>江差町</v>
      </c>
      <c r="AH125">
        <f>貼_前年計算用シート!N377</f>
        <v>0</v>
      </c>
      <c r="AI125">
        <f t="shared" si="42"/>
        <v>53</v>
      </c>
      <c r="AJ125" t="str">
        <f>貼_前年計算用シート!O198</f>
        <v>-</v>
      </c>
      <c r="AK125" t="str">
        <f>貼_前年計算用シート!O377</f>
        <v>-</v>
      </c>
      <c r="AL125" t="str">
        <f t="shared" si="43"/>
        <v>-</v>
      </c>
      <c r="AM125" t="str">
        <f>貼_前年計算用シート!P198</f>
        <v>豊浦町</v>
      </c>
      <c r="AN125">
        <f>貼_前年計算用シート!P377</f>
        <v>435</v>
      </c>
      <c r="AO125">
        <f t="shared" si="44"/>
        <v>59</v>
      </c>
      <c r="AP125" t="str">
        <f>貼_前年計算用シート!Q198</f>
        <v>名寄市</v>
      </c>
      <c r="AQ125">
        <f>貼_前年計算用シート!Q377</f>
        <v>203</v>
      </c>
      <c r="AR125">
        <f t="shared" si="45"/>
        <v>59</v>
      </c>
      <c r="AS125" t="str">
        <f>貼_前年計算用シート!R198</f>
        <v>池田町</v>
      </c>
      <c r="AT125">
        <f>貼_前年計算用シート!R377</f>
        <v>167</v>
      </c>
      <c r="AU125">
        <f t="shared" si="46"/>
        <v>59</v>
      </c>
      <c r="AV125" t="str">
        <f>貼_前年計算用シート!S198</f>
        <v>遠軽町</v>
      </c>
      <c r="AW125">
        <f>貼_前年計算用シート!S377</f>
        <v>45</v>
      </c>
      <c r="AX125">
        <f t="shared" si="47"/>
        <v>58</v>
      </c>
    </row>
    <row r="126" spans="3:50">
      <c r="C126" t="str">
        <f>貼_前年計算用シート!D199</f>
        <v>厚真町</v>
      </c>
      <c r="D126">
        <f>貼_前年計算用シート!D378</f>
        <v>796</v>
      </c>
      <c r="E126">
        <f t="shared" si="32"/>
        <v>60</v>
      </c>
      <c r="F126" t="str">
        <f>貼_前年計算用シート!E199</f>
        <v>月形町</v>
      </c>
      <c r="G126">
        <f>貼_前年計算用シート!E378</f>
        <v>307</v>
      </c>
      <c r="H126">
        <f t="shared" si="33"/>
        <v>60</v>
      </c>
      <c r="I126" t="str">
        <f>貼_前年計算用シート!F199</f>
        <v>知内町</v>
      </c>
      <c r="J126">
        <f>貼_前年計算用シート!F378</f>
        <v>32</v>
      </c>
      <c r="K126">
        <f t="shared" si="34"/>
        <v>60</v>
      </c>
      <c r="L126" t="str">
        <f>貼_前年計算用シート!G199</f>
        <v>京極町</v>
      </c>
      <c r="M126">
        <f>貼_前年計算用シート!G378</f>
        <v>13</v>
      </c>
      <c r="N126">
        <f t="shared" si="35"/>
        <v>60</v>
      </c>
      <c r="O126" t="str">
        <f>貼_前年計算用シート!H199</f>
        <v>むかわ町</v>
      </c>
      <c r="P126">
        <f>貼_前年計算用シート!H378</f>
        <v>1</v>
      </c>
      <c r="Q126">
        <f t="shared" si="36"/>
        <v>42</v>
      </c>
      <c r="R126" t="str">
        <f>貼_前年計算用シート!I199</f>
        <v>当麻町</v>
      </c>
      <c r="S126">
        <f>貼_前年計算用シート!I378</f>
        <v>6</v>
      </c>
      <c r="T126">
        <f t="shared" si="37"/>
        <v>58</v>
      </c>
      <c r="U126" t="str">
        <f>貼_前年計算用シート!J199</f>
        <v>深川市</v>
      </c>
      <c r="V126">
        <f>貼_前年計算用シート!J378</f>
        <v>1</v>
      </c>
      <c r="W126">
        <f t="shared" si="38"/>
        <v>60</v>
      </c>
      <c r="X126" t="str">
        <f>貼_前年計算用シート!K199</f>
        <v>名寄市</v>
      </c>
      <c r="Y126">
        <f>貼_前年計算用シート!K378</f>
        <v>7</v>
      </c>
      <c r="Z126">
        <f t="shared" si="39"/>
        <v>59</v>
      </c>
      <c r="AA126" t="str">
        <f>貼_前年計算用シート!L199</f>
        <v>-</v>
      </c>
      <c r="AB126" t="str">
        <f>貼_前年計算用シート!L378</f>
        <v>-</v>
      </c>
      <c r="AC126" t="str">
        <f t="shared" si="40"/>
        <v>-</v>
      </c>
      <c r="AD126" t="str">
        <f>貼_前年計算用シート!M199</f>
        <v>浦幌町</v>
      </c>
      <c r="AE126">
        <f>貼_前年計算用シート!M378</f>
        <v>85</v>
      </c>
      <c r="AF126">
        <f t="shared" si="41"/>
        <v>60</v>
      </c>
      <c r="AG126" t="str">
        <f>貼_前年計算用シート!N199</f>
        <v>乙部町</v>
      </c>
      <c r="AH126">
        <f>貼_前年計算用シート!N378</f>
        <v>0</v>
      </c>
      <c r="AI126">
        <f t="shared" si="42"/>
        <v>53</v>
      </c>
      <c r="AJ126" t="str">
        <f>貼_前年計算用シート!O199</f>
        <v>-</v>
      </c>
      <c r="AK126" t="str">
        <f>貼_前年計算用シート!O378</f>
        <v>-</v>
      </c>
      <c r="AL126" t="str">
        <f t="shared" si="43"/>
        <v>-</v>
      </c>
      <c r="AM126" t="str">
        <f>貼_前年計算用シート!P199</f>
        <v>七飯町</v>
      </c>
      <c r="AN126">
        <f>貼_前年計算用シート!P378</f>
        <v>428</v>
      </c>
      <c r="AO126">
        <f t="shared" si="44"/>
        <v>60</v>
      </c>
      <c r="AP126" t="str">
        <f>貼_前年計算用シート!Q199</f>
        <v>池田町</v>
      </c>
      <c r="AQ126">
        <f>貼_前年計算用シート!Q378</f>
        <v>193</v>
      </c>
      <c r="AR126">
        <f t="shared" si="45"/>
        <v>60</v>
      </c>
      <c r="AS126" t="str">
        <f>貼_前年計算用シート!R199</f>
        <v>名寄市</v>
      </c>
      <c r="AT126">
        <f>貼_前年計算用シート!R378</f>
        <v>166</v>
      </c>
      <c r="AU126">
        <f t="shared" si="46"/>
        <v>60</v>
      </c>
      <c r="AV126" t="str">
        <f>貼_前年計算用シート!S199</f>
        <v>厚沢部町</v>
      </c>
      <c r="AW126">
        <f>貼_前年計算用シート!S378</f>
        <v>42</v>
      </c>
      <c r="AX126">
        <f t="shared" si="47"/>
        <v>60</v>
      </c>
    </row>
    <row r="127" spans="3:50">
      <c r="C127" t="str">
        <f>貼_前年計算用シート!D200</f>
        <v>池田町</v>
      </c>
      <c r="D127">
        <f>貼_前年計算用シート!D379</f>
        <v>793</v>
      </c>
      <c r="E127">
        <f t="shared" si="32"/>
        <v>61</v>
      </c>
      <c r="F127" t="str">
        <f>貼_前年計算用シート!E200</f>
        <v>鷹栖町</v>
      </c>
      <c r="G127">
        <f>貼_前年計算用シート!E379</f>
        <v>304</v>
      </c>
      <c r="H127">
        <f t="shared" si="33"/>
        <v>61</v>
      </c>
      <c r="I127" t="str">
        <f>貼_前年計算用シート!F200</f>
        <v>ニセコ町</v>
      </c>
      <c r="J127">
        <f>貼_前年計算用シート!F379</f>
        <v>31</v>
      </c>
      <c r="K127">
        <f t="shared" si="34"/>
        <v>61</v>
      </c>
      <c r="L127" t="str">
        <f>貼_前年計算用シート!G200</f>
        <v>月形町</v>
      </c>
      <c r="M127">
        <f>貼_前年計算用シート!G379</f>
        <v>13</v>
      </c>
      <c r="N127">
        <f t="shared" si="35"/>
        <v>60</v>
      </c>
      <c r="O127" t="str">
        <f>貼_前年計算用シート!H200</f>
        <v>鹿追町</v>
      </c>
      <c r="P127">
        <f>貼_前年計算用シート!H379</f>
        <v>1</v>
      </c>
      <c r="Q127">
        <f t="shared" si="36"/>
        <v>42</v>
      </c>
      <c r="R127" t="str">
        <f>貼_前年計算用シート!I200</f>
        <v>三笠市</v>
      </c>
      <c r="S127">
        <f>貼_前年計算用シート!I379</f>
        <v>5</v>
      </c>
      <c r="T127">
        <f t="shared" si="37"/>
        <v>61</v>
      </c>
      <c r="U127" t="str">
        <f>貼_前年計算用シート!J200</f>
        <v>積丹町</v>
      </c>
      <c r="V127">
        <f>貼_前年計算用シート!J379</f>
        <v>1</v>
      </c>
      <c r="W127">
        <f t="shared" si="38"/>
        <v>60</v>
      </c>
      <c r="X127" t="str">
        <f>貼_前年計算用シート!K200</f>
        <v>喜茂別町</v>
      </c>
      <c r="Y127">
        <f>貼_前年計算用シート!K379</f>
        <v>7</v>
      </c>
      <c r="Z127">
        <f t="shared" si="39"/>
        <v>59</v>
      </c>
      <c r="AA127" t="str">
        <f>貼_前年計算用シート!L200</f>
        <v>-</v>
      </c>
      <c r="AB127" t="str">
        <f>貼_前年計算用シート!L379</f>
        <v>-</v>
      </c>
      <c r="AC127" t="str">
        <f t="shared" si="40"/>
        <v>-</v>
      </c>
      <c r="AD127" t="str">
        <f>貼_前年計算用シート!M200</f>
        <v>当別町</v>
      </c>
      <c r="AE127">
        <f>貼_前年計算用シート!M379</f>
        <v>80</v>
      </c>
      <c r="AF127">
        <f t="shared" si="41"/>
        <v>61</v>
      </c>
      <c r="AG127" t="str">
        <f>貼_前年計算用シート!N200</f>
        <v>今金町</v>
      </c>
      <c r="AH127">
        <f>貼_前年計算用シート!N379</f>
        <v>0</v>
      </c>
      <c r="AI127">
        <f t="shared" si="42"/>
        <v>53</v>
      </c>
      <c r="AJ127" t="str">
        <f>貼_前年計算用シート!O200</f>
        <v>-</v>
      </c>
      <c r="AK127" t="str">
        <f>貼_前年計算用シート!O379</f>
        <v>-</v>
      </c>
      <c r="AL127" t="str">
        <f t="shared" si="43"/>
        <v>-</v>
      </c>
      <c r="AM127" t="str">
        <f>貼_前年計算用シート!P200</f>
        <v>大空町</v>
      </c>
      <c r="AN127">
        <f>貼_前年計算用シート!P379</f>
        <v>408</v>
      </c>
      <c r="AO127">
        <f t="shared" si="44"/>
        <v>61</v>
      </c>
      <c r="AP127" t="str">
        <f>貼_前年計算用シート!Q200</f>
        <v>網走市</v>
      </c>
      <c r="AQ127">
        <f>貼_前年計算用シート!Q379</f>
        <v>186</v>
      </c>
      <c r="AR127">
        <f t="shared" si="45"/>
        <v>61</v>
      </c>
      <c r="AS127" t="str">
        <f>貼_前年計算用シート!R200</f>
        <v>せたな町</v>
      </c>
      <c r="AT127">
        <f>貼_前年計算用シート!R379</f>
        <v>153</v>
      </c>
      <c r="AU127">
        <f t="shared" si="46"/>
        <v>61</v>
      </c>
      <c r="AV127" t="str">
        <f>貼_前年計算用シート!S200</f>
        <v>厚真町</v>
      </c>
      <c r="AW127">
        <f>貼_前年計算用シート!S379</f>
        <v>41</v>
      </c>
      <c r="AX127">
        <f t="shared" si="47"/>
        <v>61</v>
      </c>
    </row>
    <row r="128" spans="3:50">
      <c r="C128" t="str">
        <f>貼_前年計算用シート!D201</f>
        <v>広尾町</v>
      </c>
      <c r="D128">
        <f>貼_前年計算用シート!D380</f>
        <v>784</v>
      </c>
      <c r="E128">
        <f t="shared" si="32"/>
        <v>62</v>
      </c>
      <c r="F128" t="str">
        <f>貼_前年計算用シート!E201</f>
        <v>夕張市</v>
      </c>
      <c r="G128">
        <f>貼_前年計算用シート!E380</f>
        <v>299</v>
      </c>
      <c r="H128">
        <f t="shared" si="33"/>
        <v>62</v>
      </c>
      <c r="I128" t="str">
        <f>貼_前年計算用シート!F201</f>
        <v>日高町</v>
      </c>
      <c r="J128">
        <f>貼_前年計算用シート!F380</f>
        <v>31</v>
      </c>
      <c r="K128">
        <f t="shared" si="34"/>
        <v>61</v>
      </c>
      <c r="L128" t="str">
        <f>貼_前年計算用シート!G201</f>
        <v>東神楽町</v>
      </c>
      <c r="M128">
        <f>貼_前年計算用シート!G380</f>
        <v>13</v>
      </c>
      <c r="N128">
        <f t="shared" si="35"/>
        <v>60</v>
      </c>
      <c r="O128" t="str">
        <f>貼_前年計算用シート!H201</f>
        <v>芽室町</v>
      </c>
      <c r="P128">
        <f>貼_前年計算用シート!H380</f>
        <v>1</v>
      </c>
      <c r="Q128">
        <f t="shared" si="36"/>
        <v>42</v>
      </c>
      <c r="R128" t="str">
        <f>貼_前年計算用シート!I201</f>
        <v>富良野市</v>
      </c>
      <c r="S128">
        <f>貼_前年計算用シート!I380</f>
        <v>5</v>
      </c>
      <c r="T128">
        <f t="shared" si="37"/>
        <v>61</v>
      </c>
      <c r="U128" t="str">
        <f>貼_前年計算用シート!J201</f>
        <v>栗山町</v>
      </c>
      <c r="V128">
        <f>貼_前年計算用シート!J380</f>
        <v>1</v>
      </c>
      <c r="W128">
        <f t="shared" si="38"/>
        <v>60</v>
      </c>
      <c r="X128" t="str">
        <f>貼_前年計算用シート!K201</f>
        <v>むかわ町</v>
      </c>
      <c r="Y128">
        <f>貼_前年計算用シート!K380</f>
        <v>7</v>
      </c>
      <c r="Z128">
        <f t="shared" si="39"/>
        <v>59</v>
      </c>
      <c r="AA128" t="str">
        <f>貼_前年計算用シート!L201</f>
        <v>-</v>
      </c>
      <c r="AB128" t="str">
        <f>貼_前年計算用シート!L380</f>
        <v>-</v>
      </c>
      <c r="AC128" t="str">
        <f t="shared" si="40"/>
        <v>-</v>
      </c>
      <c r="AD128" t="str">
        <f>貼_前年計算用シート!M201</f>
        <v>網走市</v>
      </c>
      <c r="AE128">
        <f>貼_前年計算用シート!M380</f>
        <v>79</v>
      </c>
      <c r="AF128">
        <f t="shared" si="41"/>
        <v>62</v>
      </c>
      <c r="AG128" t="str">
        <f>貼_前年計算用シート!N201</f>
        <v>せたな町</v>
      </c>
      <c r="AH128">
        <f>貼_前年計算用シート!N380</f>
        <v>0</v>
      </c>
      <c r="AI128">
        <f t="shared" si="42"/>
        <v>53</v>
      </c>
      <c r="AJ128" t="str">
        <f>貼_前年計算用シート!O201</f>
        <v>-</v>
      </c>
      <c r="AK128" t="str">
        <f>貼_前年計算用シート!O380</f>
        <v>-</v>
      </c>
      <c r="AL128" t="str">
        <f t="shared" si="43"/>
        <v>-</v>
      </c>
      <c r="AM128" t="str">
        <f>貼_前年計算用シート!P201</f>
        <v>訓子府町</v>
      </c>
      <c r="AN128">
        <f>貼_前年計算用シート!P380</f>
        <v>397</v>
      </c>
      <c r="AO128">
        <f t="shared" si="44"/>
        <v>62</v>
      </c>
      <c r="AP128" t="str">
        <f>貼_前年計算用シート!Q201</f>
        <v>せたな町</v>
      </c>
      <c r="AQ128">
        <f>貼_前年計算用シート!Q380</f>
        <v>177</v>
      </c>
      <c r="AR128">
        <f t="shared" si="45"/>
        <v>62</v>
      </c>
      <c r="AS128" t="str">
        <f>貼_前年計算用シート!R201</f>
        <v>網走市</v>
      </c>
      <c r="AT128">
        <f>貼_前年計算用シート!R380</f>
        <v>152</v>
      </c>
      <c r="AU128">
        <f t="shared" si="46"/>
        <v>62</v>
      </c>
      <c r="AV128" t="str">
        <f>貼_前年計算用シート!S201</f>
        <v>陸別町</v>
      </c>
      <c r="AW128">
        <f>貼_前年計算用シート!S380</f>
        <v>38</v>
      </c>
      <c r="AX128">
        <f t="shared" si="47"/>
        <v>62</v>
      </c>
    </row>
    <row r="129" spans="3:50">
      <c r="C129" t="str">
        <f>貼_前年計算用シート!D202</f>
        <v>七飯町</v>
      </c>
      <c r="D129">
        <f>貼_前年計算用シート!D381</f>
        <v>782</v>
      </c>
      <c r="E129">
        <f t="shared" si="32"/>
        <v>63</v>
      </c>
      <c r="F129" t="str">
        <f>貼_前年計算用シート!E202</f>
        <v>上士幌町</v>
      </c>
      <c r="G129">
        <f>貼_前年計算用シート!E381</f>
        <v>299</v>
      </c>
      <c r="H129">
        <f t="shared" si="33"/>
        <v>62</v>
      </c>
      <c r="I129" t="str">
        <f>貼_前年計算用シート!F202</f>
        <v>上川町</v>
      </c>
      <c r="J129">
        <f>貼_前年計算用シート!F381</f>
        <v>29</v>
      </c>
      <c r="K129">
        <f t="shared" si="34"/>
        <v>63</v>
      </c>
      <c r="L129" t="str">
        <f>貼_前年計算用シート!G202</f>
        <v>和寒町</v>
      </c>
      <c r="M129">
        <f>貼_前年計算用シート!G381</f>
        <v>13</v>
      </c>
      <c r="N129">
        <f t="shared" si="35"/>
        <v>60</v>
      </c>
      <c r="O129" t="str">
        <f>貼_前年計算用シート!H202</f>
        <v>幕別町</v>
      </c>
      <c r="P129">
        <f>貼_前年計算用シート!H381</f>
        <v>1</v>
      </c>
      <c r="Q129">
        <f t="shared" si="36"/>
        <v>42</v>
      </c>
      <c r="R129" t="str">
        <f>貼_前年計算用シート!I202</f>
        <v>奈井江町</v>
      </c>
      <c r="S129">
        <f>貼_前年計算用シート!I381</f>
        <v>5</v>
      </c>
      <c r="T129">
        <f t="shared" si="37"/>
        <v>61</v>
      </c>
      <c r="U129" t="str">
        <f>貼_前年計算用シート!J202</f>
        <v>浦臼町</v>
      </c>
      <c r="V129">
        <f>貼_前年計算用シート!J381</f>
        <v>1</v>
      </c>
      <c r="W129">
        <f t="shared" si="38"/>
        <v>60</v>
      </c>
      <c r="X129" t="str">
        <f>貼_前年計算用シート!K202</f>
        <v>長沼町</v>
      </c>
      <c r="Y129">
        <f>貼_前年計算用シート!K381</f>
        <v>6</v>
      </c>
      <c r="Z129">
        <f t="shared" si="39"/>
        <v>63</v>
      </c>
      <c r="AA129" t="str">
        <f>貼_前年計算用シート!L202</f>
        <v>-</v>
      </c>
      <c r="AB129" t="str">
        <f>貼_前年計算用シート!L381</f>
        <v>-</v>
      </c>
      <c r="AC129" t="str">
        <f t="shared" si="40"/>
        <v>-</v>
      </c>
      <c r="AD129" t="str">
        <f>貼_前年計算用シート!M202</f>
        <v>北広島市</v>
      </c>
      <c r="AE129">
        <f>貼_前年計算用シート!M381</f>
        <v>79</v>
      </c>
      <c r="AF129">
        <f t="shared" si="41"/>
        <v>62</v>
      </c>
      <c r="AG129" t="str">
        <f>貼_前年計算用シート!N202</f>
        <v>島牧村</v>
      </c>
      <c r="AH129">
        <f>貼_前年計算用シート!N381</f>
        <v>0</v>
      </c>
      <c r="AI129">
        <f t="shared" si="42"/>
        <v>53</v>
      </c>
      <c r="AJ129" t="str">
        <f>貼_前年計算用シート!O202</f>
        <v>-</v>
      </c>
      <c r="AK129" t="str">
        <f>貼_前年計算用シート!O381</f>
        <v>-</v>
      </c>
      <c r="AL129" t="str">
        <f t="shared" si="43"/>
        <v>-</v>
      </c>
      <c r="AM129" t="str">
        <f>貼_前年計算用シート!P202</f>
        <v>北広島市</v>
      </c>
      <c r="AN129">
        <f>貼_前年計算用シート!P381</f>
        <v>378</v>
      </c>
      <c r="AO129">
        <f t="shared" si="44"/>
        <v>63</v>
      </c>
      <c r="AP129" t="str">
        <f>貼_前年計算用シート!Q202</f>
        <v>美深町</v>
      </c>
      <c r="AQ129">
        <f>貼_前年計算用シート!Q381</f>
        <v>165</v>
      </c>
      <c r="AR129">
        <f t="shared" si="45"/>
        <v>63</v>
      </c>
      <c r="AS129" t="str">
        <f>貼_前年計算用シート!R202</f>
        <v>美深町</v>
      </c>
      <c r="AT129">
        <f>貼_前年計算用シート!R381</f>
        <v>138</v>
      </c>
      <c r="AU129">
        <f t="shared" si="46"/>
        <v>63</v>
      </c>
      <c r="AV129" t="str">
        <f>貼_前年計算用シート!S202</f>
        <v>旭川市</v>
      </c>
      <c r="AW129">
        <f>貼_前年計算用シート!S381</f>
        <v>36</v>
      </c>
      <c r="AX129">
        <f t="shared" si="47"/>
        <v>63</v>
      </c>
    </row>
    <row r="130" spans="3:50">
      <c r="C130" t="str">
        <f>貼_前年計算用シート!D203</f>
        <v>むかわ町</v>
      </c>
      <c r="D130">
        <f>貼_前年計算用シート!D382</f>
        <v>742</v>
      </c>
      <c r="E130">
        <f t="shared" si="32"/>
        <v>64</v>
      </c>
      <c r="F130" t="str">
        <f>貼_前年計算用シート!E203</f>
        <v>妹背牛町</v>
      </c>
      <c r="G130">
        <f>貼_前年計算用シート!E382</f>
        <v>295</v>
      </c>
      <c r="H130">
        <f t="shared" si="33"/>
        <v>64</v>
      </c>
      <c r="I130" t="str">
        <f>貼_前年計算用シート!F203</f>
        <v>初山別村</v>
      </c>
      <c r="J130">
        <f>貼_前年計算用シート!F382</f>
        <v>28</v>
      </c>
      <c r="K130">
        <f t="shared" si="34"/>
        <v>64</v>
      </c>
      <c r="L130" t="str">
        <f>貼_前年計算用シート!G203</f>
        <v>南富良野町</v>
      </c>
      <c r="M130">
        <f>貼_前年計算用シート!G382</f>
        <v>11</v>
      </c>
      <c r="N130">
        <f t="shared" si="35"/>
        <v>64</v>
      </c>
      <c r="O130" t="str">
        <f>貼_前年計算用シート!H203</f>
        <v>浦幌町</v>
      </c>
      <c r="P130">
        <f>貼_前年計算用シート!H382</f>
        <v>1</v>
      </c>
      <c r="Q130">
        <f t="shared" si="36"/>
        <v>42</v>
      </c>
      <c r="R130" t="str">
        <f>貼_前年計算用シート!I203</f>
        <v>新十津川町</v>
      </c>
      <c r="S130">
        <f>貼_前年計算用シート!I382</f>
        <v>5</v>
      </c>
      <c r="T130">
        <f t="shared" si="37"/>
        <v>61</v>
      </c>
      <c r="U130" t="str">
        <f>貼_前年計算用シート!J203</f>
        <v>東神楽町</v>
      </c>
      <c r="V130">
        <f>貼_前年計算用シート!J382</f>
        <v>1</v>
      </c>
      <c r="W130">
        <f t="shared" si="38"/>
        <v>60</v>
      </c>
      <c r="X130" t="str">
        <f>貼_前年計算用シート!K203</f>
        <v>滝上町</v>
      </c>
      <c r="Y130">
        <f>貼_前年計算用シート!K382</f>
        <v>6</v>
      </c>
      <c r="Z130">
        <f t="shared" si="39"/>
        <v>63</v>
      </c>
      <c r="AA130" t="str">
        <f>貼_前年計算用シート!L203</f>
        <v>-</v>
      </c>
      <c r="AB130" t="str">
        <f>貼_前年計算用シート!L382</f>
        <v>-</v>
      </c>
      <c r="AC130" t="str">
        <f t="shared" si="40"/>
        <v>-</v>
      </c>
      <c r="AD130" t="str">
        <f>貼_前年計算用シート!M203</f>
        <v>壮瞥町</v>
      </c>
      <c r="AE130">
        <f>貼_前年計算用シート!M382</f>
        <v>79</v>
      </c>
      <c r="AF130">
        <f t="shared" si="41"/>
        <v>62</v>
      </c>
      <c r="AG130" t="str">
        <f>貼_前年計算用シート!N203</f>
        <v>寿都町</v>
      </c>
      <c r="AH130">
        <f>貼_前年計算用シート!N382</f>
        <v>0</v>
      </c>
      <c r="AI130">
        <f t="shared" si="42"/>
        <v>53</v>
      </c>
      <c r="AJ130" t="str">
        <f>貼_前年計算用シート!O203</f>
        <v>-</v>
      </c>
      <c r="AK130" t="str">
        <f>貼_前年計算用シート!O382</f>
        <v>-</v>
      </c>
      <c r="AL130" t="str">
        <f t="shared" si="43"/>
        <v>-</v>
      </c>
      <c r="AM130" t="str">
        <f>貼_前年計算用シート!P203</f>
        <v>小清水町</v>
      </c>
      <c r="AN130">
        <f>貼_前年計算用シート!P382</f>
        <v>369</v>
      </c>
      <c r="AO130">
        <f t="shared" si="44"/>
        <v>64</v>
      </c>
      <c r="AP130" t="str">
        <f>貼_前年計算用シート!Q203</f>
        <v>下川町</v>
      </c>
      <c r="AQ130">
        <f>貼_前年計算用シート!Q382</f>
        <v>150</v>
      </c>
      <c r="AR130">
        <f t="shared" si="45"/>
        <v>64</v>
      </c>
      <c r="AS130" t="str">
        <f>貼_前年計算用シート!R203</f>
        <v>新冠町</v>
      </c>
      <c r="AT130">
        <f>貼_前年計算用シート!R382</f>
        <v>131</v>
      </c>
      <c r="AU130">
        <f t="shared" si="46"/>
        <v>64</v>
      </c>
      <c r="AV130" t="str">
        <f>貼_前年計算用シート!S203</f>
        <v>伊達市</v>
      </c>
      <c r="AW130">
        <f>貼_前年計算用シート!S382</f>
        <v>36</v>
      </c>
      <c r="AX130">
        <f t="shared" si="47"/>
        <v>63</v>
      </c>
    </row>
    <row r="131" spans="3:50">
      <c r="C131" t="str">
        <f>貼_前年計算用シート!D204</f>
        <v>枝幸町</v>
      </c>
      <c r="D131">
        <f>貼_前年計算用シート!D383</f>
        <v>741</v>
      </c>
      <c r="E131">
        <f t="shared" si="32"/>
        <v>65</v>
      </c>
      <c r="F131" t="str">
        <f>貼_前年計算用シート!E204</f>
        <v>厚真町</v>
      </c>
      <c r="G131">
        <f>貼_前年計算用シート!E383</f>
        <v>293</v>
      </c>
      <c r="H131">
        <f t="shared" si="33"/>
        <v>65</v>
      </c>
      <c r="I131" t="str">
        <f>貼_前年計算用シート!F204</f>
        <v>安平町</v>
      </c>
      <c r="J131">
        <f>貼_前年計算用シート!F383</f>
        <v>26</v>
      </c>
      <c r="K131">
        <f t="shared" si="34"/>
        <v>65</v>
      </c>
      <c r="L131" t="str">
        <f>貼_前年計算用シート!G204</f>
        <v>今金町</v>
      </c>
      <c r="M131">
        <f>貼_前年計算用シート!G383</f>
        <v>9</v>
      </c>
      <c r="N131">
        <f t="shared" si="35"/>
        <v>65</v>
      </c>
      <c r="O131" t="str">
        <f>貼_前年計算用シート!H204</f>
        <v>札幌市</v>
      </c>
      <c r="P131">
        <f>貼_前年計算用シート!H383</f>
        <v>0</v>
      </c>
      <c r="Q131">
        <f t="shared" si="36"/>
        <v>65</v>
      </c>
      <c r="R131" t="str">
        <f>貼_前年計算用シート!I204</f>
        <v>沼田町</v>
      </c>
      <c r="S131">
        <f>貼_前年計算用シート!I383</f>
        <v>5</v>
      </c>
      <c r="T131">
        <f t="shared" si="37"/>
        <v>61</v>
      </c>
      <c r="U131" t="str">
        <f>貼_前年計算用シート!J204</f>
        <v>和寒町</v>
      </c>
      <c r="V131">
        <f>貼_前年計算用シート!J383</f>
        <v>1</v>
      </c>
      <c r="W131">
        <f t="shared" si="38"/>
        <v>60</v>
      </c>
      <c r="X131" t="str">
        <f>貼_前年計算用シート!K204</f>
        <v>当別町</v>
      </c>
      <c r="Y131">
        <f>貼_前年計算用シート!K383</f>
        <v>5</v>
      </c>
      <c r="Z131">
        <f t="shared" si="39"/>
        <v>65</v>
      </c>
      <c r="AA131" t="str">
        <f>貼_前年計算用シート!L204</f>
        <v>-</v>
      </c>
      <c r="AB131" t="str">
        <f>貼_前年計算用シート!L383</f>
        <v>-</v>
      </c>
      <c r="AC131" t="str">
        <f t="shared" si="40"/>
        <v>-</v>
      </c>
      <c r="AD131" t="str">
        <f>貼_前年計算用シート!M204</f>
        <v>日高町</v>
      </c>
      <c r="AE131">
        <f>貼_前年計算用シート!M383</f>
        <v>79</v>
      </c>
      <c r="AF131">
        <f t="shared" si="41"/>
        <v>62</v>
      </c>
      <c r="AG131" t="str">
        <f>貼_前年計算用シート!N204</f>
        <v>蘭越町</v>
      </c>
      <c r="AH131">
        <f>貼_前年計算用シート!N383</f>
        <v>0</v>
      </c>
      <c r="AI131">
        <f t="shared" si="42"/>
        <v>53</v>
      </c>
      <c r="AJ131" t="str">
        <f>貼_前年計算用シート!O204</f>
        <v>-</v>
      </c>
      <c r="AK131" t="str">
        <f>貼_前年計算用シート!O383</f>
        <v>-</v>
      </c>
      <c r="AL131" t="str">
        <f t="shared" si="43"/>
        <v>-</v>
      </c>
      <c r="AM131" t="str">
        <f>貼_前年計算用シート!P204</f>
        <v>札幌市</v>
      </c>
      <c r="AN131">
        <f>貼_前年計算用シート!P383</f>
        <v>358</v>
      </c>
      <c r="AO131">
        <f t="shared" si="44"/>
        <v>65</v>
      </c>
      <c r="AP131" t="str">
        <f>貼_前年計算用シート!Q204</f>
        <v>新冠町</v>
      </c>
      <c r="AQ131">
        <f>貼_前年計算用シート!Q383</f>
        <v>150</v>
      </c>
      <c r="AR131">
        <f t="shared" si="45"/>
        <v>64</v>
      </c>
      <c r="AS131" t="str">
        <f>貼_前年計算用シート!R204</f>
        <v>下川町</v>
      </c>
      <c r="AT131">
        <f>貼_前年計算用シート!R383</f>
        <v>125</v>
      </c>
      <c r="AU131">
        <f t="shared" si="46"/>
        <v>65</v>
      </c>
      <c r="AV131" t="str">
        <f>貼_前年計算用シート!S204</f>
        <v>北斗市</v>
      </c>
      <c r="AW131">
        <f>貼_前年計算用シート!S383</f>
        <v>34</v>
      </c>
      <c r="AX131">
        <f t="shared" si="47"/>
        <v>65</v>
      </c>
    </row>
    <row r="132" spans="3:50">
      <c r="C132" t="str">
        <f>貼_前年計算用シート!D205</f>
        <v>中富良野町</v>
      </c>
      <c r="D132">
        <f>貼_前年計算用シート!D384</f>
        <v>734</v>
      </c>
      <c r="E132">
        <f t="shared" ref="E132:E195" si="48">IFERROR(_xlfn.RANK.EQ(D132,D$67:D$245),"-")</f>
        <v>66</v>
      </c>
      <c r="F132" t="str">
        <f>貼_前年計算用シート!E205</f>
        <v>秩父別町</v>
      </c>
      <c r="G132">
        <f>貼_前年計算用シート!E384</f>
        <v>274</v>
      </c>
      <c r="H132">
        <f t="shared" ref="H132:H195" si="49">IFERROR(_xlfn.RANK.EQ(G132,G$67:G$245),"-")</f>
        <v>66</v>
      </c>
      <c r="I132" t="str">
        <f>貼_前年計算用シート!F205</f>
        <v>木古内町</v>
      </c>
      <c r="J132">
        <f>貼_前年計算用シート!F384</f>
        <v>25</v>
      </c>
      <c r="K132">
        <f t="shared" ref="K132:K195" si="50">IFERROR(_xlfn.RANK.EQ(J132,J$67:J$245),"-")</f>
        <v>66</v>
      </c>
      <c r="L132" t="str">
        <f>貼_前年計算用シート!G205</f>
        <v>共和町</v>
      </c>
      <c r="M132">
        <f>貼_前年計算用シート!G384</f>
        <v>9</v>
      </c>
      <c r="N132">
        <f t="shared" ref="N132:N195" si="51">IFERROR(_xlfn.RANK.EQ(M132,M$67:M$245),"-")</f>
        <v>65</v>
      </c>
      <c r="O132" t="str">
        <f>貼_前年計算用シート!H205</f>
        <v>小樽市</v>
      </c>
      <c r="P132">
        <f>貼_前年計算用シート!H384</f>
        <v>0</v>
      </c>
      <c r="Q132">
        <f t="shared" ref="Q132:Q195" si="52">IFERROR(_xlfn.RANK.EQ(P132,P$67:P$245),"-")</f>
        <v>65</v>
      </c>
      <c r="R132" t="str">
        <f>貼_前年計算用シート!I205</f>
        <v>羽幌町</v>
      </c>
      <c r="S132">
        <f>貼_前年計算用シート!I384</f>
        <v>5</v>
      </c>
      <c r="T132">
        <f t="shared" ref="T132:T195" si="53">IFERROR(_xlfn.RANK.EQ(S132,S$67:S$245),"-")</f>
        <v>61</v>
      </c>
      <c r="U132" t="str">
        <f>貼_前年計算用シート!J205</f>
        <v>遠別町</v>
      </c>
      <c r="V132">
        <f>貼_前年計算用シート!J384</f>
        <v>1</v>
      </c>
      <c r="W132">
        <f t="shared" ref="W132:W195" si="54">IFERROR(_xlfn.RANK.EQ(V132,V$67:V$245),"-")</f>
        <v>60</v>
      </c>
      <c r="X132" t="str">
        <f>貼_前年計算用シート!K205</f>
        <v>東神楽町</v>
      </c>
      <c r="Y132">
        <f>貼_前年計算用シート!K384</f>
        <v>4</v>
      </c>
      <c r="Z132">
        <f t="shared" ref="Z132:Z195" si="55">IFERROR(_xlfn.RANK.EQ(Y132,Y$67:Y$245),"-")</f>
        <v>66</v>
      </c>
      <c r="AA132" t="str">
        <f>貼_前年計算用シート!L205</f>
        <v>-</v>
      </c>
      <c r="AB132" t="str">
        <f>貼_前年計算用シート!L384</f>
        <v>-</v>
      </c>
      <c r="AC132" t="str">
        <f t="shared" ref="AC132:AC195" si="56">IFERROR(_xlfn.RANK.EQ(AB132,AB$67:AB$245),"-")</f>
        <v>-</v>
      </c>
      <c r="AD132" t="str">
        <f>貼_前年計算用シート!M205</f>
        <v>喜茂別町</v>
      </c>
      <c r="AE132">
        <f>貼_前年計算用シート!M384</f>
        <v>77</v>
      </c>
      <c r="AF132">
        <f t="shared" ref="AF132:AF195" si="57">IFERROR(_xlfn.RANK.EQ(AE132,AE$67:AE$245),"-")</f>
        <v>66</v>
      </c>
      <c r="AG132" t="str">
        <f>貼_前年計算用シート!N205</f>
        <v>真狩村</v>
      </c>
      <c r="AH132">
        <f>貼_前年計算用シート!N384</f>
        <v>0</v>
      </c>
      <c r="AI132">
        <f t="shared" ref="AI132:AI195" si="58">IFERROR(_xlfn.RANK.EQ(AH132,AH$67:AH$245),"-")</f>
        <v>53</v>
      </c>
      <c r="AJ132" t="str">
        <f>貼_前年計算用シート!O205</f>
        <v>-</v>
      </c>
      <c r="AK132" t="str">
        <f>貼_前年計算用シート!O384</f>
        <v>-</v>
      </c>
      <c r="AL132" t="str">
        <f t="shared" ref="AL132:AL195" si="59">IFERROR(_xlfn.RANK.EQ(AK132,AK$67:AK$245),"-")</f>
        <v>-</v>
      </c>
      <c r="AM132" t="str">
        <f>貼_前年計算用シート!P205</f>
        <v>池田町</v>
      </c>
      <c r="AN132">
        <f>貼_前年計算用シート!P384</f>
        <v>357</v>
      </c>
      <c r="AO132">
        <f t="shared" ref="AO132:AO195" si="60">IFERROR(_xlfn.RANK.EQ(AN132,AN$67:AN$245),"-")</f>
        <v>66</v>
      </c>
      <c r="AP132" t="str">
        <f>貼_前年計算用シート!Q205</f>
        <v>伊達市</v>
      </c>
      <c r="AQ132">
        <f>貼_前年計算用シート!Q384</f>
        <v>146</v>
      </c>
      <c r="AR132">
        <f t="shared" ref="AR132:AR195" si="61">IFERROR(_xlfn.RANK.EQ(AQ132,AQ$67:AQ$245),"-")</f>
        <v>66</v>
      </c>
      <c r="AS132" t="str">
        <f>貼_前年計算用シート!R205</f>
        <v>伊達市</v>
      </c>
      <c r="AT132">
        <f>貼_前年計算用シート!R384</f>
        <v>121</v>
      </c>
      <c r="AU132">
        <f t="shared" ref="AU132:AU195" si="62">IFERROR(_xlfn.RANK.EQ(AT132,AT$67:AT$245),"-")</f>
        <v>66</v>
      </c>
      <c r="AV132" t="str">
        <f>貼_前年計算用シート!S205</f>
        <v>せたな町</v>
      </c>
      <c r="AW132">
        <f>貼_前年計算用シート!S384</f>
        <v>33</v>
      </c>
      <c r="AX132">
        <f t="shared" ref="AX132:AX195" si="63">IFERROR(_xlfn.RANK.EQ(AW132,AW$67:AW$245),"-")</f>
        <v>66</v>
      </c>
    </row>
    <row r="133" spans="3:50">
      <c r="C133" t="str">
        <f>貼_前年計算用シート!D206</f>
        <v>根室市</v>
      </c>
      <c r="D133">
        <f>貼_前年計算用シート!D385</f>
        <v>701</v>
      </c>
      <c r="E133">
        <f t="shared" si="48"/>
        <v>67</v>
      </c>
      <c r="F133" t="str">
        <f>貼_前年計算用シート!E206</f>
        <v>雨竜町</v>
      </c>
      <c r="G133">
        <f>貼_前年計算用シート!E385</f>
        <v>272</v>
      </c>
      <c r="H133">
        <f t="shared" si="49"/>
        <v>67</v>
      </c>
      <c r="I133" t="str">
        <f>貼_前年計算用シート!F206</f>
        <v>江差町</v>
      </c>
      <c r="J133">
        <f>貼_前年計算用シート!F385</f>
        <v>23</v>
      </c>
      <c r="K133">
        <f t="shared" si="50"/>
        <v>67</v>
      </c>
      <c r="L133" t="str">
        <f>貼_前年計算用シート!G206</f>
        <v>羽幌町</v>
      </c>
      <c r="M133">
        <f>貼_前年計算用シート!G385</f>
        <v>9</v>
      </c>
      <c r="N133">
        <f t="shared" si="51"/>
        <v>65</v>
      </c>
      <c r="O133" t="str">
        <f>貼_前年計算用シート!H206</f>
        <v>帯広市</v>
      </c>
      <c r="P133">
        <f>貼_前年計算用シート!H385</f>
        <v>0</v>
      </c>
      <c r="Q133">
        <f t="shared" si="52"/>
        <v>65</v>
      </c>
      <c r="R133" t="str">
        <f>貼_前年計算用シート!I206</f>
        <v>斜里町</v>
      </c>
      <c r="S133">
        <f>貼_前年計算用シート!I385</f>
        <v>5</v>
      </c>
      <c r="T133">
        <f t="shared" si="53"/>
        <v>61</v>
      </c>
      <c r="U133" t="str">
        <f>貼_前年計算用シート!J206</f>
        <v>夕張市</v>
      </c>
      <c r="V133">
        <f>貼_前年計算用シート!J385</f>
        <v>0</v>
      </c>
      <c r="W133">
        <f t="shared" si="54"/>
        <v>67</v>
      </c>
      <c r="X133" t="str">
        <f>貼_前年計算用シート!K206</f>
        <v>美深町</v>
      </c>
      <c r="Y133">
        <f>貼_前年計算用シート!K385</f>
        <v>4</v>
      </c>
      <c r="Z133">
        <f t="shared" si="55"/>
        <v>66</v>
      </c>
      <c r="AA133" t="str">
        <f>貼_前年計算用シート!L206</f>
        <v>-</v>
      </c>
      <c r="AB133" t="str">
        <f>貼_前年計算用シート!L385</f>
        <v>-</v>
      </c>
      <c r="AC133" t="str">
        <f t="shared" si="56"/>
        <v>-</v>
      </c>
      <c r="AD133" t="str">
        <f>貼_前年計算用シート!M206</f>
        <v>置戸町</v>
      </c>
      <c r="AE133">
        <f>貼_前年計算用シート!M385</f>
        <v>76</v>
      </c>
      <c r="AF133">
        <f t="shared" si="57"/>
        <v>67</v>
      </c>
      <c r="AG133" t="str">
        <f>貼_前年計算用シート!N206</f>
        <v>共和町</v>
      </c>
      <c r="AH133">
        <f>貼_前年計算用シート!N385</f>
        <v>0</v>
      </c>
      <c r="AI133">
        <f t="shared" si="58"/>
        <v>53</v>
      </c>
      <c r="AJ133" t="str">
        <f>貼_前年計算用シート!O206</f>
        <v>-</v>
      </c>
      <c r="AK133" t="str">
        <f>貼_前年計算用シート!O385</f>
        <v>-</v>
      </c>
      <c r="AL133" t="str">
        <f t="shared" si="59"/>
        <v>-</v>
      </c>
      <c r="AM133" t="str">
        <f>貼_前年計算用シート!P206</f>
        <v>更別村</v>
      </c>
      <c r="AN133">
        <f>貼_前年計算用シート!P385</f>
        <v>354</v>
      </c>
      <c r="AO133">
        <f t="shared" si="60"/>
        <v>67</v>
      </c>
      <c r="AP133" t="str">
        <f>貼_前年計算用シート!Q206</f>
        <v>七飯町</v>
      </c>
      <c r="AQ133">
        <f>貼_前年計算用シート!Q385</f>
        <v>129</v>
      </c>
      <c r="AR133">
        <f t="shared" si="61"/>
        <v>67</v>
      </c>
      <c r="AS133" t="str">
        <f>貼_前年計算用シート!R206</f>
        <v>七飯町</v>
      </c>
      <c r="AT133">
        <f>貼_前年計算用シート!R385</f>
        <v>109</v>
      </c>
      <c r="AU133">
        <f t="shared" si="62"/>
        <v>67</v>
      </c>
      <c r="AV133" t="str">
        <f>貼_前年計算用シート!S206</f>
        <v>小清水町</v>
      </c>
      <c r="AW133">
        <f>貼_前年計算用シート!S385</f>
        <v>33</v>
      </c>
      <c r="AX133">
        <f t="shared" si="63"/>
        <v>66</v>
      </c>
    </row>
    <row r="134" spans="3:50">
      <c r="C134" t="str">
        <f>貼_前年計算用シート!D207</f>
        <v>興部町</v>
      </c>
      <c r="D134">
        <f>貼_前年計算用シート!D386</f>
        <v>686</v>
      </c>
      <c r="E134">
        <f t="shared" si="48"/>
        <v>68</v>
      </c>
      <c r="F134" t="str">
        <f>貼_前年計算用シート!E207</f>
        <v>森町</v>
      </c>
      <c r="G134">
        <f>貼_前年計算用シート!E386</f>
        <v>270</v>
      </c>
      <c r="H134">
        <f t="shared" si="49"/>
        <v>68</v>
      </c>
      <c r="I134" t="str">
        <f>貼_前年計算用シート!F207</f>
        <v>倶知安町</v>
      </c>
      <c r="J134">
        <f>貼_前年計算用シート!F386</f>
        <v>23</v>
      </c>
      <c r="K134">
        <f t="shared" si="50"/>
        <v>67</v>
      </c>
      <c r="L134" t="str">
        <f>貼_前年計算用シート!G207</f>
        <v>むかわ町</v>
      </c>
      <c r="M134">
        <f>貼_前年計算用シート!G386</f>
        <v>9</v>
      </c>
      <c r="N134">
        <f t="shared" si="51"/>
        <v>65</v>
      </c>
      <c r="O134" t="str">
        <f>貼_前年計算用シート!H207</f>
        <v>夕張市</v>
      </c>
      <c r="P134">
        <f>貼_前年計算用シート!H386</f>
        <v>0</v>
      </c>
      <c r="Q134">
        <f t="shared" si="52"/>
        <v>65</v>
      </c>
      <c r="R134" t="str">
        <f>貼_前年計算用シート!I207</f>
        <v>足寄町</v>
      </c>
      <c r="S134">
        <f>貼_前年計算用シート!I386</f>
        <v>5</v>
      </c>
      <c r="T134">
        <f t="shared" si="53"/>
        <v>61</v>
      </c>
      <c r="U134" t="str">
        <f>貼_前年計算用シート!J207</f>
        <v>留萌市</v>
      </c>
      <c r="V134">
        <f>貼_前年計算用シート!J386</f>
        <v>0</v>
      </c>
      <c r="W134">
        <f t="shared" si="54"/>
        <v>67</v>
      </c>
      <c r="X134" t="str">
        <f>貼_前年計算用シート!K207</f>
        <v>苫前町</v>
      </c>
      <c r="Y134">
        <f>貼_前年計算用シート!K386</f>
        <v>4</v>
      </c>
      <c r="Z134">
        <f t="shared" si="55"/>
        <v>66</v>
      </c>
      <c r="AA134" t="str">
        <f>貼_前年計算用シート!L207</f>
        <v>-</v>
      </c>
      <c r="AB134" t="str">
        <f>貼_前年計算用シート!L386</f>
        <v>-</v>
      </c>
      <c r="AC134" t="str">
        <f t="shared" si="56"/>
        <v>-</v>
      </c>
      <c r="AD134" t="str">
        <f>貼_前年計算用シート!M207</f>
        <v>比布町</v>
      </c>
      <c r="AE134">
        <f>貼_前年計算用シート!M386</f>
        <v>74</v>
      </c>
      <c r="AF134">
        <f t="shared" si="57"/>
        <v>68</v>
      </c>
      <c r="AG134" t="str">
        <f>貼_前年計算用シート!N207</f>
        <v>岩内町</v>
      </c>
      <c r="AH134">
        <f>貼_前年計算用シート!N386</f>
        <v>0</v>
      </c>
      <c r="AI134">
        <f t="shared" si="58"/>
        <v>53</v>
      </c>
      <c r="AJ134" t="str">
        <f>貼_前年計算用シート!O207</f>
        <v>-</v>
      </c>
      <c r="AK134" t="str">
        <f>貼_前年計算用シート!O386</f>
        <v>-</v>
      </c>
      <c r="AL134" t="str">
        <f t="shared" si="59"/>
        <v>-</v>
      </c>
      <c r="AM134" t="str">
        <f>貼_前年計算用シート!P207</f>
        <v>旭川市</v>
      </c>
      <c r="AN134">
        <f>貼_前年計算用シート!P386</f>
        <v>348</v>
      </c>
      <c r="AO134">
        <f t="shared" si="60"/>
        <v>68</v>
      </c>
      <c r="AP134" t="str">
        <f>貼_前年計算用シート!Q207</f>
        <v>長万部町</v>
      </c>
      <c r="AQ134">
        <f>貼_前年計算用シート!Q386</f>
        <v>129</v>
      </c>
      <c r="AR134">
        <f t="shared" si="61"/>
        <v>67</v>
      </c>
      <c r="AS134" t="str">
        <f>貼_前年計算用シート!R207</f>
        <v>遠別町</v>
      </c>
      <c r="AT134">
        <f>貼_前年計算用シート!R386</f>
        <v>109</v>
      </c>
      <c r="AU134">
        <f t="shared" si="62"/>
        <v>67</v>
      </c>
      <c r="AV134" t="str">
        <f>貼_前年計算用シート!S207</f>
        <v>黒松内町</v>
      </c>
      <c r="AW134">
        <f>貼_前年計算用シート!S386</f>
        <v>31</v>
      </c>
      <c r="AX134">
        <f t="shared" si="63"/>
        <v>68</v>
      </c>
    </row>
    <row r="135" spans="3:50">
      <c r="C135" t="str">
        <f>貼_前年計算用シート!D208</f>
        <v>天塩町</v>
      </c>
      <c r="D135">
        <f>貼_前年計算用シート!D387</f>
        <v>673</v>
      </c>
      <c r="E135">
        <f t="shared" si="48"/>
        <v>69</v>
      </c>
      <c r="F135" t="str">
        <f>貼_前年計算用シート!E208</f>
        <v>今金町</v>
      </c>
      <c r="G135">
        <f>貼_前年計算用シート!E387</f>
        <v>270</v>
      </c>
      <c r="H135">
        <f t="shared" si="49"/>
        <v>68</v>
      </c>
      <c r="I135" t="str">
        <f>貼_前年計算用シート!F208</f>
        <v>美深町</v>
      </c>
      <c r="J135">
        <f>貼_前年計算用シート!F387</f>
        <v>23</v>
      </c>
      <c r="K135">
        <f t="shared" si="50"/>
        <v>67</v>
      </c>
      <c r="L135" t="str">
        <f>貼_前年計算用シート!G208</f>
        <v>初山別村</v>
      </c>
      <c r="M135">
        <f>貼_前年計算用シート!G387</f>
        <v>8</v>
      </c>
      <c r="N135">
        <f t="shared" si="51"/>
        <v>69</v>
      </c>
      <c r="O135" t="str">
        <f>貼_前年計算用シート!H208</f>
        <v>網走市</v>
      </c>
      <c r="P135">
        <f>貼_前年計算用シート!H387</f>
        <v>0</v>
      </c>
      <c r="Q135">
        <f t="shared" si="52"/>
        <v>65</v>
      </c>
      <c r="R135" t="str">
        <f>貼_前年計算用シート!I208</f>
        <v>知内町</v>
      </c>
      <c r="S135">
        <f>貼_前年計算用シート!I387</f>
        <v>4</v>
      </c>
      <c r="T135">
        <f t="shared" si="53"/>
        <v>69</v>
      </c>
      <c r="U135" t="str">
        <f>貼_前年計算用シート!J208</f>
        <v>稚内市</v>
      </c>
      <c r="V135">
        <f>貼_前年計算用シート!J387</f>
        <v>0</v>
      </c>
      <c r="W135">
        <f t="shared" si="54"/>
        <v>67</v>
      </c>
      <c r="X135" t="str">
        <f>貼_前年計算用シート!K208</f>
        <v>和寒町</v>
      </c>
      <c r="Y135">
        <f>貼_前年計算用シート!K387</f>
        <v>3</v>
      </c>
      <c r="Z135">
        <f t="shared" si="55"/>
        <v>69</v>
      </c>
      <c r="AA135" t="str">
        <f>貼_前年計算用シート!L208</f>
        <v>-</v>
      </c>
      <c r="AB135" t="str">
        <f>貼_前年計算用シート!L387</f>
        <v>-</v>
      </c>
      <c r="AC135" t="str">
        <f t="shared" si="56"/>
        <v>-</v>
      </c>
      <c r="AD135" t="str">
        <f>貼_前年計算用シート!M208</f>
        <v>清水町</v>
      </c>
      <c r="AE135">
        <f>貼_前年計算用シート!M387</f>
        <v>71</v>
      </c>
      <c r="AF135">
        <f t="shared" si="57"/>
        <v>69</v>
      </c>
      <c r="AG135" t="str">
        <f>貼_前年計算用シート!N208</f>
        <v>積丹町</v>
      </c>
      <c r="AH135">
        <f>貼_前年計算用シート!N387</f>
        <v>0</v>
      </c>
      <c r="AI135">
        <f t="shared" si="58"/>
        <v>53</v>
      </c>
      <c r="AJ135" t="str">
        <f>貼_前年計算用シート!O208</f>
        <v>-</v>
      </c>
      <c r="AK135" t="str">
        <f>貼_前年計算用シート!O387</f>
        <v>-</v>
      </c>
      <c r="AL135" t="str">
        <f t="shared" si="59"/>
        <v>-</v>
      </c>
      <c r="AM135" t="str">
        <f>貼_前年計算用シート!P208</f>
        <v>江別市</v>
      </c>
      <c r="AN135">
        <f>貼_前年計算用シート!P387</f>
        <v>337</v>
      </c>
      <c r="AO135">
        <f t="shared" si="60"/>
        <v>69</v>
      </c>
      <c r="AP135" t="str">
        <f>貼_前年計算用シート!Q208</f>
        <v>遠別町</v>
      </c>
      <c r="AQ135">
        <f>貼_前年計算用シート!Q387</f>
        <v>128</v>
      </c>
      <c r="AR135">
        <f t="shared" si="61"/>
        <v>69</v>
      </c>
      <c r="AS135" t="str">
        <f>貼_前年計算用シート!R208</f>
        <v>長万部町</v>
      </c>
      <c r="AT135">
        <f>貼_前年計算用シート!R387</f>
        <v>106</v>
      </c>
      <c r="AU135">
        <f t="shared" si="62"/>
        <v>69</v>
      </c>
      <c r="AV135" t="str">
        <f>貼_前年計算用シート!S208</f>
        <v>厚岸町</v>
      </c>
      <c r="AW135">
        <f>貼_前年計算用シート!S387</f>
        <v>30</v>
      </c>
      <c r="AX135">
        <f t="shared" si="63"/>
        <v>69</v>
      </c>
    </row>
    <row r="136" spans="3:50">
      <c r="C136" t="str">
        <f>貼_前年計算用シート!D209</f>
        <v>栗山町</v>
      </c>
      <c r="D136">
        <f>貼_前年計算用シート!D388</f>
        <v>672</v>
      </c>
      <c r="E136">
        <f t="shared" si="48"/>
        <v>70</v>
      </c>
      <c r="F136" t="str">
        <f>貼_前年計算用シート!E209</f>
        <v>剣淵町</v>
      </c>
      <c r="G136">
        <f>貼_前年計算用シート!E388</f>
        <v>265</v>
      </c>
      <c r="H136">
        <f t="shared" si="49"/>
        <v>70</v>
      </c>
      <c r="I136" t="str">
        <f>貼_前年計算用シート!F209</f>
        <v>新ひだか町</v>
      </c>
      <c r="J136">
        <f>貼_前年計算用シート!F388</f>
        <v>21</v>
      </c>
      <c r="K136">
        <f t="shared" si="50"/>
        <v>70</v>
      </c>
      <c r="L136" t="str">
        <f>貼_前年計算用シート!G209</f>
        <v>浦臼町</v>
      </c>
      <c r="M136">
        <f>貼_前年計算用シート!G388</f>
        <v>7</v>
      </c>
      <c r="N136">
        <f t="shared" si="51"/>
        <v>70</v>
      </c>
      <c r="O136" t="str">
        <f>貼_前年計算用シート!H209</f>
        <v>稚内市</v>
      </c>
      <c r="P136">
        <f>貼_前年計算用シート!H388</f>
        <v>0</v>
      </c>
      <c r="Q136">
        <f t="shared" si="52"/>
        <v>65</v>
      </c>
      <c r="R136" t="str">
        <f>貼_前年計算用シート!I209</f>
        <v>森町</v>
      </c>
      <c r="S136">
        <f>貼_前年計算用シート!I388</f>
        <v>4</v>
      </c>
      <c r="T136">
        <f t="shared" si="53"/>
        <v>69</v>
      </c>
      <c r="U136" t="str">
        <f>貼_前年計算用シート!J209</f>
        <v>美唄市</v>
      </c>
      <c r="V136">
        <f>貼_前年計算用シート!J388</f>
        <v>0</v>
      </c>
      <c r="W136">
        <f t="shared" si="54"/>
        <v>67</v>
      </c>
      <c r="X136" t="str">
        <f>貼_前年計算用シート!K209</f>
        <v>豊浦町</v>
      </c>
      <c r="Y136">
        <f>貼_前年計算用シート!K388</f>
        <v>3</v>
      </c>
      <c r="Z136">
        <f t="shared" si="55"/>
        <v>69</v>
      </c>
      <c r="AA136" t="str">
        <f>貼_前年計算用シート!L209</f>
        <v>-</v>
      </c>
      <c r="AB136" t="str">
        <f>貼_前年計算用シート!L388</f>
        <v>-</v>
      </c>
      <c r="AC136" t="str">
        <f t="shared" si="56"/>
        <v>-</v>
      </c>
      <c r="AD136" t="str">
        <f>貼_前年計算用シート!M209</f>
        <v>釧路町</v>
      </c>
      <c r="AE136">
        <f>貼_前年計算用シート!M388</f>
        <v>71</v>
      </c>
      <c r="AF136">
        <f t="shared" si="57"/>
        <v>69</v>
      </c>
      <c r="AG136" t="str">
        <f>貼_前年計算用シート!N209</f>
        <v>南幌町</v>
      </c>
      <c r="AH136">
        <f>貼_前年計算用シート!N388</f>
        <v>0</v>
      </c>
      <c r="AI136">
        <f t="shared" si="58"/>
        <v>53</v>
      </c>
      <c r="AJ136" t="str">
        <f>貼_前年計算用シート!O209</f>
        <v>-</v>
      </c>
      <c r="AK136" t="str">
        <f>貼_前年計算用シート!O388</f>
        <v>-</v>
      </c>
      <c r="AL136" t="str">
        <f t="shared" si="59"/>
        <v>-</v>
      </c>
      <c r="AM136" t="str">
        <f>貼_前年計算用シート!P209</f>
        <v>長万部町</v>
      </c>
      <c r="AN136">
        <f>貼_前年計算用シート!P388</f>
        <v>332</v>
      </c>
      <c r="AO136">
        <f t="shared" si="60"/>
        <v>70</v>
      </c>
      <c r="AP136" t="str">
        <f>貼_前年計算用シート!Q209</f>
        <v>苫前町</v>
      </c>
      <c r="AQ136">
        <f>貼_前年計算用シート!Q388</f>
        <v>127</v>
      </c>
      <c r="AR136">
        <f t="shared" si="61"/>
        <v>70</v>
      </c>
      <c r="AS136" t="str">
        <f>貼_前年計算用シート!R209</f>
        <v>清里町</v>
      </c>
      <c r="AT136">
        <f>貼_前年計算用シート!R388</f>
        <v>105</v>
      </c>
      <c r="AU136">
        <f t="shared" si="62"/>
        <v>70</v>
      </c>
      <c r="AV136" t="str">
        <f>貼_前年計算用シート!S209</f>
        <v>標津町</v>
      </c>
      <c r="AW136">
        <f>貼_前年計算用シート!S388</f>
        <v>30</v>
      </c>
      <c r="AX136">
        <f t="shared" si="63"/>
        <v>69</v>
      </c>
    </row>
    <row r="137" spans="3:50">
      <c r="C137" t="str">
        <f>貼_前年計算用シート!D210</f>
        <v>北斗市</v>
      </c>
      <c r="D137">
        <f>貼_前年計算用シート!D389</f>
        <v>664</v>
      </c>
      <c r="E137">
        <f t="shared" si="48"/>
        <v>71</v>
      </c>
      <c r="F137" t="str">
        <f>貼_前年計算用シート!E210</f>
        <v>留寿都村</v>
      </c>
      <c r="G137">
        <f>貼_前年計算用シート!E389</f>
        <v>259</v>
      </c>
      <c r="H137">
        <f t="shared" si="49"/>
        <v>71</v>
      </c>
      <c r="I137" t="str">
        <f>貼_前年計算用シート!F210</f>
        <v>三笠市</v>
      </c>
      <c r="J137">
        <f>貼_前年計算用シート!F389</f>
        <v>20</v>
      </c>
      <c r="K137">
        <f t="shared" si="50"/>
        <v>71</v>
      </c>
      <c r="L137" t="str">
        <f>貼_前年計算用シート!G210</f>
        <v>秩父別町</v>
      </c>
      <c r="M137">
        <f>貼_前年計算用シート!G389</f>
        <v>7</v>
      </c>
      <c r="N137">
        <f t="shared" si="51"/>
        <v>70</v>
      </c>
      <c r="O137" t="str">
        <f>貼_前年計算用シート!H210</f>
        <v>江別市</v>
      </c>
      <c r="P137">
        <f>貼_前年計算用シート!H389</f>
        <v>0</v>
      </c>
      <c r="Q137">
        <f t="shared" si="52"/>
        <v>65</v>
      </c>
      <c r="R137" t="str">
        <f>貼_前年計算用シート!I210</f>
        <v>留寿都村</v>
      </c>
      <c r="S137">
        <f>貼_前年計算用シート!I389</f>
        <v>4</v>
      </c>
      <c r="T137">
        <f t="shared" si="53"/>
        <v>69</v>
      </c>
      <c r="U137" t="str">
        <f>貼_前年計算用シート!J210</f>
        <v>赤平市</v>
      </c>
      <c r="V137">
        <f>貼_前年計算用シート!J389</f>
        <v>0</v>
      </c>
      <c r="W137">
        <f t="shared" si="54"/>
        <v>67</v>
      </c>
      <c r="X137" t="str">
        <f>貼_前年計算用シート!K210</f>
        <v>美唄市</v>
      </c>
      <c r="Y137">
        <f>貼_前年計算用シート!K389</f>
        <v>2</v>
      </c>
      <c r="Z137">
        <f t="shared" si="55"/>
        <v>71</v>
      </c>
      <c r="AA137" t="str">
        <f>貼_前年計算用シート!L210</f>
        <v>-</v>
      </c>
      <c r="AB137" t="str">
        <f>貼_前年計算用シート!L389</f>
        <v>-</v>
      </c>
      <c r="AC137" t="str">
        <f t="shared" si="56"/>
        <v>-</v>
      </c>
      <c r="AD137" t="str">
        <f>貼_前年計算用シート!M210</f>
        <v>清里町</v>
      </c>
      <c r="AE137">
        <f>貼_前年計算用シート!M389</f>
        <v>67</v>
      </c>
      <c r="AF137">
        <f t="shared" si="57"/>
        <v>71</v>
      </c>
      <c r="AG137" t="str">
        <f>貼_前年計算用シート!N210</f>
        <v>月形町</v>
      </c>
      <c r="AH137">
        <f>貼_前年計算用シート!N389</f>
        <v>0</v>
      </c>
      <c r="AI137">
        <f t="shared" si="58"/>
        <v>53</v>
      </c>
      <c r="AJ137" t="str">
        <f>貼_前年計算用シート!O210</f>
        <v>-</v>
      </c>
      <c r="AK137" t="str">
        <f>貼_前年計算用シート!O389</f>
        <v>-</v>
      </c>
      <c r="AL137" t="str">
        <f t="shared" si="59"/>
        <v>-</v>
      </c>
      <c r="AM137" t="str">
        <f>貼_前年計算用シート!P210</f>
        <v>富良野市</v>
      </c>
      <c r="AN137">
        <f>貼_前年計算用シート!P389</f>
        <v>328</v>
      </c>
      <c r="AO137">
        <f t="shared" si="60"/>
        <v>71</v>
      </c>
      <c r="AP137" t="str">
        <f>貼_前年計算用シート!Q210</f>
        <v>清里町</v>
      </c>
      <c r="AQ137">
        <f>貼_前年計算用シート!Q389</f>
        <v>124</v>
      </c>
      <c r="AR137">
        <f t="shared" si="61"/>
        <v>71</v>
      </c>
      <c r="AS137" t="str">
        <f>貼_前年計算用シート!R210</f>
        <v>苫前町</v>
      </c>
      <c r="AT137">
        <f>貼_前年計算用シート!R389</f>
        <v>103</v>
      </c>
      <c r="AU137">
        <f t="shared" si="62"/>
        <v>71</v>
      </c>
      <c r="AV137" t="str">
        <f>貼_前年計算用シート!S210</f>
        <v>遠別町</v>
      </c>
      <c r="AW137">
        <f>貼_前年計算用シート!S389</f>
        <v>29</v>
      </c>
      <c r="AX137">
        <f t="shared" si="63"/>
        <v>71</v>
      </c>
    </row>
    <row r="138" spans="3:50">
      <c r="C138" t="str">
        <f>貼_前年計算用シート!D211</f>
        <v>札幌市</v>
      </c>
      <c r="D138">
        <f>貼_前年計算用シート!D390</f>
        <v>613</v>
      </c>
      <c r="E138">
        <f t="shared" si="48"/>
        <v>72</v>
      </c>
      <c r="F138" t="str">
        <f>貼_前年計算用シート!E211</f>
        <v>厚沢部町</v>
      </c>
      <c r="G138">
        <f>貼_前年計算用シート!E390</f>
        <v>257</v>
      </c>
      <c r="H138">
        <f t="shared" si="49"/>
        <v>72</v>
      </c>
      <c r="I138" t="str">
        <f>貼_前年計算用シート!F211</f>
        <v>伊達市</v>
      </c>
      <c r="J138">
        <f>貼_前年計算用シート!F390</f>
        <v>20</v>
      </c>
      <c r="K138">
        <f t="shared" si="50"/>
        <v>71</v>
      </c>
      <c r="L138" t="str">
        <f>貼_前年計算用シート!G211</f>
        <v>沼田町</v>
      </c>
      <c r="M138">
        <f>貼_前年計算用シート!G390</f>
        <v>7</v>
      </c>
      <c r="N138">
        <f t="shared" si="51"/>
        <v>70</v>
      </c>
      <c r="O138" t="str">
        <f>貼_前年計算用シート!H211</f>
        <v>三笠市</v>
      </c>
      <c r="P138">
        <f>貼_前年計算用シート!H390</f>
        <v>0</v>
      </c>
      <c r="Q138">
        <f t="shared" si="52"/>
        <v>65</v>
      </c>
      <c r="R138" t="str">
        <f>貼_前年計算用シート!I211</f>
        <v>喜茂別町</v>
      </c>
      <c r="S138">
        <f>貼_前年計算用シート!I390</f>
        <v>4</v>
      </c>
      <c r="T138">
        <f t="shared" si="53"/>
        <v>69</v>
      </c>
      <c r="U138" t="str">
        <f>貼_前年計算用シート!J211</f>
        <v>砂川市</v>
      </c>
      <c r="V138">
        <f>貼_前年計算用シート!J390</f>
        <v>0</v>
      </c>
      <c r="W138">
        <f t="shared" si="54"/>
        <v>67</v>
      </c>
      <c r="X138" t="str">
        <f>貼_前年計算用シート!K211</f>
        <v>せたな町</v>
      </c>
      <c r="Y138">
        <f>貼_前年計算用シート!K390</f>
        <v>2</v>
      </c>
      <c r="Z138">
        <f t="shared" si="55"/>
        <v>71</v>
      </c>
      <c r="AA138" t="str">
        <f>貼_前年計算用シート!L211</f>
        <v>-</v>
      </c>
      <c r="AB138" t="str">
        <f>貼_前年計算用シート!L390</f>
        <v>-</v>
      </c>
      <c r="AC138" t="str">
        <f t="shared" si="56"/>
        <v>-</v>
      </c>
      <c r="AD138" t="str">
        <f>貼_前年計算用シート!M211</f>
        <v>蘭越町</v>
      </c>
      <c r="AE138">
        <f>貼_前年計算用シート!M390</f>
        <v>65</v>
      </c>
      <c r="AF138">
        <f t="shared" si="57"/>
        <v>72</v>
      </c>
      <c r="AG138" t="str">
        <f>貼_前年計算用シート!N211</f>
        <v>雨竜町</v>
      </c>
      <c r="AH138">
        <f>貼_前年計算用シート!N390</f>
        <v>0</v>
      </c>
      <c r="AI138">
        <f t="shared" si="58"/>
        <v>53</v>
      </c>
      <c r="AJ138" t="str">
        <f>貼_前年計算用シート!O211</f>
        <v>-</v>
      </c>
      <c r="AK138" t="str">
        <f>貼_前年計算用シート!O390</f>
        <v>-</v>
      </c>
      <c r="AL138" t="str">
        <f t="shared" si="59"/>
        <v>-</v>
      </c>
      <c r="AM138" t="str">
        <f>貼_前年計算用シート!P211</f>
        <v>洞爺湖町</v>
      </c>
      <c r="AN138">
        <f>貼_前年計算用シート!P390</f>
        <v>292</v>
      </c>
      <c r="AO138">
        <f t="shared" si="60"/>
        <v>72</v>
      </c>
      <c r="AP138" t="str">
        <f>貼_前年計算用シート!Q211</f>
        <v>安平町</v>
      </c>
      <c r="AQ138">
        <f>貼_前年計算用シート!Q390</f>
        <v>115</v>
      </c>
      <c r="AR138">
        <f t="shared" si="61"/>
        <v>72</v>
      </c>
      <c r="AS138" t="str">
        <f>貼_前年計算用シート!R211</f>
        <v>安平町</v>
      </c>
      <c r="AT138">
        <f>貼_前年計算用シート!R390</f>
        <v>93</v>
      </c>
      <c r="AU138">
        <f t="shared" si="62"/>
        <v>72</v>
      </c>
      <c r="AV138" t="str">
        <f>貼_前年計算用シート!S211</f>
        <v>置戸町</v>
      </c>
      <c r="AW138">
        <f>貼_前年計算用シート!S390</f>
        <v>29</v>
      </c>
      <c r="AX138">
        <f t="shared" si="63"/>
        <v>71</v>
      </c>
    </row>
    <row r="139" spans="3:50">
      <c r="C139" t="str">
        <f>貼_前年計算用シート!D212</f>
        <v>共和町</v>
      </c>
      <c r="D139">
        <f>貼_前年計算用シート!D391</f>
        <v>591</v>
      </c>
      <c r="E139">
        <f t="shared" si="48"/>
        <v>73</v>
      </c>
      <c r="F139" t="str">
        <f>貼_前年計算用シート!E212</f>
        <v>蘭越町</v>
      </c>
      <c r="G139">
        <f>貼_前年計算用シート!E391</f>
        <v>257</v>
      </c>
      <c r="H139">
        <f t="shared" si="49"/>
        <v>72</v>
      </c>
      <c r="I139" t="str">
        <f>貼_前年計算用シート!F212</f>
        <v>上ノ国町</v>
      </c>
      <c r="J139">
        <f>貼_前年計算用シート!F391</f>
        <v>20</v>
      </c>
      <c r="K139">
        <f t="shared" si="50"/>
        <v>71</v>
      </c>
      <c r="L139" t="str">
        <f>貼_前年計算用シート!G212</f>
        <v>美深町</v>
      </c>
      <c r="M139">
        <f>貼_前年計算用シート!G391</f>
        <v>7</v>
      </c>
      <c r="N139">
        <f t="shared" si="51"/>
        <v>70</v>
      </c>
      <c r="O139" t="str">
        <f>貼_前年計算用シート!H212</f>
        <v>千歳市</v>
      </c>
      <c r="P139">
        <f>貼_前年計算用シート!H391</f>
        <v>0</v>
      </c>
      <c r="Q139">
        <f t="shared" si="52"/>
        <v>65</v>
      </c>
      <c r="R139" t="str">
        <f>貼_前年計算用シート!I212</f>
        <v>妹背牛町</v>
      </c>
      <c r="S139">
        <f>貼_前年計算用シート!I391</f>
        <v>4</v>
      </c>
      <c r="T139">
        <f t="shared" si="53"/>
        <v>69</v>
      </c>
      <c r="U139" t="str">
        <f>貼_前年計算用シート!J212</f>
        <v>松前町</v>
      </c>
      <c r="V139">
        <f>貼_前年計算用シート!J391</f>
        <v>0</v>
      </c>
      <c r="W139">
        <f t="shared" si="54"/>
        <v>67</v>
      </c>
      <c r="X139" t="str">
        <f>貼_前年計算用シート!K212</f>
        <v>月形町</v>
      </c>
      <c r="Y139">
        <f>貼_前年計算用シート!K391</f>
        <v>2</v>
      </c>
      <c r="Z139">
        <f t="shared" si="55"/>
        <v>71</v>
      </c>
      <c r="AA139" t="str">
        <f>貼_前年計算用シート!L212</f>
        <v>-</v>
      </c>
      <c r="AB139" t="str">
        <f>貼_前年計算用シート!L391</f>
        <v>-</v>
      </c>
      <c r="AC139" t="str">
        <f t="shared" si="56"/>
        <v>-</v>
      </c>
      <c r="AD139" t="str">
        <f>貼_前年計算用シート!M212</f>
        <v>苫前町</v>
      </c>
      <c r="AE139">
        <f>貼_前年計算用シート!M391</f>
        <v>63</v>
      </c>
      <c r="AF139">
        <f t="shared" si="57"/>
        <v>73</v>
      </c>
      <c r="AG139" t="str">
        <f>貼_前年計算用シート!N212</f>
        <v>沼田町</v>
      </c>
      <c r="AH139">
        <f>貼_前年計算用シート!N391</f>
        <v>0</v>
      </c>
      <c r="AI139">
        <f t="shared" si="58"/>
        <v>53</v>
      </c>
      <c r="AJ139" t="str">
        <f>貼_前年計算用シート!O212</f>
        <v>-</v>
      </c>
      <c r="AK139" t="str">
        <f>貼_前年計算用シート!O391</f>
        <v>-</v>
      </c>
      <c r="AL139" t="str">
        <f t="shared" si="59"/>
        <v>-</v>
      </c>
      <c r="AM139" t="str">
        <f>貼_前年計算用シート!P212</f>
        <v>置戸町</v>
      </c>
      <c r="AN139">
        <f>貼_前年計算用シート!P391</f>
        <v>282</v>
      </c>
      <c r="AO139">
        <f t="shared" si="60"/>
        <v>73</v>
      </c>
      <c r="AP139" t="str">
        <f>貼_前年計算用シート!Q212</f>
        <v>今金町</v>
      </c>
      <c r="AQ139">
        <f>貼_前年計算用シート!Q391</f>
        <v>101</v>
      </c>
      <c r="AR139">
        <f t="shared" si="61"/>
        <v>73</v>
      </c>
      <c r="AS139" t="str">
        <f>貼_前年計算用シート!R212</f>
        <v>今金町</v>
      </c>
      <c r="AT139">
        <f>貼_前年計算用シート!R391</f>
        <v>88</v>
      </c>
      <c r="AU139">
        <f t="shared" si="62"/>
        <v>73</v>
      </c>
      <c r="AV139" t="str">
        <f>貼_前年計算用シート!S212</f>
        <v>千歳市</v>
      </c>
      <c r="AW139">
        <f>貼_前年計算用シート!S391</f>
        <v>28</v>
      </c>
      <c r="AX139">
        <f t="shared" si="63"/>
        <v>73</v>
      </c>
    </row>
    <row r="140" spans="3:50">
      <c r="C140" t="str">
        <f>貼_前年計算用シート!D213</f>
        <v>美唄市</v>
      </c>
      <c r="D140">
        <f>貼_前年計算用シート!D392</f>
        <v>582</v>
      </c>
      <c r="E140">
        <f t="shared" si="48"/>
        <v>74</v>
      </c>
      <c r="F140" t="str">
        <f>貼_前年計算用シート!E213</f>
        <v>安平町</v>
      </c>
      <c r="G140">
        <f>貼_前年計算用シート!E392</f>
        <v>256</v>
      </c>
      <c r="H140">
        <f t="shared" si="49"/>
        <v>74</v>
      </c>
      <c r="I140" t="str">
        <f>貼_前年計算用シート!F213</f>
        <v>増毛町</v>
      </c>
      <c r="J140">
        <f>貼_前年計算用シート!F392</f>
        <v>20</v>
      </c>
      <c r="K140">
        <f t="shared" si="50"/>
        <v>71</v>
      </c>
      <c r="L140" t="str">
        <f>貼_前年計算用シート!G213</f>
        <v>苫前町</v>
      </c>
      <c r="M140">
        <f>貼_前年計算用シート!G392</f>
        <v>7</v>
      </c>
      <c r="N140">
        <f t="shared" si="51"/>
        <v>70</v>
      </c>
      <c r="O140" t="str">
        <f>貼_前年計算用シート!H213</f>
        <v>恵庭市</v>
      </c>
      <c r="P140">
        <f>貼_前年計算用シート!H392</f>
        <v>0</v>
      </c>
      <c r="Q140">
        <f t="shared" si="52"/>
        <v>65</v>
      </c>
      <c r="R140" t="str">
        <f>貼_前年計算用シート!I213</f>
        <v>比布町</v>
      </c>
      <c r="S140">
        <f>貼_前年計算用シート!I392</f>
        <v>4</v>
      </c>
      <c r="T140">
        <f t="shared" si="53"/>
        <v>69</v>
      </c>
      <c r="U140" t="str">
        <f>貼_前年計算用シート!J213</f>
        <v>福島町</v>
      </c>
      <c r="V140">
        <f>貼_前年計算用シート!J392</f>
        <v>0</v>
      </c>
      <c r="W140">
        <f t="shared" si="54"/>
        <v>67</v>
      </c>
      <c r="X140" t="str">
        <f>貼_前年計算用シート!K213</f>
        <v>沼田町</v>
      </c>
      <c r="Y140">
        <f>貼_前年計算用シート!K392</f>
        <v>2</v>
      </c>
      <c r="Z140">
        <f t="shared" si="55"/>
        <v>71</v>
      </c>
      <c r="AA140" t="str">
        <f>貼_前年計算用シート!L213</f>
        <v>-</v>
      </c>
      <c r="AB140" t="str">
        <f>貼_前年計算用シート!L392</f>
        <v>-</v>
      </c>
      <c r="AC140" t="str">
        <f t="shared" si="56"/>
        <v>-</v>
      </c>
      <c r="AD140" t="str">
        <f>貼_前年計算用シート!M213</f>
        <v>厚真町</v>
      </c>
      <c r="AE140">
        <f>貼_前年計算用シート!M392</f>
        <v>62</v>
      </c>
      <c r="AF140">
        <f t="shared" si="57"/>
        <v>74</v>
      </c>
      <c r="AG140" t="str">
        <f>貼_前年計算用シート!N213</f>
        <v>鷹栖町</v>
      </c>
      <c r="AH140">
        <f>貼_前年計算用シート!N392</f>
        <v>0</v>
      </c>
      <c r="AI140">
        <f t="shared" si="58"/>
        <v>53</v>
      </c>
      <c r="AJ140" t="str">
        <f>貼_前年計算用シート!O213</f>
        <v>-</v>
      </c>
      <c r="AK140" t="str">
        <f>貼_前年計算用シート!O392</f>
        <v>-</v>
      </c>
      <c r="AL140" t="str">
        <f t="shared" si="59"/>
        <v>-</v>
      </c>
      <c r="AM140" t="str">
        <f>貼_前年計算用シート!P213</f>
        <v>滝上町</v>
      </c>
      <c r="AN140">
        <f>貼_前年計算用シート!P392</f>
        <v>281</v>
      </c>
      <c r="AO140">
        <f t="shared" si="60"/>
        <v>74</v>
      </c>
      <c r="AP140" t="str">
        <f>貼_前年計算用シート!Q213</f>
        <v>札幌市</v>
      </c>
      <c r="AQ140">
        <f>貼_前年計算用シート!Q392</f>
        <v>99</v>
      </c>
      <c r="AR140">
        <f t="shared" si="61"/>
        <v>74</v>
      </c>
      <c r="AS140" t="str">
        <f>貼_前年計算用シート!R213</f>
        <v>美幌町</v>
      </c>
      <c r="AT140">
        <f>貼_前年計算用シート!R392</f>
        <v>83</v>
      </c>
      <c r="AU140">
        <f t="shared" si="62"/>
        <v>74</v>
      </c>
      <c r="AV140" t="str">
        <f>貼_前年計算用シート!S213</f>
        <v>江別市</v>
      </c>
      <c r="AW140">
        <f>貼_前年計算用シート!S392</f>
        <v>27</v>
      </c>
      <c r="AX140">
        <f t="shared" si="63"/>
        <v>74</v>
      </c>
    </row>
    <row r="141" spans="3:50">
      <c r="C141" t="str">
        <f>貼_前年計算用シート!D214</f>
        <v>平取町</v>
      </c>
      <c r="D141">
        <f>貼_前年計算用シート!D393</f>
        <v>570</v>
      </c>
      <c r="E141">
        <f t="shared" si="48"/>
        <v>75</v>
      </c>
      <c r="F141" t="str">
        <f>貼_前年計算用シート!E214</f>
        <v>札幌市</v>
      </c>
      <c r="G141">
        <f>貼_前年計算用シート!E393</f>
        <v>255</v>
      </c>
      <c r="H141">
        <f t="shared" si="49"/>
        <v>75</v>
      </c>
      <c r="I141" t="str">
        <f>貼_前年計算用シート!F214</f>
        <v>森町</v>
      </c>
      <c r="J141">
        <f>貼_前年計算用シート!F393</f>
        <v>19</v>
      </c>
      <c r="K141">
        <f t="shared" si="50"/>
        <v>75</v>
      </c>
      <c r="L141" t="str">
        <f>貼_前年計算用シート!G214</f>
        <v>陸別町</v>
      </c>
      <c r="M141">
        <f>貼_前年計算用シート!G393</f>
        <v>7</v>
      </c>
      <c r="N141">
        <f t="shared" si="51"/>
        <v>70</v>
      </c>
      <c r="O141" t="str">
        <f>貼_前年計算用シート!H214</f>
        <v>伊達市</v>
      </c>
      <c r="P141">
        <f>貼_前年計算用シート!H393</f>
        <v>0</v>
      </c>
      <c r="Q141">
        <f t="shared" si="52"/>
        <v>65</v>
      </c>
      <c r="R141" t="str">
        <f>貼_前年計算用シート!I214</f>
        <v>初山別村</v>
      </c>
      <c r="S141">
        <f>貼_前年計算用シート!I393</f>
        <v>4</v>
      </c>
      <c r="T141">
        <f t="shared" si="53"/>
        <v>69</v>
      </c>
      <c r="U141" t="str">
        <f>貼_前年計算用シート!J214</f>
        <v>知内町</v>
      </c>
      <c r="V141">
        <f>貼_前年計算用シート!J393</f>
        <v>0</v>
      </c>
      <c r="W141">
        <f t="shared" si="54"/>
        <v>67</v>
      </c>
      <c r="X141" t="str">
        <f>貼_前年計算用シート!K214</f>
        <v>壮瞥町</v>
      </c>
      <c r="Y141">
        <f>貼_前年計算用シート!K393</f>
        <v>2</v>
      </c>
      <c r="Z141">
        <f t="shared" si="55"/>
        <v>71</v>
      </c>
      <c r="AA141" t="str">
        <f>貼_前年計算用シート!L214</f>
        <v>-</v>
      </c>
      <c r="AB141" t="str">
        <f>貼_前年計算用シート!L393</f>
        <v>-</v>
      </c>
      <c r="AC141" t="str">
        <f t="shared" si="56"/>
        <v>-</v>
      </c>
      <c r="AD141" t="str">
        <f>貼_前年計算用シート!M214</f>
        <v>滝川市</v>
      </c>
      <c r="AE141">
        <f>貼_前年計算用シート!M393</f>
        <v>56</v>
      </c>
      <c r="AF141">
        <f t="shared" si="57"/>
        <v>75</v>
      </c>
      <c r="AG141" t="str">
        <f>貼_前年計算用シート!N214</f>
        <v>東神楽町</v>
      </c>
      <c r="AH141">
        <f>貼_前年計算用シート!N393</f>
        <v>0</v>
      </c>
      <c r="AI141">
        <f t="shared" si="58"/>
        <v>53</v>
      </c>
      <c r="AJ141" t="str">
        <f>貼_前年計算用シート!O214</f>
        <v>-</v>
      </c>
      <c r="AK141" t="str">
        <f>貼_前年計算用シート!O393</f>
        <v>-</v>
      </c>
      <c r="AL141" t="str">
        <f t="shared" si="59"/>
        <v>-</v>
      </c>
      <c r="AM141" t="str">
        <f>貼_前年計算用シート!P214</f>
        <v>名寄市</v>
      </c>
      <c r="AN141">
        <f>貼_前年計算用シート!P393</f>
        <v>271</v>
      </c>
      <c r="AO141">
        <f t="shared" si="60"/>
        <v>75</v>
      </c>
      <c r="AP141" t="str">
        <f>貼_前年計算用シート!Q214</f>
        <v>恵庭市</v>
      </c>
      <c r="AQ141">
        <f>貼_前年計算用シート!Q393</f>
        <v>99</v>
      </c>
      <c r="AR141">
        <f t="shared" si="61"/>
        <v>74</v>
      </c>
      <c r="AS141" t="str">
        <f>貼_前年計算用シート!R214</f>
        <v>札幌市</v>
      </c>
      <c r="AT141">
        <f>貼_前年計算用シート!R393</f>
        <v>76</v>
      </c>
      <c r="AU141">
        <f t="shared" si="62"/>
        <v>75</v>
      </c>
      <c r="AV141" t="str">
        <f>貼_前年計算用シート!S214</f>
        <v>滝上町</v>
      </c>
      <c r="AW141">
        <f>貼_前年計算用シート!S393</f>
        <v>27</v>
      </c>
      <c r="AX141">
        <f t="shared" si="63"/>
        <v>74</v>
      </c>
    </row>
    <row r="142" spans="3:50">
      <c r="C142" t="str">
        <f>貼_前年計算用シート!D215</f>
        <v>当別町</v>
      </c>
      <c r="D142">
        <f>貼_前年計算用シート!D394</f>
        <v>546</v>
      </c>
      <c r="E142">
        <f t="shared" si="48"/>
        <v>76</v>
      </c>
      <c r="F142" t="str">
        <f>貼_前年計算用シート!E215</f>
        <v>比布町</v>
      </c>
      <c r="G142">
        <f>貼_前年計算用シート!E394</f>
        <v>253</v>
      </c>
      <c r="H142">
        <f t="shared" si="49"/>
        <v>76</v>
      </c>
      <c r="I142" t="str">
        <f>貼_前年計算用シート!F215</f>
        <v>大空町</v>
      </c>
      <c r="J142">
        <f>貼_前年計算用シート!F394</f>
        <v>19</v>
      </c>
      <c r="K142">
        <f t="shared" si="50"/>
        <v>75</v>
      </c>
      <c r="L142" t="str">
        <f>貼_前年計算用シート!G215</f>
        <v>真狩村</v>
      </c>
      <c r="M142">
        <f>貼_前年計算用シート!G394</f>
        <v>6</v>
      </c>
      <c r="N142">
        <f t="shared" si="51"/>
        <v>76</v>
      </c>
      <c r="O142" t="str">
        <f>貼_前年計算用シート!H215</f>
        <v>北広島市</v>
      </c>
      <c r="P142">
        <f>貼_前年計算用シート!H394</f>
        <v>0</v>
      </c>
      <c r="Q142">
        <f t="shared" si="52"/>
        <v>65</v>
      </c>
      <c r="R142" t="str">
        <f>貼_前年計算用シート!I215</f>
        <v>北広島市</v>
      </c>
      <c r="S142">
        <f>貼_前年計算用シート!I394</f>
        <v>3</v>
      </c>
      <c r="T142">
        <f t="shared" si="53"/>
        <v>76</v>
      </c>
      <c r="U142" t="str">
        <f>貼_前年計算用シート!J215</f>
        <v>木古内町</v>
      </c>
      <c r="V142">
        <f>貼_前年計算用シート!J394</f>
        <v>0</v>
      </c>
      <c r="W142">
        <f t="shared" si="54"/>
        <v>67</v>
      </c>
      <c r="X142" t="str">
        <f>貼_前年計算用シート!K215</f>
        <v>深川市</v>
      </c>
      <c r="Y142">
        <f>貼_前年計算用シート!K394</f>
        <v>1</v>
      </c>
      <c r="Z142">
        <f t="shared" si="55"/>
        <v>76</v>
      </c>
      <c r="AA142" t="str">
        <f>貼_前年計算用シート!L215</f>
        <v>-</v>
      </c>
      <c r="AB142" t="str">
        <f>貼_前年計算用シート!L394</f>
        <v>-</v>
      </c>
      <c r="AC142" t="str">
        <f t="shared" si="56"/>
        <v>-</v>
      </c>
      <c r="AD142" t="str">
        <f>貼_前年計算用シート!M215</f>
        <v>新ひだか町</v>
      </c>
      <c r="AE142">
        <f>貼_前年計算用シート!M394</f>
        <v>54</v>
      </c>
      <c r="AF142">
        <f t="shared" si="57"/>
        <v>76</v>
      </c>
      <c r="AG142" t="str">
        <f>貼_前年計算用シート!N215</f>
        <v>当麻町</v>
      </c>
      <c r="AH142">
        <f>貼_前年計算用シート!N394</f>
        <v>0</v>
      </c>
      <c r="AI142">
        <f t="shared" si="58"/>
        <v>53</v>
      </c>
      <c r="AJ142" t="str">
        <f>貼_前年計算用シート!O215</f>
        <v>-</v>
      </c>
      <c r="AK142" t="str">
        <f>貼_前年計算用シート!O394</f>
        <v>-</v>
      </c>
      <c r="AL142" t="str">
        <f t="shared" si="59"/>
        <v>-</v>
      </c>
      <c r="AM142" t="str">
        <f>貼_前年計算用シート!P215</f>
        <v>黒松内町</v>
      </c>
      <c r="AN142">
        <f>貼_前年計算用シート!P394</f>
        <v>268</v>
      </c>
      <c r="AO142">
        <f t="shared" si="60"/>
        <v>76</v>
      </c>
      <c r="AP142" t="str">
        <f>貼_前年計算用シート!Q215</f>
        <v>美幌町</v>
      </c>
      <c r="AQ142">
        <f>貼_前年計算用シート!Q394</f>
        <v>99</v>
      </c>
      <c r="AR142">
        <f t="shared" si="61"/>
        <v>74</v>
      </c>
      <c r="AS142" t="str">
        <f>貼_前年計算用シート!R215</f>
        <v>中川町</v>
      </c>
      <c r="AT142">
        <f>貼_前年計算用シート!R394</f>
        <v>76</v>
      </c>
      <c r="AU142">
        <f t="shared" si="62"/>
        <v>75</v>
      </c>
      <c r="AV142" t="str">
        <f>貼_前年計算用シート!S215</f>
        <v>月形町</v>
      </c>
      <c r="AW142">
        <f>貼_前年計算用シート!S394</f>
        <v>26</v>
      </c>
      <c r="AX142">
        <f t="shared" si="63"/>
        <v>76</v>
      </c>
    </row>
    <row r="143" spans="3:50">
      <c r="C143" t="str">
        <f>貼_前年計算用シート!D216</f>
        <v>由仁町</v>
      </c>
      <c r="D143">
        <f>貼_前年計算用シート!D395</f>
        <v>546</v>
      </c>
      <c r="E143">
        <f t="shared" si="48"/>
        <v>76</v>
      </c>
      <c r="F143" t="str">
        <f>貼_前年計算用シート!E216</f>
        <v>北竜町</v>
      </c>
      <c r="G143">
        <f>貼_前年計算用シート!E395</f>
        <v>242</v>
      </c>
      <c r="H143">
        <f t="shared" si="49"/>
        <v>77</v>
      </c>
      <c r="I143" t="str">
        <f>貼_前年計算用シート!F216</f>
        <v>新冠町</v>
      </c>
      <c r="J143">
        <f>貼_前年計算用シート!F395</f>
        <v>14</v>
      </c>
      <c r="K143">
        <f t="shared" si="50"/>
        <v>77</v>
      </c>
      <c r="L143" t="str">
        <f>貼_前年計算用シート!G216</f>
        <v>小平町</v>
      </c>
      <c r="M143">
        <f>貼_前年計算用シート!G395</f>
        <v>6</v>
      </c>
      <c r="N143">
        <f t="shared" si="51"/>
        <v>76</v>
      </c>
      <c r="O143" t="str">
        <f>貼_前年計算用シート!H216</f>
        <v>北斗市</v>
      </c>
      <c r="P143">
        <f>貼_前年計算用シート!H395</f>
        <v>0</v>
      </c>
      <c r="Q143">
        <f t="shared" si="52"/>
        <v>65</v>
      </c>
      <c r="R143" t="str">
        <f>貼_前年計算用シート!I216</f>
        <v>江差町</v>
      </c>
      <c r="S143">
        <f>貼_前年計算用シート!I395</f>
        <v>3</v>
      </c>
      <c r="T143">
        <f t="shared" si="53"/>
        <v>76</v>
      </c>
      <c r="U143" t="str">
        <f>貼_前年計算用シート!J216</f>
        <v>長万部町</v>
      </c>
      <c r="V143">
        <f>貼_前年計算用シート!J395</f>
        <v>0</v>
      </c>
      <c r="W143">
        <f t="shared" si="54"/>
        <v>67</v>
      </c>
      <c r="X143" t="str">
        <f>貼_前年計算用シート!K216</f>
        <v>石狩市</v>
      </c>
      <c r="Y143">
        <f>貼_前年計算用シート!K395</f>
        <v>1</v>
      </c>
      <c r="Z143">
        <f t="shared" si="55"/>
        <v>76</v>
      </c>
      <c r="AA143" t="str">
        <f>貼_前年計算用シート!L216</f>
        <v>-</v>
      </c>
      <c r="AB143" t="str">
        <f>貼_前年計算用シート!L395</f>
        <v>-</v>
      </c>
      <c r="AC143" t="str">
        <f t="shared" si="56"/>
        <v>-</v>
      </c>
      <c r="AD143" t="str">
        <f>貼_前年計算用シート!M216</f>
        <v>京極町</v>
      </c>
      <c r="AE143">
        <f>貼_前年計算用シート!M395</f>
        <v>53</v>
      </c>
      <c r="AF143">
        <f t="shared" si="57"/>
        <v>77</v>
      </c>
      <c r="AG143" t="str">
        <f>貼_前年計算用シート!N216</f>
        <v>東川町</v>
      </c>
      <c r="AH143">
        <f>貼_前年計算用シート!N395</f>
        <v>0</v>
      </c>
      <c r="AI143">
        <f t="shared" si="58"/>
        <v>53</v>
      </c>
      <c r="AJ143" t="str">
        <f>貼_前年計算用シート!O216</f>
        <v>-</v>
      </c>
      <c r="AK143" t="str">
        <f>貼_前年計算用シート!O395</f>
        <v>-</v>
      </c>
      <c r="AL143" t="str">
        <f t="shared" si="59"/>
        <v>-</v>
      </c>
      <c r="AM143" t="str">
        <f>貼_前年計算用シート!P216</f>
        <v>登別市</v>
      </c>
      <c r="AN143">
        <f>貼_前年計算用シート!P395</f>
        <v>266</v>
      </c>
      <c r="AO143">
        <f t="shared" si="60"/>
        <v>77</v>
      </c>
      <c r="AP143" t="str">
        <f>貼_前年計算用シート!Q216</f>
        <v>上川町</v>
      </c>
      <c r="AQ143">
        <f>貼_前年計算用シート!Q395</f>
        <v>93</v>
      </c>
      <c r="AR143">
        <f t="shared" si="61"/>
        <v>77</v>
      </c>
      <c r="AS143" t="str">
        <f>貼_前年計算用シート!R216</f>
        <v>上川町</v>
      </c>
      <c r="AT143">
        <f>貼_前年計算用シート!R395</f>
        <v>75</v>
      </c>
      <c r="AU143">
        <f t="shared" si="62"/>
        <v>77</v>
      </c>
      <c r="AV143" t="str">
        <f>貼_前年計算用シート!S216</f>
        <v>雄武町</v>
      </c>
      <c r="AW143">
        <f>貼_前年計算用シート!S395</f>
        <v>26</v>
      </c>
      <c r="AX143">
        <f t="shared" si="63"/>
        <v>76</v>
      </c>
    </row>
    <row r="144" spans="3:50">
      <c r="C144" t="str">
        <f>貼_前年計算用シート!D217</f>
        <v>遠軽町</v>
      </c>
      <c r="D144">
        <f>貼_前年計算用シート!D396</f>
        <v>545</v>
      </c>
      <c r="E144">
        <f t="shared" si="48"/>
        <v>78</v>
      </c>
      <c r="F144" t="str">
        <f>貼_前年計算用シート!E217</f>
        <v>芦別市</v>
      </c>
      <c r="G144">
        <f>貼_前年計算用シート!E396</f>
        <v>234</v>
      </c>
      <c r="H144">
        <f t="shared" si="49"/>
        <v>78</v>
      </c>
      <c r="I144" t="str">
        <f>貼_前年計算用シート!F217</f>
        <v>北広島市</v>
      </c>
      <c r="J144">
        <f>貼_前年計算用シート!F396</f>
        <v>13</v>
      </c>
      <c r="K144">
        <f t="shared" si="50"/>
        <v>78</v>
      </c>
      <c r="L144" t="str">
        <f>貼_前年計算用シート!G217</f>
        <v>三笠市</v>
      </c>
      <c r="M144">
        <f>貼_前年計算用シート!G396</f>
        <v>5</v>
      </c>
      <c r="N144">
        <f t="shared" si="51"/>
        <v>78</v>
      </c>
      <c r="O144" t="str">
        <f>貼_前年計算用シート!H217</f>
        <v>当別町</v>
      </c>
      <c r="P144">
        <f>貼_前年計算用シート!H396</f>
        <v>0</v>
      </c>
      <c r="Q144">
        <f t="shared" si="52"/>
        <v>65</v>
      </c>
      <c r="R144" t="str">
        <f>貼_前年計算用シート!I217</f>
        <v>上ノ国町</v>
      </c>
      <c r="S144">
        <f>貼_前年計算用シート!I396</f>
        <v>3</v>
      </c>
      <c r="T144">
        <f t="shared" si="53"/>
        <v>76</v>
      </c>
      <c r="U144" t="str">
        <f>貼_前年計算用シート!J217</f>
        <v>奥尻町</v>
      </c>
      <c r="V144">
        <f>貼_前年計算用シート!J396</f>
        <v>0</v>
      </c>
      <c r="W144">
        <f t="shared" si="54"/>
        <v>67</v>
      </c>
      <c r="X144" t="str">
        <f>貼_前年計算用シート!K217</f>
        <v>寿都町</v>
      </c>
      <c r="Y144">
        <f>貼_前年計算用シート!K396</f>
        <v>1</v>
      </c>
      <c r="Z144">
        <f t="shared" si="55"/>
        <v>76</v>
      </c>
      <c r="AA144" t="str">
        <f>貼_前年計算用シート!L217</f>
        <v>-</v>
      </c>
      <c r="AB144" t="str">
        <f>貼_前年計算用シート!L396</f>
        <v>-</v>
      </c>
      <c r="AC144" t="str">
        <f t="shared" si="56"/>
        <v>-</v>
      </c>
      <c r="AD144" t="str">
        <f>貼_前年計算用シート!M217</f>
        <v>赤井川村</v>
      </c>
      <c r="AE144">
        <f>貼_前年計算用シート!M396</f>
        <v>52</v>
      </c>
      <c r="AF144">
        <f t="shared" si="57"/>
        <v>78</v>
      </c>
      <c r="AG144" t="str">
        <f>貼_前年計算用シート!N217</f>
        <v>和寒町</v>
      </c>
      <c r="AH144">
        <f>貼_前年計算用シート!N396</f>
        <v>0</v>
      </c>
      <c r="AI144">
        <f t="shared" si="58"/>
        <v>53</v>
      </c>
      <c r="AJ144" t="str">
        <f>貼_前年計算用シート!O217</f>
        <v>-</v>
      </c>
      <c r="AK144" t="str">
        <f>貼_前年計算用シート!O396</f>
        <v>-</v>
      </c>
      <c r="AL144" t="str">
        <f t="shared" si="59"/>
        <v>-</v>
      </c>
      <c r="AM144" t="str">
        <f>貼_前年計算用シート!P217</f>
        <v>美深町</v>
      </c>
      <c r="AN144">
        <f>貼_前年計算用シート!P396</f>
        <v>258</v>
      </c>
      <c r="AO144">
        <f t="shared" si="60"/>
        <v>78</v>
      </c>
      <c r="AP144" t="str">
        <f>貼_前年計算用シート!Q217</f>
        <v>由仁町</v>
      </c>
      <c r="AQ144">
        <f>貼_前年計算用シート!Q396</f>
        <v>89</v>
      </c>
      <c r="AR144">
        <f t="shared" si="61"/>
        <v>78</v>
      </c>
      <c r="AS144" t="str">
        <f>貼_前年計算用シート!R217</f>
        <v>上富良野町</v>
      </c>
      <c r="AT144">
        <f>貼_前年計算用シート!R396</f>
        <v>72</v>
      </c>
      <c r="AU144">
        <f t="shared" si="62"/>
        <v>78</v>
      </c>
      <c r="AV144" t="str">
        <f>貼_前年計算用シート!S217</f>
        <v>鶴居村</v>
      </c>
      <c r="AW144">
        <f>貼_前年計算用シート!S396</f>
        <v>26</v>
      </c>
      <c r="AX144">
        <f t="shared" si="63"/>
        <v>76</v>
      </c>
    </row>
    <row r="145" spans="3:50">
      <c r="C145" t="str">
        <f>貼_前年計算用シート!D218</f>
        <v>恵庭市</v>
      </c>
      <c r="D145">
        <f>貼_前年計算用シート!D397</f>
        <v>543</v>
      </c>
      <c r="E145">
        <f t="shared" si="48"/>
        <v>79</v>
      </c>
      <c r="F145" t="str">
        <f>貼_前年計算用シート!E218</f>
        <v>浦臼町</v>
      </c>
      <c r="G145">
        <f>貼_前年計算用シート!E397</f>
        <v>233</v>
      </c>
      <c r="H145">
        <f t="shared" si="49"/>
        <v>79</v>
      </c>
      <c r="I145" t="str">
        <f>貼_前年計算用シート!F218</f>
        <v>赤井川村</v>
      </c>
      <c r="J145">
        <f>貼_前年計算用シート!F397</f>
        <v>13</v>
      </c>
      <c r="K145">
        <f t="shared" si="50"/>
        <v>78</v>
      </c>
      <c r="L145" t="str">
        <f>貼_前年計算用シート!G218</f>
        <v>奈井江町</v>
      </c>
      <c r="M145">
        <f>貼_前年計算用シート!G397</f>
        <v>5</v>
      </c>
      <c r="N145">
        <f t="shared" si="51"/>
        <v>78</v>
      </c>
      <c r="O145" t="str">
        <f>貼_前年計算用シート!H218</f>
        <v>新篠津村</v>
      </c>
      <c r="P145">
        <f>貼_前年計算用シート!H397</f>
        <v>0</v>
      </c>
      <c r="Q145">
        <f t="shared" si="52"/>
        <v>65</v>
      </c>
      <c r="R145" t="str">
        <f>貼_前年計算用シート!I218</f>
        <v>乙部町</v>
      </c>
      <c r="S145">
        <f>貼_前年計算用シート!I397</f>
        <v>3</v>
      </c>
      <c r="T145">
        <f t="shared" si="53"/>
        <v>76</v>
      </c>
      <c r="U145" t="str">
        <f>貼_前年計算用シート!J218</f>
        <v>島牧村</v>
      </c>
      <c r="V145">
        <f>貼_前年計算用シート!J397</f>
        <v>0</v>
      </c>
      <c r="W145">
        <f t="shared" si="54"/>
        <v>67</v>
      </c>
      <c r="X145" t="str">
        <f>貼_前年計算用シート!K218</f>
        <v>ニセコ町</v>
      </c>
      <c r="Y145">
        <f>貼_前年計算用シート!K397</f>
        <v>1</v>
      </c>
      <c r="Z145">
        <f t="shared" si="55"/>
        <v>76</v>
      </c>
      <c r="AA145" t="str">
        <f>貼_前年計算用シート!L218</f>
        <v>-</v>
      </c>
      <c r="AB145" t="str">
        <f>貼_前年計算用シート!L397</f>
        <v>-</v>
      </c>
      <c r="AC145" t="str">
        <f t="shared" si="56"/>
        <v>-</v>
      </c>
      <c r="AD145" t="str">
        <f>貼_前年計算用シート!M218</f>
        <v>深川市</v>
      </c>
      <c r="AE145">
        <f>貼_前年計算用シート!M397</f>
        <v>51</v>
      </c>
      <c r="AF145">
        <f t="shared" si="57"/>
        <v>79</v>
      </c>
      <c r="AG145" t="str">
        <f>貼_前年計算用シート!N218</f>
        <v>下川町</v>
      </c>
      <c r="AH145">
        <f>貼_前年計算用シート!N397</f>
        <v>0</v>
      </c>
      <c r="AI145">
        <f t="shared" si="58"/>
        <v>53</v>
      </c>
      <c r="AJ145" t="str">
        <f>貼_前年計算用シート!O218</f>
        <v>-</v>
      </c>
      <c r="AK145" t="str">
        <f>貼_前年計算用シート!O397</f>
        <v>-</v>
      </c>
      <c r="AL145" t="str">
        <f t="shared" si="59"/>
        <v>-</v>
      </c>
      <c r="AM145" t="str">
        <f>貼_前年計算用シート!P218</f>
        <v>長沼町</v>
      </c>
      <c r="AN145">
        <f>貼_前年計算用シート!P397</f>
        <v>244</v>
      </c>
      <c r="AO145">
        <f t="shared" si="60"/>
        <v>79</v>
      </c>
      <c r="AP145" t="str">
        <f>貼_前年計算用シート!Q218</f>
        <v>中川町</v>
      </c>
      <c r="AQ145">
        <f>貼_前年計算用シート!Q397</f>
        <v>89</v>
      </c>
      <c r="AR145">
        <f t="shared" si="61"/>
        <v>78</v>
      </c>
      <c r="AS145" t="str">
        <f>貼_前年計算用シート!R218</f>
        <v>由仁町</v>
      </c>
      <c r="AT145">
        <f>貼_前年計算用シート!R397</f>
        <v>70</v>
      </c>
      <c r="AU145">
        <f t="shared" si="62"/>
        <v>79</v>
      </c>
      <c r="AV145" t="str">
        <f>貼_前年計算用シート!S218</f>
        <v>下川町</v>
      </c>
      <c r="AW145">
        <f>貼_前年計算用シート!S397</f>
        <v>22</v>
      </c>
      <c r="AX145">
        <f t="shared" si="63"/>
        <v>79</v>
      </c>
    </row>
    <row r="146" spans="3:50">
      <c r="C146" t="str">
        <f>貼_前年計算用シート!D219</f>
        <v>余市町</v>
      </c>
      <c r="D146">
        <f>貼_前年計算用シート!D398</f>
        <v>541</v>
      </c>
      <c r="E146">
        <f t="shared" si="48"/>
        <v>80</v>
      </c>
      <c r="F146" t="str">
        <f>貼_前年計算用シート!E219</f>
        <v>洞爺湖町</v>
      </c>
      <c r="G146">
        <f>貼_前年計算用シート!E398</f>
        <v>218</v>
      </c>
      <c r="H146">
        <f t="shared" si="49"/>
        <v>80</v>
      </c>
      <c r="I146" t="str">
        <f>貼_前年計算用シート!F219</f>
        <v>南富良野町</v>
      </c>
      <c r="J146">
        <f>貼_前年計算用シート!F398</f>
        <v>12</v>
      </c>
      <c r="K146">
        <f t="shared" si="50"/>
        <v>80</v>
      </c>
      <c r="L146" t="str">
        <f>貼_前年計算用シート!G219</f>
        <v>北竜町</v>
      </c>
      <c r="M146">
        <f>貼_前年計算用シート!G398</f>
        <v>5</v>
      </c>
      <c r="N146">
        <f t="shared" si="51"/>
        <v>78</v>
      </c>
      <c r="O146" t="str">
        <f>貼_前年計算用シート!H219</f>
        <v>福島町</v>
      </c>
      <c r="P146">
        <f>貼_前年計算用シート!H398</f>
        <v>0</v>
      </c>
      <c r="Q146">
        <f t="shared" si="52"/>
        <v>65</v>
      </c>
      <c r="R146" t="str">
        <f>貼_前年計算用シート!I219</f>
        <v>中富良野町</v>
      </c>
      <c r="S146">
        <f>貼_前年計算用シート!I398</f>
        <v>3</v>
      </c>
      <c r="T146">
        <f t="shared" si="53"/>
        <v>76</v>
      </c>
      <c r="U146" t="str">
        <f>貼_前年計算用シート!J219</f>
        <v>岩内町</v>
      </c>
      <c r="V146">
        <f>貼_前年計算用シート!J398</f>
        <v>0</v>
      </c>
      <c r="W146">
        <f t="shared" si="54"/>
        <v>67</v>
      </c>
      <c r="X146" t="str">
        <f>貼_前年計算用シート!K219</f>
        <v>共和町</v>
      </c>
      <c r="Y146">
        <f>貼_前年計算用シート!K398</f>
        <v>1</v>
      </c>
      <c r="Z146">
        <f t="shared" si="55"/>
        <v>76</v>
      </c>
      <c r="AA146" t="str">
        <f>貼_前年計算用シート!L219</f>
        <v>-</v>
      </c>
      <c r="AB146" t="str">
        <f>貼_前年計算用シート!L398</f>
        <v>-</v>
      </c>
      <c r="AC146" t="str">
        <f t="shared" si="56"/>
        <v>-</v>
      </c>
      <c r="AD146" t="str">
        <f>貼_前年計算用シート!M219</f>
        <v>中標津町</v>
      </c>
      <c r="AE146">
        <f>貼_前年計算用シート!M398</f>
        <v>50</v>
      </c>
      <c r="AF146">
        <f t="shared" si="57"/>
        <v>80</v>
      </c>
      <c r="AG146" t="str">
        <f>貼_前年計算用シート!N219</f>
        <v>美深町</v>
      </c>
      <c r="AH146">
        <f>貼_前年計算用シート!N398</f>
        <v>0</v>
      </c>
      <c r="AI146">
        <f t="shared" si="58"/>
        <v>53</v>
      </c>
      <c r="AJ146" t="str">
        <f>貼_前年計算用シート!O219</f>
        <v>-</v>
      </c>
      <c r="AK146" t="str">
        <f>貼_前年計算用シート!O398</f>
        <v>-</v>
      </c>
      <c r="AL146" t="str">
        <f t="shared" si="59"/>
        <v>-</v>
      </c>
      <c r="AM146" t="str">
        <f>貼_前年計算用シート!P219</f>
        <v>苫小牧市</v>
      </c>
      <c r="AN146">
        <f>貼_前年計算用シート!P398</f>
        <v>239</v>
      </c>
      <c r="AO146">
        <f t="shared" si="60"/>
        <v>80</v>
      </c>
      <c r="AP146" t="str">
        <f>貼_前年計算用シート!Q219</f>
        <v>上富良野町</v>
      </c>
      <c r="AQ146">
        <f>貼_前年計算用シート!Q398</f>
        <v>87</v>
      </c>
      <c r="AR146">
        <f t="shared" si="61"/>
        <v>80</v>
      </c>
      <c r="AS146" t="str">
        <f>貼_前年計算用シート!R219</f>
        <v>斜里町</v>
      </c>
      <c r="AT146">
        <f>貼_前年計算用シート!R398</f>
        <v>65</v>
      </c>
      <c r="AU146">
        <f t="shared" si="62"/>
        <v>80</v>
      </c>
      <c r="AV146" t="str">
        <f>貼_前年計算用シート!S219</f>
        <v>清里町</v>
      </c>
      <c r="AW146">
        <f>貼_前年計算用シート!S398</f>
        <v>21</v>
      </c>
      <c r="AX146">
        <f t="shared" si="63"/>
        <v>80</v>
      </c>
    </row>
    <row r="147" spans="3:50">
      <c r="C147" t="str">
        <f>貼_前年計算用シート!D220</f>
        <v>陸別町</v>
      </c>
      <c r="D147">
        <f>貼_前年計算用シート!D399</f>
        <v>528</v>
      </c>
      <c r="E147">
        <f t="shared" si="48"/>
        <v>81</v>
      </c>
      <c r="F147" t="str">
        <f>貼_前年計算用シート!E220</f>
        <v>せたな町</v>
      </c>
      <c r="G147">
        <f>貼_前年計算用シート!E399</f>
        <v>217</v>
      </c>
      <c r="H147">
        <f t="shared" si="49"/>
        <v>81</v>
      </c>
      <c r="I147" t="str">
        <f>貼_前年計算用シート!F220</f>
        <v>壮瞥町</v>
      </c>
      <c r="J147">
        <f>貼_前年計算用シート!F399</f>
        <v>11</v>
      </c>
      <c r="K147">
        <f t="shared" si="50"/>
        <v>81</v>
      </c>
      <c r="L147" t="str">
        <f>貼_前年計算用シート!G220</f>
        <v>伊達市</v>
      </c>
      <c r="M147">
        <f>貼_前年計算用シート!G399</f>
        <v>4</v>
      </c>
      <c r="N147">
        <f t="shared" si="51"/>
        <v>81</v>
      </c>
      <c r="O147" t="str">
        <f>貼_前年計算用シート!H220</f>
        <v>八雲町</v>
      </c>
      <c r="P147">
        <f>貼_前年計算用シート!H399</f>
        <v>0</v>
      </c>
      <c r="Q147">
        <f t="shared" si="52"/>
        <v>65</v>
      </c>
      <c r="R147" t="str">
        <f>貼_前年計算用シート!I220</f>
        <v>幌加内町</v>
      </c>
      <c r="S147">
        <f>貼_前年計算用シート!I399</f>
        <v>3</v>
      </c>
      <c r="T147">
        <f t="shared" si="53"/>
        <v>76</v>
      </c>
      <c r="U147" t="str">
        <f>貼_前年計算用シート!J220</f>
        <v>仁木町</v>
      </c>
      <c r="V147">
        <f>貼_前年計算用シート!J399</f>
        <v>0</v>
      </c>
      <c r="W147">
        <f t="shared" si="54"/>
        <v>67</v>
      </c>
      <c r="X147" t="str">
        <f>貼_前年計算用シート!K220</f>
        <v>栗山町</v>
      </c>
      <c r="Y147">
        <f>貼_前年計算用シート!K399</f>
        <v>1</v>
      </c>
      <c r="Z147">
        <f t="shared" si="55"/>
        <v>76</v>
      </c>
      <c r="AA147" t="str">
        <f>貼_前年計算用シート!L220</f>
        <v>-</v>
      </c>
      <c r="AB147" t="str">
        <f>貼_前年計算用シート!L399</f>
        <v>-</v>
      </c>
      <c r="AC147" t="str">
        <f t="shared" si="56"/>
        <v>-</v>
      </c>
      <c r="AD147" t="str">
        <f>貼_前年計算用シート!M220</f>
        <v>今金町</v>
      </c>
      <c r="AE147">
        <f>貼_前年計算用シート!M399</f>
        <v>48</v>
      </c>
      <c r="AF147">
        <f t="shared" si="57"/>
        <v>81</v>
      </c>
      <c r="AG147" t="str">
        <f>貼_前年計算用シート!N220</f>
        <v>苫前町</v>
      </c>
      <c r="AH147">
        <f>貼_前年計算用シート!N399</f>
        <v>0</v>
      </c>
      <c r="AI147">
        <f t="shared" si="58"/>
        <v>53</v>
      </c>
      <c r="AJ147" t="str">
        <f>貼_前年計算用シート!O220</f>
        <v>-</v>
      </c>
      <c r="AK147" t="str">
        <f>貼_前年計算用シート!O399</f>
        <v>-</v>
      </c>
      <c r="AL147" t="str">
        <f t="shared" si="59"/>
        <v>-</v>
      </c>
      <c r="AM147" t="str">
        <f>貼_前年計算用シート!P220</f>
        <v>せたな町</v>
      </c>
      <c r="AN147">
        <f>貼_前年計算用シート!P399</f>
        <v>232</v>
      </c>
      <c r="AO147">
        <f t="shared" si="60"/>
        <v>81</v>
      </c>
      <c r="AP147" t="str">
        <f>貼_前年計算用シート!Q220</f>
        <v>斜里町</v>
      </c>
      <c r="AQ147">
        <f>貼_前年計算用シート!Q399</f>
        <v>77</v>
      </c>
      <c r="AR147">
        <f t="shared" si="61"/>
        <v>81</v>
      </c>
      <c r="AS147" t="str">
        <f>貼_前年計算用シート!R220</f>
        <v>新ひだか町</v>
      </c>
      <c r="AT147">
        <f>貼_前年計算用シート!R399</f>
        <v>64</v>
      </c>
      <c r="AU147">
        <f t="shared" si="62"/>
        <v>81</v>
      </c>
      <c r="AV147" t="str">
        <f>貼_前年計算用シート!S220</f>
        <v>壮瞥町</v>
      </c>
      <c r="AW147">
        <f>貼_前年計算用シート!S399</f>
        <v>21</v>
      </c>
      <c r="AX147">
        <f t="shared" si="63"/>
        <v>80</v>
      </c>
    </row>
    <row r="148" spans="3:50">
      <c r="C148" t="str">
        <f>貼_前年計算用シート!D221</f>
        <v>幌延町</v>
      </c>
      <c r="D148">
        <f>貼_前年計算用シート!D400</f>
        <v>527</v>
      </c>
      <c r="E148">
        <f t="shared" si="48"/>
        <v>82</v>
      </c>
      <c r="F148" t="str">
        <f>貼_前年計算用シート!E221</f>
        <v>京極町</v>
      </c>
      <c r="G148">
        <f>貼_前年計算用シート!E400</f>
        <v>216</v>
      </c>
      <c r="H148">
        <f t="shared" si="49"/>
        <v>82</v>
      </c>
      <c r="I148" t="str">
        <f>貼_前年計算用シート!F221</f>
        <v>千歳市</v>
      </c>
      <c r="J148">
        <f>貼_前年計算用シート!F400</f>
        <v>8</v>
      </c>
      <c r="K148">
        <f t="shared" si="50"/>
        <v>82</v>
      </c>
      <c r="L148" t="str">
        <f>貼_前年計算用シート!G221</f>
        <v>留寿都村</v>
      </c>
      <c r="M148">
        <f>貼_前年計算用シート!G400</f>
        <v>4</v>
      </c>
      <c r="N148">
        <f t="shared" si="51"/>
        <v>81</v>
      </c>
      <c r="O148" t="str">
        <f>貼_前年計算用シート!H221</f>
        <v>江差町</v>
      </c>
      <c r="P148">
        <f>貼_前年計算用シート!H400</f>
        <v>0</v>
      </c>
      <c r="Q148">
        <f t="shared" si="52"/>
        <v>65</v>
      </c>
      <c r="R148" t="str">
        <f>貼_前年計算用シート!I221</f>
        <v>佐呂間町</v>
      </c>
      <c r="S148">
        <f>貼_前年計算用シート!I400</f>
        <v>3</v>
      </c>
      <c r="T148">
        <f t="shared" si="53"/>
        <v>76</v>
      </c>
      <c r="U148" t="str">
        <f>貼_前年計算用シート!J221</f>
        <v>余市町</v>
      </c>
      <c r="V148">
        <f>貼_前年計算用シート!J400</f>
        <v>0</v>
      </c>
      <c r="W148">
        <f t="shared" si="54"/>
        <v>67</v>
      </c>
      <c r="X148" t="str">
        <f>貼_前年計算用シート!K221</f>
        <v>函館市</v>
      </c>
      <c r="Y148">
        <f>貼_前年計算用シート!K400</f>
        <v>0</v>
      </c>
      <c r="Z148">
        <f t="shared" si="55"/>
        <v>82</v>
      </c>
      <c r="AA148" t="str">
        <f>貼_前年計算用シート!L221</f>
        <v>-</v>
      </c>
      <c r="AB148" t="str">
        <f>貼_前年計算用シート!L400</f>
        <v>-</v>
      </c>
      <c r="AC148" t="str">
        <f t="shared" si="56"/>
        <v>-</v>
      </c>
      <c r="AD148" t="str">
        <f>貼_前年計算用シート!M221</f>
        <v>倶知安町</v>
      </c>
      <c r="AE148">
        <f>貼_前年計算用シート!M400</f>
        <v>48</v>
      </c>
      <c r="AF148">
        <f t="shared" si="57"/>
        <v>81</v>
      </c>
      <c r="AG148" t="str">
        <f>貼_前年計算用シート!N221</f>
        <v>羽幌町</v>
      </c>
      <c r="AH148">
        <f>貼_前年計算用シート!N400</f>
        <v>0</v>
      </c>
      <c r="AI148">
        <f t="shared" si="58"/>
        <v>53</v>
      </c>
      <c r="AJ148" t="str">
        <f>貼_前年計算用シート!O221</f>
        <v>-</v>
      </c>
      <c r="AK148" t="str">
        <f>貼_前年計算用シート!O400</f>
        <v>-</v>
      </c>
      <c r="AL148" t="str">
        <f t="shared" si="59"/>
        <v>-</v>
      </c>
      <c r="AM148" t="str">
        <f>貼_前年計算用シート!P221</f>
        <v>平取町</v>
      </c>
      <c r="AN148">
        <f>貼_前年計算用シート!P400</f>
        <v>228</v>
      </c>
      <c r="AO148">
        <f t="shared" si="60"/>
        <v>82</v>
      </c>
      <c r="AP148" t="str">
        <f>貼_前年計算用シート!Q221</f>
        <v>新ひだか町</v>
      </c>
      <c r="AQ148">
        <f>貼_前年計算用シート!Q400</f>
        <v>76</v>
      </c>
      <c r="AR148">
        <f t="shared" si="61"/>
        <v>82</v>
      </c>
      <c r="AS148" t="str">
        <f>貼_前年計算用シート!R221</f>
        <v>豊浦町</v>
      </c>
      <c r="AT148">
        <f>貼_前年計算用シート!R400</f>
        <v>58</v>
      </c>
      <c r="AU148">
        <f t="shared" si="62"/>
        <v>82</v>
      </c>
      <c r="AV148" t="str">
        <f>貼_前年計算用シート!S221</f>
        <v>栗山町</v>
      </c>
      <c r="AW148">
        <f>貼_前年計算用シート!S400</f>
        <v>20</v>
      </c>
      <c r="AX148">
        <f t="shared" si="63"/>
        <v>82</v>
      </c>
    </row>
    <row r="149" spans="3:50">
      <c r="C149" t="str">
        <f>貼_前年計算用シート!D222</f>
        <v>洞爺湖町</v>
      </c>
      <c r="D149">
        <f>貼_前年計算用シート!D401</f>
        <v>509</v>
      </c>
      <c r="E149">
        <f t="shared" si="48"/>
        <v>83</v>
      </c>
      <c r="F149" t="str">
        <f>貼_前年計算用シート!E222</f>
        <v>東神楽町</v>
      </c>
      <c r="G149">
        <f>貼_前年計算用シート!E401</f>
        <v>207</v>
      </c>
      <c r="H149">
        <f t="shared" si="49"/>
        <v>83</v>
      </c>
      <c r="I149" t="str">
        <f>貼_前年計算用シート!F222</f>
        <v>岩内町</v>
      </c>
      <c r="J149">
        <f>貼_前年計算用シート!F401</f>
        <v>8</v>
      </c>
      <c r="K149">
        <f t="shared" si="50"/>
        <v>82</v>
      </c>
      <c r="L149" t="str">
        <f>貼_前年計算用シート!G222</f>
        <v>新十津川町</v>
      </c>
      <c r="M149">
        <f>貼_前年計算用シート!G401</f>
        <v>4</v>
      </c>
      <c r="N149">
        <f t="shared" si="51"/>
        <v>81</v>
      </c>
      <c r="O149" t="str">
        <f>貼_前年計算用シート!H222</f>
        <v>上ノ国町</v>
      </c>
      <c r="P149">
        <f>貼_前年計算用シート!H401</f>
        <v>0</v>
      </c>
      <c r="Q149">
        <f t="shared" si="52"/>
        <v>65</v>
      </c>
      <c r="R149" t="str">
        <f>貼_前年計算用シート!I222</f>
        <v>大樹町</v>
      </c>
      <c r="S149">
        <f>貼_前年計算用シート!I401</f>
        <v>3</v>
      </c>
      <c r="T149">
        <f t="shared" si="53"/>
        <v>76</v>
      </c>
      <c r="U149" t="str">
        <f>貼_前年計算用シート!J222</f>
        <v>南幌町</v>
      </c>
      <c r="V149">
        <f>貼_前年計算用シート!J401</f>
        <v>0</v>
      </c>
      <c r="W149">
        <f t="shared" si="54"/>
        <v>67</v>
      </c>
      <c r="X149" t="str">
        <f>貼_前年計算用シート!K222</f>
        <v>赤平市</v>
      </c>
      <c r="Y149">
        <f>貼_前年計算用シート!K401</f>
        <v>0</v>
      </c>
      <c r="Z149">
        <f t="shared" si="55"/>
        <v>82</v>
      </c>
      <c r="AA149" t="str">
        <f>貼_前年計算用シート!L222</f>
        <v>-</v>
      </c>
      <c r="AB149" t="str">
        <f>貼_前年計算用シート!L401</f>
        <v>-</v>
      </c>
      <c r="AC149" t="str">
        <f t="shared" si="56"/>
        <v>-</v>
      </c>
      <c r="AD149" t="str">
        <f>貼_前年計算用シート!M222</f>
        <v>剣淵町</v>
      </c>
      <c r="AE149">
        <f>貼_前年計算用シート!M401</f>
        <v>48</v>
      </c>
      <c r="AF149">
        <f t="shared" si="57"/>
        <v>81</v>
      </c>
      <c r="AG149" t="str">
        <f>貼_前年計算用シート!N222</f>
        <v>津別町</v>
      </c>
      <c r="AH149">
        <f>貼_前年計算用シート!N401</f>
        <v>0</v>
      </c>
      <c r="AI149">
        <f t="shared" si="58"/>
        <v>53</v>
      </c>
      <c r="AJ149" t="str">
        <f>貼_前年計算用シート!O222</f>
        <v>-</v>
      </c>
      <c r="AK149" t="str">
        <f>貼_前年計算用シート!O401</f>
        <v>-</v>
      </c>
      <c r="AL149" t="str">
        <f t="shared" si="59"/>
        <v>-</v>
      </c>
      <c r="AM149" t="str">
        <f>貼_前年計算用シート!P222</f>
        <v>美幌町</v>
      </c>
      <c r="AN149">
        <f>貼_前年計算用シート!P401</f>
        <v>224</v>
      </c>
      <c r="AO149">
        <f t="shared" si="60"/>
        <v>83</v>
      </c>
      <c r="AP149" t="str">
        <f>貼_前年計算用シート!Q222</f>
        <v>豊浦町</v>
      </c>
      <c r="AQ149">
        <f>貼_前年計算用シート!Q401</f>
        <v>68</v>
      </c>
      <c r="AR149">
        <f t="shared" si="61"/>
        <v>83</v>
      </c>
      <c r="AS149" t="str">
        <f>貼_前年計算用シート!R222</f>
        <v>恵庭市</v>
      </c>
      <c r="AT149">
        <f>貼_前年計算用シート!R401</f>
        <v>55</v>
      </c>
      <c r="AU149">
        <f t="shared" si="62"/>
        <v>83</v>
      </c>
      <c r="AV149" t="str">
        <f>貼_前年計算用シート!S222</f>
        <v>斜里町</v>
      </c>
      <c r="AW149">
        <f>貼_前年計算用シート!S401</f>
        <v>20</v>
      </c>
      <c r="AX149">
        <f t="shared" si="63"/>
        <v>82</v>
      </c>
    </row>
    <row r="150" spans="3:50">
      <c r="C150" t="str">
        <f>貼_前年計算用シート!D223</f>
        <v>豊浦町</v>
      </c>
      <c r="D150">
        <f>貼_前年計算用シート!D402</f>
        <v>497</v>
      </c>
      <c r="E150">
        <f t="shared" si="48"/>
        <v>84</v>
      </c>
      <c r="F150" t="str">
        <f>貼_前年計算用シート!E223</f>
        <v>南富良野町</v>
      </c>
      <c r="G150">
        <f>貼_前年計算用シート!E402</f>
        <v>197</v>
      </c>
      <c r="H150">
        <f t="shared" si="49"/>
        <v>84</v>
      </c>
      <c r="I150" t="str">
        <f>貼_前年計算用シート!F223</f>
        <v>乙部町</v>
      </c>
      <c r="J150">
        <f>貼_前年計算用シート!F402</f>
        <v>7</v>
      </c>
      <c r="K150">
        <f t="shared" si="50"/>
        <v>84</v>
      </c>
      <c r="L150" t="str">
        <f>貼_前年計算用シート!G223</f>
        <v>下川町</v>
      </c>
      <c r="M150">
        <f>貼_前年計算用シート!G402</f>
        <v>4</v>
      </c>
      <c r="N150">
        <f t="shared" si="51"/>
        <v>81</v>
      </c>
      <c r="O150" t="str">
        <f>貼_前年計算用シート!H223</f>
        <v>厚沢部町</v>
      </c>
      <c r="P150">
        <f>貼_前年計算用シート!H402</f>
        <v>0</v>
      </c>
      <c r="Q150">
        <f t="shared" si="52"/>
        <v>65</v>
      </c>
      <c r="R150" t="str">
        <f>貼_前年計算用シート!I223</f>
        <v>秩父別町</v>
      </c>
      <c r="S150">
        <f>貼_前年計算用シート!I402</f>
        <v>2</v>
      </c>
      <c r="T150">
        <f t="shared" si="53"/>
        <v>84</v>
      </c>
      <c r="U150" t="str">
        <f>貼_前年計算用シート!J223</f>
        <v>奈井江町</v>
      </c>
      <c r="V150">
        <f>貼_前年計算用シート!J402</f>
        <v>0</v>
      </c>
      <c r="W150">
        <f t="shared" si="54"/>
        <v>67</v>
      </c>
      <c r="X150" t="str">
        <f>貼_前年計算用シート!K223</f>
        <v>滝川市</v>
      </c>
      <c r="Y150">
        <f>貼_前年計算用シート!K402</f>
        <v>0</v>
      </c>
      <c r="Z150">
        <f t="shared" si="55"/>
        <v>82</v>
      </c>
      <c r="AA150" t="str">
        <f>貼_前年計算用シート!L223</f>
        <v>-</v>
      </c>
      <c r="AB150" t="str">
        <f>貼_前年計算用シート!L402</f>
        <v>-</v>
      </c>
      <c r="AC150" t="str">
        <f t="shared" si="56"/>
        <v>-</v>
      </c>
      <c r="AD150" t="str">
        <f>貼_前年計算用シート!M223</f>
        <v>豊浦町</v>
      </c>
      <c r="AE150">
        <f>貼_前年計算用シート!M402</f>
        <v>47</v>
      </c>
      <c r="AF150">
        <f t="shared" si="57"/>
        <v>84</v>
      </c>
      <c r="AG150" t="str">
        <f>貼_前年計算用シート!N223</f>
        <v>斜里町</v>
      </c>
      <c r="AH150">
        <f>貼_前年計算用シート!N402</f>
        <v>0</v>
      </c>
      <c r="AI150">
        <f t="shared" si="58"/>
        <v>53</v>
      </c>
      <c r="AJ150" t="str">
        <f>貼_前年計算用シート!O223</f>
        <v>-</v>
      </c>
      <c r="AK150" t="str">
        <f>貼_前年計算用シート!O402</f>
        <v>-</v>
      </c>
      <c r="AL150" t="str">
        <f t="shared" si="59"/>
        <v>-</v>
      </c>
      <c r="AM150" t="str">
        <f>貼_前年計算用シート!P223</f>
        <v>様似町</v>
      </c>
      <c r="AN150">
        <f>貼_前年計算用シート!P402</f>
        <v>216</v>
      </c>
      <c r="AO150">
        <f t="shared" si="60"/>
        <v>84</v>
      </c>
      <c r="AP150" t="str">
        <f>貼_前年計算用シート!Q223</f>
        <v>東神楽町</v>
      </c>
      <c r="AQ150">
        <f>貼_前年計算用シート!Q402</f>
        <v>67</v>
      </c>
      <c r="AR150">
        <f t="shared" si="61"/>
        <v>84</v>
      </c>
      <c r="AS150" t="str">
        <f>貼_前年計算用シート!R223</f>
        <v>北広島市</v>
      </c>
      <c r="AT150">
        <f>貼_前年計算用シート!R402</f>
        <v>54</v>
      </c>
      <c r="AU150">
        <f t="shared" si="62"/>
        <v>84</v>
      </c>
      <c r="AV150" t="str">
        <f>貼_前年計算用シート!S223</f>
        <v>上川町</v>
      </c>
      <c r="AW150">
        <f>貼_前年計算用シート!S402</f>
        <v>19</v>
      </c>
      <c r="AX150">
        <f t="shared" si="63"/>
        <v>84</v>
      </c>
    </row>
    <row r="151" spans="3:50">
      <c r="C151" t="str">
        <f>貼_前年計算用シート!D224</f>
        <v>北広島市</v>
      </c>
      <c r="D151">
        <f>貼_前年計算用シート!D403</f>
        <v>490</v>
      </c>
      <c r="E151">
        <f t="shared" si="48"/>
        <v>85</v>
      </c>
      <c r="F151" t="str">
        <f>貼_前年計算用シート!E224</f>
        <v>置戸町</v>
      </c>
      <c r="G151">
        <f>貼_前年計算用シート!E403</f>
        <v>180</v>
      </c>
      <c r="H151">
        <f t="shared" si="49"/>
        <v>85</v>
      </c>
      <c r="I151" t="str">
        <f>貼_前年計算用シート!F224</f>
        <v>下川町</v>
      </c>
      <c r="J151">
        <f>貼_前年計算用シート!F403</f>
        <v>6</v>
      </c>
      <c r="K151">
        <f t="shared" si="50"/>
        <v>85</v>
      </c>
      <c r="L151" t="str">
        <f>貼_前年計算用シート!G224</f>
        <v>札幌市</v>
      </c>
      <c r="M151">
        <f>貼_前年計算用シート!G403</f>
        <v>3</v>
      </c>
      <c r="N151">
        <f t="shared" si="51"/>
        <v>85</v>
      </c>
      <c r="O151" t="str">
        <f>貼_前年計算用シート!H224</f>
        <v>ニセコ町</v>
      </c>
      <c r="P151">
        <f>貼_前年計算用シート!H403</f>
        <v>0</v>
      </c>
      <c r="Q151">
        <f t="shared" si="52"/>
        <v>65</v>
      </c>
      <c r="R151" t="str">
        <f>貼_前年計算用シート!I224</f>
        <v>鷹栖町</v>
      </c>
      <c r="S151">
        <f>貼_前年計算用シート!I403</f>
        <v>2</v>
      </c>
      <c r="T151">
        <f t="shared" si="53"/>
        <v>84</v>
      </c>
      <c r="U151" t="str">
        <f>貼_前年計算用シート!J224</f>
        <v>月形町</v>
      </c>
      <c r="V151">
        <f>貼_前年計算用シート!J403</f>
        <v>0</v>
      </c>
      <c r="W151">
        <f t="shared" si="54"/>
        <v>67</v>
      </c>
      <c r="X151" t="str">
        <f>貼_前年計算用シート!K224</f>
        <v>新篠津村</v>
      </c>
      <c r="Y151">
        <f>貼_前年計算用シート!K403</f>
        <v>0</v>
      </c>
      <c r="Z151">
        <f t="shared" si="55"/>
        <v>82</v>
      </c>
      <c r="AA151" t="str">
        <f>貼_前年計算用シート!L224</f>
        <v>-</v>
      </c>
      <c r="AB151" t="str">
        <f>貼_前年計算用シート!L403</f>
        <v>-</v>
      </c>
      <c r="AC151" t="str">
        <f t="shared" si="56"/>
        <v>-</v>
      </c>
      <c r="AD151" t="str">
        <f>貼_前年計算用シート!M224</f>
        <v>苫小牧市</v>
      </c>
      <c r="AE151">
        <f>貼_前年計算用シート!M403</f>
        <v>46</v>
      </c>
      <c r="AF151">
        <f t="shared" si="57"/>
        <v>85</v>
      </c>
      <c r="AG151" t="str">
        <f>貼_前年計算用シート!N224</f>
        <v>清里町</v>
      </c>
      <c r="AH151">
        <f>貼_前年計算用シート!N403</f>
        <v>0</v>
      </c>
      <c r="AI151">
        <f t="shared" si="58"/>
        <v>53</v>
      </c>
      <c r="AJ151" t="str">
        <f>貼_前年計算用シート!O224</f>
        <v>-</v>
      </c>
      <c r="AK151" t="str">
        <f>貼_前年計算用シート!O403</f>
        <v>-</v>
      </c>
      <c r="AL151" t="str">
        <f t="shared" si="59"/>
        <v>-</v>
      </c>
      <c r="AM151" t="str">
        <f>貼_前年計算用シート!P224</f>
        <v>中頓別町</v>
      </c>
      <c r="AN151">
        <f>貼_前年計算用シート!P403</f>
        <v>211</v>
      </c>
      <c r="AO151">
        <f t="shared" si="60"/>
        <v>85</v>
      </c>
      <c r="AP151" t="str">
        <f>貼_前年計算用シート!Q224</f>
        <v>北広島市</v>
      </c>
      <c r="AQ151">
        <f>貼_前年計算用シート!Q403</f>
        <v>65</v>
      </c>
      <c r="AR151">
        <f t="shared" si="61"/>
        <v>85</v>
      </c>
      <c r="AS151" t="str">
        <f>貼_前年計算用シート!R224</f>
        <v>東神楽町</v>
      </c>
      <c r="AT151">
        <f>貼_前年計算用シート!R403</f>
        <v>53</v>
      </c>
      <c r="AU151">
        <f t="shared" si="62"/>
        <v>85</v>
      </c>
      <c r="AV151" t="str">
        <f>貼_前年計算用シート!S224</f>
        <v>小平町</v>
      </c>
      <c r="AW151">
        <f>貼_前年計算用シート!S403</f>
        <v>19</v>
      </c>
      <c r="AX151">
        <f t="shared" si="63"/>
        <v>84</v>
      </c>
    </row>
    <row r="152" spans="3:50">
      <c r="C152" t="str">
        <f>貼_前年計算用シート!D225</f>
        <v>猿払村</v>
      </c>
      <c r="D152">
        <f>貼_前年計算用シート!D404</f>
        <v>482</v>
      </c>
      <c r="E152">
        <f t="shared" si="48"/>
        <v>86</v>
      </c>
      <c r="F152" t="str">
        <f>貼_前年計算用シート!E225</f>
        <v>足寄町</v>
      </c>
      <c r="G152">
        <f>貼_前年計算用シート!E404</f>
        <v>179</v>
      </c>
      <c r="H152">
        <f t="shared" si="49"/>
        <v>86</v>
      </c>
      <c r="I152" t="str">
        <f>貼_前年計算用シート!F225</f>
        <v>訓子府町</v>
      </c>
      <c r="J152">
        <f>貼_前年計算用シート!F404</f>
        <v>6</v>
      </c>
      <c r="K152">
        <f t="shared" si="50"/>
        <v>85</v>
      </c>
      <c r="L152" t="str">
        <f>貼_前年計算用シート!G225</f>
        <v>北斗市</v>
      </c>
      <c r="M152">
        <f>貼_前年計算用シート!G404</f>
        <v>3</v>
      </c>
      <c r="N152">
        <f t="shared" si="51"/>
        <v>85</v>
      </c>
      <c r="O152" t="str">
        <f>貼_前年計算用シート!H225</f>
        <v>真狩村</v>
      </c>
      <c r="P152">
        <f>貼_前年計算用シート!H404</f>
        <v>0</v>
      </c>
      <c r="Q152">
        <f t="shared" si="52"/>
        <v>65</v>
      </c>
      <c r="R152" t="str">
        <f>貼_前年計算用シート!I225</f>
        <v>上川町</v>
      </c>
      <c r="S152">
        <f>貼_前年計算用シート!I404</f>
        <v>2</v>
      </c>
      <c r="T152">
        <f t="shared" si="53"/>
        <v>84</v>
      </c>
      <c r="U152" t="str">
        <f>貼_前年計算用シート!J225</f>
        <v>妹背牛町</v>
      </c>
      <c r="V152">
        <f>貼_前年計算用シート!J404</f>
        <v>0</v>
      </c>
      <c r="W152">
        <f t="shared" si="54"/>
        <v>67</v>
      </c>
      <c r="X152" t="str">
        <f>貼_前年計算用シート!K225</f>
        <v>八雲町</v>
      </c>
      <c r="Y152">
        <f>貼_前年計算用シート!K404</f>
        <v>0</v>
      </c>
      <c r="Z152">
        <f t="shared" si="55"/>
        <v>82</v>
      </c>
      <c r="AA152" t="str">
        <f>貼_前年計算用シート!L225</f>
        <v>-</v>
      </c>
      <c r="AB152" t="str">
        <f>貼_前年計算用シート!L404</f>
        <v>-</v>
      </c>
      <c r="AC152" t="str">
        <f t="shared" si="56"/>
        <v>-</v>
      </c>
      <c r="AD152" t="str">
        <f>貼_前年計算用シート!M225</f>
        <v>奈井江町</v>
      </c>
      <c r="AE152">
        <f>貼_前年計算用シート!M404</f>
        <v>46</v>
      </c>
      <c r="AF152">
        <f t="shared" si="57"/>
        <v>85</v>
      </c>
      <c r="AG152" t="str">
        <f>貼_前年計算用シート!N225</f>
        <v>遠軽町</v>
      </c>
      <c r="AH152">
        <f>貼_前年計算用シート!N404</f>
        <v>0</v>
      </c>
      <c r="AI152">
        <f t="shared" si="58"/>
        <v>53</v>
      </c>
      <c r="AJ152" t="str">
        <f>貼_前年計算用シート!O225</f>
        <v>-</v>
      </c>
      <c r="AK152" t="str">
        <f>貼_前年計算用シート!O404</f>
        <v>-</v>
      </c>
      <c r="AL152" t="str">
        <f t="shared" si="59"/>
        <v>-</v>
      </c>
      <c r="AM152" t="str">
        <f>貼_前年計算用シート!P225</f>
        <v>西興部村</v>
      </c>
      <c r="AN152">
        <f>貼_前年計算用シート!P404</f>
        <v>211</v>
      </c>
      <c r="AO152">
        <f t="shared" si="60"/>
        <v>85</v>
      </c>
      <c r="AP152" t="str">
        <f>貼_前年計算用シート!Q225</f>
        <v>黒松内町</v>
      </c>
      <c r="AQ152">
        <f>貼_前年計算用シート!Q404</f>
        <v>62</v>
      </c>
      <c r="AR152">
        <f t="shared" si="61"/>
        <v>86</v>
      </c>
      <c r="AS152" t="str">
        <f>貼_前年計算用シート!R225</f>
        <v>黒松内町</v>
      </c>
      <c r="AT152">
        <f>貼_前年計算用シート!R404</f>
        <v>50</v>
      </c>
      <c r="AU152">
        <f t="shared" si="62"/>
        <v>86</v>
      </c>
      <c r="AV152" t="str">
        <f>貼_前年計算用シート!S225</f>
        <v>根室市</v>
      </c>
      <c r="AW152">
        <f>貼_前年計算用シート!S404</f>
        <v>18</v>
      </c>
      <c r="AX152">
        <f t="shared" si="63"/>
        <v>86</v>
      </c>
    </row>
    <row r="153" spans="3:50">
      <c r="C153" t="str">
        <f>貼_前年計算用シート!D226</f>
        <v>新篠津村</v>
      </c>
      <c r="D153">
        <f>貼_前年計算用シート!D405</f>
        <v>474</v>
      </c>
      <c r="E153">
        <f t="shared" si="48"/>
        <v>87</v>
      </c>
      <c r="F153" t="str">
        <f>貼_前年計算用シート!E226</f>
        <v>ニセコ町</v>
      </c>
      <c r="G153">
        <f>貼_前年計算用シート!E405</f>
        <v>176</v>
      </c>
      <c r="H153">
        <f t="shared" si="49"/>
        <v>87</v>
      </c>
      <c r="I153" t="str">
        <f>貼_前年計算用シート!F226</f>
        <v>函館市</v>
      </c>
      <c r="J153">
        <f>貼_前年計算用シート!F405</f>
        <v>5</v>
      </c>
      <c r="K153">
        <f t="shared" si="50"/>
        <v>87</v>
      </c>
      <c r="L153" t="str">
        <f>貼_前年計算用シート!G226</f>
        <v>森町</v>
      </c>
      <c r="M153">
        <f>貼_前年計算用シート!G405</f>
        <v>3</v>
      </c>
      <c r="N153">
        <f t="shared" si="51"/>
        <v>85</v>
      </c>
      <c r="O153" t="str">
        <f>貼_前年計算用シート!H226</f>
        <v>赤井川村</v>
      </c>
      <c r="P153">
        <f>貼_前年計算用シート!H405</f>
        <v>0</v>
      </c>
      <c r="Q153">
        <f t="shared" si="52"/>
        <v>65</v>
      </c>
      <c r="R153" t="str">
        <f>貼_前年計算用シート!I226</f>
        <v>東川町</v>
      </c>
      <c r="S153">
        <f>貼_前年計算用シート!I405</f>
        <v>2</v>
      </c>
      <c r="T153">
        <f t="shared" si="53"/>
        <v>84</v>
      </c>
      <c r="U153" t="str">
        <f>貼_前年計算用シート!J226</f>
        <v>雨竜町</v>
      </c>
      <c r="V153">
        <f>貼_前年計算用シート!J405</f>
        <v>0</v>
      </c>
      <c r="W153">
        <f t="shared" si="54"/>
        <v>67</v>
      </c>
      <c r="X153" t="str">
        <f>貼_前年計算用シート!K226</f>
        <v>乙部町</v>
      </c>
      <c r="Y153">
        <f>貼_前年計算用シート!K405</f>
        <v>0</v>
      </c>
      <c r="Z153">
        <f t="shared" si="55"/>
        <v>82</v>
      </c>
      <c r="AA153" t="str">
        <f>貼_前年計算用シート!L226</f>
        <v>-</v>
      </c>
      <c r="AB153" t="str">
        <f>貼_前年計算用シート!L405</f>
        <v>-</v>
      </c>
      <c r="AC153" t="str">
        <f t="shared" si="56"/>
        <v>-</v>
      </c>
      <c r="AD153" t="str">
        <f>貼_前年計算用シート!M226</f>
        <v>標茶町</v>
      </c>
      <c r="AE153">
        <f>貼_前年計算用シート!M405</f>
        <v>46</v>
      </c>
      <c r="AF153">
        <f t="shared" si="57"/>
        <v>85</v>
      </c>
      <c r="AG153" t="str">
        <f>貼_前年計算用シート!N226</f>
        <v>湧別町</v>
      </c>
      <c r="AH153">
        <f>貼_前年計算用シート!N405</f>
        <v>0</v>
      </c>
      <c r="AI153">
        <f t="shared" si="58"/>
        <v>53</v>
      </c>
      <c r="AJ153" t="str">
        <f>貼_前年計算用シート!O226</f>
        <v>-</v>
      </c>
      <c r="AK153" t="str">
        <f>貼_前年計算用シート!O405</f>
        <v>-</v>
      </c>
      <c r="AL153" t="str">
        <f t="shared" si="59"/>
        <v>-</v>
      </c>
      <c r="AM153" t="str">
        <f>貼_前年計算用シート!P226</f>
        <v>斜里町</v>
      </c>
      <c r="AN153">
        <f>貼_前年計算用シート!P405</f>
        <v>209</v>
      </c>
      <c r="AO153">
        <f t="shared" si="60"/>
        <v>87</v>
      </c>
      <c r="AP153" t="str">
        <f>貼_前年計算用シート!Q226</f>
        <v>真狩村</v>
      </c>
      <c r="AQ153">
        <f>貼_前年計算用シート!Q405</f>
        <v>57</v>
      </c>
      <c r="AR153">
        <f t="shared" si="61"/>
        <v>87</v>
      </c>
      <c r="AS153" t="str">
        <f>貼_前年計算用シート!R226</f>
        <v>真狩村</v>
      </c>
      <c r="AT153">
        <f>貼_前年計算用シート!R405</f>
        <v>48</v>
      </c>
      <c r="AU153">
        <f t="shared" si="62"/>
        <v>87</v>
      </c>
      <c r="AV153" t="str">
        <f>貼_前年計算用シート!S226</f>
        <v>えりも町</v>
      </c>
      <c r="AW153">
        <f>貼_前年計算用シート!S405</f>
        <v>18</v>
      </c>
      <c r="AX153">
        <f t="shared" si="63"/>
        <v>86</v>
      </c>
    </row>
    <row r="154" spans="3:50">
      <c r="C154" t="str">
        <f>貼_前年計算用シート!D227</f>
        <v>雄武町</v>
      </c>
      <c r="D154">
        <f>貼_前年計算用シート!D406</f>
        <v>464</v>
      </c>
      <c r="E154">
        <f t="shared" si="48"/>
        <v>88</v>
      </c>
      <c r="F154" t="str">
        <f>貼_前年計算用シート!E227</f>
        <v>奈井江町</v>
      </c>
      <c r="G154">
        <f>貼_前年計算用シート!E406</f>
        <v>175</v>
      </c>
      <c r="H154">
        <f t="shared" si="49"/>
        <v>88</v>
      </c>
      <c r="I154" t="str">
        <f>貼_前年計算用シート!F227</f>
        <v>洞爺湖町</v>
      </c>
      <c r="J154">
        <f>貼_前年計算用シート!F406</f>
        <v>5</v>
      </c>
      <c r="K154">
        <f t="shared" si="50"/>
        <v>87</v>
      </c>
      <c r="L154" t="str">
        <f>貼_前年計算用シート!G227</f>
        <v>せたな町</v>
      </c>
      <c r="M154">
        <f>貼_前年計算用シート!G406</f>
        <v>3</v>
      </c>
      <c r="N154">
        <f t="shared" si="51"/>
        <v>85</v>
      </c>
      <c r="O154" t="str">
        <f>貼_前年計算用シート!H227</f>
        <v>奈井江町</v>
      </c>
      <c r="P154">
        <f>貼_前年計算用シート!H406</f>
        <v>0</v>
      </c>
      <c r="Q154">
        <f t="shared" si="52"/>
        <v>65</v>
      </c>
      <c r="R154" t="str">
        <f>貼_前年計算用シート!I227</f>
        <v>南富良野町</v>
      </c>
      <c r="S154">
        <f>貼_前年計算用シート!I406</f>
        <v>2</v>
      </c>
      <c r="T154">
        <f t="shared" si="53"/>
        <v>84</v>
      </c>
      <c r="U154" t="str">
        <f>貼_前年計算用シート!J227</f>
        <v>北竜町</v>
      </c>
      <c r="V154">
        <f>貼_前年計算用シート!J406</f>
        <v>0</v>
      </c>
      <c r="W154">
        <f t="shared" si="54"/>
        <v>67</v>
      </c>
      <c r="X154" t="str">
        <f>貼_前年計算用シート!K227</f>
        <v>黒松内町</v>
      </c>
      <c r="Y154">
        <f>貼_前年計算用シート!K406</f>
        <v>0</v>
      </c>
      <c r="Z154">
        <f t="shared" si="55"/>
        <v>82</v>
      </c>
      <c r="AA154" t="str">
        <f>貼_前年計算用シート!L227</f>
        <v>-</v>
      </c>
      <c r="AB154" t="str">
        <f>貼_前年計算用シート!L406</f>
        <v>-</v>
      </c>
      <c r="AC154" t="str">
        <f t="shared" si="56"/>
        <v>-</v>
      </c>
      <c r="AD154" t="str">
        <f>貼_前年計算用シート!M227</f>
        <v>美唄市</v>
      </c>
      <c r="AE154">
        <f>貼_前年計算用シート!M406</f>
        <v>44</v>
      </c>
      <c r="AF154">
        <f t="shared" si="57"/>
        <v>88</v>
      </c>
      <c r="AG154" t="str">
        <f>貼_前年計算用シート!N227</f>
        <v>西興部村</v>
      </c>
      <c r="AH154">
        <f>貼_前年計算用シート!N406</f>
        <v>0</v>
      </c>
      <c r="AI154">
        <f t="shared" si="58"/>
        <v>53</v>
      </c>
      <c r="AJ154" t="str">
        <f>貼_前年計算用シート!O227</f>
        <v>-</v>
      </c>
      <c r="AK154" t="str">
        <f>貼_前年計算用シート!O406</f>
        <v>-</v>
      </c>
      <c r="AL154" t="str">
        <f t="shared" si="59"/>
        <v>-</v>
      </c>
      <c r="AM154" t="str">
        <f>貼_前年計算用シート!P227</f>
        <v>恵庭市</v>
      </c>
      <c r="AN154">
        <f>貼_前年計算用シート!P406</f>
        <v>196</v>
      </c>
      <c r="AO154">
        <f t="shared" si="60"/>
        <v>88</v>
      </c>
      <c r="AP154" t="str">
        <f>貼_前年計算用シート!Q227</f>
        <v>平取町</v>
      </c>
      <c r="AQ154">
        <f>貼_前年計算用シート!Q406</f>
        <v>55</v>
      </c>
      <c r="AR154">
        <f t="shared" si="61"/>
        <v>88</v>
      </c>
      <c r="AS154" t="str">
        <f>貼_前年計算用シート!R227</f>
        <v>平取町</v>
      </c>
      <c r="AT154">
        <f>貼_前年計算用シート!R406</f>
        <v>47</v>
      </c>
      <c r="AU154">
        <f t="shared" si="62"/>
        <v>88</v>
      </c>
      <c r="AV154" t="str">
        <f>貼_前年計算用シート!S227</f>
        <v>当別町</v>
      </c>
      <c r="AW154">
        <f>貼_前年計算用シート!S406</f>
        <v>17</v>
      </c>
      <c r="AX154">
        <f t="shared" si="63"/>
        <v>88</v>
      </c>
    </row>
    <row r="155" spans="3:50">
      <c r="C155" t="str">
        <f>貼_前年計算用シート!D228</f>
        <v>置戸町</v>
      </c>
      <c r="D155">
        <f>貼_前年計算用シート!D407</f>
        <v>462</v>
      </c>
      <c r="E155">
        <f t="shared" si="48"/>
        <v>89</v>
      </c>
      <c r="F155" t="str">
        <f>貼_前年計算用シート!E228</f>
        <v>苫前町</v>
      </c>
      <c r="G155">
        <f>貼_前年計算用シート!E407</f>
        <v>172</v>
      </c>
      <c r="H155">
        <f t="shared" si="49"/>
        <v>89</v>
      </c>
      <c r="I155" t="str">
        <f>貼_前年計算用シート!F228</f>
        <v>黒松内町</v>
      </c>
      <c r="J155">
        <f>貼_前年計算用シート!F407</f>
        <v>4</v>
      </c>
      <c r="K155">
        <f t="shared" si="50"/>
        <v>89</v>
      </c>
      <c r="L155" t="str">
        <f>貼_前年計算用シート!G228</f>
        <v>黒松内町</v>
      </c>
      <c r="M155">
        <f>貼_前年計算用シート!G407</f>
        <v>3</v>
      </c>
      <c r="N155">
        <f t="shared" si="51"/>
        <v>85</v>
      </c>
      <c r="O155" t="str">
        <f>貼_前年計算用シート!H228</f>
        <v>月形町</v>
      </c>
      <c r="P155">
        <f>貼_前年計算用シート!H407</f>
        <v>0</v>
      </c>
      <c r="Q155">
        <f t="shared" si="52"/>
        <v>65</v>
      </c>
      <c r="R155" t="str">
        <f>貼_前年計算用シート!I228</f>
        <v>小平町</v>
      </c>
      <c r="S155">
        <f>貼_前年計算用シート!I407</f>
        <v>2</v>
      </c>
      <c r="T155">
        <f t="shared" si="53"/>
        <v>84</v>
      </c>
      <c r="U155" t="str">
        <f>貼_前年計算用シート!J228</f>
        <v>沼田町</v>
      </c>
      <c r="V155">
        <f>貼_前年計算用シート!J407</f>
        <v>0</v>
      </c>
      <c r="W155">
        <f t="shared" si="54"/>
        <v>67</v>
      </c>
      <c r="X155" t="str">
        <f>貼_前年計算用シート!K228</f>
        <v>積丹町</v>
      </c>
      <c r="Y155">
        <f>貼_前年計算用シート!K407</f>
        <v>0</v>
      </c>
      <c r="Z155">
        <f t="shared" si="55"/>
        <v>82</v>
      </c>
      <c r="AA155" t="str">
        <f>貼_前年計算用シート!L228</f>
        <v>-</v>
      </c>
      <c r="AB155" t="str">
        <f>貼_前年計算用シート!L407</f>
        <v>-</v>
      </c>
      <c r="AC155" t="str">
        <f t="shared" si="56"/>
        <v>-</v>
      </c>
      <c r="AD155" t="str">
        <f>貼_前年計算用シート!M228</f>
        <v>鷹栖町</v>
      </c>
      <c r="AE155">
        <f>貼_前年計算用シート!M407</f>
        <v>44</v>
      </c>
      <c r="AF155">
        <f t="shared" si="57"/>
        <v>88</v>
      </c>
      <c r="AG155" t="str">
        <f>貼_前年計算用シート!N228</f>
        <v>大空町</v>
      </c>
      <c r="AH155">
        <f>貼_前年計算用シート!N407</f>
        <v>0</v>
      </c>
      <c r="AI155">
        <f t="shared" si="58"/>
        <v>53</v>
      </c>
      <c r="AJ155" t="str">
        <f>貼_前年計算用シート!O228</f>
        <v>-</v>
      </c>
      <c r="AK155" t="str">
        <f>貼_前年計算用シート!O407</f>
        <v>-</v>
      </c>
      <c r="AL155" t="str">
        <f t="shared" si="59"/>
        <v>-</v>
      </c>
      <c r="AM155" t="str">
        <f>貼_前年計算用シート!P228</f>
        <v>下川町</v>
      </c>
      <c r="AN155">
        <f>貼_前年計算用シート!P407</f>
        <v>185</v>
      </c>
      <c r="AO155">
        <f t="shared" si="60"/>
        <v>89</v>
      </c>
      <c r="AP155" t="str">
        <f>貼_前年計算用シート!Q228</f>
        <v>岩見沢市</v>
      </c>
      <c r="AQ155">
        <f>貼_前年計算用シート!Q407</f>
        <v>53</v>
      </c>
      <c r="AR155">
        <f t="shared" si="61"/>
        <v>89</v>
      </c>
      <c r="AS155" t="str">
        <f>貼_前年計算用シート!R228</f>
        <v>岩見沢市</v>
      </c>
      <c r="AT155">
        <f>貼_前年計算用シート!R407</f>
        <v>46</v>
      </c>
      <c r="AU155">
        <f t="shared" si="62"/>
        <v>89</v>
      </c>
      <c r="AV155" t="str">
        <f>貼_前年計算用シート!S228</f>
        <v>訓子府町</v>
      </c>
      <c r="AW155">
        <f>貼_前年計算用シート!S407</f>
        <v>17</v>
      </c>
      <c r="AX155">
        <f t="shared" si="63"/>
        <v>88</v>
      </c>
    </row>
    <row r="156" spans="3:50">
      <c r="C156" t="str">
        <f>貼_前年計算用シート!D229</f>
        <v>真狩村</v>
      </c>
      <c r="D156">
        <f>貼_前年計算用シート!D408</f>
        <v>460</v>
      </c>
      <c r="E156">
        <f t="shared" si="48"/>
        <v>90</v>
      </c>
      <c r="F156" t="str">
        <f>貼_前年計算用シート!E229</f>
        <v>大樹町</v>
      </c>
      <c r="G156">
        <f>貼_前年計算用シート!E408</f>
        <v>165</v>
      </c>
      <c r="H156">
        <f t="shared" si="49"/>
        <v>90</v>
      </c>
      <c r="I156" t="str">
        <f>貼_前年計算用シート!F229</f>
        <v>奥尻町</v>
      </c>
      <c r="J156">
        <f>貼_前年計算用シート!F408</f>
        <v>3</v>
      </c>
      <c r="K156">
        <f t="shared" si="50"/>
        <v>90</v>
      </c>
      <c r="L156" t="str">
        <f>貼_前年計算用シート!G229</f>
        <v>ニセコ町</v>
      </c>
      <c r="M156">
        <f>貼_前年計算用シート!G408</f>
        <v>3</v>
      </c>
      <c r="N156">
        <f t="shared" si="51"/>
        <v>85</v>
      </c>
      <c r="O156" t="str">
        <f>貼_前年計算用シート!H229</f>
        <v>妹背牛町</v>
      </c>
      <c r="P156">
        <f>貼_前年計算用シート!H408</f>
        <v>0</v>
      </c>
      <c r="Q156">
        <f t="shared" si="52"/>
        <v>65</v>
      </c>
      <c r="R156" t="str">
        <f>貼_前年計算用シート!I229</f>
        <v>訓子府町</v>
      </c>
      <c r="S156">
        <f>貼_前年計算用シート!I408</f>
        <v>2</v>
      </c>
      <c r="T156">
        <f t="shared" si="53"/>
        <v>84</v>
      </c>
      <c r="U156" t="str">
        <f>貼_前年計算用シート!J229</f>
        <v>鷹栖町</v>
      </c>
      <c r="V156">
        <f>貼_前年計算用シート!J408</f>
        <v>0</v>
      </c>
      <c r="W156">
        <f t="shared" si="54"/>
        <v>67</v>
      </c>
      <c r="X156" t="str">
        <f>貼_前年計算用シート!K229</f>
        <v>北竜町</v>
      </c>
      <c r="Y156">
        <f>貼_前年計算用シート!K408</f>
        <v>0</v>
      </c>
      <c r="Z156">
        <f t="shared" si="55"/>
        <v>82</v>
      </c>
      <c r="AA156" t="str">
        <f>貼_前年計算用シート!L229</f>
        <v>-</v>
      </c>
      <c r="AB156" t="str">
        <f>貼_前年計算用シート!L408</f>
        <v>-</v>
      </c>
      <c r="AC156" t="str">
        <f t="shared" si="56"/>
        <v>-</v>
      </c>
      <c r="AD156" t="str">
        <f>貼_前年計算用シート!M229</f>
        <v>東神楽町</v>
      </c>
      <c r="AE156">
        <f>貼_前年計算用シート!M408</f>
        <v>42</v>
      </c>
      <c r="AF156">
        <f t="shared" si="57"/>
        <v>90</v>
      </c>
      <c r="AG156" t="str">
        <f>貼_前年計算用シート!N229</f>
        <v>豊浦町</v>
      </c>
      <c r="AH156">
        <f>貼_前年計算用シート!N408</f>
        <v>0</v>
      </c>
      <c r="AI156">
        <f t="shared" si="58"/>
        <v>53</v>
      </c>
      <c r="AJ156" t="str">
        <f>貼_前年計算用シート!O229</f>
        <v>-</v>
      </c>
      <c r="AK156" t="str">
        <f>貼_前年計算用シート!O408</f>
        <v>-</v>
      </c>
      <c r="AL156" t="str">
        <f t="shared" si="59"/>
        <v>-</v>
      </c>
      <c r="AM156" t="str">
        <f>貼_前年計算用シート!P229</f>
        <v>遠別町</v>
      </c>
      <c r="AN156">
        <f>貼_前年計算用シート!P408</f>
        <v>159</v>
      </c>
      <c r="AO156">
        <f t="shared" si="60"/>
        <v>90</v>
      </c>
      <c r="AP156" t="str">
        <f>貼_前年計算用シート!Q229</f>
        <v>初山別村</v>
      </c>
      <c r="AQ156">
        <f>貼_前年計算用シート!Q408</f>
        <v>49</v>
      </c>
      <c r="AR156">
        <f t="shared" si="61"/>
        <v>90</v>
      </c>
      <c r="AS156" t="str">
        <f>貼_前年計算用シート!R229</f>
        <v>羅臼町</v>
      </c>
      <c r="AT156">
        <f>貼_前年計算用シート!R408</f>
        <v>43</v>
      </c>
      <c r="AU156">
        <f t="shared" si="62"/>
        <v>90</v>
      </c>
      <c r="AV156" t="str">
        <f>貼_前年計算用シート!S229</f>
        <v>長万部町</v>
      </c>
      <c r="AW156">
        <f>貼_前年計算用シート!S408</f>
        <v>16</v>
      </c>
      <c r="AX156">
        <f t="shared" si="63"/>
        <v>90</v>
      </c>
    </row>
    <row r="157" spans="3:50">
      <c r="C157" t="str">
        <f>貼_前年計算用シート!D230</f>
        <v>白糠町</v>
      </c>
      <c r="D157">
        <f>貼_前年計算用シート!D409</f>
        <v>460</v>
      </c>
      <c r="E157">
        <f t="shared" si="48"/>
        <v>90</v>
      </c>
      <c r="F157" t="str">
        <f>貼_前年計算用シート!E230</f>
        <v>函館市</v>
      </c>
      <c r="G157">
        <f>貼_前年計算用シート!E409</f>
        <v>163</v>
      </c>
      <c r="H157">
        <f t="shared" si="49"/>
        <v>91</v>
      </c>
      <c r="I157" t="str">
        <f>貼_前年計算用シート!F230</f>
        <v>余市町</v>
      </c>
      <c r="J157">
        <f>貼_前年計算用シート!F409</f>
        <v>3</v>
      </c>
      <c r="K157">
        <f t="shared" si="50"/>
        <v>90</v>
      </c>
      <c r="L157" t="str">
        <f>貼_前年計算用シート!G230</f>
        <v>雨竜町</v>
      </c>
      <c r="M157">
        <f>貼_前年計算用シート!G409</f>
        <v>3</v>
      </c>
      <c r="N157">
        <f t="shared" si="51"/>
        <v>85</v>
      </c>
      <c r="O157" t="str">
        <f>貼_前年計算用シート!H230</f>
        <v>比布町</v>
      </c>
      <c r="P157">
        <f>貼_前年計算用シート!H409</f>
        <v>0</v>
      </c>
      <c r="Q157">
        <f t="shared" si="52"/>
        <v>65</v>
      </c>
      <c r="R157" t="str">
        <f>貼_前年計算用シート!I230</f>
        <v>置戸町</v>
      </c>
      <c r="S157">
        <f>貼_前年計算用シート!I409</f>
        <v>2</v>
      </c>
      <c r="T157">
        <f t="shared" si="53"/>
        <v>84</v>
      </c>
      <c r="U157" t="str">
        <f>貼_前年計算用シート!J230</f>
        <v>当麻町</v>
      </c>
      <c r="V157">
        <f>貼_前年計算用シート!J409</f>
        <v>0</v>
      </c>
      <c r="W157">
        <f t="shared" si="54"/>
        <v>67</v>
      </c>
      <c r="X157" t="str">
        <f>貼_前年計算用シート!K230</f>
        <v>羽幌町</v>
      </c>
      <c r="Y157">
        <f>貼_前年計算用シート!K409</f>
        <v>0</v>
      </c>
      <c r="Z157">
        <f t="shared" si="55"/>
        <v>82</v>
      </c>
      <c r="AA157" t="str">
        <f>貼_前年計算用シート!L230</f>
        <v>-</v>
      </c>
      <c r="AB157" t="str">
        <f>貼_前年計算用シート!L409</f>
        <v>-</v>
      </c>
      <c r="AC157" t="str">
        <f t="shared" si="56"/>
        <v>-</v>
      </c>
      <c r="AD157" t="str">
        <f>貼_前年計算用シート!M230</f>
        <v>下川町</v>
      </c>
      <c r="AE157">
        <f>貼_前年計算用シート!M409</f>
        <v>41</v>
      </c>
      <c r="AF157">
        <f t="shared" si="57"/>
        <v>91</v>
      </c>
      <c r="AG157" t="str">
        <f>貼_前年計算用シート!N230</f>
        <v>安平町</v>
      </c>
      <c r="AH157">
        <f>貼_前年計算用シート!N409</f>
        <v>0</v>
      </c>
      <c r="AI157">
        <f t="shared" si="58"/>
        <v>53</v>
      </c>
      <c r="AJ157" t="str">
        <f>貼_前年計算用シート!O230</f>
        <v>-</v>
      </c>
      <c r="AK157" t="str">
        <f>貼_前年計算用シート!O409</f>
        <v>-</v>
      </c>
      <c r="AL157" t="str">
        <f t="shared" si="59"/>
        <v>-</v>
      </c>
      <c r="AM157" t="str">
        <f>貼_前年計算用シート!P230</f>
        <v>深川市</v>
      </c>
      <c r="AN157">
        <f>貼_前年計算用シート!P409</f>
        <v>158</v>
      </c>
      <c r="AO157">
        <f t="shared" si="60"/>
        <v>91</v>
      </c>
      <c r="AP157" t="str">
        <f>貼_前年計算用シート!Q230</f>
        <v>羅臼町</v>
      </c>
      <c r="AQ157">
        <f>貼_前年計算用シート!Q409</f>
        <v>49</v>
      </c>
      <c r="AR157">
        <f t="shared" si="61"/>
        <v>90</v>
      </c>
      <c r="AS157" t="str">
        <f>貼_前年計算用シート!R230</f>
        <v>初山別村</v>
      </c>
      <c r="AT157">
        <f>貼_前年計算用シート!R409</f>
        <v>42</v>
      </c>
      <c r="AU157">
        <f t="shared" si="62"/>
        <v>91</v>
      </c>
      <c r="AV157" t="str">
        <f>貼_前年計算用シート!S230</f>
        <v>興部町</v>
      </c>
      <c r="AW157">
        <f>貼_前年計算用シート!S409</f>
        <v>16</v>
      </c>
      <c r="AX157">
        <f t="shared" si="63"/>
        <v>90</v>
      </c>
    </row>
    <row r="158" spans="3:50">
      <c r="C158" t="str">
        <f>貼_前年計算用シート!D231</f>
        <v>せたな町</v>
      </c>
      <c r="D158">
        <f>貼_前年計算用シート!D410</f>
        <v>449</v>
      </c>
      <c r="E158">
        <f t="shared" si="48"/>
        <v>92</v>
      </c>
      <c r="F158" t="str">
        <f>貼_前年計算用シート!E231</f>
        <v>砂川市</v>
      </c>
      <c r="G158">
        <f>貼_前年計算用シート!E410</f>
        <v>151</v>
      </c>
      <c r="H158">
        <f t="shared" si="49"/>
        <v>92</v>
      </c>
      <c r="I158" t="str">
        <f>貼_前年計算用シート!F231</f>
        <v>美幌町</v>
      </c>
      <c r="J158">
        <f>貼_前年計算用シート!F410</f>
        <v>3</v>
      </c>
      <c r="K158">
        <f t="shared" si="50"/>
        <v>90</v>
      </c>
      <c r="L158" t="str">
        <f>貼_前年計算用シート!G231</f>
        <v>比布町</v>
      </c>
      <c r="M158">
        <f>貼_前年計算用シート!G410</f>
        <v>3</v>
      </c>
      <c r="N158">
        <f t="shared" si="51"/>
        <v>85</v>
      </c>
      <c r="O158" t="str">
        <f>貼_前年計算用シート!H231</f>
        <v>中富良野町</v>
      </c>
      <c r="P158">
        <f>貼_前年計算用シート!H410</f>
        <v>0</v>
      </c>
      <c r="Q158">
        <f t="shared" si="52"/>
        <v>65</v>
      </c>
      <c r="R158" t="str">
        <f>貼_前年計算用シート!I231</f>
        <v>留萌市</v>
      </c>
      <c r="S158">
        <f>貼_前年計算用シート!I410</f>
        <v>1</v>
      </c>
      <c r="T158">
        <f t="shared" si="53"/>
        <v>92</v>
      </c>
      <c r="U158" t="str">
        <f>貼_前年計算用シート!J231</f>
        <v>比布町</v>
      </c>
      <c r="V158">
        <f>貼_前年計算用シート!J410</f>
        <v>0</v>
      </c>
      <c r="W158">
        <f t="shared" si="54"/>
        <v>67</v>
      </c>
      <c r="X158" t="str">
        <f>貼_前年計算用シート!K231</f>
        <v>-</v>
      </c>
      <c r="Y158" t="str">
        <f>貼_前年計算用シート!K410</f>
        <v>-</v>
      </c>
      <c r="Z158" t="str">
        <f t="shared" si="55"/>
        <v>-</v>
      </c>
      <c r="AA158" t="str">
        <f>貼_前年計算用シート!L231</f>
        <v>-</v>
      </c>
      <c r="AB158" t="str">
        <f>貼_前年計算用シート!L410</f>
        <v>-</v>
      </c>
      <c r="AC158" t="str">
        <f t="shared" si="56"/>
        <v>-</v>
      </c>
      <c r="AD158" t="str">
        <f>貼_前年計算用シート!M231</f>
        <v>佐呂間町</v>
      </c>
      <c r="AE158">
        <f>貼_前年計算用シート!M410</f>
        <v>41</v>
      </c>
      <c r="AF158">
        <f t="shared" si="57"/>
        <v>91</v>
      </c>
      <c r="AG158" t="str">
        <f>貼_前年計算用シート!N231</f>
        <v>むかわ町</v>
      </c>
      <c r="AH158">
        <f>貼_前年計算用シート!N410</f>
        <v>0</v>
      </c>
      <c r="AI158">
        <f t="shared" si="58"/>
        <v>53</v>
      </c>
      <c r="AJ158" t="str">
        <f>貼_前年計算用シート!O231</f>
        <v>-</v>
      </c>
      <c r="AK158" t="str">
        <f>貼_前年計算用シート!O410</f>
        <v>-</v>
      </c>
      <c r="AL158" t="str">
        <f t="shared" si="59"/>
        <v>-</v>
      </c>
      <c r="AM158" t="str">
        <f>貼_前年計算用シート!P231</f>
        <v>今金町</v>
      </c>
      <c r="AN158">
        <f>貼_前年計算用シート!P410</f>
        <v>157</v>
      </c>
      <c r="AO158">
        <f t="shared" si="60"/>
        <v>92</v>
      </c>
      <c r="AP158" t="str">
        <f>貼_前年計算用シート!Q231</f>
        <v>ニセコ町</v>
      </c>
      <c r="AQ158">
        <f>貼_前年計算用シート!Q410</f>
        <v>48</v>
      </c>
      <c r="AR158">
        <f t="shared" si="61"/>
        <v>92</v>
      </c>
      <c r="AS158" t="str">
        <f>貼_前年計算用シート!R231</f>
        <v>長沼町</v>
      </c>
      <c r="AT158">
        <f>貼_前年計算用シート!R410</f>
        <v>41</v>
      </c>
      <c r="AU158">
        <f t="shared" si="62"/>
        <v>92</v>
      </c>
      <c r="AV158" t="str">
        <f>貼_前年計算用シート!S231</f>
        <v>幌延町</v>
      </c>
      <c r="AW158">
        <f>貼_前年計算用シート!S410</f>
        <v>15</v>
      </c>
      <c r="AX158">
        <f t="shared" si="63"/>
        <v>92</v>
      </c>
    </row>
    <row r="159" spans="3:50">
      <c r="C159" t="str">
        <f>貼_前年計算用シート!D232</f>
        <v>浜頓別町</v>
      </c>
      <c r="D159">
        <f>貼_前年計算用シート!D411</f>
        <v>444</v>
      </c>
      <c r="E159">
        <f t="shared" si="48"/>
        <v>93</v>
      </c>
      <c r="F159" t="str">
        <f>貼_前年計算用シート!E232</f>
        <v>壮瞥町</v>
      </c>
      <c r="G159">
        <f>貼_前年計算用シート!E411</f>
        <v>149</v>
      </c>
      <c r="H159">
        <f t="shared" si="49"/>
        <v>93</v>
      </c>
      <c r="I159" t="str">
        <f>貼_前年計算用シート!F232</f>
        <v>浦河町</v>
      </c>
      <c r="J159">
        <f>貼_前年計算用シート!F411</f>
        <v>3</v>
      </c>
      <c r="K159">
        <f t="shared" si="50"/>
        <v>90</v>
      </c>
      <c r="L159" t="str">
        <f>貼_前年計算用シート!G232</f>
        <v>幌加内町</v>
      </c>
      <c r="M159">
        <f>貼_前年計算用シート!G411</f>
        <v>3</v>
      </c>
      <c r="N159">
        <f t="shared" si="51"/>
        <v>85</v>
      </c>
      <c r="O159" t="str">
        <f>貼_前年計算用シート!H232</f>
        <v>占冠村</v>
      </c>
      <c r="P159">
        <f>貼_前年計算用シート!H411</f>
        <v>0</v>
      </c>
      <c r="Q159">
        <f t="shared" si="52"/>
        <v>65</v>
      </c>
      <c r="R159" t="str">
        <f>貼_前年計算用シート!I232</f>
        <v>石狩市</v>
      </c>
      <c r="S159">
        <f>貼_前年計算用シート!I411</f>
        <v>1</v>
      </c>
      <c r="T159">
        <f t="shared" si="53"/>
        <v>92</v>
      </c>
      <c r="U159" t="str">
        <f>貼_前年計算用シート!J232</f>
        <v>占冠村</v>
      </c>
      <c r="V159">
        <f>貼_前年計算用シート!J411</f>
        <v>0</v>
      </c>
      <c r="W159">
        <f t="shared" si="54"/>
        <v>67</v>
      </c>
      <c r="X159" t="str">
        <f>貼_前年計算用シート!K232</f>
        <v>-</v>
      </c>
      <c r="Y159" t="str">
        <f>貼_前年計算用シート!K411</f>
        <v>-</v>
      </c>
      <c r="Z159" t="str">
        <f t="shared" si="55"/>
        <v>-</v>
      </c>
      <c r="AA159" t="str">
        <f>貼_前年計算用シート!L232</f>
        <v>-</v>
      </c>
      <c r="AB159" t="str">
        <f>貼_前年計算用シート!L411</f>
        <v>-</v>
      </c>
      <c r="AC159" t="str">
        <f t="shared" si="56"/>
        <v>-</v>
      </c>
      <c r="AD159" t="str">
        <f>貼_前年計算用シート!M232</f>
        <v>月形町</v>
      </c>
      <c r="AE159">
        <f>貼_前年計算用シート!M411</f>
        <v>39</v>
      </c>
      <c r="AF159">
        <f t="shared" si="57"/>
        <v>93</v>
      </c>
      <c r="AG159" t="str">
        <f>貼_前年計算用シート!N232</f>
        <v>日高町</v>
      </c>
      <c r="AH159">
        <f>貼_前年計算用シート!N411</f>
        <v>0</v>
      </c>
      <c r="AI159">
        <f t="shared" si="58"/>
        <v>53</v>
      </c>
      <c r="AJ159" t="str">
        <f>貼_前年計算用シート!O232</f>
        <v>-</v>
      </c>
      <c r="AK159" t="str">
        <f>貼_前年計算用シート!O411</f>
        <v>-</v>
      </c>
      <c r="AL159" t="str">
        <f t="shared" si="59"/>
        <v>-</v>
      </c>
      <c r="AM159" t="str">
        <f>貼_前年計算用シート!P232</f>
        <v>むかわ町</v>
      </c>
      <c r="AN159">
        <f>貼_前年計算用シート!P411</f>
        <v>150</v>
      </c>
      <c r="AO159">
        <f t="shared" si="60"/>
        <v>93</v>
      </c>
      <c r="AP159" t="str">
        <f>貼_前年計算用シート!Q232</f>
        <v>倶知安町</v>
      </c>
      <c r="AQ159">
        <f>貼_前年計算用シート!Q411</f>
        <v>47</v>
      </c>
      <c r="AR159">
        <f t="shared" si="61"/>
        <v>93</v>
      </c>
      <c r="AS159" t="str">
        <f>貼_前年計算用シート!R232</f>
        <v>倶知安町</v>
      </c>
      <c r="AT159">
        <f>貼_前年計算用シート!R411</f>
        <v>40</v>
      </c>
      <c r="AU159">
        <f t="shared" si="62"/>
        <v>93</v>
      </c>
      <c r="AV159" t="str">
        <f>貼_前年計算用シート!S232</f>
        <v>幌加内町</v>
      </c>
      <c r="AW159">
        <f>貼_前年計算用シート!S411</f>
        <v>14</v>
      </c>
      <c r="AX159">
        <f t="shared" si="63"/>
        <v>93</v>
      </c>
    </row>
    <row r="160" spans="3:50">
      <c r="C160" t="str">
        <f>貼_前年計算用シート!D233</f>
        <v>仁木町</v>
      </c>
      <c r="D160">
        <f>貼_前年計算用シート!D412</f>
        <v>438</v>
      </c>
      <c r="E160">
        <f t="shared" si="48"/>
        <v>94</v>
      </c>
      <c r="F160" t="str">
        <f>貼_前年計算用シート!E233</f>
        <v>美深町</v>
      </c>
      <c r="G160">
        <f>貼_前年計算用シート!E412</f>
        <v>143</v>
      </c>
      <c r="H160">
        <f t="shared" si="49"/>
        <v>94</v>
      </c>
      <c r="I160" t="str">
        <f>貼_前年計算用シート!F233</f>
        <v>札幌市</v>
      </c>
      <c r="J160">
        <f>貼_前年計算用シート!F412</f>
        <v>2</v>
      </c>
      <c r="K160">
        <f t="shared" si="50"/>
        <v>94</v>
      </c>
      <c r="L160" t="str">
        <f>貼_前年計算用シート!G233</f>
        <v>壮瞥町</v>
      </c>
      <c r="M160">
        <f>貼_前年計算用シート!G412</f>
        <v>3</v>
      </c>
      <c r="N160">
        <f t="shared" si="51"/>
        <v>85</v>
      </c>
      <c r="O160" t="str">
        <f>貼_前年計算用シート!H233</f>
        <v>小平町</v>
      </c>
      <c r="P160">
        <f>貼_前年計算用シート!H412</f>
        <v>0</v>
      </c>
      <c r="Q160">
        <f t="shared" si="52"/>
        <v>65</v>
      </c>
      <c r="R160" t="str">
        <f>貼_前年計算用シート!I233</f>
        <v>浦臼町</v>
      </c>
      <c r="S160">
        <f>貼_前年計算用シート!I412</f>
        <v>1</v>
      </c>
      <c r="T160">
        <f t="shared" si="53"/>
        <v>92</v>
      </c>
      <c r="U160" t="str">
        <f>貼_前年計算用シート!J233</f>
        <v>小平町</v>
      </c>
      <c r="V160">
        <f>貼_前年計算用シート!J412</f>
        <v>0</v>
      </c>
      <c r="W160">
        <f t="shared" si="54"/>
        <v>67</v>
      </c>
      <c r="X160" t="str">
        <f>貼_前年計算用シート!K233</f>
        <v>-</v>
      </c>
      <c r="Y160" t="str">
        <f>貼_前年計算用シート!K412</f>
        <v>-</v>
      </c>
      <c r="Z160" t="str">
        <f t="shared" si="55"/>
        <v>-</v>
      </c>
      <c r="AA160" t="str">
        <f>貼_前年計算用シート!L233</f>
        <v>-</v>
      </c>
      <c r="AB160" t="str">
        <f>貼_前年計算用シート!L412</f>
        <v>-</v>
      </c>
      <c r="AC160" t="str">
        <f t="shared" si="56"/>
        <v>-</v>
      </c>
      <c r="AD160" t="str">
        <f>貼_前年計算用シート!M233</f>
        <v>芦別市</v>
      </c>
      <c r="AE160">
        <f>貼_前年計算用シート!M412</f>
        <v>37</v>
      </c>
      <c r="AF160">
        <f t="shared" si="57"/>
        <v>94</v>
      </c>
      <c r="AG160" t="str">
        <f>貼_前年計算用シート!N233</f>
        <v>平取町</v>
      </c>
      <c r="AH160">
        <f>貼_前年計算用シート!N412</f>
        <v>0</v>
      </c>
      <c r="AI160">
        <f t="shared" si="58"/>
        <v>53</v>
      </c>
      <c r="AJ160" t="str">
        <f>貼_前年計算用シート!O233</f>
        <v>-</v>
      </c>
      <c r="AK160" t="str">
        <f>貼_前年計算用シート!O412</f>
        <v>-</v>
      </c>
      <c r="AL160" t="str">
        <f t="shared" si="59"/>
        <v>-</v>
      </c>
      <c r="AM160" t="str">
        <f>貼_前年計算用シート!P233</f>
        <v>清里町</v>
      </c>
      <c r="AN160">
        <f>貼_前年計算用シート!P412</f>
        <v>146</v>
      </c>
      <c r="AO160">
        <f t="shared" si="60"/>
        <v>94</v>
      </c>
      <c r="AP160" t="str">
        <f>貼_前年計算用シート!Q233</f>
        <v>長沼町</v>
      </c>
      <c r="AQ160">
        <f>貼_前年計算用シート!Q412</f>
        <v>47</v>
      </c>
      <c r="AR160">
        <f t="shared" si="61"/>
        <v>93</v>
      </c>
      <c r="AS160" t="str">
        <f>貼_前年計算用シート!R233</f>
        <v>ニセコ町</v>
      </c>
      <c r="AT160">
        <f>貼_前年計算用シート!R412</f>
        <v>37</v>
      </c>
      <c r="AU160">
        <f t="shared" si="62"/>
        <v>94</v>
      </c>
      <c r="AV160" t="str">
        <f>貼_前年計算用シート!S233</f>
        <v>枝幸町</v>
      </c>
      <c r="AW160">
        <f>貼_前年計算用シート!S412</f>
        <v>14</v>
      </c>
      <c r="AX160">
        <f t="shared" si="63"/>
        <v>93</v>
      </c>
    </row>
    <row r="161" spans="3:50">
      <c r="C161" t="str">
        <f>貼_前年計算用シート!D234</f>
        <v>新十津川町</v>
      </c>
      <c r="D161">
        <f>貼_前年計算用シート!D413</f>
        <v>433</v>
      </c>
      <c r="E161">
        <f t="shared" si="48"/>
        <v>95</v>
      </c>
      <c r="F161" t="str">
        <f>貼_前年計算用シート!E234</f>
        <v>三笠市</v>
      </c>
      <c r="G161">
        <f>貼_前年計算用シート!E413</f>
        <v>130</v>
      </c>
      <c r="H161">
        <f t="shared" si="49"/>
        <v>95</v>
      </c>
      <c r="I161" t="str">
        <f>貼_前年計算用シート!F234</f>
        <v>福島町</v>
      </c>
      <c r="J161">
        <f>貼_前年計算用シート!F413</f>
        <v>2</v>
      </c>
      <c r="K161">
        <f t="shared" si="50"/>
        <v>94</v>
      </c>
      <c r="L161" t="str">
        <f>貼_前年計算用シート!G234</f>
        <v>洞爺湖町</v>
      </c>
      <c r="M161">
        <f>貼_前年計算用シート!G413</f>
        <v>3</v>
      </c>
      <c r="N161">
        <f t="shared" si="51"/>
        <v>85</v>
      </c>
      <c r="O161" t="str">
        <f>貼_前年計算用シート!H234</f>
        <v>苫前町</v>
      </c>
      <c r="P161">
        <f>貼_前年計算用シート!H413</f>
        <v>0</v>
      </c>
      <c r="Q161">
        <f t="shared" si="52"/>
        <v>65</v>
      </c>
      <c r="R161" t="str">
        <f>貼_前年計算用シート!I234</f>
        <v>雨竜町</v>
      </c>
      <c r="S161">
        <f>貼_前年計算用シート!I413</f>
        <v>1</v>
      </c>
      <c r="T161">
        <f t="shared" si="53"/>
        <v>92</v>
      </c>
      <c r="U161" t="str">
        <f>貼_前年計算用シート!J234</f>
        <v>羽幌町</v>
      </c>
      <c r="V161">
        <f>貼_前年計算用シート!J413</f>
        <v>0</v>
      </c>
      <c r="W161">
        <f t="shared" si="54"/>
        <v>67</v>
      </c>
      <c r="X161" t="str">
        <f>貼_前年計算用シート!K234</f>
        <v>-</v>
      </c>
      <c r="Y161" t="str">
        <f>貼_前年計算用シート!K413</f>
        <v>-</v>
      </c>
      <c r="Z161" t="str">
        <f t="shared" si="55"/>
        <v>-</v>
      </c>
      <c r="AA161" t="str">
        <f>貼_前年計算用シート!L234</f>
        <v>-</v>
      </c>
      <c r="AB161" t="str">
        <f>貼_前年計算用シート!L413</f>
        <v>-</v>
      </c>
      <c r="AC161" t="str">
        <f t="shared" si="56"/>
        <v>-</v>
      </c>
      <c r="AD161" t="str">
        <f>貼_前年計算用シート!M234</f>
        <v>新十津川町</v>
      </c>
      <c r="AE161">
        <f>貼_前年計算用シート!M413</f>
        <v>36</v>
      </c>
      <c r="AF161">
        <f t="shared" si="57"/>
        <v>95</v>
      </c>
      <c r="AG161" t="str">
        <f>貼_前年計算用シート!N234</f>
        <v>新冠町</v>
      </c>
      <c r="AH161">
        <f>貼_前年計算用シート!N413</f>
        <v>0</v>
      </c>
      <c r="AI161">
        <f t="shared" si="58"/>
        <v>53</v>
      </c>
      <c r="AJ161" t="str">
        <f>貼_前年計算用シート!O234</f>
        <v>-</v>
      </c>
      <c r="AK161" t="str">
        <f>貼_前年計算用シート!O413</f>
        <v>-</v>
      </c>
      <c r="AL161" t="str">
        <f t="shared" si="59"/>
        <v>-</v>
      </c>
      <c r="AM161" t="str">
        <f>貼_前年計算用シート!P234</f>
        <v>真狩村</v>
      </c>
      <c r="AN161">
        <f>貼_前年計算用シート!P413</f>
        <v>135</v>
      </c>
      <c r="AO161">
        <f t="shared" si="60"/>
        <v>95</v>
      </c>
      <c r="AP161" t="str">
        <f>貼_前年計算用シート!Q234</f>
        <v>旭川市</v>
      </c>
      <c r="AQ161">
        <f>貼_前年計算用シート!Q413</f>
        <v>43</v>
      </c>
      <c r="AR161">
        <f t="shared" si="61"/>
        <v>95</v>
      </c>
      <c r="AS161" t="str">
        <f>貼_前年計算用シート!R234</f>
        <v>旭川市</v>
      </c>
      <c r="AT161">
        <f>貼_前年計算用シート!R413</f>
        <v>36</v>
      </c>
      <c r="AU161">
        <f t="shared" si="62"/>
        <v>95</v>
      </c>
      <c r="AV161" t="str">
        <f>貼_前年計算用シート!S234</f>
        <v>中富良野町</v>
      </c>
      <c r="AW161">
        <f>貼_前年計算用シート!S413</f>
        <v>13</v>
      </c>
      <c r="AX161">
        <f t="shared" si="63"/>
        <v>95</v>
      </c>
    </row>
    <row r="162" spans="3:50">
      <c r="C162" t="str">
        <f>貼_前年計算用シート!D235</f>
        <v>今金町</v>
      </c>
      <c r="D162">
        <f>貼_前年計算用シート!D414</f>
        <v>427</v>
      </c>
      <c r="E162">
        <f t="shared" si="48"/>
        <v>96</v>
      </c>
      <c r="F162" t="str">
        <f>貼_前年計算用シート!E235</f>
        <v>喜茂別町</v>
      </c>
      <c r="G162">
        <f>貼_前年計算用シート!E414</f>
        <v>128</v>
      </c>
      <c r="H162">
        <f t="shared" si="49"/>
        <v>96</v>
      </c>
      <c r="I162" t="str">
        <f>貼_前年計算用シート!F235</f>
        <v>島牧村</v>
      </c>
      <c r="J162">
        <f>貼_前年計算用シート!F414</f>
        <v>2</v>
      </c>
      <c r="K162">
        <f t="shared" si="50"/>
        <v>94</v>
      </c>
      <c r="L162" t="str">
        <f>貼_前年計算用シート!G235</f>
        <v>北広島市</v>
      </c>
      <c r="M162">
        <f>貼_前年計算用シート!G414</f>
        <v>2</v>
      </c>
      <c r="N162">
        <f t="shared" si="51"/>
        <v>96</v>
      </c>
      <c r="O162" t="str">
        <f>貼_前年計算用シート!H235</f>
        <v>初山別村</v>
      </c>
      <c r="P162">
        <f>貼_前年計算用シート!H414</f>
        <v>0</v>
      </c>
      <c r="Q162">
        <f t="shared" si="52"/>
        <v>65</v>
      </c>
      <c r="R162" t="str">
        <f>貼_前年計算用シート!I235</f>
        <v>東神楽町</v>
      </c>
      <c r="S162">
        <f>貼_前年計算用シート!I414</f>
        <v>1</v>
      </c>
      <c r="T162">
        <f t="shared" si="53"/>
        <v>92</v>
      </c>
      <c r="U162" t="str">
        <f>貼_前年計算用シート!J235</f>
        <v>滝上町</v>
      </c>
      <c r="V162">
        <f>貼_前年計算用シート!J414</f>
        <v>0</v>
      </c>
      <c r="W162">
        <f t="shared" si="54"/>
        <v>67</v>
      </c>
      <c r="X162" t="str">
        <f>貼_前年計算用シート!K235</f>
        <v>-</v>
      </c>
      <c r="Y162" t="str">
        <f>貼_前年計算用シート!K414</f>
        <v>-</v>
      </c>
      <c r="Z162" t="str">
        <f t="shared" si="55"/>
        <v>-</v>
      </c>
      <c r="AA162" t="str">
        <f>貼_前年計算用シート!L235</f>
        <v>-</v>
      </c>
      <c r="AB162" t="str">
        <f>貼_前年計算用シート!L414</f>
        <v>-</v>
      </c>
      <c r="AC162" t="str">
        <f t="shared" si="56"/>
        <v>-</v>
      </c>
      <c r="AD162" t="str">
        <f>貼_前年計算用シート!M235</f>
        <v>新冠町</v>
      </c>
      <c r="AE162">
        <f>貼_前年計算用シート!M414</f>
        <v>36</v>
      </c>
      <c r="AF162">
        <f t="shared" si="57"/>
        <v>95</v>
      </c>
      <c r="AG162" t="str">
        <f>貼_前年計算用シート!N235</f>
        <v>音更町</v>
      </c>
      <c r="AH162">
        <f>貼_前年計算用シート!N414</f>
        <v>0</v>
      </c>
      <c r="AI162">
        <f t="shared" si="58"/>
        <v>53</v>
      </c>
      <c r="AJ162" t="str">
        <f>貼_前年計算用シート!O235</f>
        <v>-</v>
      </c>
      <c r="AK162" t="str">
        <f>貼_前年計算用シート!O414</f>
        <v>-</v>
      </c>
      <c r="AL162" t="str">
        <f t="shared" si="59"/>
        <v>-</v>
      </c>
      <c r="AM162" t="str">
        <f>貼_前年計算用シート!P235</f>
        <v>愛別町</v>
      </c>
      <c r="AN162">
        <f>貼_前年計算用シート!P414</f>
        <v>130</v>
      </c>
      <c r="AO162">
        <f t="shared" si="60"/>
        <v>96</v>
      </c>
      <c r="AP162" t="str">
        <f>貼_前年計算用シート!Q235</f>
        <v>北斗市</v>
      </c>
      <c r="AQ162">
        <f>貼_前年計算用シート!Q414</f>
        <v>40</v>
      </c>
      <c r="AR162">
        <f t="shared" si="61"/>
        <v>96</v>
      </c>
      <c r="AS162" t="str">
        <f>貼_前年計算用シート!R235</f>
        <v>苫小牧市</v>
      </c>
      <c r="AT162">
        <f>貼_前年計算用シート!R414</f>
        <v>31</v>
      </c>
      <c r="AU162">
        <f t="shared" si="62"/>
        <v>96</v>
      </c>
      <c r="AV162" t="str">
        <f>貼_前年計算用シート!S235</f>
        <v>占冠村</v>
      </c>
      <c r="AW162">
        <f>貼_前年計算用シート!S414</f>
        <v>13</v>
      </c>
      <c r="AX162">
        <f t="shared" si="63"/>
        <v>95</v>
      </c>
    </row>
    <row r="163" spans="3:50">
      <c r="C163" t="str">
        <f>貼_前年計算用シート!D236</f>
        <v>南幌町</v>
      </c>
      <c r="D163">
        <f>貼_前年計算用シート!D415</f>
        <v>423</v>
      </c>
      <c r="E163">
        <f t="shared" si="48"/>
        <v>97</v>
      </c>
      <c r="F163" t="str">
        <f>貼_前年計算用シート!E236</f>
        <v>中標津町</v>
      </c>
      <c r="G163">
        <f>貼_前年計算用シート!E415</f>
        <v>128</v>
      </c>
      <c r="H163">
        <f t="shared" si="49"/>
        <v>96</v>
      </c>
      <c r="I163" t="str">
        <f>貼_前年計算用シート!F236</f>
        <v>豊浦町</v>
      </c>
      <c r="J163">
        <f>貼_前年計算用シート!F415</f>
        <v>2</v>
      </c>
      <c r="K163">
        <f t="shared" si="50"/>
        <v>94</v>
      </c>
      <c r="L163" t="str">
        <f>貼_前年計算用シート!G236</f>
        <v>江差町</v>
      </c>
      <c r="M163">
        <f>貼_前年計算用シート!G415</f>
        <v>2</v>
      </c>
      <c r="N163">
        <f t="shared" si="51"/>
        <v>96</v>
      </c>
      <c r="O163" t="str">
        <f>貼_前年計算用シート!H236</f>
        <v>遠別町</v>
      </c>
      <c r="P163">
        <f>貼_前年計算用シート!H415</f>
        <v>0</v>
      </c>
      <c r="Q163">
        <f t="shared" si="52"/>
        <v>65</v>
      </c>
      <c r="R163" t="str">
        <f>貼_前年計算用シート!I236</f>
        <v>愛別町</v>
      </c>
      <c r="S163">
        <f>貼_前年計算用シート!I415</f>
        <v>1</v>
      </c>
      <c r="T163">
        <f t="shared" si="53"/>
        <v>92</v>
      </c>
      <c r="U163" t="str">
        <f>貼_前年計算用シート!J236</f>
        <v>浦河町</v>
      </c>
      <c r="V163">
        <f>貼_前年計算用シート!J415</f>
        <v>0</v>
      </c>
      <c r="W163">
        <f t="shared" si="54"/>
        <v>67</v>
      </c>
      <c r="X163" t="str">
        <f>貼_前年計算用シート!K236</f>
        <v>-</v>
      </c>
      <c r="Y163" t="str">
        <f>貼_前年計算用シート!K415</f>
        <v>-</v>
      </c>
      <c r="Z163" t="str">
        <f t="shared" si="55"/>
        <v>-</v>
      </c>
      <c r="AA163" t="str">
        <f>貼_前年計算用シート!L236</f>
        <v>-</v>
      </c>
      <c r="AB163" t="str">
        <f>貼_前年計算用シート!L415</f>
        <v>-</v>
      </c>
      <c r="AC163" t="str">
        <f t="shared" si="56"/>
        <v>-</v>
      </c>
      <c r="AD163" t="str">
        <f>貼_前年計算用シート!M236</f>
        <v>新得町</v>
      </c>
      <c r="AE163">
        <f>貼_前年計算用シート!M415</f>
        <v>36</v>
      </c>
      <c r="AF163">
        <f t="shared" si="57"/>
        <v>95</v>
      </c>
      <c r="AG163" t="str">
        <f>貼_前年計算用シート!N236</f>
        <v>士幌町</v>
      </c>
      <c r="AH163">
        <f>貼_前年計算用シート!N415</f>
        <v>0</v>
      </c>
      <c r="AI163">
        <f t="shared" si="58"/>
        <v>53</v>
      </c>
      <c r="AJ163" t="str">
        <f>貼_前年計算用シート!O236</f>
        <v>-</v>
      </c>
      <c r="AK163" t="str">
        <f>貼_前年計算用シート!O415</f>
        <v>-</v>
      </c>
      <c r="AL163" t="str">
        <f t="shared" si="59"/>
        <v>-</v>
      </c>
      <c r="AM163" t="str">
        <f>貼_前年計算用シート!P236</f>
        <v>上川町</v>
      </c>
      <c r="AN163">
        <f>貼_前年計算用シート!P415</f>
        <v>129</v>
      </c>
      <c r="AO163">
        <f t="shared" si="60"/>
        <v>97</v>
      </c>
      <c r="AP163" t="str">
        <f>貼_前年計算用シート!Q236</f>
        <v>苫小牧市</v>
      </c>
      <c r="AQ163">
        <f>貼_前年計算用シート!Q415</f>
        <v>38</v>
      </c>
      <c r="AR163">
        <f t="shared" si="61"/>
        <v>97</v>
      </c>
      <c r="AS163" t="str">
        <f>貼_前年計算用シート!R236</f>
        <v>登別市</v>
      </c>
      <c r="AT163">
        <f>貼_前年計算用シート!R415</f>
        <v>31</v>
      </c>
      <c r="AU163">
        <f t="shared" si="62"/>
        <v>96</v>
      </c>
      <c r="AV163" t="str">
        <f>貼_前年計算用シート!S236</f>
        <v>北広島市</v>
      </c>
      <c r="AW163">
        <f>貼_前年計算用シート!S415</f>
        <v>12</v>
      </c>
      <c r="AX163">
        <f t="shared" si="63"/>
        <v>97</v>
      </c>
    </row>
    <row r="164" spans="3:50">
      <c r="C164" t="str">
        <f>貼_前年計算用シート!D237</f>
        <v>石狩市</v>
      </c>
      <c r="D164">
        <f>貼_前年計算用シート!D416</f>
        <v>410</v>
      </c>
      <c r="E164">
        <f t="shared" si="48"/>
        <v>98</v>
      </c>
      <c r="F164" t="str">
        <f>貼_前年計算用シート!E237</f>
        <v>新得町</v>
      </c>
      <c r="G164">
        <f>貼_前年計算用シート!E416</f>
        <v>126</v>
      </c>
      <c r="H164">
        <f t="shared" si="49"/>
        <v>98</v>
      </c>
      <c r="I164" t="str">
        <f>貼_前年計算用シート!F237</f>
        <v>様似町</v>
      </c>
      <c r="J164">
        <f>貼_前年計算用シート!F416</f>
        <v>2</v>
      </c>
      <c r="K164">
        <f t="shared" si="50"/>
        <v>94</v>
      </c>
      <c r="L164" t="str">
        <f>貼_前年計算用シート!G237</f>
        <v>上ノ国町</v>
      </c>
      <c r="M164">
        <f>貼_前年計算用シート!G416</f>
        <v>2</v>
      </c>
      <c r="N164">
        <f t="shared" si="51"/>
        <v>96</v>
      </c>
      <c r="O164" t="str">
        <f>貼_前年計算用シート!H237</f>
        <v>天塩町</v>
      </c>
      <c r="P164">
        <f>貼_前年計算用シート!H416</f>
        <v>0</v>
      </c>
      <c r="Q164">
        <f t="shared" si="52"/>
        <v>65</v>
      </c>
      <c r="R164" t="str">
        <f>貼_前年計算用シート!I237</f>
        <v>遠別町</v>
      </c>
      <c r="S164">
        <f>貼_前年計算用シート!I416</f>
        <v>1</v>
      </c>
      <c r="T164">
        <f t="shared" si="53"/>
        <v>92</v>
      </c>
      <c r="U164" t="str">
        <f>貼_前年計算用シート!J237</f>
        <v>新ひだか町</v>
      </c>
      <c r="V164">
        <f>貼_前年計算用シート!J416</f>
        <v>0</v>
      </c>
      <c r="W164">
        <f t="shared" si="54"/>
        <v>67</v>
      </c>
      <c r="X164" t="str">
        <f>貼_前年計算用シート!K237</f>
        <v>-</v>
      </c>
      <c r="Y164" t="str">
        <f>貼_前年計算用シート!K416</f>
        <v>-</v>
      </c>
      <c r="Z164" t="str">
        <f t="shared" si="55"/>
        <v>-</v>
      </c>
      <c r="AA164" t="str">
        <f>貼_前年計算用シート!L237</f>
        <v>-</v>
      </c>
      <c r="AB164" t="str">
        <f>貼_前年計算用シート!L416</f>
        <v>-</v>
      </c>
      <c r="AC164" t="str">
        <f t="shared" si="56"/>
        <v>-</v>
      </c>
      <c r="AD164" t="str">
        <f>貼_前年計算用シート!M237</f>
        <v>豊頃町</v>
      </c>
      <c r="AE164">
        <f>貼_前年計算用シート!M416</f>
        <v>36</v>
      </c>
      <c r="AF164">
        <f t="shared" si="57"/>
        <v>95</v>
      </c>
      <c r="AG164" t="str">
        <f>貼_前年計算用シート!N237</f>
        <v>鹿追町</v>
      </c>
      <c r="AH164">
        <f>貼_前年計算用シート!N416</f>
        <v>0</v>
      </c>
      <c r="AI164">
        <f t="shared" si="58"/>
        <v>53</v>
      </c>
      <c r="AJ164" t="str">
        <f>貼_前年計算用シート!O237</f>
        <v>-</v>
      </c>
      <c r="AK164" t="str">
        <f>貼_前年計算用シート!O416</f>
        <v>-</v>
      </c>
      <c r="AL164" t="str">
        <f t="shared" si="59"/>
        <v>-</v>
      </c>
      <c r="AM164" t="str">
        <f>貼_前年計算用シート!P237</f>
        <v>苫前町</v>
      </c>
      <c r="AN164">
        <f>貼_前年計算用シート!P416</f>
        <v>127</v>
      </c>
      <c r="AO164">
        <f t="shared" si="60"/>
        <v>98</v>
      </c>
      <c r="AP164" t="str">
        <f>貼_前年計算用シート!Q237</f>
        <v>登別市</v>
      </c>
      <c r="AQ164">
        <f>貼_前年計算用シート!Q416</f>
        <v>37</v>
      </c>
      <c r="AR164">
        <f t="shared" si="61"/>
        <v>98</v>
      </c>
      <c r="AS164" t="str">
        <f>貼_前年計算用シート!R237</f>
        <v>厚真町</v>
      </c>
      <c r="AT164">
        <f>貼_前年計算用シート!R416</f>
        <v>31</v>
      </c>
      <c r="AU164">
        <f t="shared" si="62"/>
        <v>96</v>
      </c>
      <c r="AV164" t="str">
        <f>貼_前年計算用シート!S237</f>
        <v>松前町</v>
      </c>
      <c r="AW164">
        <f>貼_前年計算用シート!S416</f>
        <v>12</v>
      </c>
      <c r="AX164">
        <f t="shared" si="63"/>
        <v>97</v>
      </c>
    </row>
    <row r="165" spans="3:50">
      <c r="C165" t="str">
        <f>貼_前年計算用シート!D238</f>
        <v>当麻町</v>
      </c>
      <c r="D165">
        <f>貼_前年計算用シート!D417</f>
        <v>404</v>
      </c>
      <c r="E165">
        <f t="shared" si="48"/>
        <v>99</v>
      </c>
      <c r="F165" t="str">
        <f>貼_前年計算用シート!E238</f>
        <v>小平町</v>
      </c>
      <c r="G165">
        <f>貼_前年計算用シート!E417</f>
        <v>121</v>
      </c>
      <c r="H165">
        <f t="shared" si="49"/>
        <v>99</v>
      </c>
      <c r="I165" t="str">
        <f>貼_前年計算用シート!F238</f>
        <v>小樽市</v>
      </c>
      <c r="J165">
        <f>貼_前年計算用シート!F417</f>
        <v>1</v>
      </c>
      <c r="K165">
        <f t="shared" si="50"/>
        <v>99</v>
      </c>
      <c r="L165" t="str">
        <f>貼_前年計算用シート!G238</f>
        <v>蘭越町</v>
      </c>
      <c r="M165">
        <f>貼_前年計算用シート!G417</f>
        <v>2</v>
      </c>
      <c r="N165">
        <f t="shared" si="51"/>
        <v>96</v>
      </c>
      <c r="O165" t="str">
        <f>貼_前年計算用シート!H238</f>
        <v>猿払村</v>
      </c>
      <c r="P165">
        <f>貼_前年計算用シート!H417</f>
        <v>0</v>
      </c>
      <c r="Q165">
        <f t="shared" si="52"/>
        <v>65</v>
      </c>
      <c r="R165" t="str">
        <f>貼_前年計算用シート!I238</f>
        <v>湧別町</v>
      </c>
      <c r="S165">
        <f>貼_前年計算用シート!I417</f>
        <v>1</v>
      </c>
      <c r="T165">
        <f t="shared" si="53"/>
        <v>92</v>
      </c>
      <c r="U165" t="str">
        <f>貼_前年計算用シート!J238</f>
        <v>-</v>
      </c>
      <c r="V165" t="str">
        <f>貼_前年計算用シート!J417</f>
        <v>-</v>
      </c>
      <c r="W165" t="str">
        <f t="shared" si="54"/>
        <v>-</v>
      </c>
      <c r="X165" t="str">
        <f>貼_前年計算用シート!K238</f>
        <v>-</v>
      </c>
      <c r="Y165" t="str">
        <f>貼_前年計算用シート!K417</f>
        <v>-</v>
      </c>
      <c r="Z165" t="str">
        <f t="shared" si="55"/>
        <v>-</v>
      </c>
      <c r="AA165" t="str">
        <f>貼_前年計算用シート!L238</f>
        <v>-</v>
      </c>
      <c r="AB165" t="str">
        <f>貼_前年計算用シート!L417</f>
        <v>-</v>
      </c>
      <c r="AC165" t="str">
        <f t="shared" si="56"/>
        <v>-</v>
      </c>
      <c r="AD165" t="str">
        <f>貼_前年計算用シート!M238</f>
        <v>遠軽町</v>
      </c>
      <c r="AE165">
        <f>貼_前年計算用シート!M417</f>
        <v>34</v>
      </c>
      <c r="AF165">
        <f t="shared" si="57"/>
        <v>99</v>
      </c>
      <c r="AG165" t="str">
        <f>貼_前年計算用シート!N238</f>
        <v>新得町</v>
      </c>
      <c r="AH165">
        <f>貼_前年計算用シート!N417</f>
        <v>0</v>
      </c>
      <c r="AI165">
        <f t="shared" si="58"/>
        <v>53</v>
      </c>
      <c r="AJ165" t="str">
        <f>貼_前年計算用シート!O238</f>
        <v>-</v>
      </c>
      <c r="AK165" t="str">
        <f>貼_前年計算用シート!O417</f>
        <v>-</v>
      </c>
      <c r="AL165" t="str">
        <f t="shared" si="59"/>
        <v>-</v>
      </c>
      <c r="AM165" t="str">
        <f>貼_前年計算用シート!P238</f>
        <v>栗山町</v>
      </c>
      <c r="AN165">
        <f>貼_前年計算用シート!P417</f>
        <v>113</v>
      </c>
      <c r="AO165">
        <f t="shared" si="60"/>
        <v>99</v>
      </c>
      <c r="AP165" t="str">
        <f>貼_前年計算用シート!Q238</f>
        <v>厚真町</v>
      </c>
      <c r="AQ165">
        <f>貼_前年計算用シート!Q417</f>
        <v>37</v>
      </c>
      <c r="AR165">
        <f t="shared" si="61"/>
        <v>98</v>
      </c>
      <c r="AS165" t="str">
        <f>貼_前年計算用シート!R238</f>
        <v>釧路町</v>
      </c>
      <c r="AT165">
        <f>貼_前年計算用シート!R417</f>
        <v>30</v>
      </c>
      <c r="AU165">
        <f t="shared" si="62"/>
        <v>99</v>
      </c>
      <c r="AV165" t="str">
        <f>貼_前年計算用シート!S238</f>
        <v>留萌市</v>
      </c>
      <c r="AW165">
        <f>貼_前年計算用シート!S417</f>
        <v>11</v>
      </c>
      <c r="AX165">
        <f t="shared" si="63"/>
        <v>99</v>
      </c>
    </row>
    <row r="166" spans="3:50">
      <c r="C166" t="str">
        <f>貼_前年計算用シート!D239</f>
        <v>東川町</v>
      </c>
      <c r="D166">
        <f>貼_前年計算用シート!D418</f>
        <v>403</v>
      </c>
      <c r="E166">
        <f t="shared" si="48"/>
        <v>100</v>
      </c>
      <c r="F166" t="str">
        <f>貼_前年計算用シート!E239</f>
        <v>日高町</v>
      </c>
      <c r="G166">
        <f>貼_前年計算用シート!E418</f>
        <v>121</v>
      </c>
      <c r="H166">
        <f t="shared" si="49"/>
        <v>99</v>
      </c>
      <c r="I166" t="str">
        <f>貼_前年計算用シート!F239</f>
        <v>夕張市</v>
      </c>
      <c r="J166">
        <f>貼_前年計算用シート!F418</f>
        <v>1</v>
      </c>
      <c r="K166">
        <f t="shared" si="50"/>
        <v>99</v>
      </c>
      <c r="L166" t="str">
        <f>貼_前年計算用シート!G239</f>
        <v>当麻町</v>
      </c>
      <c r="M166">
        <f>貼_前年計算用シート!G418</f>
        <v>2</v>
      </c>
      <c r="N166">
        <f t="shared" si="51"/>
        <v>96</v>
      </c>
      <c r="O166" t="str">
        <f>貼_前年計算用シート!H239</f>
        <v>浜頓別町</v>
      </c>
      <c r="P166">
        <f>貼_前年計算用シート!H418</f>
        <v>0</v>
      </c>
      <c r="Q166">
        <f t="shared" si="52"/>
        <v>65</v>
      </c>
      <c r="R166" t="str">
        <f>貼_前年計算用シート!I239</f>
        <v>平取町</v>
      </c>
      <c r="S166">
        <f>貼_前年計算用シート!I418</f>
        <v>1</v>
      </c>
      <c r="T166">
        <f t="shared" si="53"/>
        <v>92</v>
      </c>
      <c r="U166" t="str">
        <f>貼_前年計算用シート!J239</f>
        <v>-</v>
      </c>
      <c r="V166" t="str">
        <f>貼_前年計算用シート!J418</f>
        <v>-</v>
      </c>
      <c r="W166" t="str">
        <f t="shared" si="54"/>
        <v>-</v>
      </c>
      <c r="X166" t="str">
        <f>貼_前年計算用シート!K239</f>
        <v>-</v>
      </c>
      <c r="Y166" t="str">
        <f>貼_前年計算用シート!K418</f>
        <v>-</v>
      </c>
      <c r="Z166" t="str">
        <f t="shared" si="55"/>
        <v>-</v>
      </c>
      <c r="AA166" t="str">
        <f>貼_前年計算用シート!L239</f>
        <v>-</v>
      </c>
      <c r="AB166" t="str">
        <f>貼_前年計算用シート!L418</f>
        <v>-</v>
      </c>
      <c r="AC166" t="str">
        <f t="shared" si="56"/>
        <v>-</v>
      </c>
      <c r="AD166" t="str">
        <f>貼_前年計算用シート!M239</f>
        <v>足寄町</v>
      </c>
      <c r="AE166">
        <f>貼_前年計算用シート!M418</f>
        <v>34</v>
      </c>
      <c r="AF166">
        <f t="shared" si="57"/>
        <v>99</v>
      </c>
      <c r="AG166" t="str">
        <f>貼_前年計算用シート!N239</f>
        <v>大樹町</v>
      </c>
      <c r="AH166">
        <f>貼_前年計算用シート!N418</f>
        <v>0</v>
      </c>
      <c r="AI166">
        <f t="shared" si="58"/>
        <v>53</v>
      </c>
      <c r="AJ166" t="str">
        <f>貼_前年計算用シート!O239</f>
        <v>-</v>
      </c>
      <c r="AK166" t="str">
        <f>貼_前年計算用シート!O418</f>
        <v>-</v>
      </c>
      <c r="AL166" t="str">
        <f t="shared" si="59"/>
        <v>-</v>
      </c>
      <c r="AM166" t="str">
        <f>貼_前年計算用シート!P239</f>
        <v>由仁町</v>
      </c>
      <c r="AN166">
        <f>貼_前年計算用シート!P418</f>
        <v>112</v>
      </c>
      <c r="AO166">
        <f t="shared" si="60"/>
        <v>100</v>
      </c>
      <c r="AP166" t="str">
        <f>貼_前年計算用シート!Q239</f>
        <v>釧路町</v>
      </c>
      <c r="AQ166">
        <f>貼_前年計算用シート!Q418</f>
        <v>35</v>
      </c>
      <c r="AR166">
        <f t="shared" si="61"/>
        <v>100</v>
      </c>
      <c r="AS166" t="str">
        <f>貼_前年計算用シート!R239</f>
        <v>剣淵町</v>
      </c>
      <c r="AT166">
        <f>貼_前年計算用シート!R418</f>
        <v>29</v>
      </c>
      <c r="AU166">
        <f t="shared" si="62"/>
        <v>100</v>
      </c>
      <c r="AV166" t="str">
        <f>貼_前年計算用シート!S239</f>
        <v>石狩市</v>
      </c>
      <c r="AW166">
        <f>貼_前年計算用シート!S418</f>
        <v>11</v>
      </c>
      <c r="AX166">
        <f t="shared" si="63"/>
        <v>99</v>
      </c>
    </row>
    <row r="167" spans="3:50">
      <c r="C167" t="str">
        <f>貼_前年計算用シート!D240</f>
        <v>美深町</v>
      </c>
      <c r="D167">
        <f>貼_前年計算用シート!D419</f>
        <v>401</v>
      </c>
      <c r="E167">
        <f t="shared" si="48"/>
        <v>101</v>
      </c>
      <c r="F167" t="str">
        <f>貼_前年計算用シート!E240</f>
        <v>羽幌町</v>
      </c>
      <c r="G167">
        <f>貼_前年計算用シート!E419</f>
        <v>119</v>
      </c>
      <c r="H167">
        <f t="shared" si="49"/>
        <v>101</v>
      </c>
      <c r="I167" t="str">
        <f>貼_前年計算用シート!F240</f>
        <v>網走市</v>
      </c>
      <c r="J167">
        <f>貼_前年計算用シート!F419</f>
        <v>1</v>
      </c>
      <c r="K167">
        <f t="shared" si="50"/>
        <v>99</v>
      </c>
      <c r="L167" t="str">
        <f>貼_前年計算用シート!G240</f>
        <v>豊浦町</v>
      </c>
      <c r="M167">
        <f>貼_前年計算用シート!G419</f>
        <v>2</v>
      </c>
      <c r="N167">
        <f t="shared" si="51"/>
        <v>96</v>
      </c>
      <c r="O167" t="str">
        <f>貼_前年計算用シート!H240</f>
        <v>中頓別町</v>
      </c>
      <c r="P167">
        <f>貼_前年計算用シート!H419</f>
        <v>0</v>
      </c>
      <c r="Q167">
        <f t="shared" si="52"/>
        <v>65</v>
      </c>
      <c r="R167" t="str">
        <f>貼_前年計算用シート!I240</f>
        <v>弟子屈町</v>
      </c>
      <c r="S167">
        <f>貼_前年計算用シート!I419</f>
        <v>1</v>
      </c>
      <c r="T167">
        <f t="shared" si="53"/>
        <v>92</v>
      </c>
      <c r="U167" t="str">
        <f>貼_前年計算用シート!J240</f>
        <v>-</v>
      </c>
      <c r="V167" t="str">
        <f>貼_前年計算用シート!J419</f>
        <v>-</v>
      </c>
      <c r="W167" t="str">
        <f t="shared" si="54"/>
        <v>-</v>
      </c>
      <c r="X167" t="str">
        <f>貼_前年計算用シート!K240</f>
        <v>-</v>
      </c>
      <c r="Y167" t="str">
        <f>貼_前年計算用シート!K419</f>
        <v>-</v>
      </c>
      <c r="Z167" t="str">
        <f t="shared" si="55"/>
        <v>-</v>
      </c>
      <c r="AA167" t="str">
        <f>貼_前年計算用シート!L240</f>
        <v>-</v>
      </c>
      <c r="AB167" t="str">
        <f>貼_前年計算用シート!L419</f>
        <v>-</v>
      </c>
      <c r="AC167" t="str">
        <f t="shared" si="56"/>
        <v>-</v>
      </c>
      <c r="AD167" t="str">
        <f>貼_前年計算用シート!M240</f>
        <v>釧路市</v>
      </c>
      <c r="AE167">
        <f>貼_前年計算用シート!M419</f>
        <v>33</v>
      </c>
      <c r="AF167">
        <f t="shared" si="57"/>
        <v>101</v>
      </c>
      <c r="AG167" t="str">
        <f>貼_前年計算用シート!N240</f>
        <v>幕別町</v>
      </c>
      <c r="AH167">
        <f>貼_前年計算用シート!N419</f>
        <v>0</v>
      </c>
      <c r="AI167">
        <f t="shared" si="58"/>
        <v>53</v>
      </c>
      <c r="AJ167" t="str">
        <f>貼_前年計算用シート!O240</f>
        <v>-</v>
      </c>
      <c r="AK167" t="str">
        <f>貼_前年計算用シート!O419</f>
        <v>-</v>
      </c>
      <c r="AL167" t="str">
        <f t="shared" si="59"/>
        <v>-</v>
      </c>
      <c r="AM167" t="str">
        <f>貼_前年計算用シート!P240</f>
        <v>砂川市</v>
      </c>
      <c r="AN167">
        <f>貼_前年計算用シート!P419</f>
        <v>111</v>
      </c>
      <c r="AO167">
        <f t="shared" si="60"/>
        <v>101</v>
      </c>
      <c r="AP167" t="str">
        <f>貼_前年計算用シート!Q240</f>
        <v>剣淵町</v>
      </c>
      <c r="AQ167">
        <f>貼_前年計算用シート!Q419</f>
        <v>34</v>
      </c>
      <c r="AR167">
        <f t="shared" si="61"/>
        <v>101</v>
      </c>
      <c r="AS167" t="str">
        <f>貼_前年計算用シート!R240</f>
        <v>石狩市</v>
      </c>
      <c r="AT167">
        <f>貼_前年計算用シート!R419</f>
        <v>26</v>
      </c>
      <c r="AU167">
        <f t="shared" si="62"/>
        <v>101</v>
      </c>
      <c r="AV167" t="str">
        <f>貼_前年計算用シート!S240</f>
        <v>由仁町</v>
      </c>
      <c r="AW167">
        <f>貼_前年計算用シート!S419</f>
        <v>11</v>
      </c>
      <c r="AX167">
        <f t="shared" si="63"/>
        <v>99</v>
      </c>
    </row>
    <row r="168" spans="3:50">
      <c r="C168" t="str">
        <f>貼_前年計算用シート!D241</f>
        <v>和寒町</v>
      </c>
      <c r="D168">
        <f>貼_前年計算用シート!D420</f>
        <v>387</v>
      </c>
      <c r="E168">
        <f t="shared" si="48"/>
        <v>102</v>
      </c>
      <c r="F168" t="str">
        <f>貼_前年計算用シート!E241</f>
        <v>佐呂間町</v>
      </c>
      <c r="G168">
        <f>貼_前年計算用シート!E420</f>
        <v>119</v>
      </c>
      <c r="H168">
        <f t="shared" si="49"/>
        <v>101</v>
      </c>
      <c r="I168" t="str">
        <f>貼_前年計算用シート!F241</f>
        <v>真狩村</v>
      </c>
      <c r="J168">
        <f>貼_前年計算用シート!F420</f>
        <v>1</v>
      </c>
      <c r="K168">
        <f t="shared" si="50"/>
        <v>99</v>
      </c>
      <c r="L168" t="str">
        <f>貼_前年計算用シート!G241</f>
        <v>中標津町</v>
      </c>
      <c r="M168">
        <f>貼_前年計算用シート!G420</f>
        <v>2</v>
      </c>
      <c r="N168">
        <f t="shared" si="51"/>
        <v>96</v>
      </c>
      <c r="O168" t="str">
        <f>貼_前年計算用シート!H241</f>
        <v>幌延町</v>
      </c>
      <c r="P168">
        <f>貼_前年計算用シート!H420</f>
        <v>0</v>
      </c>
      <c r="Q168">
        <f t="shared" si="52"/>
        <v>65</v>
      </c>
      <c r="R168" t="str">
        <f>貼_前年計算用シート!I241</f>
        <v>札幌市</v>
      </c>
      <c r="S168">
        <f>貼_前年計算用シート!I420</f>
        <v>0</v>
      </c>
      <c r="T168">
        <f t="shared" si="53"/>
        <v>102</v>
      </c>
      <c r="U168" t="str">
        <f>貼_前年計算用シート!J241</f>
        <v>-</v>
      </c>
      <c r="V168" t="str">
        <f>貼_前年計算用シート!J420</f>
        <v>-</v>
      </c>
      <c r="W168" t="str">
        <f t="shared" si="54"/>
        <v>-</v>
      </c>
      <c r="X168" t="str">
        <f>貼_前年計算用シート!K241</f>
        <v>-</v>
      </c>
      <c r="Y168" t="str">
        <f>貼_前年計算用シート!K420</f>
        <v>-</v>
      </c>
      <c r="Z168" t="str">
        <f t="shared" si="55"/>
        <v>-</v>
      </c>
      <c r="AA168" t="str">
        <f>貼_前年計算用シート!L241</f>
        <v>-</v>
      </c>
      <c r="AB168" t="str">
        <f>貼_前年計算用シート!L420</f>
        <v>-</v>
      </c>
      <c r="AC168" t="str">
        <f t="shared" si="56"/>
        <v>-</v>
      </c>
      <c r="AD168" t="str">
        <f>貼_前年計算用シート!M241</f>
        <v>上士幌町</v>
      </c>
      <c r="AE168">
        <f>貼_前年計算用シート!M420</f>
        <v>33</v>
      </c>
      <c r="AF168">
        <f t="shared" si="57"/>
        <v>101</v>
      </c>
      <c r="AG168" t="str">
        <f>貼_前年計算用シート!N241</f>
        <v>本別町</v>
      </c>
      <c r="AH168">
        <f>貼_前年計算用シート!N420</f>
        <v>0</v>
      </c>
      <c r="AI168">
        <f t="shared" si="58"/>
        <v>53</v>
      </c>
      <c r="AJ168" t="str">
        <f>貼_前年計算用シート!O241</f>
        <v>-</v>
      </c>
      <c r="AK168" t="str">
        <f>貼_前年計算用シート!O420</f>
        <v>-</v>
      </c>
      <c r="AL168" t="str">
        <f t="shared" si="59"/>
        <v>-</v>
      </c>
      <c r="AM168" t="str">
        <f>貼_前年計算用シート!P241</f>
        <v>三笠市</v>
      </c>
      <c r="AN168">
        <f>貼_前年計算用シート!P420</f>
        <v>102</v>
      </c>
      <c r="AO168">
        <f t="shared" si="60"/>
        <v>102</v>
      </c>
      <c r="AP168" t="str">
        <f>貼_前年計算用シート!Q241</f>
        <v>石狩市</v>
      </c>
      <c r="AQ168">
        <f>貼_前年計算用シート!Q420</f>
        <v>32</v>
      </c>
      <c r="AR168">
        <f t="shared" si="61"/>
        <v>102</v>
      </c>
      <c r="AS168" t="str">
        <f>貼_前年計算用シート!R241</f>
        <v>和寒町</v>
      </c>
      <c r="AT168">
        <f>貼_前年計算用シート!R420</f>
        <v>25</v>
      </c>
      <c r="AU168">
        <f t="shared" si="62"/>
        <v>102</v>
      </c>
      <c r="AV168" t="str">
        <f>貼_前年計算用シート!S241</f>
        <v>東神楽町</v>
      </c>
      <c r="AW168">
        <f>貼_前年計算用シート!S420</f>
        <v>11</v>
      </c>
      <c r="AX168">
        <f t="shared" si="63"/>
        <v>99</v>
      </c>
    </row>
    <row r="169" spans="3:50">
      <c r="C169" t="str">
        <f>貼_前年計算用シート!D242</f>
        <v>倶知安町</v>
      </c>
      <c r="D169">
        <f>貼_前年計算用シート!D421</f>
        <v>370</v>
      </c>
      <c r="E169">
        <f t="shared" si="48"/>
        <v>103</v>
      </c>
      <c r="F169" t="str">
        <f>貼_前年計算用シート!E242</f>
        <v>新ひだか町</v>
      </c>
      <c r="G169">
        <f>貼_前年計算用シート!E421</f>
        <v>116</v>
      </c>
      <c r="H169">
        <f t="shared" si="49"/>
        <v>103</v>
      </c>
      <c r="I169" t="str">
        <f>貼_前年計算用シート!F242</f>
        <v>古平町</v>
      </c>
      <c r="J169">
        <f>貼_前年計算用シート!F421</f>
        <v>1</v>
      </c>
      <c r="K169">
        <f t="shared" si="50"/>
        <v>99</v>
      </c>
      <c r="L169" t="str">
        <f>貼_前年計算用シート!G242</f>
        <v>苫小牧市</v>
      </c>
      <c r="M169">
        <f>貼_前年計算用シート!G421</f>
        <v>1</v>
      </c>
      <c r="N169">
        <f t="shared" si="51"/>
        <v>103</v>
      </c>
      <c r="O169" t="str">
        <f>貼_前年計算用シート!H242</f>
        <v>津別町</v>
      </c>
      <c r="P169">
        <f>貼_前年計算用シート!H421</f>
        <v>0</v>
      </c>
      <c r="Q169">
        <f t="shared" si="52"/>
        <v>65</v>
      </c>
      <c r="R169" t="str">
        <f>貼_前年計算用シート!I242</f>
        <v>函館市</v>
      </c>
      <c r="S169">
        <f>貼_前年計算用シート!I421</f>
        <v>0</v>
      </c>
      <c r="T169">
        <f t="shared" si="53"/>
        <v>102</v>
      </c>
      <c r="U169" t="str">
        <f>貼_前年計算用シート!J242</f>
        <v>-</v>
      </c>
      <c r="V169" t="str">
        <f>貼_前年計算用シート!J421</f>
        <v>-</v>
      </c>
      <c r="W169" t="str">
        <f t="shared" si="54"/>
        <v>-</v>
      </c>
      <c r="X169" t="str">
        <f>貼_前年計算用シート!K242</f>
        <v>-</v>
      </c>
      <c r="Y169" t="str">
        <f>貼_前年計算用シート!K421</f>
        <v>-</v>
      </c>
      <c r="Z169" t="str">
        <f t="shared" si="55"/>
        <v>-</v>
      </c>
      <c r="AA169" t="str">
        <f>貼_前年計算用シート!L242</f>
        <v>-</v>
      </c>
      <c r="AB169" t="str">
        <f>貼_前年計算用シート!L421</f>
        <v>-</v>
      </c>
      <c r="AC169" t="str">
        <f t="shared" si="56"/>
        <v>-</v>
      </c>
      <c r="AD169" t="str">
        <f>貼_前年計算用シート!M242</f>
        <v>上川町</v>
      </c>
      <c r="AE169">
        <f>貼_前年計算用シート!M421</f>
        <v>31</v>
      </c>
      <c r="AF169">
        <f t="shared" si="57"/>
        <v>103</v>
      </c>
      <c r="AG169" t="str">
        <f>貼_前年計算用シート!N242</f>
        <v>弟子屈町</v>
      </c>
      <c r="AH169">
        <f>貼_前年計算用シート!N421</f>
        <v>0</v>
      </c>
      <c r="AI169">
        <f t="shared" si="58"/>
        <v>53</v>
      </c>
      <c r="AJ169" t="str">
        <f>貼_前年計算用シート!O242</f>
        <v>-</v>
      </c>
      <c r="AK169" t="str">
        <f>貼_前年計算用シート!O421</f>
        <v>-</v>
      </c>
      <c r="AL169" t="str">
        <f t="shared" si="59"/>
        <v>-</v>
      </c>
      <c r="AM169" t="str">
        <f>貼_前年計算用シート!P242</f>
        <v>中川町</v>
      </c>
      <c r="AN169">
        <f>貼_前年計算用シート!P421</f>
        <v>95</v>
      </c>
      <c r="AO169">
        <f t="shared" si="60"/>
        <v>103</v>
      </c>
      <c r="AP169" t="str">
        <f>貼_前年計算用シート!Q242</f>
        <v>占冠村</v>
      </c>
      <c r="AQ169">
        <f>貼_前年計算用シート!Q421</f>
        <v>30</v>
      </c>
      <c r="AR169">
        <f t="shared" si="61"/>
        <v>103</v>
      </c>
      <c r="AS169" t="str">
        <f>貼_前年計算用シート!R242</f>
        <v>深川市</v>
      </c>
      <c r="AT169">
        <f>貼_前年計算用シート!R421</f>
        <v>21</v>
      </c>
      <c r="AU169">
        <f t="shared" si="62"/>
        <v>103</v>
      </c>
      <c r="AV169" t="str">
        <f>貼_前年計算用シート!S242</f>
        <v>芦別市</v>
      </c>
      <c r="AW169">
        <f>貼_前年計算用シート!S421</f>
        <v>10</v>
      </c>
      <c r="AX169">
        <f t="shared" si="63"/>
        <v>103</v>
      </c>
    </row>
    <row r="170" spans="3:50">
      <c r="C170" t="str">
        <f>貼_前年計算用シート!D243</f>
        <v>留寿都村</v>
      </c>
      <c r="D170">
        <f>貼_前年計算用シート!D422</f>
        <v>353</v>
      </c>
      <c r="E170">
        <f t="shared" si="48"/>
        <v>104</v>
      </c>
      <c r="F170" t="str">
        <f>貼_前年計算用シート!E243</f>
        <v>北広島市</v>
      </c>
      <c r="G170">
        <f>貼_前年計算用シート!E422</f>
        <v>112</v>
      </c>
      <c r="H170">
        <f t="shared" si="49"/>
        <v>104</v>
      </c>
      <c r="I170" t="str">
        <f>貼_前年計算用シート!F243</f>
        <v>津別町</v>
      </c>
      <c r="J170">
        <f>貼_前年計算用シート!F422</f>
        <v>1</v>
      </c>
      <c r="K170">
        <f t="shared" si="50"/>
        <v>99</v>
      </c>
      <c r="L170" t="str">
        <f>貼_前年計算用シート!G243</f>
        <v>芦別市</v>
      </c>
      <c r="M170">
        <f>貼_前年計算用シート!G422</f>
        <v>1</v>
      </c>
      <c r="N170">
        <f t="shared" si="51"/>
        <v>103</v>
      </c>
      <c r="O170" t="str">
        <f>貼_前年計算用シート!H243</f>
        <v>遠軽町</v>
      </c>
      <c r="P170">
        <f>貼_前年計算用シート!H422</f>
        <v>0</v>
      </c>
      <c r="Q170">
        <f t="shared" si="52"/>
        <v>65</v>
      </c>
      <c r="R170" t="str">
        <f>貼_前年計算用シート!I243</f>
        <v>芦別市</v>
      </c>
      <c r="S170">
        <f>貼_前年計算用シート!I422</f>
        <v>0</v>
      </c>
      <c r="T170">
        <f t="shared" si="53"/>
        <v>102</v>
      </c>
      <c r="U170" t="str">
        <f>貼_前年計算用シート!J243</f>
        <v>-</v>
      </c>
      <c r="V170" t="str">
        <f>貼_前年計算用シート!J422</f>
        <v>-</v>
      </c>
      <c r="W170" t="str">
        <f t="shared" si="54"/>
        <v>-</v>
      </c>
      <c r="X170" t="str">
        <f>貼_前年計算用シート!K243</f>
        <v>-</v>
      </c>
      <c r="Y170" t="str">
        <f>貼_前年計算用シート!K422</f>
        <v>-</v>
      </c>
      <c r="Z170" t="str">
        <f t="shared" si="55"/>
        <v>-</v>
      </c>
      <c r="AA170" t="str">
        <f>貼_前年計算用シート!L243</f>
        <v>-</v>
      </c>
      <c r="AB170" t="str">
        <f>貼_前年計算用シート!L422</f>
        <v>-</v>
      </c>
      <c r="AC170" t="str">
        <f t="shared" si="56"/>
        <v>-</v>
      </c>
      <c r="AD170" t="str">
        <f>貼_前年計算用シート!M243</f>
        <v>大樹町</v>
      </c>
      <c r="AE170">
        <f>貼_前年計算用シート!M422</f>
        <v>31</v>
      </c>
      <c r="AF170">
        <f t="shared" si="57"/>
        <v>103</v>
      </c>
      <c r="AG170" t="str">
        <f>貼_前年計算用シート!N243</f>
        <v>-</v>
      </c>
      <c r="AH170" t="str">
        <f>貼_前年計算用シート!N422</f>
        <v>-</v>
      </c>
      <c r="AI170" t="str">
        <f t="shared" si="58"/>
        <v>-</v>
      </c>
      <c r="AJ170" t="str">
        <f>貼_前年計算用シート!O243</f>
        <v>-</v>
      </c>
      <c r="AK170" t="str">
        <f>貼_前年計算用シート!O422</f>
        <v>-</v>
      </c>
      <c r="AL170" t="str">
        <f t="shared" si="59"/>
        <v>-</v>
      </c>
      <c r="AM170" t="str">
        <f>貼_前年計算用シート!P243</f>
        <v>留寿都村</v>
      </c>
      <c r="AN170">
        <f>貼_前年計算用シート!P422</f>
        <v>94</v>
      </c>
      <c r="AO170">
        <f t="shared" si="60"/>
        <v>104</v>
      </c>
      <c r="AP170" t="str">
        <f>貼_前年計算用シート!Q243</f>
        <v>和寒町</v>
      </c>
      <c r="AQ170">
        <f>貼_前年計算用シート!Q422</f>
        <v>30</v>
      </c>
      <c r="AR170">
        <f t="shared" si="61"/>
        <v>103</v>
      </c>
      <c r="AS170" t="str">
        <f>貼_前年計算用シート!R243</f>
        <v>洞爺湖町</v>
      </c>
      <c r="AT170">
        <f>貼_前年計算用シート!R422</f>
        <v>21</v>
      </c>
      <c r="AU170">
        <f t="shared" si="62"/>
        <v>103</v>
      </c>
      <c r="AV170" t="str">
        <f>貼_前年計算用シート!S243</f>
        <v>新十津川町</v>
      </c>
      <c r="AW170">
        <f>貼_前年計算用シート!S422</f>
        <v>10</v>
      </c>
      <c r="AX170">
        <f t="shared" si="63"/>
        <v>103</v>
      </c>
    </row>
    <row r="171" spans="3:50">
      <c r="C171" t="str">
        <f>貼_前年計算用シート!D244</f>
        <v>沼田町</v>
      </c>
      <c r="D171">
        <f>貼_前年計算用シート!D423</f>
        <v>352</v>
      </c>
      <c r="E171">
        <f t="shared" si="48"/>
        <v>105</v>
      </c>
      <c r="F171" t="str">
        <f>貼_前年計算用シート!E244</f>
        <v>愛別町</v>
      </c>
      <c r="G171">
        <f>貼_前年計算用シート!E423</f>
        <v>109</v>
      </c>
      <c r="H171">
        <f t="shared" si="49"/>
        <v>105</v>
      </c>
      <c r="I171" t="str">
        <f>貼_前年計算用シート!F244</f>
        <v>室蘭市</v>
      </c>
      <c r="J171">
        <f>貼_前年計算用シート!F423</f>
        <v>0</v>
      </c>
      <c r="K171">
        <f t="shared" si="50"/>
        <v>105</v>
      </c>
      <c r="L171" t="str">
        <f>貼_前年計算用シート!G244</f>
        <v>赤平市</v>
      </c>
      <c r="M171">
        <f>貼_前年計算用シート!G423</f>
        <v>1</v>
      </c>
      <c r="N171">
        <f t="shared" si="51"/>
        <v>103</v>
      </c>
      <c r="O171" t="str">
        <f>貼_前年計算用シート!H244</f>
        <v>大空町</v>
      </c>
      <c r="P171">
        <f>貼_前年計算用シート!H423</f>
        <v>0</v>
      </c>
      <c r="Q171">
        <f t="shared" si="52"/>
        <v>65</v>
      </c>
      <c r="R171" t="str">
        <f>貼_前年計算用シート!I244</f>
        <v>赤平市</v>
      </c>
      <c r="S171">
        <f>貼_前年計算用シート!I423</f>
        <v>0</v>
      </c>
      <c r="T171">
        <f t="shared" si="53"/>
        <v>102</v>
      </c>
      <c r="U171" t="str">
        <f>貼_前年計算用シート!J244</f>
        <v>-</v>
      </c>
      <c r="V171" t="str">
        <f>貼_前年計算用シート!J423</f>
        <v>-</v>
      </c>
      <c r="W171" t="str">
        <f t="shared" si="54"/>
        <v>-</v>
      </c>
      <c r="X171" t="str">
        <f>貼_前年計算用シート!K244</f>
        <v>-</v>
      </c>
      <c r="Y171" t="str">
        <f>貼_前年計算用シート!K423</f>
        <v>-</v>
      </c>
      <c r="Z171" t="str">
        <f t="shared" si="55"/>
        <v>-</v>
      </c>
      <c r="AA171" t="str">
        <f>貼_前年計算用シート!L244</f>
        <v>-</v>
      </c>
      <c r="AB171" t="str">
        <f>貼_前年計算用シート!L423</f>
        <v>-</v>
      </c>
      <c r="AC171" t="str">
        <f t="shared" si="56"/>
        <v>-</v>
      </c>
      <c r="AD171" t="str">
        <f>貼_前年計算用シート!M244</f>
        <v>知内町</v>
      </c>
      <c r="AE171">
        <f>貼_前年計算用シート!M423</f>
        <v>30</v>
      </c>
      <c r="AF171">
        <f t="shared" si="57"/>
        <v>105</v>
      </c>
      <c r="AG171" t="str">
        <f>貼_前年計算用シート!N244</f>
        <v>-</v>
      </c>
      <c r="AH171" t="str">
        <f>貼_前年計算用シート!N423</f>
        <v>-</v>
      </c>
      <c r="AI171" t="str">
        <f t="shared" si="58"/>
        <v>-</v>
      </c>
      <c r="AJ171" t="str">
        <f>貼_前年計算用シート!O244</f>
        <v>-</v>
      </c>
      <c r="AK171" t="str">
        <f>貼_前年計算用シート!O423</f>
        <v>-</v>
      </c>
      <c r="AL171" t="str">
        <f t="shared" si="59"/>
        <v>-</v>
      </c>
      <c r="AM171" t="str">
        <f>貼_前年計算用シート!P244</f>
        <v>ニセコ町</v>
      </c>
      <c r="AN171">
        <f>貼_前年計算用シート!P423</f>
        <v>83</v>
      </c>
      <c r="AO171">
        <f t="shared" si="60"/>
        <v>105</v>
      </c>
      <c r="AP171" t="str">
        <f>貼_前年計算用シート!Q244</f>
        <v>むかわ町</v>
      </c>
      <c r="AQ171">
        <f>貼_前年計算用シート!Q423</f>
        <v>25</v>
      </c>
      <c r="AR171">
        <f t="shared" si="61"/>
        <v>105</v>
      </c>
      <c r="AS171" t="str">
        <f>貼_前年計算用シート!R244</f>
        <v>南富良野町</v>
      </c>
      <c r="AT171">
        <f>貼_前年計算用シート!R423</f>
        <v>20</v>
      </c>
      <c r="AU171">
        <f t="shared" si="62"/>
        <v>105</v>
      </c>
      <c r="AV171" t="str">
        <f>貼_前年計算用シート!S244</f>
        <v>名寄市</v>
      </c>
      <c r="AW171">
        <f>貼_前年計算用シート!S423</f>
        <v>9</v>
      </c>
      <c r="AX171">
        <f t="shared" si="63"/>
        <v>105</v>
      </c>
    </row>
    <row r="172" spans="3:50">
      <c r="C172" t="str">
        <f>貼_前年計算用シート!D245</f>
        <v>滝川市</v>
      </c>
      <c r="D172">
        <f>貼_前年計算用シート!D424</f>
        <v>344</v>
      </c>
      <c r="E172">
        <f t="shared" si="48"/>
        <v>106</v>
      </c>
      <c r="F172" t="str">
        <f>貼_前年計算用シート!E245</f>
        <v>弟子屈町</v>
      </c>
      <c r="G172">
        <f>貼_前年計算用シート!E424</f>
        <v>106</v>
      </c>
      <c r="H172">
        <f t="shared" si="49"/>
        <v>106</v>
      </c>
      <c r="I172" t="str">
        <f>貼_前年計算用シート!F245</f>
        <v>登別市</v>
      </c>
      <c r="J172">
        <f>貼_前年計算用シート!F424</f>
        <v>0</v>
      </c>
      <c r="K172">
        <f t="shared" si="50"/>
        <v>105</v>
      </c>
      <c r="L172" t="str">
        <f>貼_前年計算用シート!G245</f>
        <v>知内町</v>
      </c>
      <c r="M172">
        <f>貼_前年計算用シート!G424</f>
        <v>1</v>
      </c>
      <c r="N172">
        <f t="shared" si="51"/>
        <v>103</v>
      </c>
      <c r="O172" t="str">
        <f>貼_前年計算用シート!H245</f>
        <v>豊浦町</v>
      </c>
      <c r="P172">
        <f>貼_前年計算用シート!H424</f>
        <v>0</v>
      </c>
      <c r="Q172">
        <f t="shared" si="52"/>
        <v>65</v>
      </c>
      <c r="R172" t="str">
        <f>貼_前年計算用シート!I245</f>
        <v>伊達市</v>
      </c>
      <c r="S172">
        <f>貼_前年計算用シート!I424</f>
        <v>0</v>
      </c>
      <c r="T172">
        <f t="shared" si="53"/>
        <v>102</v>
      </c>
      <c r="U172" t="str">
        <f>貼_前年計算用シート!J245</f>
        <v>-</v>
      </c>
      <c r="V172" t="str">
        <f>貼_前年計算用シート!J424</f>
        <v>-</v>
      </c>
      <c r="W172" t="str">
        <f t="shared" si="54"/>
        <v>-</v>
      </c>
      <c r="X172" t="str">
        <f>貼_前年計算用シート!K245</f>
        <v>-</v>
      </c>
      <c r="Y172" t="str">
        <f>貼_前年計算用シート!K424</f>
        <v>-</v>
      </c>
      <c r="Z172" t="str">
        <f t="shared" si="55"/>
        <v>-</v>
      </c>
      <c r="AA172" t="str">
        <f>貼_前年計算用シート!L245</f>
        <v>-</v>
      </c>
      <c r="AB172" t="str">
        <f>貼_前年計算用シート!L424</f>
        <v>-</v>
      </c>
      <c r="AC172" t="str">
        <f t="shared" si="56"/>
        <v>-</v>
      </c>
      <c r="AD172" t="str">
        <f>貼_前年計算用シート!M245</f>
        <v>浦臼町</v>
      </c>
      <c r="AE172">
        <f>貼_前年計算用シート!M424</f>
        <v>30</v>
      </c>
      <c r="AF172">
        <f t="shared" si="57"/>
        <v>105</v>
      </c>
      <c r="AG172" t="str">
        <f>貼_前年計算用シート!N245</f>
        <v>-</v>
      </c>
      <c r="AH172" t="str">
        <f>貼_前年計算用シート!N424</f>
        <v>-</v>
      </c>
      <c r="AI172" t="str">
        <f t="shared" si="58"/>
        <v>-</v>
      </c>
      <c r="AJ172" t="str">
        <f>貼_前年計算用シート!O245</f>
        <v>-</v>
      </c>
      <c r="AK172" t="str">
        <f>貼_前年計算用シート!O424</f>
        <v>-</v>
      </c>
      <c r="AL172" t="str">
        <f t="shared" si="59"/>
        <v>-</v>
      </c>
      <c r="AM172" t="str">
        <f>貼_前年計算用シート!P245</f>
        <v>東神楽町</v>
      </c>
      <c r="AN172">
        <f>貼_前年計算用シート!P424</f>
        <v>78</v>
      </c>
      <c r="AO172">
        <f t="shared" si="60"/>
        <v>106</v>
      </c>
      <c r="AP172" t="str">
        <f>貼_前年計算用シート!Q245</f>
        <v>深川市</v>
      </c>
      <c r="AQ172">
        <f>貼_前年計算用シート!Q424</f>
        <v>24</v>
      </c>
      <c r="AR172">
        <f t="shared" si="61"/>
        <v>106</v>
      </c>
      <c r="AS172" t="str">
        <f>貼_前年計算用シート!R245</f>
        <v>中富良野町</v>
      </c>
      <c r="AT172">
        <f>貼_前年計算用シート!R424</f>
        <v>19</v>
      </c>
      <c r="AU172">
        <f t="shared" si="62"/>
        <v>106</v>
      </c>
      <c r="AV172" t="str">
        <f>貼_前年計算用シート!S245</f>
        <v>森町</v>
      </c>
      <c r="AW172">
        <f>貼_前年計算用シート!S424</f>
        <v>9</v>
      </c>
      <c r="AX172">
        <f t="shared" si="63"/>
        <v>105</v>
      </c>
    </row>
    <row r="173" spans="3:50">
      <c r="C173" t="str">
        <f>貼_前年計算用シート!D246</f>
        <v>月形町</v>
      </c>
      <c r="D173">
        <f>貼_前年計算用シート!D425</f>
        <v>340</v>
      </c>
      <c r="E173">
        <f t="shared" si="48"/>
        <v>107</v>
      </c>
      <c r="F173" t="str">
        <f>貼_前年計算用シート!E246</f>
        <v>遠別町</v>
      </c>
      <c r="G173">
        <f>貼_前年計算用シート!E425</f>
        <v>83</v>
      </c>
      <c r="H173">
        <f t="shared" si="49"/>
        <v>107</v>
      </c>
      <c r="I173" t="str">
        <f>貼_前年計算用シート!F246</f>
        <v>寿都町</v>
      </c>
      <c r="J173">
        <f>貼_前年計算用シート!F425</f>
        <v>0</v>
      </c>
      <c r="K173">
        <f t="shared" si="50"/>
        <v>105</v>
      </c>
      <c r="L173" t="str">
        <f>貼_前年計算用シート!G246</f>
        <v>喜茂別町</v>
      </c>
      <c r="M173">
        <f>貼_前年計算用シート!G425</f>
        <v>1</v>
      </c>
      <c r="N173">
        <f t="shared" si="51"/>
        <v>103</v>
      </c>
      <c r="O173" t="str">
        <f>貼_前年計算用シート!H246</f>
        <v>厚真町</v>
      </c>
      <c r="P173">
        <f>貼_前年計算用シート!H425</f>
        <v>0</v>
      </c>
      <c r="Q173">
        <f t="shared" si="52"/>
        <v>65</v>
      </c>
      <c r="R173" t="str">
        <f>貼_前年計算用シート!I246</f>
        <v>寿都町</v>
      </c>
      <c r="S173">
        <f>貼_前年計算用シート!I425</f>
        <v>0</v>
      </c>
      <c r="T173">
        <f t="shared" si="53"/>
        <v>102</v>
      </c>
      <c r="U173" t="str">
        <f>貼_前年計算用シート!J246</f>
        <v>-</v>
      </c>
      <c r="V173" t="str">
        <f>貼_前年計算用シート!J425</f>
        <v>-</v>
      </c>
      <c r="W173" t="str">
        <f t="shared" si="54"/>
        <v>-</v>
      </c>
      <c r="X173" t="str">
        <f>貼_前年計算用シート!K246</f>
        <v>-</v>
      </c>
      <c r="Y173" t="str">
        <f>貼_前年計算用シート!K425</f>
        <v>-</v>
      </c>
      <c r="Z173" t="str">
        <f t="shared" si="55"/>
        <v>-</v>
      </c>
      <c r="AA173" t="str">
        <f>貼_前年計算用シート!L246</f>
        <v>-</v>
      </c>
      <c r="AB173" t="str">
        <f>貼_前年計算用シート!L425</f>
        <v>-</v>
      </c>
      <c r="AC173" t="str">
        <f t="shared" si="56"/>
        <v>-</v>
      </c>
      <c r="AD173" t="str">
        <f>貼_前年計算用シート!M246</f>
        <v>雨竜町</v>
      </c>
      <c r="AE173">
        <f>貼_前年計算用シート!M425</f>
        <v>30</v>
      </c>
      <c r="AF173">
        <f t="shared" si="57"/>
        <v>105</v>
      </c>
      <c r="AG173" t="str">
        <f>貼_前年計算用シート!N246</f>
        <v>-</v>
      </c>
      <c r="AH173" t="str">
        <f>貼_前年計算用シート!N425</f>
        <v>-</v>
      </c>
      <c r="AI173" t="str">
        <f t="shared" si="58"/>
        <v>-</v>
      </c>
      <c r="AJ173" t="str">
        <f>貼_前年計算用シート!O246</f>
        <v>-</v>
      </c>
      <c r="AK173" t="str">
        <f>貼_前年計算用シート!O425</f>
        <v>-</v>
      </c>
      <c r="AL173" t="str">
        <f t="shared" si="59"/>
        <v>-</v>
      </c>
      <c r="AM173" t="str">
        <f>貼_前年計算用シート!P246</f>
        <v>石狩市</v>
      </c>
      <c r="AN173">
        <f>貼_前年計算用シート!P425</f>
        <v>74</v>
      </c>
      <c r="AO173">
        <f t="shared" si="60"/>
        <v>107</v>
      </c>
      <c r="AP173" t="str">
        <f>貼_前年計算用シート!Q246</f>
        <v>南富良野町</v>
      </c>
      <c r="AQ173">
        <f>貼_前年計算用シート!Q425</f>
        <v>23</v>
      </c>
      <c r="AR173">
        <f t="shared" si="61"/>
        <v>107</v>
      </c>
      <c r="AS173" t="str">
        <f>貼_前年計算用シート!R246</f>
        <v>函館市</v>
      </c>
      <c r="AT173">
        <f>貼_前年計算用シート!R425</f>
        <v>18</v>
      </c>
      <c r="AU173">
        <f t="shared" si="62"/>
        <v>107</v>
      </c>
      <c r="AV173" t="str">
        <f>貼_前年計算用シート!S246</f>
        <v>函館市</v>
      </c>
      <c r="AW173">
        <f>貼_前年計算用シート!S425</f>
        <v>8</v>
      </c>
      <c r="AX173">
        <f t="shared" si="63"/>
        <v>107</v>
      </c>
    </row>
    <row r="174" spans="3:50">
      <c r="C174" t="str">
        <f>貼_前年計算用シート!D247</f>
        <v>長万部町</v>
      </c>
      <c r="D174">
        <f>貼_前年計算用シート!D426</f>
        <v>337</v>
      </c>
      <c r="E174">
        <f t="shared" si="48"/>
        <v>108</v>
      </c>
      <c r="F174" t="str">
        <f>貼_前年計算用シート!E247</f>
        <v>遠軽町</v>
      </c>
      <c r="G174">
        <f>貼_前年計算用シート!E426</f>
        <v>83</v>
      </c>
      <c r="H174">
        <f t="shared" si="49"/>
        <v>107</v>
      </c>
      <c r="I174" t="str">
        <f>貼_前年計算用シート!F247</f>
        <v>留寿都村</v>
      </c>
      <c r="J174">
        <f>貼_前年計算用シート!F426</f>
        <v>0</v>
      </c>
      <c r="K174">
        <f t="shared" si="50"/>
        <v>105</v>
      </c>
      <c r="L174" t="str">
        <f>貼_前年計算用シート!G247</f>
        <v>鷹栖町</v>
      </c>
      <c r="M174">
        <f>貼_前年計算用シート!G426</f>
        <v>1</v>
      </c>
      <c r="N174">
        <f t="shared" si="51"/>
        <v>103</v>
      </c>
      <c r="O174" t="str">
        <f>貼_前年計算用シート!H247</f>
        <v>洞爺湖町</v>
      </c>
      <c r="P174">
        <f>貼_前年計算用シート!H426</f>
        <v>0</v>
      </c>
      <c r="Q174">
        <f t="shared" si="52"/>
        <v>65</v>
      </c>
      <c r="R174" t="str">
        <f>貼_前年計算用シート!I247</f>
        <v>仁木町</v>
      </c>
      <c r="S174">
        <f>貼_前年計算用シート!I426</f>
        <v>0</v>
      </c>
      <c r="T174">
        <f t="shared" si="53"/>
        <v>102</v>
      </c>
      <c r="U174" t="str">
        <f>貼_前年計算用シート!J247</f>
        <v>-</v>
      </c>
      <c r="V174" t="str">
        <f>貼_前年計算用シート!J426</f>
        <v>-</v>
      </c>
      <c r="W174" t="str">
        <f t="shared" si="54"/>
        <v>-</v>
      </c>
      <c r="X174" t="str">
        <f>貼_前年計算用シート!K247</f>
        <v>-</v>
      </c>
      <c r="Y174" t="str">
        <f>貼_前年計算用シート!K426</f>
        <v>-</v>
      </c>
      <c r="Z174" t="str">
        <f t="shared" si="55"/>
        <v>-</v>
      </c>
      <c r="AA174" t="str">
        <f>貼_前年計算用シート!L247</f>
        <v>-</v>
      </c>
      <c r="AB174" t="str">
        <f>貼_前年計算用シート!L426</f>
        <v>-</v>
      </c>
      <c r="AC174" t="str">
        <f t="shared" si="56"/>
        <v>-</v>
      </c>
      <c r="AD174" t="str">
        <f>貼_前年計算用シート!M247</f>
        <v>小樽市</v>
      </c>
      <c r="AE174">
        <f>貼_前年計算用シート!M426</f>
        <v>29</v>
      </c>
      <c r="AF174">
        <f t="shared" si="57"/>
        <v>108</v>
      </c>
      <c r="AG174" t="str">
        <f>貼_前年計算用シート!N247</f>
        <v>-</v>
      </c>
      <c r="AH174" t="str">
        <f>貼_前年計算用シート!N426</f>
        <v>-</v>
      </c>
      <c r="AI174" t="str">
        <f t="shared" si="58"/>
        <v>-</v>
      </c>
      <c r="AJ174" t="str">
        <f>貼_前年計算用シート!O247</f>
        <v>-</v>
      </c>
      <c r="AK174" t="str">
        <f>貼_前年計算用シート!O426</f>
        <v>-</v>
      </c>
      <c r="AL174" t="str">
        <f t="shared" si="59"/>
        <v>-</v>
      </c>
      <c r="AM174" t="str">
        <f>貼_前年計算用シート!P247</f>
        <v>北斗市</v>
      </c>
      <c r="AN174">
        <f>貼_前年計算用シート!P426</f>
        <v>74</v>
      </c>
      <c r="AO174">
        <f t="shared" si="60"/>
        <v>107</v>
      </c>
      <c r="AP174" t="str">
        <f>貼_前年計算用シート!Q247</f>
        <v>洞爺湖町</v>
      </c>
      <c r="AQ174">
        <f>貼_前年計算用シート!Q426</f>
        <v>23</v>
      </c>
      <c r="AR174">
        <f t="shared" si="61"/>
        <v>107</v>
      </c>
      <c r="AS174" t="str">
        <f>貼_前年計算用シート!R247</f>
        <v>浦河町</v>
      </c>
      <c r="AT174">
        <f>貼_前年計算用シート!R426</f>
        <v>18</v>
      </c>
      <c r="AU174">
        <f t="shared" si="62"/>
        <v>107</v>
      </c>
      <c r="AV174" t="str">
        <f>貼_前年計算用シート!S247</f>
        <v>富良野市</v>
      </c>
      <c r="AW174">
        <f>貼_前年計算用シート!S426</f>
        <v>8</v>
      </c>
      <c r="AX174">
        <f t="shared" si="63"/>
        <v>107</v>
      </c>
    </row>
    <row r="175" spans="3:50">
      <c r="C175" t="str">
        <f>貼_前年計算用シート!D248</f>
        <v>鷹栖町</v>
      </c>
      <c r="D175">
        <f>貼_前年計算用シート!D427</f>
        <v>328</v>
      </c>
      <c r="E175">
        <f t="shared" si="48"/>
        <v>109</v>
      </c>
      <c r="F175" t="str">
        <f>貼_前年計算用シート!E248</f>
        <v>幌加内町</v>
      </c>
      <c r="G175">
        <f>貼_前年計算用シート!E427</f>
        <v>78</v>
      </c>
      <c r="H175">
        <f t="shared" si="49"/>
        <v>109</v>
      </c>
      <c r="I175" t="str">
        <f>貼_前年計算用シート!F248</f>
        <v>喜茂別町</v>
      </c>
      <c r="J175">
        <f>貼_前年計算用シート!F427</f>
        <v>0</v>
      </c>
      <c r="K175">
        <f t="shared" si="50"/>
        <v>105</v>
      </c>
      <c r="L175" t="str">
        <f>貼_前年計算用シート!G248</f>
        <v>広尾町</v>
      </c>
      <c r="M175">
        <f>貼_前年計算用シート!G427</f>
        <v>1</v>
      </c>
      <c r="N175">
        <f t="shared" si="51"/>
        <v>103</v>
      </c>
      <c r="O175" t="str">
        <f>貼_前年計算用シート!H248</f>
        <v>平取町</v>
      </c>
      <c r="P175">
        <f>貼_前年計算用シート!H427</f>
        <v>0</v>
      </c>
      <c r="Q175">
        <f t="shared" si="52"/>
        <v>65</v>
      </c>
      <c r="R175" t="str">
        <f>貼_前年計算用シート!I248</f>
        <v>赤井川村</v>
      </c>
      <c r="S175">
        <f>貼_前年計算用シート!I427</f>
        <v>0</v>
      </c>
      <c r="T175">
        <f t="shared" si="53"/>
        <v>102</v>
      </c>
      <c r="U175" t="str">
        <f>貼_前年計算用シート!J248</f>
        <v>-</v>
      </c>
      <c r="V175" t="str">
        <f>貼_前年計算用シート!J427</f>
        <v>-</v>
      </c>
      <c r="W175" t="str">
        <f t="shared" si="54"/>
        <v>-</v>
      </c>
      <c r="X175" t="str">
        <f>貼_前年計算用シート!K248</f>
        <v>-</v>
      </c>
      <c r="Y175" t="str">
        <f>貼_前年計算用シート!K427</f>
        <v>-</v>
      </c>
      <c r="Z175" t="str">
        <f t="shared" si="55"/>
        <v>-</v>
      </c>
      <c r="AA175" t="str">
        <f>貼_前年計算用シート!L248</f>
        <v>-</v>
      </c>
      <c r="AB175" t="str">
        <f>貼_前年計算用シート!L427</f>
        <v>-</v>
      </c>
      <c r="AC175" t="str">
        <f t="shared" si="56"/>
        <v>-</v>
      </c>
      <c r="AD175" t="str">
        <f>貼_前年計算用シート!M248</f>
        <v>せたな町</v>
      </c>
      <c r="AE175">
        <f>貼_前年計算用シート!M427</f>
        <v>28</v>
      </c>
      <c r="AF175">
        <f t="shared" si="57"/>
        <v>109</v>
      </c>
      <c r="AG175" t="str">
        <f>貼_前年計算用シート!N248</f>
        <v>-</v>
      </c>
      <c r="AH175" t="str">
        <f>貼_前年計算用シート!N427</f>
        <v>-</v>
      </c>
      <c r="AI175" t="str">
        <f t="shared" si="58"/>
        <v>-</v>
      </c>
      <c r="AJ175" t="str">
        <f>貼_前年計算用シート!O248</f>
        <v>-</v>
      </c>
      <c r="AK175" t="str">
        <f>貼_前年計算用シート!O427</f>
        <v>-</v>
      </c>
      <c r="AL175" t="str">
        <f t="shared" si="59"/>
        <v>-</v>
      </c>
      <c r="AM175" t="str">
        <f>貼_前年計算用シート!P248</f>
        <v>余市町</v>
      </c>
      <c r="AN175">
        <f>貼_前年計算用シート!P427</f>
        <v>73</v>
      </c>
      <c r="AO175">
        <f t="shared" si="60"/>
        <v>109</v>
      </c>
      <c r="AP175" t="str">
        <f>貼_前年計算用シート!Q248</f>
        <v>函館市</v>
      </c>
      <c r="AQ175">
        <f>貼_前年計算用シート!Q427</f>
        <v>22</v>
      </c>
      <c r="AR175">
        <f t="shared" si="61"/>
        <v>109</v>
      </c>
      <c r="AS175" t="str">
        <f>貼_前年計算用シート!R248</f>
        <v>羽幌町</v>
      </c>
      <c r="AT175">
        <f>貼_前年計算用シート!R427</f>
        <v>17</v>
      </c>
      <c r="AU175">
        <f t="shared" si="62"/>
        <v>109</v>
      </c>
      <c r="AV175" t="str">
        <f>貼_前年計算用シート!S248</f>
        <v>恵庭市</v>
      </c>
      <c r="AW175">
        <f>貼_前年計算用シート!S427</f>
        <v>7</v>
      </c>
      <c r="AX175">
        <f t="shared" si="63"/>
        <v>109</v>
      </c>
    </row>
    <row r="176" spans="3:50">
      <c r="C176" t="str">
        <f>貼_前年計算用シート!D249</f>
        <v>滝上町</v>
      </c>
      <c r="D176">
        <f>貼_前年計算用シート!D428</f>
        <v>328</v>
      </c>
      <c r="E176">
        <f t="shared" si="48"/>
        <v>109</v>
      </c>
      <c r="F176" t="str">
        <f>貼_前年計算用シート!E249</f>
        <v>赤井川村</v>
      </c>
      <c r="G176">
        <f>貼_前年計算用シート!E428</f>
        <v>72</v>
      </c>
      <c r="H176">
        <f t="shared" si="49"/>
        <v>110</v>
      </c>
      <c r="I176" t="str">
        <f>貼_前年計算用シート!F249</f>
        <v>京極町</v>
      </c>
      <c r="J176">
        <f>貼_前年計算用シート!F428</f>
        <v>0</v>
      </c>
      <c r="K176">
        <f t="shared" si="50"/>
        <v>105</v>
      </c>
      <c r="L176" t="str">
        <f>貼_前年計算用シート!G249</f>
        <v>別海町</v>
      </c>
      <c r="M176">
        <f>貼_前年計算用シート!G428</f>
        <v>1</v>
      </c>
      <c r="N176">
        <f t="shared" si="51"/>
        <v>103</v>
      </c>
      <c r="O176" t="str">
        <f>貼_前年計算用シート!H249</f>
        <v>音更町</v>
      </c>
      <c r="P176">
        <f>貼_前年計算用シート!H428</f>
        <v>0</v>
      </c>
      <c r="Q176">
        <f t="shared" si="52"/>
        <v>65</v>
      </c>
      <c r="R176" t="str">
        <f>貼_前年計算用シート!I249</f>
        <v>美深町</v>
      </c>
      <c r="S176">
        <f>貼_前年計算用シート!I428</f>
        <v>0</v>
      </c>
      <c r="T176">
        <f t="shared" si="53"/>
        <v>102</v>
      </c>
      <c r="U176" t="str">
        <f>貼_前年計算用シート!J249</f>
        <v>-</v>
      </c>
      <c r="V176" t="str">
        <f>貼_前年計算用シート!J428</f>
        <v>-</v>
      </c>
      <c r="W176" t="str">
        <f t="shared" si="54"/>
        <v>-</v>
      </c>
      <c r="X176" t="str">
        <f>貼_前年計算用シート!K249</f>
        <v>-</v>
      </c>
      <c r="Y176" t="str">
        <f>貼_前年計算用シート!K428</f>
        <v>-</v>
      </c>
      <c r="Z176" t="str">
        <f t="shared" si="55"/>
        <v>-</v>
      </c>
      <c r="AA176" t="str">
        <f>貼_前年計算用シート!L249</f>
        <v>-</v>
      </c>
      <c r="AB176" t="str">
        <f>貼_前年計算用シート!L428</f>
        <v>-</v>
      </c>
      <c r="AC176" t="str">
        <f t="shared" si="56"/>
        <v>-</v>
      </c>
      <c r="AD176" t="str">
        <f>貼_前年計算用シート!M249</f>
        <v>沼田町</v>
      </c>
      <c r="AE176">
        <f>貼_前年計算用シート!M428</f>
        <v>27</v>
      </c>
      <c r="AF176">
        <f t="shared" si="57"/>
        <v>110</v>
      </c>
      <c r="AG176" t="str">
        <f>貼_前年計算用シート!N249</f>
        <v>-</v>
      </c>
      <c r="AH176" t="str">
        <f>貼_前年計算用シート!N428</f>
        <v>-</v>
      </c>
      <c r="AI176" t="str">
        <f t="shared" si="58"/>
        <v>-</v>
      </c>
      <c r="AJ176" t="str">
        <f>貼_前年計算用シート!O249</f>
        <v>-</v>
      </c>
      <c r="AK176" t="str">
        <f>貼_前年計算用シート!O428</f>
        <v>-</v>
      </c>
      <c r="AL176" t="str">
        <f t="shared" si="59"/>
        <v>-</v>
      </c>
      <c r="AM176" t="str">
        <f>貼_前年計算用シート!P249</f>
        <v>芦別市</v>
      </c>
      <c r="AN176">
        <f>貼_前年計算用シート!P428</f>
        <v>62</v>
      </c>
      <c r="AO176">
        <f t="shared" si="60"/>
        <v>110</v>
      </c>
      <c r="AP176" t="str">
        <f>貼_前年計算用シート!Q249</f>
        <v>中富良野町</v>
      </c>
      <c r="AQ176">
        <f>貼_前年計算用シート!Q428</f>
        <v>21</v>
      </c>
      <c r="AR176">
        <f t="shared" si="61"/>
        <v>110</v>
      </c>
      <c r="AS176" t="str">
        <f>貼_前年計算用シート!R249</f>
        <v>芦別市</v>
      </c>
      <c r="AT176">
        <f>貼_前年計算用シート!R428</f>
        <v>16</v>
      </c>
      <c r="AU176">
        <f t="shared" si="62"/>
        <v>110</v>
      </c>
      <c r="AV176" t="str">
        <f>貼_前年計算用シート!S249</f>
        <v>木古内町</v>
      </c>
      <c r="AW176">
        <f>貼_前年計算用シート!S428</f>
        <v>7</v>
      </c>
      <c r="AX176">
        <f t="shared" si="63"/>
        <v>109</v>
      </c>
    </row>
    <row r="177" spans="3:50">
      <c r="C177" t="str">
        <f>貼_前年計算用シート!D250</f>
        <v>妹背牛町</v>
      </c>
      <c r="D177">
        <f>貼_前年計算用シート!D429</f>
        <v>305</v>
      </c>
      <c r="E177">
        <f t="shared" si="48"/>
        <v>111</v>
      </c>
      <c r="F177" t="str">
        <f>貼_前年計算用シート!E250</f>
        <v>釧路町</v>
      </c>
      <c r="G177">
        <f>貼_前年計算用シート!E429</f>
        <v>71</v>
      </c>
      <c r="H177">
        <f t="shared" si="49"/>
        <v>111</v>
      </c>
      <c r="I177" t="str">
        <f>貼_前年計算用シート!F250</f>
        <v>神恵内村</v>
      </c>
      <c r="J177">
        <f>貼_前年計算用シート!F429</f>
        <v>0</v>
      </c>
      <c r="K177">
        <f t="shared" si="50"/>
        <v>105</v>
      </c>
      <c r="L177" t="str">
        <f>貼_前年計算用シート!G250</f>
        <v>愛別町</v>
      </c>
      <c r="M177">
        <f>貼_前年計算用シート!G429</f>
        <v>0</v>
      </c>
      <c r="N177">
        <f t="shared" si="51"/>
        <v>111</v>
      </c>
      <c r="O177" t="str">
        <f>貼_前年計算用シート!H250</f>
        <v>士幌町</v>
      </c>
      <c r="P177">
        <f>貼_前年計算用シート!H429</f>
        <v>0</v>
      </c>
      <c r="Q177">
        <f t="shared" si="52"/>
        <v>65</v>
      </c>
      <c r="R177" t="str">
        <f>貼_前年計算用シート!I250</f>
        <v>増毛町</v>
      </c>
      <c r="S177">
        <f>貼_前年計算用シート!I429</f>
        <v>0</v>
      </c>
      <c r="T177">
        <f t="shared" si="53"/>
        <v>102</v>
      </c>
      <c r="U177" t="str">
        <f>貼_前年計算用シート!J250</f>
        <v>-</v>
      </c>
      <c r="V177" t="str">
        <f>貼_前年計算用シート!J429</f>
        <v>-</v>
      </c>
      <c r="W177" t="str">
        <f t="shared" si="54"/>
        <v>-</v>
      </c>
      <c r="X177" t="str">
        <f>貼_前年計算用シート!K250</f>
        <v>-</v>
      </c>
      <c r="Y177" t="str">
        <f>貼_前年計算用シート!K429</f>
        <v>-</v>
      </c>
      <c r="Z177" t="str">
        <f t="shared" si="55"/>
        <v>-</v>
      </c>
      <c r="AA177" t="str">
        <f>貼_前年計算用シート!L250</f>
        <v>-</v>
      </c>
      <c r="AB177" t="str">
        <f>貼_前年計算用シート!L429</f>
        <v>-</v>
      </c>
      <c r="AC177" t="str">
        <f t="shared" si="56"/>
        <v>-</v>
      </c>
      <c r="AD177" t="str">
        <f>貼_前年計算用シート!M250</f>
        <v>積丹町</v>
      </c>
      <c r="AE177">
        <f>貼_前年計算用シート!M429</f>
        <v>25</v>
      </c>
      <c r="AF177">
        <f t="shared" si="57"/>
        <v>111</v>
      </c>
      <c r="AG177" t="str">
        <f>貼_前年計算用シート!N250</f>
        <v>-</v>
      </c>
      <c r="AH177" t="str">
        <f>貼_前年計算用シート!N429</f>
        <v>-</v>
      </c>
      <c r="AI177" t="str">
        <f t="shared" si="58"/>
        <v>-</v>
      </c>
      <c r="AJ177" t="str">
        <f>貼_前年計算用シート!O250</f>
        <v>-</v>
      </c>
      <c r="AK177" t="str">
        <f>貼_前年計算用シート!O429</f>
        <v>-</v>
      </c>
      <c r="AL177" t="str">
        <f t="shared" si="59"/>
        <v>-</v>
      </c>
      <c r="AM177" t="str">
        <f>貼_前年計算用シート!P250</f>
        <v>倶知安町</v>
      </c>
      <c r="AN177">
        <f>貼_前年計算用シート!P429</f>
        <v>62</v>
      </c>
      <c r="AO177">
        <f t="shared" si="60"/>
        <v>110</v>
      </c>
      <c r="AP177" t="str">
        <f>貼_前年計算用シート!Q250</f>
        <v>羽幌町</v>
      </c>
      <c r="AQ177">
        <f>貼_前年計算用シート!Q429</f>
        <v>21</v>
      </c>
      <c r="AR177">
        <f t="shared" si="61"/>
        <v>110</v>
      </c>
      <c r="AS177" t="str">
        <f>貼_前年計算用シート!R250</f>
        <v>北斗市</v>
      </c>
      <c r="AT177">
        <f>貼_前年計算用シート!R429</f>
        <v>16</v>
      </c>
      <c r="AU177">
        <f t="shared" si="62"/>
        <v>110</v>
      </c>
      <c r="AV177" t="str">
        <f>貼_前年計算用シート!S250</f>
        <v>和寒町</v>
      </c>
      <c r="AW177">
        <f>貼_前年計算用シート!S429</f>
        <v>7</v>
      </c>
      <c r="AX177">
        <f t="shared" si="63"/>
        <v>109</v>
      </c>
    </row>
    <row r="178" spans="3:50">
      <c r="C178" t="str">
        <f>貼_前年計算用シート!D251</f>
        <v>黒松内町</v>
      </c>
      <c r="D178">
        <f>貼_前年計算用シート!D430</f>
        <v>304</v>
      </c>
      <c r="E178">
        <f t="shared" si="48"/>
        <v>112</v>
      </c>
      <c r="F178" t="str">
        <f>貼_前年計算用シート!E251</f>
        <v>上川町</v>
      </c>
      <c r="G178">
        <f>貼_前年計算用シート!E430</f>
        <v>69</v>
      </c>
      <c r="H178">
        <f t="shared" si="49"/>
        <v>112</v>
      </c>
      <c r="I178" t="str">
        <f>貼_前年計算用シート!F251</f>
        <v>音更町</v>
      </c>
      <c r="J178">
        <f>貼_前年計算用シート!F430</f>
        <v>0</v>
      </c>
      <c r="K178">
        <f t="shared" si="50"/>
        <v>105</v>
      </c>
      <c r="L178" t="str">
        <f>貼_前年計算用シート!G251</f>
        <v>新冠町</v>
      </c>
      <c r="M178">
        <f>貼_前年計算用シート!G430</f>
        <v>0</v>
      </c>
      <c r="N178">
        <f t="shared" si="51"/>
        <v>111</v>
      </c>
      <c r="O178" t="str">
        <f>貼_前年計算用シート!H251</f>
        <v>上士幌町</v>
      </c>
      <c r="P178">
        <f>貼_前年計算用シート!H430</f>
        <v>0</v>
      </c>
      <c r="Q178">
        <f t="shared" si="52"/>
        <v>65</v>
      </c>
      <c r="R178" t="str">
        <f>貼_前年計算用シート!I251</f>
        <v>遠軽町</v>
      </c>
      <c r="S178">
        <f>貼_前年計算用シート!I430</f>
        <v>0</v>
      </c>
      <c r="T178">
        <f t="shared" si="53"/>
        <v>102</v>
      </c>
      <c r="U178" t="str">
        <f>貼_前年計算用シート!J251</f>
        <v>-</v>
      </c>
      <c r="V178" t="str">
        <f>貼_前年計算用シート!J430</f>
        <v>-</v>
      </c>
      <c r="W178" t="str">
        <f t="shared" si="54"/>
        <v>-</v>
      </c>
      <c r="X178" t="str">
        <f>貼_前年計算用シート!K251</f>
        <v>-</v>
      </c>
      <c r="Y178" t="str">
        <f>貼_前年計算用シート!K430</f>
        <v>-</v>
      </c>
      <c r="Z178" t="str">
        <f t="shared" si="55"/>
        <v>-</v>
      </c>
      <c r="AA178" t="str">
        <f>貼_前年計算用シート!L251</f>
        <v>-</v>
      </c>
      <c r="AB178" t="str">
        <f>貼_前年計算用シート!L430</f>
        <v>-</v>
      </c>
      <c r="AC178" t="str">
        <f t="shared" si="56"/>
        <v>-</v>
      </c>
      <c r="AD178" t="str">
        <f>貼_前年計算用シート!M251</f>
        <v>滝上町</v>
      </c>
      <c r="AE178">
        <f>貼_前年計算用シート!M430</f>
        <v>25</v>
      </c>
      <c r="AF178">
        <f t="shared" si="57"/>
        <v>111</v>
      </c>
      <c r="AG178" t="str">
        <f>貼_前年計算用シート!N251</f>
        <v>-</v>
      </c>
      <c r="AH178" t="str">
        <f>貼_前年計算用シート!N430</f>
        <v>-</v>
      </c>
      <c r="AI178" t="str">
        <f t="shared" si="58"/>
        <v>-</v>
      </c>
      <c r="AJ178" t="str">
        <f>貼_前年計算用シート!O251</f>
        <v>-</v>
      </c>
      <c r="AK178" t="str">
        <f>貼_前年計算用シート!O430</f>
        <v>-</v>
      </c>
      <c r="AL178" t="str">
        <f t="shared" si="59"/>
        <v>-</v>
      </c>
      <c r="AM178" t="str">
        <f>貼_前年計算用シート!P251</f>
        <v>岩見沢市</v>
      </c>
      <c r="AN178">
        <f>貼_前年計算用シート!P430</f>
        <v>59</v>
      </c>
      <c r="AO178">
        <f t="shared" si="60"/>
        <v>112</v>
      </c>
      <c r="AP178" t="str">
        <f>貼_前年計算用シート!Q251</f>
        <v>浦河町</v>
      </c>
      <c r="AQ178">
        <f>貼_前年計算用シート!Q430</f>
        <v>21</v>
      </c>
      <c r="AR178">
        <f t="shared" si="61"/>
        <v>110</v>
      </c>
      <c r="AS178" t="str">
        <f>貼_前年計算用シート!R251</f>
        <v>木古内町</v>
      </c>
      <c r="AT178">
        <f>貼_前年計算用シート!R430</f>
        <v>16</v>
      </c>
      <c r="AU178">
        <f t="shared" si="62"/>
        <v>110</v>
      </c>
      <c r="AV178" t="str">
        <f>貼_前年計算用シート!S251</f>
        <v>中札内村</v>
      </c>
      <c r="AW178">
        <f>貼_前年計算用シート!S430</f>
        <v>7</v>
      </c>
      <c r="AX178">
        <f t="shared" si="63"/>
        <v>109</v>
      </c>
    </row>
    <row r="179" spans="3:50">
      <c r="C179" t="str">
        <f>貼_前年計算用シート!D252</f>
        <v>夕張市</v>
      </c>
      <c r="D179">
        <f>貼_前年計算用シート!D431</f>
        <v>299</v>
      </c>
      <c r="E179">
        <f t="shared" si="48"/>
        <v>113</v>
      </c>
      <c r="F179" t="str">
        <f>貼_前年計算用シート!E252</f>
        <v>知内町</v>
      </c>
      <c r="G179">
        <f>貼_前年計算用シート!E431</f>
        <v>68</v>
      </c>
      <c r="H179">
        <f t="shared" si="49"/>
        <v>113</v>
      </c>
      <c r="I179" t="str">
        <f>貼_前年計算用シート!F252</f>
        <v>新得町</v>
      </c>
      <c r="J179">
        <f>貼_前年計算用シート!F431</f>
        <v>0</v>
      </c>
      <c r="K179">
        <f t="shared" si="50"/>
        <v>105</v>
      </c>
      <c r="L179" t="str">
        <f>貼_前年計算用シート!G252</f>
        <v>-</v>
      </c>
      <c r="M179" t="str">
        <f>貼_前年計算用シート!G431</f>
        <v>-</v>
      </c>
      <c r="N179" t="str">
        <f t="shared" si="51"/>
        <v>-</v>
      </c>
      <c r="O179" t="str">
        <f>貼_前年計算用シート!H252</f>
        <v>中札内村</v>
      </c>
      <c r="P179">
        <f>貼_前年計算用シート!H431</f>
        <v>0</v>
      </c>
      <c r="Q179">
        <f t="shared" si="52"/>
        <v>65</v>
      </c>
      <c r="R179" t="str">
        <f>貼_前年計算用シート!I252</f>
        <v>滝上町</v>
      </c>
      <c r="S179">
        <f>貼_前年計算用シート!I431</f>
        <v>0</v>
      </c>
      <c r="T179">
        <f t="shared" si="53"/>
        <v>102</v>
      </c>
      <c r="U179" t="str">
        <f>貼_前年計算用シート!J252</f>
        <v>-</v>
      </c>
      <c r="V179" t="str">
        <f>貼_前年計算用シート!J431</f>
        <v>-</v>
      </c>
      <c r="W179" t="str">
        <f t="shared" si="54"/>
        <v>-</v>
      </c>
      <c r="X179" t="str">
        <f>貼_前年計算用シート!K252</f>
        <v>-</v>
      </c>
      <c r="Y179" t="str">
        <f>貼_前年計算用シート!K431</f>
        <v>-</v>
      </c>
      <c r="Z179" t="str">
        <f t="shared" si="55"/>
        <v>-</v>
      </c>
      <c r="AA179" t="str">
        <f>貼_前年計算用シート!L252</f>
        <v>-</v>
      </c>
      <c r="AB179" t="str">
        <f>貼_前年計算用シート!L431</f>
        <v>-</v>
      </c>
      <c r="AC179" t="str">
        <f t="shared" si="56"/>
        <v>-</v>
      </c>
      <c r="AD179" t="str">
        <f>貼_前年計算用シート!M252</f>
        <v>浦河町</v>
      </c>
      <c r="AE179">
        <f>貼_前年計算用シート!M431</f>
        <v>24</v>
      </c>
      <c r="AF179">
        <f t="shared" si="57"/>
        <v>113</v>
      </c>
      <c r="AG179" t="str">
        <f>貼_前年計算用シート!N252</f>
        <v>-</v>
      </c>
      <c r="AH179" t="str">
        <f>貼_前年計算用シート!N431</f>
        <v>-</v>
      </c>
      <c r="AI179" t="str">
        <f t="shared" si="58"/>
        <v>-</v>
      </c>
      <c r="AJ179" t="str">
        <f>貼_前年計算用シート!O252</f>
        <v>-</v>
      </c>
      <c r="AK179" t="str">
        <f>貼_前年計算用シート!O431</f>
        <v>-</v>
      </c>
      <c r="AL179" t="str">
        <f t="shared" si="59"/>
        <v>-</v>
      </c>
      <c r="AM179" t="str">
        <f>貼_前年計算用シート!P252</f>
        <v>鹿部町</v>
      </c>
      <c r="AN179">
        <f>貼_前年計算用シート!P431</f>
        <v>59</v>
      </c>
      <c r="AO179">
        <f t="shared" si="60"/>
        <v>112</v>
      </c>
      <c r="AP179" t="str">
        <f>貼_前年計算用シート!Q252</f>
        <v>砂川市</v>
      </c>
      <c r="AQ179">
        <f>貼_前年計算用シート!Q431</f>
        <v>19</v>
      </c>
      <c r="AR179">
        <f t="shared" si="61"/>
        <v>113</v>
      </c>
      <c r="AS179" t="str">
        <f>貼_前年計算用シート!R252</f>
        <v>鷹栖町</v>
      </c>
      <c r="AT179">
        <f>貼_前年計算用シート!R431</f>
        <v>16</v>
      </c>
      <c r="AU179">
        <f t="shared" si="62"/>
        <v>110</v>
      </c>
      <c r="AV179" t="str">
        <f>貼_前年計算用シート!S252</f>
        <v>真狩村</v>
      </c>
      <c r="AW179">
        <f>貼_前年計算用シート!S431</f>
        <v>6</v>
      </c>
      <c r="AX179">
        <f t="shared" si="63"/>
        <v>113</v>
      </c>
    </row>
    <row r="180" spans="3:50">
      <c r="C180" t="str">
        <f>貼_前年計算用シート!D253</f>
        <v>苫小牧市</v>
      </c>
      <c r="D180">
        <f>貼_前年計算用シート!D432</f>
        <v>299</v>
      </c>
      <c r="E180">
        <f t="shared" si="48"/>
        <v>113</v>
      </c>
      <c r="F180" t="str">
        <f>貼_前年計算用シート!E253</f>
        <v>八雲町</v>
      </c>
      <c r="G180">
        <f>貼_前年計算用シート!E432</f>
        <v>67</v>
      </c>
      <c r="H180">
        <f t="shared" si="49"/>
        <v>114</v>
      </c>
      <c r="I180" t="str">
        <f>貼_前年計算用シート!F253</f>
        <v>幕別町</v>
      </c>
      <c r="J180">
        <f>貼_前年計算用シート!F432</f>
        <v>0</v>
      </c>
      <c r="K180">
        <f t="shared" si="50"/>
        <v>105</v>
      </c>
      <c r="L180" t="str">
        <f>貼_前年計算用シート!G253</f>
        <v>-</v>
      </c>
      <c r="M180" t="str">
        <f>貼_前年計算用シート!G432</f>
        <v>-</v>
      </c>
      <c r="N180" t="str">
        <f t="shared" si="51"/>
        <v>-</v>
      </c>
      <c r="O180" t="str">
        <f>貼_前年計算用シート!H253</f>
        <v>池田町</v>
      </c>
      <c r="P180">
        <f>貼_前年計算用シート!H432</f>
        <v>0</v>
      </c>
      <c r="Q180">
        <f t="shared" si="52"/>
        <v>65</v>
      </c>
      <c r="R180" t="str">
        <f>貼_前年計算用シート!I253</f>
        <v>壮瞥町</v>
      </c>
      <c r="S180">
        <f>貼_前年計算用シート!I432</f>
        <v>0</v>
      </c>
      <c r="T180">
        <f t="shared" si="53"/>
        <v>102</v>
      </c>
      <c r="U180" t="str">
        <f>貼_前年計算用シート!J253</f>
        <v>-</v>
      </c>
      <c r="V180" t="str">
        <f>貼_前年計算用シート!J432</f>
        <v>-</v>
      </c>
      <c r="W180" t="str">
        <f t="shared" si="54"/>
        <v>-</v>
      </c>
      <c r="X180" t="str">
        <f>貼_前年計算用シート!K253</f>
        <v>-</v>
      </c>
      <c r="Y180" t="str">
        <f>貼_前年計算用シート!K432</f>
        <v>-</v>
      </c>
      <c r="Z180" t="str">
        <f t="shared" si="55"/>
        <v>-</v>
      </c>
      <c r="AA180" t="str">
        <f>貼_前年計算用シート!L253</f>
        <v>-</v>
      </c>
      <c r="AB180" t="str">
        <f>貼_前年計算用シート!L432</f>
        <v>-</v>
      </c>
      <c r="AC180" t="str">
        <f t="shared" si="56"/>
        <v>-</v>
      </c>
      <c r="AD180" t="str">
        <f>貼_前年計算用シート!M253</f>
        <v>北竜町</v>
      </c>
      <c r="AE180">
        <f>貼_前年計算用シート!M432</f>
        <v>23</v>
      </c>
      <c r="AF180">
        <f t="shared" si="57"/>
        <v>114</v>
      </c>
      <c r="AG180" t="str">
        <f>貼_前年計算用シート!N253</f>
        <v>-</v>
      </c>
      <c r="AH180" t="str">
        <f>貼_前年計算用シート!N432</f>
        <v>-</v>
      </c>
      <c r="AI180" t="str">
        <f t="shared" si="58"/>
        <v>-</v>
      </c>
      <c r="AJ180" t="str">
        <f>貼_前年計算用シート!O253</f>
        <v>-</v>
      </c>
      <c r="AK180" t="str">
        <f>貼_前年計算用シート!O432</f>
        <v>-</v>
      </c>
      <c r="AL180" t="str">
        <f t="shared" si="59"/>
        <v>-</v>
      </c>
      <c r="AM180" t="str">
        <f>貼_前年計算用シート!P253</f>
        <v>喜茂別町</v>
      </c>
      <c r="AN180">
        <f>貼_前年計算用シート!P432</f>
        <v>56</v>
      </c>
      <c r="AO180">
        <f t="shared" si="60"/>
        <v>114</v>
      </c>
      <c r="AP180" t="str">
        <f>貼_前年計算用シート!Q253</f>
        <v>木古内町</v>
      </c>
      <c r="AQ180">
        <f>貼_前年計算用シート!Q432</f>
        <v>19</v>
      </c>
      <c r="AR180">
        <f t="shared" si="61"/>
        <v>113</v>
      </c>
      <c r="AS180" t="str">
        <f>貼_前年計算用シート!R253</f>
        <v>むかわ町</v>
      </c>
      <c r="AT180">
        <f>貼_前年計算用シート!R432</f>
        <v>16</v>
      </c>
      <c r="AU180">
        <f t="shared" si="62"/>
        <v>110</v>
      </c>
      <c r="AV180" t="str">
        <f>貼_前年計算用シート!S253</f>
        <v>中川町</v>
      </c>
      <c r="AW180">
        <f>貼_前年計算用シート!S432</f>
        <v>6</v>
      </c>
      <c r="AX180">
        <f t="shared" si="63"/>
        <v>113</v>
      </c>
    </row>
    <row r="181" spans="3:50">
      <c r="C181" t="str">
        <f>貼_前年計算用シート!D254</f>
        <v>厚沢部町</v>
      </c>
      <c r="D181">
        <f>貼_前年計算用シート!D433</f>
        <v>299</v>
      </c>
      <c r="E181">
        <f t="shared" si="48"/>
        <v>113</v>
      </c>
      <c r="F181" t="str">
        <f>貼_前年計算用シート!E254</f>
        <v>増毛町</v>
      </c>
      <c r="G181">
        <f>貼_前年計算用シート!E433</f>
        <v>63</v>
      </c>
      <c r="H181">
        <f t="shared" si="49"/>
        <v>115</v>
      </c>
      <c r="I181" t="str">
        <f>貼_前年計算用シート!F254</f>
        <v>池田町</v>
      </c>
      <c r="J181">
        <f>貼_前年計算用シート!F433</f>
        <v>0</v>
      </c>
      <c r="K181">
        <f t="shared" si="50"/>
        <v>105</v>
      </c>
      <c r="L181" t="str">
        <f>貼_前年計算用シート!G254</f>
        <v>-</v>
      </c>
      <c r="M181" t="str">
        <f>貼_前年計算用シート!G433</f>
        <v>-</v>
      </c>
      <c r="N181" t="str">
        <f t="shared" si="51"/>
        <v>-</v>
      </c>
      <c r="O181" t="str">
        <f>貼_前年計算用シート!H254</f>
        <v>豊頃町</v>
      </c>
      <c r="P181">
        <f>貼_前年計算用シート!H433</f>
        <v>0</v>
      </c>
      <c r="Q181">
        <f t="shared" si="52"/>
        <v>65</v>
      </c>
      <c r="R181" t="str">
        <f>貼_前年計算用シート!I254</f>
        <v>洞爺湖町</v>
      </c>
      <c r="S181">
        <f>貼_前年計算用シート!I433</f>
        <v>0</v>
      </c>
      <c r="T181">
        <f t="shared" si="53"/>
        <v>102</v>
      </c>
      <c r="U181" t="str">
        <f>貼_前年計算用シート!J254</f>
        <v>-</v>
      </c>
      <c r="V181" t="str">
        <f>貼_前年計算用シート!J433</f>
        <v>-</v>
      </c>
      <c r="W181" t="str">
        <f t="shared" si="54"/>
        <v>-</v>
      </c>
      <c r="X181" t="str">
        <f>貼_前年計算用シート!K254</f>
        <v>-</v>
      </c>
      <c r="Y181" t="str">
        <f>貼_前年計算用シート!K433</f>
        <v>-</v>
      </c>
      <c r="Z181" t="str">
        <f t="shared" si="55"/>
        <v>-</v>
      </c>
      <c r="AA181" t="str">
        <f>貼_前年計算用シート!L254</f>
        <v>-</v>
      </c>
      <c r="AB181" t="str">
        <f>貼_前年計算用シート!L433</f>
        <v>-</v>
      </c>
      <c r="AC181" t="str">
        <f t="shared" si="56"/>
        <v>-</v>
      </c>
      <c r="AD181" t="str">
        <f>貼_前年計算用シート!M254</f>
        <v>中川町</v>
      </c>
      <c r="AE181">
        <f>貼_前年計算用シート!M433</f>
        <v>22</v>
      </c>
      <c r="AF181">
        <f t="shared" si="57"/>
        <v>115</v>
      </c>
      <c r="AG181" t="str">
        <f>貼_前年計算用シート!N254</f>
        <v>-</v>
      </c>
      <c r="AH181" t="str">
        <f>貼_前年計算用シート!N433</f>
        <v>-</v>
      </c>
      <c r="AI181" t="str">
        <f t="shared" si="58"/>
        <v>-</v>
      </c>
      <c r="AJ181" t="str">
        <f>貼_前年計算用シート!O254</f>
        <v>-</v>
      </c>
      <c r="AK181" t="str">
        <f>貼_前年計算用シート!O433</f>
        <v>-</v>
      </c>
      <c r="AL181" t="str">
        <f t="shared" si="59"/>
        <v>-</v>
      </c>
      <c r="AM181" t="str">
        <f>貼_前年計算用シート!P254</f>
        <v>室蘭市</v>
      </c>
      <c r="AN181">
        <f>貼_前年計算用シート!P433</f>
        <v>55</v>
      </c>
      <c r="AO181">
        <f t="shared" si="60"/>
        <v>115</v>
      </c>
      <c r="AP181" t="str">
        <f>貼_前年計算用シート!Q254</f>
        <v>芦別市</v>
      </c>
      <c r="AQ181">
        <f>貼_前年計算用シート!Q433</f>
        <v>18</v>
      </c>
      <c r="AR181">
        <f t="shared" si="61"/>
        <v>115</v>
      </c>
      <c r="AS181" t="str">
        <f>貼_前年計算用シート!R254</f>
        <v>奈井江町</v>
      </c>
      <c r="AT181">
        <f>貼_前年計算用シート!R433</f>
        <v>9</v>
      </c>
      <c r="AU181">
        <f t="shared" si="62"/>
        <v>115</v>
      </c>
      <c r="AV181" t="str">
        <f>貼_前年計算用シート!S254</f>
        <v>釧路町</v>
      </c>
      <c r="AW181">
        <f>貼_前年計算用シート!S433</f>
        <v>6</v>
      </c>
      <c r="AX181">
        <f t="shared" si="63"/>
        <v>113</v>
      </c>
    </row>
    <row r="182" spans="3:50">
      <c r="C182" t="str">
        <f>貼_前年計算用シート!D255</f>
        <v>剣淵町</v>
      </c>
      <c r="D182">
        <f>貼_前年計算用シート!D434</f>
        <v>299</v>
      </c>
      <c r="E182">
        <f t="shared" si="48"/>
        <v>113</v>
      </c>
      <c r="F182" t="str">
        <f>貼_前年計算用シート!E255</f>
        <v>豊浦町</v>
      </c>
      <c r="G182">
        <f>貼_前年計算用シート!E434</f>
        <v>63</v>
      </c>
      <c r="H182">
        <f t="shared" si="49"/>
        <v>115</v>
      </c>
      <c r="I182" t="str">
        <f>貼_前年計算用シート!F255</f>
        <v>-</v>
      </c>
      <c r="J182" t="str">
        <f>貼_前年計算用シート!F434</f>
        <v>-</v>
      </c>
      <c r="K182" t="str">
        <f t="shared" si="50"/>
        <v>-</v>
      </c>
      <c r="L182" t="str">
        <f>貼_前年計算用シート!G255</f>
        <v>-</v>
      </c>
      <c r="M182" t="str">
        <f>貼_前年計算用シート!G434</f>
        <v>-</v>
      </c>
      <c r="N182" t="str">
        <f t="shared" si="51"/>
        <v>-</v>
      </c>
      <c r="O182" t="str">
        <f>貼_前年計算用シート!H255</f>
        <v>本別町</v>
      </c>
      <c r="P182">
        <f>貼_前年計算用シート!H434</f>
        <v>0</v>
      </c>
      <c r="Q182">
        <f t="shared" si="52"/>
        <v>65</v>
      </c>
      <c r="R182" t="str">
        <f>貼_前年計算用シート!I255</f>
        <v>日高町</v>
      </c>
      <c r="S182">
        <f>貼_前年計算用シート!I434</f>
        <v>0</v>
      </c>
      <c r="T182">
        <f t="shared" si="53"/>
        <v>102</v>
      </c>
      <c r="U182" t="str">
        <f>貼_前年計算用シート!J255</f>
        <v>-</v>
      </c>
      <c r="V182" t="str">
        <f>貼_前年計算用シート!J434</f>
        <v>-</v>
      </c>
      <c r="W182" t="str">
        <f t="shared" si="54"/>
        <v>-</v>
      </c>
      <c r="X182" t="str">
        <f>貼_前年計算用シート!K255</f>
        <v>-</v>
      </c>
      <c r="Y182" t="str">
        <f>貼_前年計算用シート!K434</f>
        <v>-</v>
      </c>
      <c r="Z182" t="str">
        <f t="shared" si="55"/>
        <v>-</v>
      </c>
      <c r="AA182" t="str">
        <f>貼_前年計算用シート!L255</f>
        <v>-</v>
      </c>
      <c r="AB182" t="str">
        <f>貼_前年計算用シート!L434</f>
        <v>-</v>
      </c>
      <c r="AC182" t="str">
        <f t="shared" si="56"/>
        <v>-</v>
      </c>
      <c r="AD182" t="str">
        <f>貼_前年計算用シート!M255</f>
        <v>八雲町</v>
      </c>
      <c r="AE182">
        <f>貼_前年計算用シート!M434</f>
        <v>21</v>
      </c>
      <c r="AF182">
        <f t="shared" si="57"/>
        <v>116</v>
      </c>
      <c r="AG182" t="str">
        <f>貼_前年計算用シート!N255</f>
        <v>-</v>
      </c>
      <c r="AH182" t="str">
        <f>貼_前年計算用シート!N434</f>
        <v>-</v>
      </c>
      <c r="AI182" t="str">
        <f t="shared" si="58"/>
        <v>-</v>
      </c>
      <c r="AJ182" t="str">
        <f>貼_前年計算用シート!O255</f>
        <v>-</v>
      </c>
      <c r="AK182" t="str">
        <f>貼_前年計算用シート!O434</f>
        <v>-</v>
      </c>
      <c r="AL182" t="str">
        <f t="shared" si="59"/>
        <v>-</v>
      </c>
      <c r="AM182" t="str">
        <f>貼_前年計算用シート!P255</f>
        <v>初山別村</v>
      </c>
      <c r="AN182">
        <f>貼_前年計算用シート!P434</f>
        <v>54</v>
      </c>
      <c r="AO182">
        <f t="shared" si="60"/>
        <v>116</v>
      </c>
      <c r="AP182" t="str">
        <f>貼_前年計算用シート!Q255</f>
        <v>鷹栖町</v>
      </c>
      <c r="AQ182">
        <f>貼_前年計算用シート!Q434</f>
        <v>18</v>
      </c>
      <c r="AR182">
        <f t="shared" si="61"/>
        <v>115</v>
      </c>
      <c r="AS182" t="str">
        <f>貼_前年計算用シート!R255</f>
        <v>岩内町</v>
      </c>
      <c r="AT182">
        <f>貼_前年計算用シート!R434</f>
        <v>8</v>
      </c>
      <c r="AU182">
        <f t="shared" si="62"/>
        <v>116</v>
      </c>
      <c r="AV182" t="str">
        <f>貼_前年計算用シート!S255</f>
        <v>苫小牧市</v>
      </c>
      <c r="AW182">
        <f>貼_前年計算用シート!S434</f>
        <v>5</v>
      </c>
      <c r="AX182">
        <f t="shared" si="63"/>
        <v>116</v>
      </c>
    </row>
    <row r="183" spans="3:50">
      <c r="C183" t="str">
        <f>貼_前年計算用シート!D256</f>
        <v>苫前町</v>
      </c>
      <c r="D183">
        <f>貼_前年計算用シート!D435</f>
        <v>298</v>
      </c>
      <c r="E183">
        <f t="shared" si="48"/>
        <v>117</v>
      </c>
      <c r="F183" t="str">
        <f>貼_前年計算用シート!E256</f>
        <v>苫小牧市</v>
      </c>
      <c r="G183">
        <f>貼_前年計算用シート!E435</f>
        <v>60</v>
      </c>
      <c r="H183">
        <f t="shared" si="49"/>
        <v>117</v>
      </c>
      <c r="I183" t="str">
        <f>貼_前年計算用シート!F256</f>
        <v>-</v>
      </c>
      <c r="J183" t="str">
        <f>貼_前年計算用シート!F435</f>
        <v>-</v>
      </c>
      <c r="K183" t="str">
        <f t="shared" si="50"/>
        <v>-</v>
      </c>
      <c r="L183" t="str">
        <f>貼_前年計算用シート!G256</f>
        <v>-</v>
      </c>
      <c r="M183" t="str">
        <f>貼_前年計算用シート!G435</f>
        <v>-</v>
      </c>
      <c r="N183" t="str">
        <f t="shared" si="51"/>
        <v>-</v>
      </c>
      <c r="O183" t="str">
        <f>貼_前年計算用シート!H256</f>
        <v>標茶町</v>
      </c>
      <c r="P183">
        <f>貼_前年計算用シート!H435</f>
        <v>0</v>
      </c>
      <c r="Q183">
        <f t="shared" si="52"/>
        <v>65</v>
      </c>
      <c r="R183" t="str">
        <f>貼_前年計算用シート!I256</f>
        <v>新冠町</v>
      </c>
      <c r="S183">
        <f>貼_前年計算用シート!I435</f>
        <v>0</v>
      </c>
      <c r="T183">
        <f t="shared" si="53"/>
        <v>102</v>
      </c>
      <c r="U183" t="str">
        <f>貼_前年計算用シート!J256</f>
        <v>-</v>
      </c>
      <c r="V183" t="str">
        <f>貼_前年計算用シート!J435</f>
        <v>-</v>
      </c>
      <c r="W183" t="str">
        <f t="shared" si="54"/>
        <v>-</v>
      </c>
      <c r="X183" t="str">
        <f>貼_前年計算用シート!K256</f>
        <v>-</v>
      </c>
      <c r="Y183" t="str">
        <f>貼_前年計算用シート!K435</f>
        <v>-</v>
      </c>
      <c r="Z183" t="str">
        <f t="shared" si="55"/>
        <v>-</v>
      </c>
      <c r="AA183" t="str">
        <f>貼_前年計算用シート!L256</f>
        <v>-</v>
      </c>
      <c r="AB183" t="str">
        <f>貼_前年計算用シート!L435</f>
        <v>-</v>
      </c>
      <c r="AC183" t="str">
        <f t="shared" si="56"/>
        <v>-</v>
      </c>
      <c r="AD183" t="str">
        <f>貼_前年計算用シート!M256</f>
        <v>江差町</v>
      </c>
      <c r="AE183">
        <f>貼_前年計算用シート!M435</f>
        <v>21</v>
      </c>
      <c r="AF183">
        <f t="shared" si="57"/>
        <v>116</v>
      </c>
      <c r="AG183" t="str">
        <f>貼_前年計算用シート!N256</f>
        <v>-</v>
      </c>
      <c r="AH183" t="str">
        <f>貼_前年計算用シート!N435</f>
        <v>-</v>
      </c>
      <c r="AI183" t="str">
        <f t="shared" si="58"/>
        <v>-</v>
      </c>
      <c r="AJ183" t="str">
        <f>貼_前年計算用シート!O256</f>
        <v>-</v>
      </c>
      <c r="AK183" t="str">
        <f>貼_前年計算用シート!O435</f>
        <v>-</v>
      </c>
      <c r="AL183" t="str">
        <f t="shared" si="59"/>
        <v>-</v>
      </c>
      <c r="AM183" t="str">
        <f>貼_前年計算用シート!P256</f>
        <v>浦臼町</v>
      </c>
      <c r="AN183">
        <f>貼_前年計算用シート!P435</f>
        <v>52</v>
      </c>
      <c r="AO183">
        <f t="shared" si="60"/>
        <v>117</v>
      </c>
      <c r="AP183" t="str">
        <f>貼_前年計算用シート!Q256</f>
        <v>森町</v>
      </c>
      <c r="AQ183">
        <f>貼_前年計算用シート!Q435</f>
        <v>16</v>
      </c>
      <c r="AR183">
        <f t="shared" si="61"/>
        <v>117</v>
      </c>
      <c r="AS183" t="str">
        <f>貼_前年計算用シート!R256</f>
        <v>当別町</v>
      </c>
      <c r="AT183">
        <f>貼_前年計算用シート!R435</f>
        <v>7</v>
      </c>
      <c r="AU183">
        <f t="shared" si="62"/>
        <v>117</v>
      </c>
      <c r="AV183" t="str">
        <f>貼_前年計算用シート!S256</f>
        <v>滝川市</v>
      </c>
      <c r="AW183">
        <f>貼_前年計算用シート!S435</f>
        <v>5</v>
      </c>
      <c r="AX183">
        <f t="shared" si="63"/>
        <v>116</v>
      </c>
    </row>
    <row r="184" spans="3:50">
      <c r="C184" t="str">
        <f>貼_前年計算用シート!D257</f>
        <v>芦別市</v>
      </c>
      <c r="D184">
        <f>貼_前年計算用シート!D436</f>
        <v>296</v>
      </c>
      <c r="E184">
        <f t="shared" si="48"/>
        <v>118</v>
      </c>
      <c r="F184" t="str">
        <f>貼_前年計算用シート!E257</f>
        <v>留萌市</v>
      </c>
      <c r="G184">
        <f>貼_前年計算用シート!E436</f>
        <v>59</v>
      </c>
      <c r="H184">
        <f t="shared" si="49"/>
        <v>118</v>
      </c>
      <c r="I184" t="str">
        <f>貼_前年計算用シート!F257</f>
        <v>-</v>
      </c>
      <c r="J184" t="str">
        <f>貼_前年計算用シート!F436</f>
        <v>-</v>
      </c>
      <c r="K184" t="str">
        <f t="shared" si="50"/>
        <v>-</v>
      </c>
      <c r="L184" t="str">
        <f>貼_前年計算用シート!G257</f>
        <v>-</v>
      </c>
      <c r="M184" t="str">
        <f>貼_前年計算用シート!G436</f>
        <v>-</v>
      </c>
      <c r="N184" t="str">
        <f t="shared" si="51"/>
        <v>-</v>
      </c>
      <c r="O184" t="str">
        <f>貼_前年計算用シート!H257</f>
        <v>鶴居村</v>
      </c>
      <c r="P184">
        <f>貼_前年計算用シート!H436</f>
        <v>0</v>
      </c>
      <c r="Q184">
        <f t="shared" si="52"/>
        <v>65</v>
      </c>
      <c r="R184" t="str">
        <f>貼_前年計算用シート!I257</f>
        <v>鶴居村</v>
      </c>
      <c r="S184">
        <f>貼_前年計算用シート!I436</f>
        <v>0</v>
      </c>
      <c r="T184">
        <f t="shared" si="53"/>
        <v>102</v>
      </c>
      <c r="U184" t="str">
        <f>貼_前年計算用シート!J257</f>
        <v>-</v>
      </c>
      <c r="V184" t="str">
        <f>貼_前年計算用シート!J436</f>
        <v>-</v>
      </c>
      <c r="W184" t="str">
        <f t="shared" si="54"/>
        <v>-</v>
      </c>
      <c r="X184" t="str">
        <f>貼_前年計算用シート!K257</f>
        <v>-</v>
      </c>
      <c r="Y184" t="str">
        <f>貼_前年計算用シート!K436</f>
        <v>-</v>
      </c>
      <c r="Z184" t="str">
        <f t="shared" si="55"/>
        <v>-</v>
      </c>
      <c r="AA184" t="str">
        <f>貼_前年計算用シート!L257</f>
        <v>-</v>
      </c>
      <c r="AB184" t="str">
        <f>貼_前年計算用シート!L436</f>
        <v>-</v>
      </c>
      <c r="AC184" t="str">
        <f t="shared" si="56"/>
        <v>-</v>
      </c>
      <c r="AD184" t="str">
        <f>貼_前年計算用シート!M257</f>
        <v>本別町</v>
      </c>
      <c r="AE184">
        <f>貼_前年計算用シート!M436</f>
        <v>20</v>
      </c>
      <c r="AF184">
        <f t="shared" si="57"/>
        <v>118</v>
      </c>
      <c r="AG184" t="str">
        <f>貼_前年計算用シート!N257</f>
        <v>-</v>
      </c>
      <c r="AH184" t="str">
        <f>貼_前年計算用シート!N436</f>
        <v>-</v>
      </c>
      <c r="AI184" t="str">
        <f t="shared" si="58"/>
        <v>-</v>
      </c>
      <c r="AJ184" t="str">
        <f>貼_前年計算用シート!O257</f>
        <v>-</v>
      </c>
      <c r="AK184" t="str">
        <f>貼_前年計算用シート!O436</f>
        <v>-</v>
      </c>
      <c r="AL184" t="str">
        <f t="shared" si="59"/>
        <v>-</v>
      </c>
      <c r="AM184" t="str">
        <f>貼_前年計算用シート!P257</f>
        <v>羅臼町</v>
      </c>
      <c r="AN184">
        <f>貼_前年計算用シート!P436</f>
        <v>49</v>
      </c>
      <c r="AO184">
        <f t="shared" si="60"/>
        <v>118</v>
      </c>
      <c r="AP184" t="str">
        <f>貼_前年計算用シート!Q257</f>
        <v>白老町</v>
      </c>
      <c r="AQ184">
        <f>貼_前年計算用シート!Q436</f>
        <v>16</v>
      </c>
      <c r="AR184">
        <f t="shared" si="61"/>
        <v>117</v>
      </c>
      <c r="AS184" t="str">
        <f>貼_前年計算用シート!R257</f>
        <v>月形町</v>
      </c>
      <c r="AT184">
        <f>貼_前年計算用シート!R436</f>
        <v>6</v>
      </c>
      <c r="AU184">
        <f t="shared" si="62"/>
        <v>118</v>
      </c>
      <c r="AV184" t="str">
        <f>貼_前年計算用シート!S257</f>
        <v>留寿都村</v>
      </c>
      <c r="AW184">
        <f>貼_前年計算用シート!S436</f>
        <v>5</v>
      </c>
      <c r="AX184">
        <f t="shared" si="63"/>
        <v>116</v>
      </c>
    </row>
    <row r="185" spans="3:50">
      <c r="C185" t="str">
        <f>貼_前年計算用シート!D258</f>
        <v>浦臼町</v>
      </c>
      <c r="D185">
        <f>貼_前年計算用シート!D437</f>
        <v>285</v>
      </c>
      <c r="E185">
        <f t="shared" si="48"/>
        <v>119</v>
      </c>
      <c r="F185" t="str">
        <f>貼_前年計算用シート!E258</f>
        <v>江差町</v>
      </c>
      <c r="G185">
        <f>貼_前年計算用シート!E437</f>
        <v>57</v>
      </c>
      <c r="H185">
        <f t="shared" si="49"/>
        <v>119</v>
      </c>
      <c r="I185" t="str">
        <f>貼_前年計算用シート!F258</f>
        <v>-</v>
      </c>
      <c r="J185" t="str">
        <f>貼_前年計算用シート!F437</f>
        <v>-</v>
      </c>
      <c r="K185" t="str">
        <f t="shared" si="50"/>
        <v>-</v>
      </c>
      <c r="L185" t="str">
        <f>貼_前年計算用シート!G258</f>
        <v>-</v>
      </c>
      <c r="M185" t="str">
        <f>貼_前年計算用シート!G437</f>
        <v>-</v>
      </c>
      <c r="N185" t="str">
        <f t="shared" si="51"/>
        <v>-</v>
      </c>
      <c r="O185" t="str">
        <f>貼_前年計算用シート!H258</f>
        <v>-</v>
      </c>
      <c r="P185" t="str">
        <f>貼_前年計算用シート!H437</f>
        <v>-</v>
      </c>
      <c r="Q185" t="str">
        <f t="shared" si="52"/>
        <v>-</v>
      </c>
      <c r="R185" t="str">
        <f>貼_前年計算用シート!I258</f>
        <v>白糠町</v>
      </c>
      <c r="S185">
        <f>貼_前年計算用シート!I437</f>
        <v>0</v>
      </c>
      <c r="T185">
        <f t="shared" si="53"/>
        <v>102</v>
      </c>
      <c r="U185" t="str">
        <f>貼_前年計算用シート!J258</f>
        <v>-</v>
      </c>
      <c r="V185" t="str">
        <f>貼_前年計算用シート!J437</f>
        <v>-</v>
      </c>
      <c r="W185" t="str">
        <f t="shared" si="54"/>
        <v>-</v>
      </c>
      <c r="X185" t="str">
        <f>貼_前年計算用シート!K258</f>
        <v>-</v>
      </c>
      <c r="Y185" t="str">
        <f>貼_前年計算用シート!K437</f>
        <v>-</v>
      </c>
      <c r="Z185" t="str">
        <f t="shared" si="55"/>
        <v>-</v>
      </c>
      <c r="AA185" t="str">
        <f>貼_前年計算用シート!L258</f>
        <v>-</v>
      </c>
      <c r="AB185" t="str">
        <f>貼_前年計算用シート!L437</f>
        <v>-</v>
      </c>
      <c r="AC185" t="str">
        <f t="shared" si="56"/>
        <v>-</v>
      </c>
      <c r="AD185" t="str">
        <f>貼_前年計算用シート!M258</f>
        <v>上ノ国町</v>
      </c>
      <c r="AE185">
        <f>貼_前年計算用シート!M437</f>
        <v>19</v>
      </c>
      <c r="AF185">
        <f t="shared" si="57"/>
        <v>119</v>
      </c>
      <c r="AG185" t="str">
        <f>貼_前年計算用シート!N258</f>
        <v>-</v>
      </c>
      <c r="AH185" t="str">
        <f>貼_前年計算用シート!N437</f>
        <v>-</v>
      </c>
      <c r="AI185" t="str">
        <f t="shared" si="58"/>
        <v>-</v>
      </c>
      <c r="AJ185" t="str">
        <f>貼_前年計算用シート!O258</f>
        <v>-</v>
      </c>
      <c r="AK185" t="str">
        <f>貼_前年計算用シート!O437</f>
        <v>-</v>
      </c>
      <c r="AL185" t="str">
        <f t="shared" si="59"/>
        <v>-</v>
      </c>
      <c r="AM185" t="str">
        <f>貼_前年計算用シート!P258</f>
        <v>占冠村</v>
      </c>
      <c r="AN185">
        <f>貼_前年計算用シート!P437</f>
        <v>43</v>
      </c>
      <c r="AO185">
        <f t="shared" si="60"/>
        <v>119</v>
      </c>
      <c r="AP185" t="str">
        <f>貼_前年計算用シート!Q258</f>
        <v>室蘭市</v>
      </c>
      <c r="AQ185">
        <f>貼_前年計算用シート!Q437</f>
        <v>15</v>
      </c>
      <c r="AR185">
        <f t="shared" si="61"/>
        <v>119</v>
      </c>
      <c r="AS185" t="str">
        <f>貼_前年計算用シート!R258</f>
        <v>比布町</v>
      </c>
      <c r="AT185">
        <f>貼_前年計算用シート!R437</f>
        <v>4</v>
      </c>
      <c r="AU185">
        <f t="shared" si="62"/>
        <v>119</v>
      </c>
      <c r="AV185" t="str">
        <f>貼_前年計算用シート!S258</f>
        <v>初山別村</v>
      </c>
      <c r="AW185">
        <f>貼_前年計算用シート!S437</f>
        <v>5</v>
      </c>
      <c r="AX185">
        <f t="shared" si="63"/>
        <v>116</v>
      </c>
    </row>
    <row r="186" spans="3:50">
      <c r="C186" t="str">
        <f>貼_前年計算用シート!D259</f>
        <v>東神楽町</v>
      </c>
      <c r="D186">
        <f>貼_前年計算用シート!D438</f>
        <v>285</v>
      </c>
      <c r="E186">
        <f t="shared" si="48"/>
        <v>119</v>
      </c>
      <c r="F186" t="str">
        <f>貼_前年計算用シート!E259</f>
        <v>下川町</v>
      </c>
      <c r="G186">
        <f>貼_前年計算用シート!E438</f>
        <v>54</v>
      </c>
      <c r="H186">
        <f t="shared" si="49"/>
        <v>120</v>
      </c>
      <c r="I186" t="str">
        <f>貼_前年計算用シート!F259</f>
        <v>-</v>
      </c>
      <c r="J186" t="str">
        <f>貼_前年計算用シート!F438</f>
        <v>-</v>
      </c>
      <c r="K186" t="str">
        <f t="shared" si="50"/>
        <v>-</v>
      </c>
      <c r="L186" t="str">
        <f>貼_前年計算用シート!G259</f>
        <v>-</v>
      </c>
      <c r="M186" t="str">
        <f>貼_前年計算用シート!G438</f>
        <v>-</v>
      </c>
      <c r="N186" t="str">
        <f t="shared" si="51"/>
        <v>-</v>
      </c>
      <c r="O186" t="str">
        <f>貼_前年計算用シート!H259</f>
        <v>-</v>
      </c>
      <c r="P186" t="str">
        <f>貼_前年計算用シート!H438</f>
        <v>-</v>
      </c>
      <c r="Q186" t="str">
        <f t="shared" si="52"/>
        <v>-</v>
      </c>
      <c r="R186" t="str">
        <f>貼_前年計算用シート!I259</f>
        <v>中標津町</v>
      </c>
      <c r="S186">
        <f>貼_前年計算用シート!I438</f>
        <v>0</v>
      </c>
      <c r="T186">
        <f t="shared" si="53"/>
        <v>102</v>
      </c>
      <c r="U186" t="str">
        <f>貼_前年計算用シート!J259</f>
        <v>-</v>
      </c>
      <c r="V186" t="str">
        <f>貼_前年計算用シート!J438</f>
        <v>-</v>
      </c>
      <c r="W186" t="str">
        <f t="shared" si="54"/>
        <v>-</v>
      </c>
      <c r="X186" t="str">
        <f>貼_前年計算用シート!K259</f>
        <v>-</v>
      </c>
      <c r="Y186" t="str">
        <f>貼_前年計算用シート!K438</f>
        <v>-</v>
      </c>
      <c r="Z186" t="str">
        <f t="shared" si="55"/>
        <v>-</v>
      </c>
      <c r="AA186" t="str">
        <f>貼_前年計算用シート!L259</f>
        <v>-</v>
      </c>
      <c r="AB186" t="str">
        <f>貼_前年計算用シート!L438</f>
        <v>-</v>
      </c>
      <c r="AC186" t="str">
        <f t="shared" si="56"/>
        <v>-</v>
      </c>
      <c r="AD186" t="str">
        <f>貼_前年計算用シート!M259</f>
        <v>乙部町</v>
      </c>
      <c r="AE186">
        <f>貼_前年計算用シート!M438</f>
        <v>16</v>
      </c>
      <c r="AF186">
        <f t="shared" si="57"/>
        <v>120</v>
      </c>
      <c r="AG186" t="str">
        <f>貼_前年計算用シート!N259</f>
        <v>-</v>
      </c>
      <c r="AH186" t="str">
        <f>貼_前年計算用シート!N438</f>
        <v>-</v>
      </c>
      <c r="AI186" t="str">
        <f t="shared" si="58"/>
        <v>-</v>
      </c>
      <c r="AJ186" t="str">
        <f>貼_前年計算用シート!O259</f>
        <v>-</v>
      </c>
      <c r="AK186" t="str">
        <f>貼_前年計算用シート!O438</f>
        <v>-</v>
      </c>
      <c r="AL186" t="str">
        <f t="shared" si="59"/>
        <v>-</v>
      </c>
      <c r="AM186" t="str">
        <f>貼_前年計算用シート!P259</f>
        <v>厚沢部町</v>
      </c>
      <c r="AN186">
        <f>貼_前年計算用シート!P438</f>
        <v>42</v>
      </c>
      <c r="AO186">
        <f t="shared" si="60"/>
        <v>120</v>
      </c>
      <c r="AP186" t="str">
        <f>貼_前年計算用シート!Q259</f>
        <v>余市町</v>
      </c>
      <c r="AQ186">
        <f>貼_前年計算用シート!Q438</f>
        <v>15</v>
      </c>
      <c r="AR186">
        <f t="shared" si="61"/>
        <v>119</v>
      </c>
      <c r="AS186" t="str">
        <f>貼_前年計算用シート!R259</f>
        <v>-</v>
      </c>
      <c r="AT186" t="str">
        <f>貼_前年計算用シート!R438</f>
        <v>-</v>
      </c>
      <c r="AU186" t="str">
        <f t="shared" si="62"/>
        <v>-</v>
      </c>
      <c r="AV186" t="str">
        <f>貼_前年計算用シート!S259</f>
        <v>奥尻町</v>
      </c>
      <c r="AW186">
        <f>貼_前年計算用シート!S438</f>
        <v>4</v>
      </c>
      <c r="AX186">
        <f t="shared" si="63"/>
        <v>120</v>
      </c>
    </row>
    <row r="187" spans="3:50">
      <c r="C187" t="str">
        <f>貼_前年計算用シート!D260</f>
        <v>秩父別町</v>
      </c>
      <c r="D187">
        <f>貼_前年計算用シート!D439</f>
        <v>274</v>
      </c>
      <c r="E187">
        <f t="shared" si="48"/>
        <v>121</v>
      </c>
      <c r="F187" t="str">
        <f>貼_前年計算用シート!E260</f>
        <v>新冠町</v>
      </c>
      <c r="G187">
        <f>貼_前年計算用シート!E439</f>
        <v>52</v>
      </c>
      <c r="H187">
        <f t="shared" si="49"/>
        <v>121</v>
      </c>
      <c r="I187" t="str">
        <f>貼_前年計算用シート!F260</f>
        <v>-</v>
      </c>
      <c r="J187" t="str">
        <f>貼_前年計算用シート!F439</f>
        <v>-</v>
      </c>
      <c r="K187" t="str">
        <f t="shared" si="50"/>
        <v>-</v>
      </c>
      <c r="L187" t="str">
        <f>貼_前年計算用シート!G260</f>
        <v>-</v>
      </c>
      <c r="M187" t="str">
        <f>貼_前年計算用シート!G439</f>
        <v>-</v>
      </c>
      <c r="N187" t="str">
        <f t="shared" si="51"/>
        <v>-</v>
      </c>
      <c r="O187" t="str">
        <f>貼_前年計算用シート!H260</f>
        <v>-</v>
      </c>
      <c r="P187" t="str">
        <f>貼_前年計算用シート!H439</f>
        <v>-</v>
      </c>
      <c r="Q187" t="str">
        <f t="shared" si="52"/>
        <v>-</v>
      </c>
      <c r="R187" t="str">
        <f>貼_前年計算用シート!I260</f>
        <v>-</v>
      </c>
      <c r="S187" t="str">
        <f>貼_前年計算用シート!I439</f>
        <v>-</v>
      </c>
      <c r="T187" t="str">
        <f t="shared" si="53"/>
        <v>-</v>
      </c>
      <c r="U187" t="str">
        <f>貼_前年計算用シート!J260</f>
        <v>-</v>
      </c>
      <c r="V187" t="str">
        <f>貼_前年計算用シート!J439</f>
        <v>-</v>
      </c>
      <c r="W187" t="str">
        <f t="shared" si="54"/>
        <v>-</v>
      </c>
      <c r="X187" t="str">
        <f>貼_前年計算用シート!K260</f>
        <v>-</v>
      </c>
      <c r="Y187" t="str">
        <f>貼_前年計算用シート!K439</f>
        <v>-</v>
      </c>
      <c r="Z187" t="str">
        <f t="shared" si="55"/>
        <v>-</v>
      </c>
      <c r="AA187" t="str">
        <f>貼_前年計算用シート!L260</f>
        <v>-</v>
      </c>
      <c r="AB187" t="str">
        <f>貼_前年計算用シート!L439</f>
        <v>-</v>
      </c>
      <c r="AC187" t="str">
        <f t="shared" si="56"/>
        <v>-</v>
      </c>
      <c r="AD187" t="str">
        <f>貼_前年計算用シート!M260</f>
        <v>様似町</v>
      </c>
      <c r="AE187">
        <f>貼_前年計算用シート!M439</f>
        <v>14</v>
      </c>
      <c r="AF187">
        <f t="shared" si="57"/>
        <v>121</v>
      </c>
      <c r="AG187" t="str">
        <f>貼_前年計算用シート!N260</f>
        <v>-</v>
      </c>
      <c r="AH187" t="str">
        <f>貼_前年計算用シート!N439</f>
        <v>-</v>
      </c>
      <c r="AI187" t="str">
        <f t="shared" si="58"/>
        <v>-</v>
      </c>
      <c r="AJ187" t="str">
        <f>貼_前年計算用シート!O260</f>
        <v>-</v>
      </c>
      <c r="AK187" t="str">
        <f>貼_前年計算用シート!O439</f>
        <v>-</v>
      </c>
      <c r="AL187" t="str">
        <f t="shared" si="59"/>
        <v>-</v>
      </c>
      <c r="AM187" t="str">
        <f>貼_前年計算用シート!P260</f>
        <v>京極町</v>
      </c>
      <c r="AN187">
        <f>貼_前年計算用シート!P439</f>
        <v>42</v>
      </c>
      <c r="AO187">
        <f t="shared" si="60"/>
        <v>120</v>
      </c>
      <c r="AP187" t="str">
        <f>貼_前年計算用シート!Q260</f>
        <v>三笠市</v>
      </c>
      <c r="AQ187">
        <f>貼_前年計算用シート!Q439</f>
        <v>11</v>
      </c>
      <c r="AR187">
        <f t="shared" si="61"/>
        <v>121</v>
      </c>
      <c r="AS187" t="str">
        <f>貼_前年計算用シート!R260</f>
        <v>-</v>
      </c>
      <c r="AT187" t="str">
        <f>貼_前年計算用シート!R439</f>
        <v>-</v>
      </c>
      <c r="AU187" t="str">
        <f t="shared" si="62"/>
        <v>-</v>
      </c>
      <c r="AV187" t="str">
        <f>貼_前年計算用シート!S260</f>
        <v>赤井川村</v>
      </c>
      <c r="AW187">
        <f>貼_前年計算用シート!S439</f>
        <v>4</v>
      </c>
      <c r="AX187">
        <f t="shared" si="63"/>
        <v>120</v>
      </c>
    </row>
    <row r="188" spans="3:50">
      <c r="C188" t="str">
        <f>貼_前年計算用シート!D261</f>
        <v>雨竜町</v>
      </c>
      <c r="D188">
        <f>貼_前年計算用シート!D440</f>
        <v>272</v>
      </c>
      <c r="E188">
        <f t="shared" si="48"/>
        <v>122</v>
      </c>
      <c r="F188" t="str">
        <f>貼_前年計算用シート!E261</f>
        <v>標茶町</v>
      </c>
      <c r="G188">
        <f>貼_前年計算用シート!E440</f>
        <v>51</v>
      </c>
      <c r="H188">
        <f t="shared" si="49"/>
        <v>122</v>
      </c>
      <c r="I188" t="str">
        <f>貼_前年計算用シート!F261</f>
        <v>-</v>
      </c>
      <c r="J188" t="str">
        <f>貼_前年計算用シート!F440</f>
        <v>-</v>
      </c>
      <c r="K188" t="str">
        <f t="shared" si="50"/>
        <v>-</v>
      </c>
      <c r="L188" t="str">
        <f>貼_前年計算用シート!G261</f>
        <v>-</v>
      </c>
      <c r="M188" t="str">
        <f>貼_前年計算用シート!G440</f>
        <v>-</v>
      </c>
      <c r="N188" t="str">
        <f t="shared" si="51"/>
        <v>-</v>
      </c>
      <c r="O188" t="str">
        <f>貼_前年計算用シート!H261</f>
        <v>-</v>
      </c>
      <c r="P188" t="str">
        <f>貼_前年計算用シート!H440</f>
        <v>-</v>
      </c>
      <c r="Q188" t="str">
        <f t="shared" si="52"/>
        <v>-</v>
      </c>
      <c r="R188" t="str">
        <f>貼_前年計算用シート!I261</f>
        <v>-</v>
      </c>
      <c r="S188" t="str">
        <f>貼_前年計算用シート!I440</f>
        <v>-</v>
      </c>
      <c r="T188" t="str">
        <f t="shared" si="53"/>
        <v>-</v>
      </c>
      <c r="U188" t="str">
        <f>貼_前年計算用シート!J261</f>
        <v>-</v>
      </c>
      <c r="V188" t="str">
        <f>貼_前年計算用シート!J440</f>
        <v>-</v>
      </c>
      <c r="W188" t="str">
        <f t="shared" si="54"/>
        <v>-</v>
      </c>
      <c r="X188" t="str">
        <f>貼_前年計算用シート!K261</f>
        <v>-</v>
      </c>
      <c r="Y188" t="str">
        <f>貼_前年計算用シート!K440</f>
        <v>-</v>
      </c>
      <c r="Z188" t="str">
        <f t="shared" si="55"/>
        <v>-</v>
      </c>
      <c r="AA188" t="str">
        <f>貼_前年計算用シート!L261</f>
        <v>-</v>
      </c>
      <c r="AB188" t="str">
        <f>貼_前年計算用シート!L440</f>
        <v>-</v>
      </c>
      <c r="AC188" t="str">
        <f t="shared" si="56"/>
        <v>-</v>
      </c>
      <c r="AD188" t="str">
        <f>貼_前年計算用シート!M261</f>
        <v>愛別町</v>
      </c>
      <c r="AE188">
        <f>貼_前年計算用シート!M440</f>
        <v>13</v>
      </c>
      <c r="AF188">
        <f t="shared" si="57"/>
        <v>122</v>
      </c>
      <c r="AG188" t="str">
        <f>貼_前年計算用シート!N261</f>
        <v>-</v>
      </c>
      <c r="AH188" t="str">
        <f>貼_前年計算用シート!N440</f>
        <v>-</v>
      </c>
      <c r="AI188" t="str">
        <f t="shared" si="58"/>
        <v>-</v>
      </c>
      <c r="AJ188" t="str">
        <f>貼_前年計算用シート!O261</f>
        <v>-</v>
      </c>
      <c r="AK188" t="str">
        <f>貼_前年計算用シート!O440</f>
        <v>-</v>
      </c>
      <c r="AL188" t="str">
        <f t="shared" si="59"/>
        <v>-</v>
      </c>
      <c r="AM188" t="str">
        <f>貼_前年計算用シート!P261</f>
        <v>当別町</v>
      </c>
      <c r="AN188">
        <f>貼_前年計算用シート!P440</f>
        <v>41</v>
      </c>
      <c r="AO188">
        <f t="shared" si="60"/>
        <v>122</v>
      </c>
      <c r="AP188" t="str">
        <f>貼_前年計算用シート!Q261</f>
        <v>京極町</v>
      </c>
      <c r="AQ188">
        <f>貼_前年計算用シート!Q440</f>
        <v>11</v>
      </c>
      <c r="AR188">
        <f t="shared" si="61"/>
        <v>121</v>
      </c>
      <c r="AS188" t="str">
        <f>貼_前年計算用シート!R261</f>
        <v>-</v>
      </c>
      <c r="AT188" t="str">
        <f>貼_前年計算用シート!R440</f>
        <v>-</v>
      </c>
      <c r="AU188" t="str">
        <f t="shared" si="62"/>
        <v>-</v>
      </c>
      <c r="AV188" t="str">
        <f>貼_前年計算用シート!S261</f>
        <v>比布町</v>
      </c>
      <c r="AW188">
        <f>貼_前年計算用シート!S440</f>
        <v>4</v>
      </c>
      <c r="AX188">
        <f t="shared" si="63"/>
        <v>120</v>
      </c>
    </row>
    <row r="189" spans="3:50">
      <c r="C189" t="str">
        <f>貼_前年計算用シート!D262</f>
        <v>登別市</v>
      </c>
      <c r="D189">
        <f>貼_前年計算用シート!D441</f>
        <v>267</v>
      </c>
      <c r="E189">
        <f t="shared" si="48"/>
        <v>123</v>
      </c>
      <c r="F189" t="str">
        <f>貼_前年計算用シート!E262</f>
        <v>赤平市</v>
      </c>
      <c r="G189">
        <f>貼_前年計算用シート!E441</f>
        <v>50</v>
      </c>
      <c r="H189">
        <f t="shared" si="49"/>
        <v>123</v>
      </c>
      <c r="I189" t="str">
        <f>貼_前年計算用シート!F262</f>
        <v>-</v>
      </c>
      <c r="J189" t="str">
        <f>貼_前年計算用シート!F441</f>
        <v>-</v>
      </c>
      <c r="K189" t="str">
        <f t="shared" si="50"/>
        <v>-</v>
      </c>
      <c r="L189" t="str">
        <f>貼_前年計算用シート!G262</f>
        <v>-</v>
      </c>
      <c r="M189" t="str">
        <f>貼_前年計算用シート!G441</f>
        <v>-</v>
      </c>
      <c r="N189" t="str">
        <f t="shared" si="51"/>
        <v>-</v>
      </c>
      <c r="O189" t="str">
        <f>貼_前年計算用シート!H262</f>
        <v>-</v>
      </c>
      <c r="P189" t="str">
        <f>貼_前年計算用シート!H441</f>
        <v>-</v>
      </c>
      <c r="Q189" t="str">
        <f t="shared" si="52"/>
        <v>-</v>
      </c>
      <c r="R189" t="str">
        <f>貼_前年計算用シート!I262</f>
        <v>-</v>
      </c>
      <c r="S189" t="str">
        <f>貼_前年計算用シート!I441</f>
        <v>-</v>
      </c>
      <c r="T189" t="str">
        <f t="shared" si="53"/>
        <v>-</v>
      </c>
      <c r="U189" t="str">
        <f>貼_前年計算用シート!J262</f>
        <v>-</v>
      </c>
      <c r="V189" t="str">
        <f>貼_前年計算用シート!J441</f>
        <v>-</v>
      </c>
      <c r="W189" t="str">
        <f t="shared" si="54"/>
        <v>-</v>
      </c>
      <c r="X189" t="str">
        <f>貼_前年計算用シート!K262</f>
        <v>-</v>
      </c>
      <c r="Y189" t="str">
        <f>貼_前年計算用シート!K441</f>
        <v>-</v>
      </c>
      <c r="Z189" t="str">
        <f t="shared" si="55"/>
        <v>-</v>
      </c>
      <c r="AA189" t="str">
        <f>貼_前年計算用シート!L262</f>
        <v>-</v>
      </c>
      <c r="AB189" t="str">
        <f>貼_前年計算用シート!L441</f>
        <v>-</v>
      </c>
      <c r="AC189" t="str">
        <f t="shared" si="56"/>
        <v>-</v>
      </c>
      <c r="AD189" t="str">
        <f>貼_前年計算用シート!M262</f>
        <v>留萌市</v>
      </c>
      <c r="AE189">
        <f>貼_前年計算用シート!M441</f>
        <v>12</v>
      </c>
      <c r="AF189">
        <f t="shared" si="57"/>
        <v>123</v>
      </c>
      <c r="AG189" t="str">
        <f>貼_前年計算用シート!N262</f>
        <v>-</v>
      </c>
      <c r="AH189" t="str">
        <f>貼_前年計算用シート!N441</f>
        <v>-</v>
      </c>
      <c r="AI189" t="str">
        <f t="shared" si="58"/>
        <v>-</v>
      </c>
      <c r="AJ189" t="str">
        <f>貼_前年計算用シート!O262</f>
        <v>-</v>
      </c>
      <c r="AK189" t="str">
        <f>貼_前年計算用シート!O441</f>
        <v>-</v>
      </c>
      <c r="AL189" t="str">
        <f t="shared" si="59"/>
        <v>-</v>
      </c>
      <c r="AM189" t="str">
        <f>貼_前年計算用シート!P262</f>
        <v>釧路町</v>
      </c>
      <c r="AN189">
        <f>貼_前年計算用シート!P441</f>
        <v>41</v>
      </c>
      <c r="AO189">
        <f t="shared" si="60"/>
        <v>122</v>
      </c>
      <c r="AP189" t="str">
        <f>貼_前年計算用シート!Q262</f>
        <v>奈井江町</v>
      </c>
      <c r="AQ189">
        <f>貼_前年計算用シート!Q441</f>
        <v>10</v>
      </c>
      <c r="AR189">
        <f t="shared" si="61"/>
        <v>123</v>
      </c>
      <c r="AS189" t="str">
        <f>貼_前年計算用シート!R262</f>
        <v>-</v>
      </c>
      <c r="AT189" t="str">
        <f>貼_前年計算用シート!R441</f>
        <v>-</v>
      </c>
      <c r="AU189" t="str">
        <f t="shared" si="62"/>
        <v>-</v>
      </c>
      <c r="AV189" t="str">
        <f>貼_前年計算用シート!S262</f>
        <v>様似町</v>
      </c>
      <c r="AW189">
        <f>貼_前年計算用シート!S441</f>
        <v>4</v>
      </c>
      <c r="AX189">
        <f t="shared" si="63"/>
        <v>120</v>
      </c>
    </row>
    <row r="190" spans="3:50">
      <c r="C190" t="str">
        <f>貼_前年計算用シート!D263</f>
        <v>比布町</v>
      </c>
      <c r="D190">
        <f>貼_前年計算用シート!D442</f>
        <v>266</v>
      </c>
      <c r="E190">
        <f t="shared" si="48"/>
        <v>124</v>
      </c>
      <c r="F190" t="str">
        <f>貼_前年計算用シート!E263</f>
        <v>上ノ国町</v>
      </c>
      <c r="G190">
        <f>貼_前年計算用シート!E442</f>
        <v>48</v>
      </c>
      <c r="H190">
        <f t="shared" si="49"/>
        <v>124</v>
      </c>
      <c r="I190" t="str">
        <f>貼_前年計算用シート!F263</f>
        <v>-</v>
      </c>
      <c r="J190" t="str">
        <f>貼_前年計算用シート!F442</f>
        <v>-</v>
      </c>
      <c r="K190" t="str">
        <f t="shared" si="50"/>
        <v>-</v>
      </c>
      <c r="L190" t="str">
        <f>貼_前年計算用シート!G263</f>
        <v>-</v>
      </c>
      <c r="M190" t="str">
        <f>貼_前年計算用シート!G442</f>
        <v>-</v>
      </c>
      <c r="N190" t="str">
        <f t="shared" si="51"/>
        <v>-</v>
      </c>
      <c r="O190" t="str">
        <f>貼_前年計算用シート!H263</f>
        <v>-</v>
      </c>
      <c r="P190" t="str">
        <f>貼_前年計算用シート!H442</f>
        <v>-</v>
      </c>
      <c r="Q190" t="str">
        <f t="shared" si="52"/>
        <v>-</v>
      </c>
      <c r="R190" t="str">
        <f>貼_前年計算用シート!I263</f>
        <v>-</v>
      </c>
      <c r="S190" t="str">
        <f>貼_前年計算用シート!I442</f>
        <v>-</v>
      </c>
      <c r="T190" t="str">
        <f t="shared" si="53"/>
        <v>-</v>
      </c>
      <c r="U190" t="str">
        <f>貼_前年計算用シート!J263</f>
        <v>-</v>
      </c>
      <c r="V190" t="str">
        <f>貼_前年計算用シート!J442</f>
        <v>-</v>
      </c>
      <c r="W190" t="str">
        <f t="shared" si="54"/>
        <v>-</v>
      </c>
      <c r="X190" t="str">
        <f>貼_前年計算用シート!K263</f>
        <v>-</v>
      </c>
      <c r="Y190" t="str">
        <f>貼_前年計算用シート!K442</f>
        <v>-</v>
      </c>
      <c r="Z190" t="str">
        <f t="shared" si="55"/>
        <v>-</v>
      </c>
      <c r="AA190" t="str">
        <f>貼_前年計算用シート!L263</f>
        <v>-</v>
      </c>
      <c r="AB190" t="str">
        <f>貼_前年計算用シート!L442</f>
        <v>-</v>
      </c>
      <c r="AC190" t="str">
        <f t="shared" si="56"/>
        <v>-</v>
      </c>
      <c r="AD190" t="str">
        <f>貼_前年計算用シート!M263</f>
        <v>小平町</v>
      </c>
      <c r="AE190">
        <f>貼_前年計算用シート!M442</f>
        <v>12</v>
      </c>
      <c r="AF190">
        <f t="shared" si="57"/>
        <v>123</v>
      </c>
      <c r="AG190" t="str">
        <f>貼_前年計算用シート!N263</f>
        <v>-</v>
      </c>
      <c r="AH190" t="str">
        <f>貼_前年計算用シート!N442</f>
        <v>-</v>
      </c>
      <c r="AI190" t="str">
        <f t="shared" si="58"/>
        <v>-</v>
      </c>
      <c r="AJ190" t="str">
        <f>貼_前年計算用シート!O263</f>
        <v>-</v>
      </c>
      <c r="AK190" t="str">
        <f>貼_前年計算用シート!O442</f>
        <v>-</v>
      </c>
      <c r="AL190" t="str">
        <f t="shared" si="59"/>
        <v>-</v>
      </c>
      <c r="AM190" t="str">
        <f>貼_前年計算用シート!P263</f>
        <v>赤井川村</v>
      </c>
      <c r="AN190">
        <f>貼_前年計算用シート!P442</f>
        <v>40</v>
      </c>
      <c r="AO190">
        <f t="shared" si="60"/>
        <v>124</v>
      </c>
      <c r="AP190" t="str">
        <f>貼_前年計算用シート!Q263</f>
        <v>幌加内町</v>
      </c>
      <c r="AQ190">
        <f>貼_前年計算用シート!Q442</f>
        <v>10</v>
      </c>
      <c r="AR190">
        <f t="shared" si="61"/>
        <v>123</v>
      </c>
      <c r="AS190" t="str">
        <f>貼_前年計算用シート!R263</f>
        <v>-</v>
      </c>
      <c r="AT190" t="str">
        <f>貼_前年計算用シート!R442</f>
        <v>-</v>
      </c>
      <c r="AU190" t="str">
        <f t="shared" si="62"/>
        <v>-</v>
      </c>
      <c r="AV190" t="str">
        <f>貼_前年計算用シート!S263</f>
        <v>室蘭市</v>
      </c>
      <c r="AW190">
        <f>貼_前年計算用シート!S442</f>
        <v>3</v>
      </c>
      <c r="AX190">
        <f t="shared" si="63"/>
        <v>124</v>
      </c>
    </row>
    <row r="191" spans="3:50">
      <c r="C191" t="str">
        <f>貼_前年計算用シート!D264</f>
        <v>砂川市</v>
      </c>
      <c r="D191">
        <f>貼_前年計算用シート!D443</f>
        <v>263</v>
      </c>
      <c r="E191">
        <f t="shared" si="48"/>
        <v>125</v>
      </c>
      <c r="F191" t="str">
        <f>貼_前年計算用シート!E264</f>
        <v>滝上町</v>
      </c>
      <c r="G191">
        <f>貼_前年計算用シート!E443</f>
        <v>47</v>
      </c>
      <c r="H191">
        <f t="shared" si="49"/>
        <v>125</v>
      </c>
      <c r="I191" t="str">
        <f>貼_前年計算用シート!F264</f>
        <v>-</v>
      </c>
      <c r="J191" t="str">
        <f>貼_前年計算用シート!F443</f>
        <v>-</v>
      </c>
      <c r="K191" t="str">
        <f t="shared" si="50"/>
        <v>-</v>
      </c>
      <c r="L191" t="str">
        <f>貼_前年計算用シート!G264</f>
        <v>-</v>
      </c>
      <c r="M191" t="str">
        <f>貼_前年計算用シート!G443</f>
        <v>-</v>
      </c>
      <c r="N191" t="str">
        <f t="shared" si="51"/>
        <v>-</v>
      </c>
      <c r="O191" t="str">
        <f>貼_前年計算用シート!H264</f>
        <v>-</v>
      </c>
      <c r="P191" t="str">
        <f>貼_前年計算用シート!H443</f>
        <v>-</v>
      </c>
      <c r="Q191" t="str">
        <f t="shared" si="52"/>
        <v>-</v>
      </c>
      <c r="R191" t="str">
        <f>貼_前年計算用シート!I264</f>
        <v>-</v>
      </c>
      <c r="S191" t="str">
        <f>貼_前年計算用シート!I443</f>
        <v>-</v>
      </c>
      <c r="T191" t="str">
        <f t="shared" si="53"/>
        <v>-</v>
      </c>
      <c r="U191" t="str">
        <f>貼_前年計算用シート!J264</f>
        <v>-</v>
      </c>
      <c r="V191" t="str">
        <f>貼_前年計算用シート!J443</f>
        <v>-</v>
      </c>
      <c r="W191" t="str">
        <f t="shared" si="54"/>
        <v>-</v>
      </c>
      <c r="X191" t="str">
        <f>貼_前年計算用シート!K264</f>
        <v>-</v>
      </c>
      <c r="Y191" t="str">
        <f>貼_前年計算用シート!K443</f>
        <v>-</v>
      </c>
      <c r="Z191" t="str">
        <f t="shared" si="55"/>
        <v>-</v>
      </c>
      <c r="AA191" t="str">
        <f>貼_前年計算用シート!L264</f>
        <v>-</v>
      </c>
      <c r="AB191" t="str">
        <f>貼_前年計算用シート!L443</f>
        <v>-</v>
      </c>
      <c r="AC191" t="str">
        <f t="shared" si="56"/>
        <v>-</v>
      </c>
      <c r="AD191" t="str">
        <f>貼_前年計算用シート!M264</f>
        <v>遠別町</v>
      </c>
      <c r="AE191">
        <f>貼_前年計算用シート!M443</f>
        <v>12</v>
      </c>
      <c r="AF191">
        <f t="shared" si="57"/>
        <v>123</v>
      </c>
      <c r="AG191" t="str">
        <f>貼_前年計算用シート!N264</f>
        <v>-</v>
      </c>
      <c r="AH191" t="str">
        <f>貼_前年計算用シート!N443</f>
        <v>-</v>
      </c>
      <c r="AI191" t="str">
        <f t="shared" si="58"/>
        <v>-</v>
      </c>
      <c r="AJ191" t="str">
        <f>貼_前年計算用シート!O264</f>
        <v>-</v>
      </c>
      <c r="AK191" t="str">
        <f>貼_前年計算用シート!O443</f>
        <v>-</v>
      </c>
      <c r="AL191" t="str">
        <f t="shared" si="59"/>
        <v>-</v>
      </c>
      <c r="AM191" t="str">
        <f>貼_前年計算用シート!P264</f>
        <v>福島町</v>
      </c>
      <c r="AN191">
        <f>貼_前年計算用シート!P443</f>
        <v>39</v>
      </c>
      <c r="AO191">
        <f t="shared" si="60"/>
        <v>125</v>
      </c>
      <c r="AP191" t="str">
        <f>貼_前年計算用シート!Q264</f>
        <v>滝川市</v>
      </c>
      <c r="AQ191">
        <f>貼_前年計算用シート!Q443</f>
        <v>9</v>
      </c>
      <c r="AR191">
        <f t="shared" si="61"/>
        <v>125</v>
      </c>
      <c r="AS191" t="str">
        <f>貼_前年計算用シート!R264</f>
        <v>-</v>
      </c>
      <c r="AT191" t="str">
        <f>貼_前年計算用シート!R443</f>
        <v>-</v>
      </c>
      <c r="AU191" t="str">
        <f t="shared" si="62"/>
        <v>-</v>
      </c>
      <c r="AV191" t="str">
        <f>貼_前年計算用シート!S264</f>
        <v>島牧村</v>
      </c>
      <c r="AW191">
        <f>貼_前年計算用シート!S443</f>
        <v>3</v>
      </c>
      <c r="AX191">
        <f t="shared" si="63"/>
        <v>124</v>
      </c>
    </row>
    <row r="192" spans="3:50">
      <c r="C192" t="str">
        <f>貼_前年計算用シート!D265</f>
        <v>蘭越町</v>
      </c>
      <c r="D192">
        <f>貼_前年計算用シート!D444</f>
        <v>263</v>
      </c>
      <c r="E192">
        <f t="shared" si="48"/>
        <v>125</v>
      </c>
      <c r="F192" t="str">
        <f>貼_前年計算用シート!E265</f>
        <v>初山別村</v>
      </c>
      <c r="G192">
        <f>貼_前年計算用シート!E444</f>
        <v>46</v>
      </c>
      <c r="H192">
        <f t="shared" si="49"/>
        <v>126</v>
      </c>
      <c r="I192" t="str">
        <f>貼_前年計算用シート!F265</f>
        <v>-</v>
      </c>
      <c r="J192" t="str">
        <f>貼_前年計算用シート!F444</f>
        <v>-</v>
      </c>
      <c r="K192" t="str">
        <f t="shared" si="50"/>
        <v>-</v>
      </c>
      <c r="L192" t="str">
        <f>貼_前年計算用シート!G265</f>
        <v>-</v>
      </c>
      <c r="M192" t="str">
        <f>貼_前年計算用シート!G444</f>
        <v>-</v>
      </c>
      <c r="N192" t="str">
        <f t="shared" si="51"/>
        <v>-</v>
      </c>
      <c r="O192" t="str">
        <f>貼_前年計算用シート!H265</f>
        <v>-</v>
      </c>
      <c r="P192" t="str">
        <f>貼_前年計算用シート!H444</f>
        <v>-</v>
      </c>
      <c r="Q192" t="str">
        <f t="shared" si="52"/>
        <v>-</v>
      </c>
      <c r="R192" t="str">
        <f>貼_前年計算用シート!I265</f>
        <v>-</v>
      </c>
      <c r="S192" t="str">
        <f>貼_前年計算用シート!I444</f>
        <v>-</v>
      </c>
      <c r="T192" t="str">
        <f t="shared" si="53"/>
        <v>-</v>
      </c>
      <c r="U192" t="str">
        <f>貼_前年計算用シート!J265</f>
        <v>-</v>
      </c>
      <c r="V192" t="str">
        <f>貼_前年計算用シート!J444</f>
        <v>-</v>
      </c>
      <c r="W192" t="str">
        <f t="shared" si="54"/>
        <v>-</v>
      </c>
      <c r="X192" t="str">
        <f>貼_前年計算用シート!K265</f>
        <v>-</v>
      </c>
      <c r="Y192" t="str">
        <f>貼_前年計算用シート!K444</f>
        <v>-</v>
      </c>
      <c r="Z192" t="str">
        <f t="shared" si="55"/>
        <v>-</v>
      </c>
      <c r="AA192" t="str">
        <f>貼_前年計算用シート!L265</f>
        <v>-</v>
      </c>
      <c r="AB192" t="str">
        <f>貼_前年計算用シート!L444</f>
        <v>-</v>
      </c>
      <c r="AC192" t="str">
        <f t="shared" si="56"/>
        <v>-</v>
      </c>
      <c r="AD192" t="str">
        <f>貼_前年計算用シート!M265</f>
        <v>木古内町</v>
      </c>
      <c r="AE192">
        <f>貼_前年計算用シート!M444</f>
        <v>11</v>
      </c>
      <c r="AF192">
        <f t="shared" si="57"/>
        <v>126</v>
      </c>
      <c r="AG192" t="str">
        <f>貼_前年計算用シート!N265</f>
        <v>-</v>
      </c>
      <c r="AH192" t="str">
        <f>貼_前年計算用シート!N444</f>
        <v>-</v>
      </c>
      <c r="AI192" t="str">
        <f t="shared" si="58"/>
        <v>-</v>
      </c>
      <c r="AJ192" t="str">
        <f>貼_前年計算用シート!O265</f>
        <v>-</v>
      </c>
      <c r="AK192" t="str">
        <f>貼_前年計算用シート!O444</f>
        <v>-</v>
      </c>
      <c r="AL192" t="str">
        <f t="shared" si="59"/>
        <v>-</v>
      </c>
      <c r="AM192" t="str">
        <f>貼_前年計算用シート!P265</f>
        <v>和寒町</v>
      </c>
      <c r="AN192">
        <f>貼_前年計算用シート!P444</f>
        <v>38</v>
      </c>
      <c r="AO192">
        <f t="shared" si="60"/>
        <v>126</v>
      </c>
      <c r="AP192" t="str">
        <f>貼_前年計算用シート!Q265</f>
        <v>当別町</v>
      </c>
      <c r="AQ192">
        <f>貼_前年計算用シート!Q444</f>
        <v>9</v>
      </c>
      <c r="AR192">
        <f t="shared" si="61"/>
        <v>125</v>
      </c>
      <c r="AS192" t="str">
        <f>貼_前年計算用シート!R265</f>
        <v>-</v>
      </c>
      <c r="AT192" t="str">
        <f>貼_前年計算用シート!R444</f>
        <v>-</v>
      </c>
      <c r="AU192" t="str">
        <f t="shared" si="62"/>
        <v>-</v>
      </c>
      <c r="AV192" t="str">
        <f>貼_前年計算用シート!S265</f>
        <v>倶知安町</v>
      </c>
      <c r="AW192">
        <f>貼_前年計算用シート!S444</f>
        <v>3</v>
      </c>
      <c r="AX192">
        <f t="shared" si="63"/>
        <v>124</v>
      </c>
    </row>
    <row r="193" spans="3:50">
      <c r="C193" t="str">
        <f>貼_前年計算用シート!D266</f>
        <v>ニセコ町</v>
      </c>
      <c r="D193">
        <f>貼_前年計算用シート!D445</f>
        <v>260</v>
      </c>
      <c r="E193">
        <f t="shared" si="48"/>
        <v>127</v>
      </c>
      <c r="F193" t="str">
        <f>貼_前年計算用シート!E266</f>
        <v>釧路市</v>
      </c>
      <c r="G193">
        <f>貼_前年計算用シート!E445</f>
        <v>44</v>
      </c>
      <c r="H193">
        <f t="shared" si="49"/>
        <v>127</v>
      </c>
      <c r="I193" t="str">
        <f>貼_前年計算用シート!F266</f>
        <v>-</v>
      </c>
      <c r="J193" t="str">
        <f>貼_前年計算用シート!F445</f>
        <v>-</v>
      </c>
      <c r="K193" t="str">
        <f t="shared" si="50"/>
        <v>-</v>
      </c>
      <c r="L193" t="str">
        <f>貼_前年計算用シート!G266</f>
        <v>-</v>
      </c>
      <c r="M193" t="str">
        <f>貼_前年計算用シート!G445</f>
        <v>-</v>
      </c>
      <c r="N193" t="str">
        <f t="shared" si="51"/>
        <v>-</v>
      </c>
      <c r="O193" t="str">
        <f>貼_前年計算用シート!H266</f>
        <v>-</v>
      </c>
      <c r="P193" t="str">
        <f>貼_前年計算用シート!H445</f>
        <v>-</v>
      </c>
      <c r="Q193" t="str">
        <f t="shared" si="52"/>
        <v>-</v>
      </c>
      <c r="R193" t="str">
        <f>貼_前年計算用シート!I266</f>
        <v>-</v>
      </c>
      <c r="S193" t="str">
        <f>貼_前年計算用シート!I445</f>
        <v>-</v>
      </c>
      <c r="T193" t="str">
        <f t="shared" si="53"/>
        <v>-</v>
      </c>
      <c r="U193" t="str">
        <f>貼_前年計算用シート!J266</f>
        <v>-</v>
      </c>
      <c r="V193" t="str">
        <f>貼_前年計算用シート!J445</f>
        <v>-</v>
      </c>
      <c r="W193" t="str">
        <f t="shared" si="54"/>
        <v>-</v>
      </c>
      <c r="X193" t="str">
        <f>貼_前年計算用シート!K266</f>
        <v>-</v>
      </c>
      <c r="Y193" t="str">
        <f>貼_前年計算用シート!K445</f>
        <v>-</v>
      </c>
      <c r="Z193" t="str">
        <f t="shared" si="55"/>
        <v>-</v>
      </c>
      <c r="AA193" t="str">
        <f>貼_前年計算用シート!L266</f>
        <v>-</v>
      </c>
      <c r="AB193" t="str">
        <f>貼_前年計算用シート!L445</f>
        <v>-</v>
      </c>
      <c r="AC193" t="str">
        <f t="shared" si="56"/>
        <v>-</v>
      </c>
      <c r="AD193" t="str">
        <f>貼_前年計算用シート!M266</f>
        <v>紋別市</v>
      </c>
      <c r="AE193">
        <f>貼_前年計算用シート!M445</f>
        <v>9</v>
      </c>
      <c r="AF193">
        <f t="shared" si="57"/>
        <v>127</v>
      </c>
      <c r="AG193" t="str">
        <f>貼_前年計算用シート!N266</f>
        <v>-</v>
      </c>
      <c r="AH193" t="str">
        <f>貼_前年計算用シート!N445</f>
        <v>-</v>
      </c>
      <c r="AI193" t="str">
        <f t="shared" si="58"/>
        <v>-</v>
      </c>
      <c r="AJ193" t="str">
        <f>貼_前年計算用シート!O266</f>
        <v>-</v>
      </c>
      <c r="AK193" t="str">
        <f>貼_前年計算用シート!O445</f>
        <v>-</v>
      </c>
      <c r="AL193" t="str">
        <f t="shared" si="59"/>
        <v>-</v>
      </c>
      <c r="AM193" t="str">
        <f>貼_前年計算用シート!P266</f>
        <v>中富良野町</v>
      </c>
      <c r="AN193">
        <f>貼_前年計算用シート!P445</f>
        <v>34</v>
      </c>
      <c r="AO193">
        <f t="shared" si="60"/>
        <v>127</v>
      </c>
      <c r="AP193" t="str">
        <f>貼_前年計算用シート!Q266</f>
        <v>岩内町</v>
      </c>
      <c r="AQ193">
        <f>貼_前年計算用シート!Q445</f>
        <v>9</v>
      </c>
      <c r="AR193">
        <f t="shared" si="61"/>
        <v>125</v>
      </c>
      <c r="AS193" t="str">
        <f>貼_前年計算用シート!R266</f>
        <v>-</v>
      </c>
      <c r="AT193" t="str">
        <f>貼_前年計算用シート!R445</f>
        <v>-</v>
      </c>
      <c r="AU193" t="str">
        <f t="shared" si="62"/>
        <v>-</v>
      </c>
      <c r="AV193" t="str">
        <f>貼_前年計算用シート!S266</f>
        <v>妹背牛町</v>
      </c>
      <c r="AW193">
        <f>貼_前年計算用シート!S445</f>
        <v>3</v>
      </c>
      <c r="AX193">
        <f t="shared" si="63"/>
        <v>124</v>
      </c>
    </row>
    <row r="194" spans="3:50">
      <c r="C194" t="str">
        <f>貼_前年計算用シート!D267</f>
        <v>京極町</v>
      </c>
      <c r="D194">
        <f>貼_前年計算用シート!D446</f>
        <v>259</v>
      </c>
      <c r="E194">
        <f t="shared" si="48"/>
        <v>128</v>
      </c>
      <c r="F194" t="str">
        <f>貼_前年計算用シート!E267</f>
        <v>枝幸町</v>
      </c>
      <c r="G194">
        <f>貼_前年計算用シート!E446</f>
        <v>43</v>
      </c>
      <c r="H194">
        <f t="shared" si="49"/>
        <v>128</v>
      </c>
      <c r="I194" t="str">
        <f>貼_前年計算用シート!F267</f>
        <v>-</v>
      </c>
      <c r="J194" t="str">
        <f>貼_前年計算用シート!F446</f>
        <v>-</v>
      </c>
      <c r="K194" t="str">
        <f t="shared" si="50"/>
        <v>-</v>
      </c>
      <c r="L194" t="str">
        <f>貼_前年計算用シート!G267</f>
        <v>-</v>
      </c>
      <c r="M194" t="str">
        <f>貼_前年計算用シート!G446</f>
        <v>-</v>
      </c>
      <c r="N194" t="str">
        <f t="shared" si="51"/>
        <v>-</v>
      </c>
      <c r="O194" t="str">
        <f>貼_前年計算用シート!H267</f>
        <v>-</v>
      </c>
      <c r="P194" t="str">
        <f>貼_前年計算用シート!H446</f>
        <v>-</v>
      </c>
      <c r="Q194" t="str">
        <f t="shared" si="52"/>
        <v>-</v>
      </c>
      <c r="R194" t="str">
        <f>貼_前年計算用シート!I267</f>
        <v>-</v>
      </c>
      <c r="S194" t="str">
        <f>貼_前年計算用シート!I446</f>
        <v>-</v>
      </c>
      <c r="T194" t="str">
        <f t="shared" si="53"/>
        <v>-</v>
      </c>
      <c r="U194" t="str">
        <f>貼_前年計算用シート!J267</f>
        <v>-</v>
      </c>
      <c r="V194" t="str">
        <f>貼_前年計算用シート!J446</f>
        <v>-</v>
      </c>
      <c r="W194" t="str">
        <f t="shared" si="54"/>
        <v>-</v>
      </c>
      <c r="X194" t="str">
        <f>貼_前年計算用シート!K267</f>
        <v>-</v>
      </c>
      <c r="Y194" t="str">
        <f>貼_前年計算用シート!K446</f>
        <v>-</v>
      </c>
      <c r="Z194" t="str">
        <f t="shared" si="55"/>
        <v>-</v>
      </c>
      <c r="AA194" t="str">
        <f>貼_前年計算用シート!L267</f>
        <v>-</v>
      </c>
      <c r="AB194" t="str">
        <f>貼_前年計算用シート!L446</f>
        <v>-</v>
      </c>
      <c r="AC194" t="str">
        <f t="shared" si="56"/>
        <v>-</v>
      </c>
      <c r="AD194" t="str">
        <f>貼_前年計算用シート!M267</f>
        <v>秩父別町</v>
      </c>
      <c r="AE194">
        <f>貼_前年計算用シート!M446</f>
        <v>9</v>
      </c>
      <c r="AF194">
        <f t="shared" si="57"/>
        <v>127</v>
      </c>
      <c r="AG194" t="str">
        <f>貼_前年計算用シート!N267</f>
        <v>-</v>
      </c>
      <c r="AH194" t="str">
        <f>貼_前年計算用シート!N446</f>
        <v>-</v>
      </c>
      <c r="AI194" t="str">
        <f t="shared" si="58"/>
        <v>-</v>
      </c>
      <c r="AJ194" t="str">
        <f>貼_前年計算用シート!O267</f>
        <v>-</v>
      </c>
      <c r="AK194" t="str">
        <f>貼_前年計算用シート!O446</f>
        <v>-</v>
      </c>
      <c r="AL194" t="str">
        <f t="shared" si="59"/>
        <v>-</v>
      </c>
      <c r="AM194" t="str">
        <f>貼_前年計算用シート!P267</f>
        <v>剣淵町</v>
      </c>
      <c r="AN194">
        <f>貼_前年計算用シート!P446</f>
        <v>34</v>
      </c>
      <c r="AO194">
        <f t="shared" si="60"/>
        <v>127</v>
      </c>
      <c r="AP194" t="str">
        <f>貼_前年計算用シート!Q267</f>
        <v>赤井川村</v>
      </c>
      <c r="AQ194">
        <f>貼_前年計算用シート!Q446</f>
        <v>8</v>
      </c>
      <c r="AR194">
        <f t="shared" si="61"/>
        <v>128</v>
      </c>
      <c r="AS194" t="str">
        <f>貼_前年計算用シート!R267</f>
        <v>-</v>
      </c>
      <c r="AT194" t="str">
        <f>貼_前年計算用シート!R446</f>
        <v>-</v>
      </c>
      <c r="AU194" t="str">
        <f t="shared" si="62"/>
        <v>-</v>
      </c>
      <c r="AV194" t="str">
        <f>貼_前年計算用シート!S267</f>
        <v>浜頓別町</v>
      </c>
      <c r="AW194">
        <f>貼_前年計算用シート!S446</f>
        <v>3</v>
      </c>
      <c r="AX194">
        <f t="shared" si="63"/>
        <v>124</v>
      </c>
    </row>
    <row r="195" spans="3:50">
      <c r="C195" t="str">
        <f>貼_前年計算用シート!D268</f>
        <v>北竜町</v>
      </c>
      <c r="D195">
        <f>貼_前年計算用シート!D447</f>
        <v>242</v>
      </c>
      <c r="E195">
        <f t="shared" si="48"/>
        <v>129</v>
      </c>
      <c r="F195" t="str">
        <f>貼_前年計算用シート!E268</f>
        <v>広尾町</v>
      </c>
      <c r="G195">
        <f>貼_前年計算用シート!E447</f>
        <v>43</v>
      </c>
      <c r="H195">
        <f t="shared" si="49"/>
        <v>128</v>
      </c>
      <c r="I195" t="str">
        <f>貼_前年計算用シート!F268</f>
        <v>-</v>
      </c>
      <c r="J195" t="str">
        <f>貼_前年計算用シート!F447</f>
        <v>-</v>
      </c>
      <c r="K195" t="str">
        <f t="shared" si="50"/>
        <v>-</v>
      </c>
      <c r="L195" t="str">
        <f>貼_前年計算用シート!G268</f>
        <v>-</v>
      </c>
      <c r="M195" t="str">
        <f>貼_前年計算用シート!G447</f>
        <v>-</v>
      </c>
      <c r="N195" t="str">
        <f t="shared" si="51"/>
        <v>-</v>
      </c>
      <c r="O195" t="str">
        <f>貼_前年計算用シート!H268</f>
        <v>-</v>
      </c>
      <c r="P195" t="str">
        <f>貼_前年計算用シート!H447</f>
        <v>-</v>
      </c>
      <c r="Q195" t="str">
        <f t="shared" si="52"/>
        <v>-</v>
      </c>
      <c r="R195" t="str">
        <f>貼_前年計算用シート!I268</f>
        <v>-</v>
      </c>
      <c r="S195" t="str">
        <f>貼_前年計算用シート!I447</f>
        <v>-</v>
      </c>
      <c r="T195" t="str">
        <f t="shared" si="53"/>
        <v>-</v>
      </c>
      <c r="U195" t="str">
        <f>貼_前年計算用シート!J268</f>
        <v>-</v>
      </c>
      <c r="V195" t="str">
        <f>貼_前年計算用シート!J447</f>
        <v>-</v>
      </c>
      <c r="W195" t="str">
        <f t="shared" si="54"/>
        <v>-</v>
      </c>
      <c r="X195" t="str">
        <f>貼_前年計算用シート!K268</f>
        <v>-</v>
      </c>
      <c r="Y195" t="str">
        <f>貼_前年計算用シート!K447</f>
        <v>-</v>
      </c>
      <c r="Z195" t="str">
        <f t="shared" si="55"/>
        <v>-</v>
      </c>
      <c r="AA195" t="str">
        <f>貼_前年計算用シート!L268</f>
        <v>-</v>
      </c>
      <c r="AB195" t="str">
        <f>貼_前年計算用シート!L447</f>
        <v>-</v>
      </c>
      <c r="AC195" t="str">
        <f t="shared" si="56"/>
        <v>-</v>
      </c>
      <c r="AD195" t="str">
        <f>貼_前年計算用シート!M268</f>
        <v>白老町</v>
      </c>
      <c r="AE195">
        <f>貼_前年計算用シート!M447</f>
        <v>8</v>
      </c>
      <c r="AF195">
        <f t="shared" si="57"/>
        <v>129</v>
      </c>
      <c r="AG195" t="str">
        <f>貼_前年計算用シート!N268</f>
        <v>-</v>
      </c>
      <c r="AH195" t="str">
        <f>貼_前年計算用シート!N447</f>
        <v>-</v>
      </c>
      <c r="AI195" t="str">
        <f t="shared" si="58"/>
        <v>-</v>
      </c>
      <c r="AJ195" t="str">
        <f>貼_前年計算用シート!O268</f>
        <v>-</v>
      </c>
      <c r="AK195" t="str">
        <f>貼_前年計算用シート!O447</f>
        <v>-</v>
      </c>
      <c r="AL195" t="str">
        <f t="shared" si="59"/>
        <v>-</v>
      </c>
      <c r="AM195" t="str">
        <f>貼_前年計算用シート!P268</f>
        <v>月形町</v>
      </c>
      <c r="AN195">
        <f>貼_前年計算用シート!P447</f>
        <v>33</v>
      </c>
      <c r="AO195">
        <f t="shared" si="60"/>
        <v>129</v>
      </c>
      <c r="AP195" t="str">
        <f>貼_前年計算用シート!Q268</f>
        <v>積丹町</v>
      </c>
      <c r="AQ195">
        <f>貼_前年計算用シート!Q447</f>
        <v>7</v>
      </c>
      <c r="AR195">
        <f t="shared" si="61"/>
        <v>129</v>
      </c>
      <c r="AS195" t="str">
        <f>貼_前年計算用シート!R268</f>
        <v>-</v>
      </c>
      <c r="AT195" t="str">
        <f>貼_前年計算用シート!R447</f>
        <v>-</v>
      </c>
      <c r="AU195" t="str">
        <f t="shared" si="62"/>
        <v>-</v>
      </c>
      <c r="AV195" t="str">
        <f>貼_前年計算用シート!S268</f>
        <v>中頓別町</v>
      </c>
      <c r="AW195">
        <f>貼_前年計算用シート!S447</f>
        <v>3</v>
      </c>
      <c r="AX195">
        <f t="shared" si="63"/>
        <v>124</v>
      </c>
    </row>
    <row r="196" spans="3:50">
      <c r="C196" t="str">
        <f>貼_前年計算用シート!D269</f>
        <v>遠別町</v>
      </c>
      <c r="D196">
        <f>貼_前年計算用シート!D448</f>
        <v>242</v>
      </c>
      <c r="E196">
        <f t="shared" ref="E196:E245" si="64">IFERROR(_xlfn.RANK.EQ(D196,D$67:D$245),"-")</f>
        <v>129</v>
      </c>
      <c r="F196" t="str">
        <f>貼_前年計算用シート!E269</f>
        <v>中川町</v>
      </c>
      <c r="G196">
        <f>貼_前年計算用シート!E448</f>
        <v>41</v>
      </c>
      <c r="H196">
        <f t="shared" ref="H196:H245" si="65">IFERROR(_xlfn.RANK.EQ(G196,G$67:G$245),"-")</f>
        <v>130</v>
      </c>
      <c r="I196" t="str">
        <f>貼_前年計算用シート!F269</f>
        <v>-</v>
      </c>
      <c r="J196" t="str">
        <f>貼_前年計算用シート!F448</f>
        <v>-</v>
      </c>
      <c r="K196" t="str">
        <f t="shared" ref="K196:K245" si="66">IFERROR(_xlfn.RANK.EQ(J196,J$67:J$245),"-")</f>
        <v>-</v>
      </c>
      <c r="L196" t="str">
        <f>貼_前年計算用シート!G269</f>
        <v>-</v>
      </c>
      <c r="M196" t="str">
        <f>貼_前年計算用シート!G448</f>
        <v>-</v>
      </c>
      <c r="N196" t="str">
        <f t="shared" ref="N196:N245" si="67">IFERROR(_xlfn.RANK.EQ(M196,M$67:M$245),"-")</f>
        <v>-</v>
      </c>
      <c r="O196" t="str">
        <f>貼_前年計算用シート!H269</f>
        <v>-</v>
      </c>
      <c r="P196" t="str">
        <f>貼_前年計算用シート!H448</f>
        <v>-</v>
      </c>
      <c r="Q196" t="str">
        <f t="shared" ref="Q196:Q245" si="68">IFERROR(_xlfn.RANK.EQ(P196,P$67:P$245),"-")</f>
        <v>-</v>
      </c>
      <c r="R196" t="str">
        <f>貼_前年計算用シート!I269</f>
        <v>-</v>
      </c>
      <c r="S196" t="str">
        <f>貼_前年計算用シート!I448</f>
        <v>-</v>
      </c>
      <c r="T196" t="str">
        <f t="shared" ref="T196:T245" si="69">IFERROR(_xlfn.RANK.EQ(S196,S$67:S$245),"-")</f>
        <v>-</v>
      </c>
      <c r="U196" t="str">
        <f>貼_前年計算用シート!J269</f>
        <v>-</v>
      </c>
      <c r="V196" t="str">
        <f>貼_前年計算用シート!J448</f>
        <v>-</v>
      </c>
      <c r="W196" t="str">
        <f t="shared" ref="W196:W245" si="70">IFERROR(_xlfn.RANK.EQ(V196,V$67:V$245),"-")</f>
        <v>-</v>
      </c>
      <c r="X196" t="str">
        <f>貼_前年計算用シート!K269</f>
        <v>-</v>
      </c>
      <c r="Y196" t="str">
        <f>貼_前年計算用シート!K448</f>
        <v>-</v>
      </c>
      <c r="Z196" t="str">
        <f t="shared" ref="Z196:Z245" si="71">IFERROR(_xlfn.RANK.EQ(Y196,Y$67:Y$245),"-")</f>
        <v>-</v>
      </c>
      <c r="AA196" t="str">
        <f>貼_前年計算用シート!L269</f>
        <v>-</v>
      </c>
      <c r="AB196" t="str">
        <f>貼_前年計算用シート!L448</f>
        <v>-</v>
      </c>
      <c r="AC196" t="str">
        <f t="shared" ref="AC196:AC245" si="72">IFERROR(_xlfn.RANK.EQ(AB196,AB$67:AB$245),"-")</f>
        <v>-</v>
      </c>
      <c r="AD196" t="str">
        <f>貼_前年計算用シート!M269</f>
        <v>長万部町</v>
      </c>
      <c r="AE196">
        <f>貼_前年計算用シート!M448</f>
        <v>6</v>
      </c>
      <c r="AF196">
        <f t="shared" ref="AF196:AF245" si="73">IFERROR(_xlfn.RANK.EQ(AE196,AE$67:AE$245),"-")</f>
        <v>130</v>
      </c>
      <c r="AG196" t="str">
        <f>貼_前年計算用シート!N269</f>
        <v>-</v>
      </c>
      <c r="AH196" t="str">
        <f>貼_前年計算用シート!N448</f>
        <v>-</v>
      </c>
      <c r="AI196" t="str">
        <f t="shared" ref="AI196:AI245" si="74">IFERROR(_xlfn.RANK.EQ(AH196,AH$67:AH$245),"-")</f>
        <v>-</v>
      </c>
      <c r="AJ196" t="str">
        <f>貼_前年計算用シート!O269</f>
        <v>-</v>
      </c>
      <c r="AK196" t="str">
        <f>貼_前年計算用シート!O448</f>
        <v>-</v>
      </c>
      <c r="AL196" t="str">
        <f t="shared" ref="AL196:AL245" si="75">IFERROR(_xlfn.RANK.EQ(AK196,AK$67:AK$245),"-")</f>
        <v>-</v>
      </c>
      <c r="AM196" t="str">
        <f>貼_前年計算用シート!P269</f>
        <v>函館市</v>
      </c>
      <c r="AN196">
        <f>貼_前年計算用シート!P448</f>
        <v>31</v>
      </c>
      <c r="AO196">
        <f t="shared" ref="AO196:AO245" si="76">IFERROR(_xlfn.RANK.EQ(AN196,AN$67:AN$245),"-")</f>
        <v>130</v>
      </c>
      <c r="AP196" t="str">
        <f>貼_前年計算用シート!Q269</f>
        <v>妹背牛町</v>
      </c>
      <c r="AQ196">
        <f>貼_前年計算用シート!Q448</f>
        <v>7</v>
      </c>
      <c r="AR196">
        <f t="shared" ref="AR196:AR245" si="77">IFERROR(_xlfn.RANK.EQ(AQ196,AQ$67:AQ$245),"-")</f>
        <v>129</v>
      </c>
      <c r="AS196" t="str">
        <f>貼_前年計算用シート!R269</f>
        <v>-</v>
      </c>
      <c r="AT196" t="str">
        <f>貼_前年計算用シート!R448</f>
        <v>-</v>
      </c>
      <c r="AU196" t="str">
        <f t="shared" ref="AU196:AU245" si="78">IFERROR(_xlfn.RANK.EQ(AT196,AT$67:AT$245),"-")</f>
        <v>-</v>
      </c>
      <c r="AV196" t="str">
        <f>貼_前年計算用シート!S269</f>
        <v>札幌市</v>
      </c>
      <c r="AW196">
        <f>貼_前年計算用シート!S448</f>
        <v>2</v>
      </c>
      <c r="AX196">
        <f t="shared" ref="AX196:AX245" si="79">IFERROR(_xlfn.RANK.EQ(AW196,AW$67:AW$245),"-")</f>
        <v>130</v>
      </c>
    </row>
    <row r="197" spans="3:50">
      <c r="C197" t="str">
        <f>貼_前年計算用シート!D270</f>
        <v>愛別町</v>
      </c>
      <c r="D197">
        <f>貼_前年計算用シート!D449</f>
        <v>239</v>
      </c>
      <c r="E197">
        <f t="shared" si="64"/>
        <v>131</v>
      </c>
      <c r="F197" t="str">
        <f>貼_前年計算用シート!E270</f>
        <v>浦河町</v>
      </c>
      <c r="G197">
        <f>貼_前年計算用シート!E449</f>
        <v>40</v>
      </c>
      <c r="H197">
        <f t="shared" si="65"/>
        <v>131</v>
      </c>
      <c r="I197" t="str">
        <f>貼_前年計算用シート!F270</f>
        <v>-</v>
      </c>
      <c r="J197" t="str">
        <f>貼_前年計算用シート!F449</f>
        <v>-</v>
      </c>
      <c r="K197" t="str">
        <f t="shared" si="66"/>
        <v>-</v>
      </c>
      <c r="L197" t="str">
        <f>貼_前年計算用シート!G270</f>
        <v>-</v>
      </c>
      <c r="M197" t="str">
        <f>貼_前年計算用シート!G449</f>
        <v>-</v>
      </c>
      <c r="N197" t="str">
        <f t="shared" si="67"/>
        <v>-</v>
      </c>
      <c r="O197" t="str">
        <f>貼_前年計算用シート!H270</f>
        <v>-</v>
      </c>
      <c r="P197" t="str">
        <f>貼_前年計算用シート!H449</f>
        <v>-</v>
      </c>
      <c r="Q197" t="str">
        <f t="shared" si="68"/>
        <v>-</v>
      </c>
      <c r="R197" t="str">
        <f>貼_前年計算用シート!I270</f>
        <v>-</v>
      </c>
      <c r="S197" t="str">
        <f>貼_前年計算用シート!I449</f>
        <v>-</v>
      </c>
      <c r="T197" t="str">
        <f t="shared" si="69"/>
        <v>-</v>
      </c>
      <c r="U197" t="str">
        <f>貼_前年計算用シート!J270</f>
        <v>-</v>
      </c>
      <c r="V197" t="str">
        <f>貼_前年計算用シート!J449</f>
        <v>-</v>
      </c>
      <c r="W197" t="str">
        <f t="shared" si="70"/>
        <v>-</v>
      </c>
      <c r="X197" t="str">
        <f>貼_前年計算用シート!K270</f>
        <v>-</v>
      </c>
      <c r="Y197" t="str">
        <f>貼_前年計算用シート!K449</f>
        <v>-</v>
      </c>
      <c r="Z197" t="str">
        <f t="shared" si="71"/>
        <v>-</v>
      </c>
      <c r="AA197" t="str">
        <f>貼_前年計算用シート!L270</f>
        <v>-</v>
      </c>
      <c r="AB197" t="str">
        <f>貼_前年計算用シート!L449</f>
        <v>-</v>
      </c>
      <c r="AC197" t="str">
        <f t="shared" si="72"/>
        <v>-</v>
      </c>
      <c r="AD197" t="str">
        <f>貼_前年計算用シート!M270</f>
        <v>妹背牛町</v>
      </c>
      <c r="AE197">
        <f>貼_前年計算用シート!M449</f>
        <v>6</v>
      </c>
      <c r="AF197">
        <f t="shared" si="73"/>
        <v>130</v>
      </c>
      <c r="AG197" t="str">
        <f>貼_前年計算用シート!N270</f>
        <v>-</v>
      </c>
      <c r="AH197" t="str">
        <f>貼_前年計算用シート!N449</f>
        <v>-</v>
      </c>
      <c r="AI197" t="str">
        <f t="shared" si="74"/>
        <v>-</v>
      </c>
      <c r="AJ197" t="str">
        <f>貼_前年計算用シート!O270</f>
        <v>-</v>
      </c>
      <c r="AK197" t="str">
        <f>貼_前年計算用シート!O449</f>
        <v>-</v>
      </c>
      <c r="AL197" t="str">
        <f t="shared" si="75"/>
        <v>-</v>
      </c>
      <c r="AM197" t="str">
        <f>貼_前年計算用シート!P270</f>
        <v>滝川市</v>
      </c>
      <c r="AN197">
        <f>貼_前年計算用シート!P449</f>
        <v>29</v>
      </c>
      <c r="AO197">
        <f t="shared" si="76"/>
        <v>131</v>
      </c>
      <c r="AP197" t="str">
        <f>貼_前年計算用シート!Q270</f>
        <v>音威子府村</v>
      </c>
      <c r="AQ197">
        <f>貼_前年計算用シート!Q449</f>
        <v>7</v>
      </c>
      <c r="AR197">
        <f t="shared" si="77"/>
        <v>129</v>
      </c>
      <c r="AS197" t="str">
        <f>貼_前年計算用シート!R270</f>
        <v>-</v>
      </c>
      <c r="AT197" t="str">
        <f>貼_前年計算用シート!R449</f>
        <v>-</v>
      </c>
      <c r="AU197" t="str">
        <f t="shared" si="78"/>
        <v>-</v>
      </c>
      <c r="AV197" t="str">
        <f>貼_前年計算用シート!S270</f>
        <v>美唄市</v>
      </c>
      <c r="AW197">
        <f>貼_前年計算用シート!S449</f>
        <v>2</v>
      </c>
      <c r="AX197">
        <f t="shared" si="79"/>
        <v>130</v>
      </c>
    </row>
    <row r="198" spans="3:50">
      <c r="C198" t="str">
        <f>貼_前年計算用シート!D271</f>
        <v>下川町</v>
      </c>
      <c r="D198">
        <f>貼_前年計算用シート!D450</f>
        <v>239</v>
      </c>
      <c r="E198">
        <f t="shared" si="64"/>
        <v>131</v>
      </c>
      <c r="F198" t="str">
        <f>貼_前年計算用シート!E271</f>
        <v>小樽市</v>
      </c>
      <c r="G198">
        <f>貼_前年計算用シート!E450</f>
        <v>36</v>
      </c>
      <c r="H198">
        <f t="shared" si="65"/>
        <v>132</v>
      </c>
      <c r="I198" t="str">
        <f>貼_前年計算用シート!F271</f>
        <v>-</v>
      </c>
      <c r="J198" t="str">
        <f>貼_前年計算用シート!F450</f>
        <v>-</v>
      </c>
      <c r="K198" t="str">
        <f t="shared" si="66"/>
        <v>-</v>
      </c>
      <c r="L198" t="str">
        <f>貼_前年計算用シート!G271</f>
        <v>-</v>
      </c>
      <c r="M198" t="str">
        <f>貼_前年計算用シート!G450</f>
        <v>-</v>
      </c>
      <c r="N198" t="str">
        <f t="shared" si="67"/>
        <v>-</v>
      </c>
      <c r="O198" t="str">
        <f>貼_前年計算用シート!H271</f>
        <v>-</v>
      </c>
      <c r="P198" t="str">
        <f>貼_前年計算用シート!H450</f>
        <v>-</v>
      </c>
      <c r="Q198" t="str">
        <f t="shared" si="68"/>
        <v>-</v>
      </c>
      <c r="R198" t="str">
        <f>貼_前年計算用シート!I271</f>
        <v>-</v>
      </c>
      <c r="S198" t="str">
        <f>貼_前年計算用シート!I450</f>
        <v>-</v>
      </c>
      <c r="T198" t="str">
        <f t="shared" si="69"/>
        <v>-</v>
      </c>
      <c r="U198" t="str">
        <f>貼_前年計算用シート!J271</f>
        <v>-</v>
      </c>
      <c r="V198" t="str">
        <f>貼_前年計算用シート!J450</f>
        <v>-</v>
      </c>
      <c r="W198" t="str">
        <f t="shared" si="70"/>
        <v>-</v>
      </c>
      <c r="X198" t="str">
        <f>貼_前年計算用シート!K271</f>
        <v>-</v>
      </c>
      <c r="Y198" t="str">
        <f>貼_前年計算用シート!K450</f>
        <v>-</v>
      </c>
      <c r="Z198" t="str">
        <f t="shared" si="71"/>
        <v>-</v>
      </c>
      <c r="AA198" t="str">
        <f>貼_前年計算用シート!L271</f>
        <v>-</v>
      </c>
      <c r="AB198" t="str">
        <f>貼_前年計算用シート!L450</f>
        <v>-</v>
      </c>
      <c r="AC198" t="str">
        <f t="shared" si="72"/>
        <v>-</v>
      </c>
      <c r="AD198" t="str">
        <f>貼_前年計算用シート!M271</f>
        <v>羽幌町</v>
      </c>
      <c r="AE198">
        <f>貼_前年計算用シート!M450</f>
        <v>6</v>
      </c>
      <c r="AF198">
        <f t="shared" si="73"/>
        <v>130</v>
      </c>
      <c r="AG198" t="str">
        <f>貼_前年計算用シート!N271</f>
        <v>-</v>
      </c>
      <c r="AH198" t="str">
        <f>貼_前年計算用シート!N450</f>
        <v>-</v>
      </c>
      <c r="AI198" t="str">
        <f t="shared" si="74"/>
        <v>-</v>
      </c>
      <c r="AJ198" t="str">
        <f>貼_前年計算用シート!O271</f>
        <v>-</v>
      </c>
      <c r="AK198" t="str">
        <f>貼_前年計算用シート!O450</f>
        <v>-</v>
      </c>
      <c r="AL198" t="str">
        <f t="shared" si="75"/>
        <v>-</v>
      </c>
      <c r="AM198" t="str">
        <f>貼_前年計算用シート!P271</f>
        <v>木古内町</v>
      </c>
      <c r="AN198">
        <f>貼_前年計算用シート!P450</f>
        <v>26</v>
      </c>
      <c r="AO198">
        <f t="shared" si="76"/>
        <v>132</v>
      </c>
      <c r="AP198" t="str">
        <f>貼_前年計算用シート!Q271</f>
        <v>様似町</v>
      </c>
      <c r="AQ198">
        <f>貼_前年計算用シート!Q450</f>
        <v>7</v>
      </c>
      <c r="AR198">
        <f t="shared" si="77"/>
        <v>129</v>
      </c>
      <c r="AS198" t="str">
        <f>貼_前年計算用シート!R271</f>
        <v>-</v>
      </c>
      <c r="AT198" t="str">
        <f>貼_前年計算用シート!R450</f>
        <v>-</v>
      </c>
      <c r="AU198" t="str">
        <f t="shared" si="78"/>
        <v>-</v>
      </c>
      <c r="AV198" t="str">
        <f>貼_前年計算用シート!S271</f>
        <v>赤平市</v>
      </c>
      <c r="AW198">
        <f>貼_前年計算用シート!S450</f>
        <v>2</v>
      </c>
      <c r="AX198">
        <f t="shared" si="79"/>
        <v>130</v>
      </c>
    </row>
    <row r="199" spans="3:50">
      <c r="C199" t="str">
        <f>貼_前年計算用シート!D272</f>
        <v>三笠市</v>
      </c>
      <c r="D199">
        <f>貼_前年計算用シート!D451</f>
        <v>232</v>
      </c>
      <c r="E199">
        <f t="shared" si="64"/>
        <v>133</v>
      </c>
      <c r="F199" t="str">
        <f>貼_前年計算用シート!E272</f>
        <v>木古内町</v>
      </c>
      <c r="G199">
        <f>貼_前年計算用シート!E451</f>
        <v>36</v>
      </c>
      <c r="H199">
        <f t="shared" si="65"/>
        <v>132</v>
      </c>
      <c r="I199" t="str">
        <f>貼_前年計算用シート!F272</f>
        <v>-</v>
      </c>
      <c r="J199" t="str">
        <f>貼_前年計算用シート!F451</f>
        <v>-</v>
      </c>
      <c r="K199" t="str">
        <f t="shared" si="66"/>
        <v>-</v>
      </c>
      <c r="L199" t="str">
        <f>貼_前年計算用シート!G272</f>
        <v>-</v>
      </c>
      <c r="M199" t="str">
        <f>貼_前年計算用シート!G451</f>
        <v>-</v>
      </c>
      <c r="N199" t="str">
        <f t="shared" si="67"/>
        <v>-</v>
      </c>
      <c r="O199" t="str">
        <f>貼_前年計算用シート!H272</f>
        <v>-</v>
      </c>
      <c r="P199" t="str">
        <f>貼_前年計算用シート!H451</f>
        <v>-</v>
      </c>
      <c r="Q199" t="str">
        <f t="shared" si="68"/>
        <v>-</v>
      </c>
      <c r="R199" t="str">
        <f>貼_前年計算用シート!I272</f>
        <v>-</v>
      </c>
      <c r="S199" t="str">
        <f>貼_前年計算用シート!I451</f>
        <v>-</v>
      </c>
      <c r="T199" t="str">
        <f t="shared" si="69"/>
        <v>-</v>
      </c>
      <c r="U199" t="str">
        <f>貼_前年計算用シート!J272</f>
        <v>-</v>
      </c>
      <c r="V199" t="str">
        <f>貼_前年計算用シート!J451</f>
        <v>-</v>
      </c>
      <c r="W199" t="str">
        <f t="shared" si="70"/>
        <v>-</v>
      </c>
      <c r="X199" t="str">
        <f>貼_前年計算用シート!K272</f>
        <v>-</v>
      </c>
      <c r="Y199" t="str">
        <f>貼_前年計算用シート!K451</f>
        <v>-</v>
      </c>
      <c r="Z199" t="str">
        <f t="shared" si="71"/>
        <v>-</v>
      </c>
      <c r="AA199" t="str">
        <f>貼_前年計算用シート!L272</f>
        <v>-</v>
      </c>
      <c r="AB199" t="str">
        <f>貼_前年計算用シート!L451</f>
        <v>-</v>
      </c>
      <c r="AC199" t="str">
        <f t="shared" si="72"/>
        <v>-</v>
      </c>
      <c r="AD199" t="str">
        <f>貼_前年計算用シート!M272</f>
        <v>標津町</v>
      </c>
      <c r="AE199">
        <f>貼_前年計算用シート!M451</f>
        <v>6</v>
      </c>
      <c r="AF199">
        <f t="shared" si="73"/>
        <v>130</v>
      </c>
      <c r="AG199" t="str">
        <f>貼_前年計算用シート!N272</f>
        <v>-</v>
      </c>
      <c r="AH199" t="str">
        <f>貼_前年計算用シート!N451</f>
        <v>-</v>
      </c>
      <c r="AI199" t="str">
        <f t="shared" si="74"/>
        <v>-</v>
      </c>
      <c r="AJ199" t="str">
        <f>貼_前年計算用シート!O272</f>
        <v>-</v>
      </c>
      <c r="AK199" t="str">
        <f>貼_前年計算用シート!O451</f>
        <v>-</v>
      </c>
      <c r="AL199" t="str">
        <f t="shared" si="75"/>
        <v>-</v>
      </c>
      <c r="AM199" t="str">
        <f>貼_前年計算用シート!P272</f>
        <v>えりも町</v>
      </c>
      <c r="AN199">
        <f>貼_前年計算用シート!P451</f>
        <v>26</v>
      </c>
      <c r="AO199">
        <f t="shared" si="76"/>
        <v>132</v>
      </c>
      <c r="AP199" t="str">
        <f>貼_前年計算用シート!Q272</f>
        <v>南幌町</v>
      </c>
      <c r="AQ199">
        <f>貼_前年計算用シート!Q451</f>
        <v>6</v>
      </c>
      <c r="AR199">
        <f t="shared" si="77"/>
        <v>133</v>
      </c>
      <c r="AS199" t="str">
        <f>貼_前年計算用シート!R272</f>
        <v>-</v>
      </c>
      <c r="AT199" t="str">
        <f>貼_前年計算用シート!R451</f>
        <v>-</v>
      </c>
      <c r="AU199" t="str">
        <f t="shared" si="78"/>
        <v>-</v>
      </c>
      <c r="AV199" t="str">
        <f>貼_前年計算用シート!S272</f>
        <v>三笠市</v>
      </c>
      <c r="AW199">
        <f>貼_前年計算用シート!S451</f>
        <v>2</v>
      </c>
      <c r="AX199">
        <f t="shared" si="79"/>
        <v>130</v>
      </c>
    </row>
    <row r="200" spans="3:50">
      <c r="C200" t="str">
        <f>貼_前年計算用シート!D273</f>
        <v>様似町</v>
      </c>
      <c r="D200">
        <f>貼_前年計算用シート!D452</f>
        <v>232</v>
      </c>
      <c r="E200">
        <f t="shared" si="64"/>
        <v>133</v>
      </c>
      <c r="F200" t="str">
        <f>貼_前年計算用シート!E273</f>
        <v>黒松内町</v>
      </c>
      <c r="G200">
        <f>貼_前年計算用シート!E452</f>
        <v>35</v>
      </c>
      <c r="H200">
        <f t="shared" si="65"/>
        <v>134</v>
      </c>
      <c r="I200" t="str">
        <f>貼_前年計算用シート!F273</f>
        <v>-</v>
      </c>
      <c r="J200" t="str">
        <f>貼_前年計算用シート!F452</f>
        <v>-</v>
      </c>
      <c r="K200" t="str">
        <f t="shared" si="66"/>
        <v>-</v>
      </c>
      <c r="L200" t="str">
        <f>貼_前年計算用シート!G273</f>
        <v>-</v>
      </c>
      <c r="M200" t="str">
        <f>貼_前年計算用シート!G452</f>
        <v>-</v>
      </c>
      <c r="N200" t="str">
        <f t="shared" si="67"/>
        <v>-</v>
      </c>
      <c r="O200" t="str">
        <f>貼_前年計算用シート!H273</f>
        <v>-</v>
      </c>
      <c r="P200" t="str">
        <f>貼_前年計算用シート!H452</f>
        <v>-</v>
      </c>
      <c r="Q200" t="str">
        <f t="shared" si="68"/>
        <v>-</v>
      </c>
      <c r="R200" t="str">
        <f>貼_前年計算用シート!I273</f>
        <v>-</v>
      </c>
      <c r="S200" t="str">
        <f>貼_前年計算用シート!I452</f>
        <v>-</v>
      </c>
      <c r="T200" t="str">
        <f t="shared" si="69"/>
        <v>-</v>
      </c>
      <c r="U200" t="str">
        <f>貼_前年計算用シート!J273</f>
        <v>-</v>
      </c>
      <c r="V200" t="str">
        <f>貼_前年計算用シート!J452</f>
        <v>-</v>
      </c>
      <c r="W200" t="str">
        <f t="shared" si="70"/>
        <v>-</v>
      </c>
      <c r="X200" t="str">
        <f>貼_前年計算用シート!K273</f>
        <v>-</v>
      </c>
      <c r="Y200" t="str">
        <f>貼_前年計算用シート!K452</f>
        <v>-</v>
      </c>
      <c r="Z200" t="str">
        <f t="shared" si="71"/>
        <v>-</v>
      </c>
      <c r="AA200" t="str">
        <f>貼_前年計算用シート!L273</f>
        <v>-</v>
      </c>
      <c r="AB200" t="str">
        <f>貼_前年計算用シート!L452</f>
        <v>-</v>
      </c>
      <c r="AC200" t="str">
        <f t="shared" si="72"/>
        <v>-</v>
      </c>
      <c r="AD200" t="str">
        <f>貼_前年計算用シート!M273</f>
        <v>島牧村</v>
      </c>
      <c r="AE200">
        <f>貼_前年計算用シート!M452</f>
        <v>4</v>
      </c>
      <c r="AF200">
        <f t="shared" si="73"/>
        <v>134</v>
      </c>
      <c r="AG200" t="str">
        <f>貼_前年計算用シート!N273</f>
        <v>-</v>
      </c>
      <c r="AH200" t="str">
        <f>貼_前年計算用シート!N452</f>
        <v>-</v>
      </c>
      <c r="AI200" t="str">
        <f t="shared" si="74"/>
        <v>-</v>
      </c>
      <c r="AJ200" t="str">
        <f>貼_前年計算用シート!O273</f>
        <v>-</v>
      </c>
      <c r="AK200" t="str">
        <f>貼_前年計算用シート!O452</f>
        <v>-</v>
      </c>
      <c r="AL200" t="str">
        <f t="shared" si="75"/>
        <v>-</v>
      </c>
      <c r="AM200" t="str">
        <f>貼_前年計算用シート!P273</f>
        <v>鷹栖町</v>
      </c>
      <c r="AN200">
        <f>貼_前年計算用シート!P452</f>
        <v>25</v>
      </c>
      <c r="AO200">
        <f t="shared" si="76"/>
        <v>134</v>
      </c>
      <c r="AP200" t="str">
        <f>貼_前年計算用シート!Q273</f>
        <v>月形町</v>
      </c>
      <c r="AQ200">
        <f>貼_前年計算用シート!Q452</f>
        <v>6</v>
      </c>
      <c r="AR200">
        <f t="shared" si="77"/>
        <v>133</v>
      </c>
      <c r="AS200" t="str">
        <f>貼_前年計算用シート!R273</f>
        <v>-</v>
      </c>
      <c r="AT200" t="str">
        <f>貼_前年計算用シート!R452</f>
        <v>-</v>
      </c>
      <c r="AU200" t="str">
        <f t="shared" si="78"/>
        <v>-</v>
      </c>
      <c r="AV200" t="str">
        <f>貼_前年計算用シート!S273</f>
        <v>蘭越町</v>
      </c>
      <c r="AW200">
        <f>貼_前年計算用シート!S452</f>
        <v>2</v>
      </c>
      <c r="AX200">
        <f t="shared" si="79"/>
        <v>130</v>
      </c>
    </row>
    <row r="201" spans="3:50">
      <c r="C201" t="str">
        <f>貼_前年計算用シート!D274</f>
        <v>南富良野町</v>
      </c>
      <c r="D201">
        <f>貼_前年計算用シート!D453</f>
        <v>220</v>
      </c>
      <c r="E201">
        <f t="shared" si="64"/>
        <v>135</v>
      </c>
      <c r="F201" t="str">
        <f>貼_前年計算用シート!E274</f>
        <v>乙部町</v>
      </c>
      <c r="G201">
        <f>貼_前年計算用シート!E453</f>
        <v>34</v>
      </c>
      <c r="H201">
        <f t="shared" si="65"/>
        <v>135</v>
      </c>
      <c r="I201" t="str">
        <f>貼_前年計算用シート!F274</f>
        <v>-</v>
      </c>
      <c r="J201" t="str">
        <f>貼_前年計算用シート!F453</f>
        <v>-</v>
      </c>
      <c r="K201" t="str">
        <f t="shared" si="66"/>
        <v>-</v>
      </c>
      <c r="L201" t="str">
        <f>貼_前年計算用シート!G274</f>
        <v>-</v>
      </c>
      <c r="M201" t="str">
        <f>貼_前年計算用シート!G453</f>
        <v>-</v>
      </c>
      <c r="N201" t="str">
        <f t="shared" si="67"/>
        <v>-</v>
      </c>
      <c r="O201" t="str">
        <f>貼_前年計算用シート!H274</f>
        <v>-</v>
      </c>
      <c r="P201" t="str">
        <f>貼_前年計算用シート!H453</f>
        <v>-</v>
      </c>
      <c r="Q201" t="str">
        <f t="shared" si="68"/>
        <v>-</v>
      </c>
      <c r="R201" t="str">
        <f>貼_前年計算用シート!I274</f>
        <v>-</v>
      </c>
      <c r="S201" t="str">
        <f>貼_前年計算用シート!I453</f>
        <v>-</v>
      </c>
      <c r="T201" t="str">
        <f t="shared" si="69"/>
        <v>-</v>
      </c>
      <c r="U201" t="str">
        <f>貼_前年計算用シート!J274</f>
        <v>-</v>
      </c>
      <c r="V201" t="str">
        <f>貼_前年計算用シート!J453</f>
        <v>-</v>
      </c>
      <c r="W201" t="str">
        <f t="shared" si="70"/>
        <v>-</v>
      </c>
      <c r="X201" t="str">
        <f>貼_前年計算用シート!K274</f>
        <v>-</v>
      </c>
      <c r="Y201" t="str">
        <f>貼_前年計算用シート!K453</f>
        <v>-</v>
      </c>
      <c r="Z201" t="str">
        <f t="shared" si="71"/>
        <v>-</v>
      </c>
      <c r="AA201" t="str">
        <f>貼_前年計算用シート!L274</f>
        <v>-</v>
      </c>
      <c r="AB201" t="str">
        <f>貼_前年計算用シート!L453</f>
        <v>-</v>
      </c>
      <c r="AC201" t="str">
        <f t="shared" si="72"/>
        <v>-</v>
      </c>
      <c r="AD201" t="str">
        <f>貼_前年計算用シート!M274</f>
        <v>稚内市</v>
      </c>
      <c r="AE201">
        <f>貼_前年計算用シート!M453</f>
        <v>3</v>
      </c>
      <c r="AF201">
        <f t="shared" si="73"/>
        <v>135</v>
      </c>
      <c r="AG201" t="str">
        <f>貼_前年計算用シート!N274</f>
        <v>-</v>
      </c>
      <c r="AH201" t="str">
        <f>貼_前年計算用シート!N453</f>
        <v>-</v>
      </c>
      <c r="AI201" t="str">
        <f t="shared" si="74"/>
        <v>-</v>
      </c>
      <c r="AJ201" t="str">
        <f>貼_前年計算用シート!O274</f>
        <v>-</v>
      </c>
      <c r="AK201" t="str">
        <f>貼_前年計算用シート!O453</f>
        <v>-</v>
      </c>
      <c r="AL201" t="str">
        <f t="shared" si="75"/>
        <v>-</v>
      </c>
      <c r="AM201" t="str">
        <f>貼_前年計算用シート!P274</f>
        <v>南富良野町</v>
      </c>
      <c r="AN201">
        <f>貼_前年計算用シート!P453</f>
        <v>24</v>
      </c>
      <c r="AO201">
        <f t="shared" si="76"/>
        <v>135</v>
      </c>
      <c r="AP201" t="str">
        <f>貼_前年計算用シート!Q274</f>
        <v>赤平市</v>
      </c>
      <c r="AQ201">
        <f>貼_前年計算用シート!Q453</f>
        <v>5</v>
      </c>
      <c r="AR201">
        <f t="shared" si="77"/>
        <v>135</v>
      </c>
      <c r="AS201" t="str">
        <f>貼_前年計算用シート!R274</f>
        <v>-</v>
      </c>
      <c r="AT201" t="str">
        <f>貼_前年計算用シート!R453</f>
        <v>-</v>
      </c>
      <c r="AU201" t="str">
        <f t="shared" si="78"/>
        <v>-</v>
      </c>
      <c r="AV201" t="str">
        <f>貼_前年計算用シート!S274</f>
        <v>ニセコ町</v>
      </c>
      <c r="AW201">
        <f>貼_前年計算用シート!S453</f>
        <v>2</v>
      </c>
      <c r="AX201">
        <f t="shared" si="79"/>
        <v>130</v>
      </c>
    </row>
    <row r="202" spans="3:50">
      <c r="C202" t="str">
        <f>貼_前年計算用シート!D275</f>
        <v>西興部村</v>
      </c>
      <c r="D202">
        <f>貼_前年計算用シート!D454</f>
        <v>217</v>
      </c>
      <c r="E202">
        <f t="shared" si="64"/>
        <v>136</v>
      </c>
      <c r="F202" t="str">
        <f>貼_前年計算用シート!E275</f>
        <v>積丹町</v>
      </c>
      <c r="G202">
        <f>貼_前年計算用シート!E454</f>
        <v>27</v>
      </c>
      <c r="H202">
        <f t="shared" si="65"/>
        <v>136</v>
      </c>
      <c r="I202" t="str">
        <f>貼_前年計算用シート!F275</f>
        <v>-</v>
      </c>
      <c r="J202" t="str">
        <f>貼_前年計算用シート!F454</f>
        <v>-</v>
      </c>
      <c r="K202" t="str">
        <f t="shared" si="66"/>
        <v>-</v>
      </c>
      <c r="L202" t="str">
        <f>貼_前年計算用シート!G275</f>
        <v>-</v>
      </c>
      <c r="M202" t="str">
        <f>貼_前年計算用シート!G454</f>
        <v>-</v>
      </c>
      <c r="N202" t="str">
        <f t="shared" si="67"/>
        <v>-</v>
      </c>
      <c r="O202" t="str">
        <f>貼_前年計算用シート!H275</f>
        <v>-</v>
      </c>
      <c r="P202" t="str">
        <f>貼_前年計算用シート!H454</f>
        <v>-</v>
      </c>
      <c r="Q202" t="str">
        <f t="shared" si="68"/>
        <v>-</v>
      </c>
      <c r="R202" t="str">
        <f>貼_前年計算用シート!I275</f>
        <v>-</v>
      </c>
      <c r="S202" t="str">
        <f>貼_前年計算用シート!I454</f>
        <v>-</v>
      </c>
      <c r="T202" t="str">
        <f t="shared" si="69"/>
        <v>-</v>
      </c>
      <c r="U202" t="str">
        <f>貼_前年計算用シート!J275</f>
        <v>-</v>
      </c>
      <c r="V202" t="str">
        <f>貼_前年計算用シート!J454</f>
        <v>-</v>
      </c>
      <c r="W202" t="str">
        <f t="shared" si="70"/>
        <v>-</v>
      </c>
      <c r="X202" t="str">
        <f>貼_前年計算用シート!K275</f>
        <v>-</v>
      </c>
      <c r="Y202" t="str">
        <f>貼_前年計算用シート!K454</f>
        <v>-</v>
      </c>
      <c r="Z202" t="str">
        <f t="shared" si="71"/>
        <v>-</v>
      </c>
      <c r="AA202" t="str">
        <f>貼_前年計算用シート!L275</f>
        <v>-</v>
      </c>
      <c r="AB202" t="str">
        <f>貼_前年計算用シート!L454</f>
        <v>-</v>
      </c>
      <c r="AC202" t="str">
        <f t="shared" si="72"/>
        <v>-</v>
      </c>
      <c r="AD202" t="str">
        <f>貼_前年計算用シート!M275</f>
        <v>赤平市</v>
      </c>
      <c r="AE202">
        <f>貼_前年計算用シート!M454</f>
        <v>3</v>
      </c>
      <c r="AF202">
        <f t="shared" si="73"/>
        <v>135</v>
      </c>
      <c r="AG202" t="str">
        <f>貼_前年計算用シート!N275</f>
        <v>-</v>
      </c>
      <c r="AH202" t="str">
        <f>貼_前年計算用シート!N454</f>
        <v>-</v>
      </c>
      <c r="AI202" t="str">
        <f t="shared" si="74"/>
        <v>-</v>
      </c>
      <c r="AJ202" t="str">
        <f>貼_前年計算用シート!O275</f>
        <v>-</v>
      </c>
      <c r="AK202" t="str">
        <f>貼_前年計算用シート!O454</f>
        <v>-</v>
      </c>
      <c r="AL202" t="str">
        <f t="shared" si="75"/>
        <v>-</v>
      </c>
      <c r="AM202" t="str">
        <f>貼_前年計算用シート!P275</f>
        <v>幌加内町</v>
      </c>
      <c r="AN202">
        <f>貼_前年計算用シート!P454</f>
        <v>24</v>
      </c>
      <c r="AO202">
        <f t="shared" si="76"/>
        <v>135</v>
      </c>
      <c r="AP202" t="str">
        <f>貼_前年計算用シート!Q275</f>
        <v>留寿都村</v>
      </c>
      <c r="AQ202">
        <f>貼_前年計算用シート!Q454</f>
        <v>5</v>
      </c>
      <c r="AR202">
        <f t="shared" si="77"/>
        <v>135</v>
      </c>
      <c r="AS202" t="str">
        <f>貼_前年計算用シート!R275</f>
        <v>-</v>
      </c>
      <c r="AT202" t="str">
        <f>貼_前年計算用シート!R454</f>
        <v>-</v>
      </c>
      <c r="AU202" t="str">
        <f t="shared" si="78"/>
        <v>-</v>
      </c>
      <c r="AV202" t="str">
        <f>貼_前年計算用シート!S275</f>
        <v>鷹栖町</v>
      </c>
      <c r="AW202">
        <f>貼_前年計算用シート!S454</f>
        <v>2</v>
      </c>
      <c r="AX202">
        <f t="shared" si="79"/>
        <v>130</v>
      </c>
    </row>
    <row r="203" spans="3:50">
      <c r="C203" t="str">
        <f>貼_前年計算用シート!D276</f>
        <v>中頓別町</v>
      </c>
      <c r="D203">
        <f>貼_前年計算用シート!D455</f>
        <v>216</v>
      </c>
      <c r="E203">
        <f t="shared" si="64"/>
        <v>137</v>
      </c>
      <c r="F203" t="str">
        <f>貼_前年計算用シート!E276</f>
        <v>幌延町</v>
      </c>
      <c r="G203">
        <f>貼_前年計算用シート!E455</f>
        <v>24</v>
      </c>
      <c r="H203">
        <f t="shared" si="65"/>
        <v>137</v>
      </c>
      <c r="I203" t="str">
        <f>貼_前年計算用シート!F276</f>
        <v>-</v>
      </c>
      <c r="J203" t="str">
        <f>貼_前年計算用シート!F455</f>
        <v>-</v>
      </c>
      <c r="K203" t="str">
        <f t="shared" si="66"/>
        <v>-</v>
      </c>
      <c r="L203" t="str">
        <f>貼_前年計算用シート!G276</f>
        <v>-</v>
      </c>
      <c r="M203" t="str">
        <f>貼_前年計算用シート!G455</f>
        <v>-</v>
      </c>
      <c r="N203" t="str">
        <f t="shared" si="67"/>
        <v>-</v>
      </c>
      <c r="O203" t="str">
        <f>貼_前年計算用シート!H276</f>
        <v>-</v>
      </c>
      <c r="P203" t="str">
        <f>貼_前年計算用シート!H455</f>
        <v>-</v>
      </c>
      <c r="Q203" t="str">
        <f t="shared" si="68"/>
        <v>-</v>
      </c>
      <c r="R203" t="str">
        <f>貼_前年計算用シート!I276</f>
        <v>-</v>
      </c>
      <c r="S203" t="str">
        <f>貼_前年計算用シート!I455</f>
        <v>-</v>
      </c>
      <c r="T203" t="str">
        <f t="shared" si="69"/>
        <v>-</v>
      </c>
      <c r="U203" t="str">
        <f>貼_前年計算用シート!J276</f>
        <v>-</v>
      </c>
      <c r="V203" t="str">
        <f>貼_前年計算用シート!J455</f>
        <v>-</v>
      </c>
      <c r="W203" t="str">
        <f t="shared" si="70"/>
        <v>-</v>
      </c>
      <c r="X203" t="str">
        <f>貼_前年計算用シート!K276</f>
        <v>-</v>
      </c>
      <c r="Y203" t="str">
        <f>貼_前年計算用シート!K455</f>
        <v>-</v>
      </c>
      <c r="Z203" t="str">
        <f t="shared" si="71"/>
        <v>-</v>
      </c>
      <c r="AA203" t="str">
        <f>貼_前年計算用シート!L276</f>
        <v>-</v>
      </c>
      <c r="AB203" t="str">
        <f>貼_前年計算用シート!L455</f>
        <v>-</v>
      </c>
      <c r="AC203" t="str">
        <f t="shared" si="72"/>
        <v>-</v>
      </c>
      <c r="AD203" t="str">
        <f>貼_前年計算用シート!M276</f>
        <v>奥尻町</v>
      </c>
      <c r="AE203">
        <f>貼_前年計算用シート!M455</f>
        <v>3</v>
      </c>
      <c r="AF203">
        <f t="shared" si="73"/>
        <v>135</v>
      </c>
      <c r="AG203" t="str">
        <f>貼_前年計算用シート!N276</f>
        <v>-</v>
      </c>
      <c r="AH203" t="str">
        <f>貼_前年計算用シート!N455</f>
        <v>-</v>
      </c>
      <c r="AI203" t="str">
        <f t="shared" si="74"/>
        <v>-</v>
      </c>
      <c r="AJ203" t="str">
        <f>貼_前年計算用シート!O276</f>
        <v>-</v>
      </c>
      <c r="AK203" t="str">
        <f>貼_前年計算用シート!O455</f>
        <v>-</v>
      </c>
      <c r="AL203" t="str">
        <f t="shared" si="75"/>
        <v>-</v>
      </c>
      <c r="AM203" t="str">
        <f>貼_前年計算用シート!P276</f>
        <v>羽幌町</v>
      </c>
      <c r="AN203">
        <f>貼_前年計算用シート!P455</f>
        <v>24</v>
      </c>
      <c r="AO203">
        <f t="shared" si="76"/>
        <v>135</v>
      </c>
      <c r="AP203" t="str">
        <f>貼_前年計算用シート!Q276</f>
        <v>比布町</v>
      </c>
      <c r="AQ203">
        <f>貼_前年計算用シート!Q455</f>
        <v>5</v>
      </c>
      <c r="AR203">
        <f t="shared" si="77"/>
        <v>135</v>
      </c>
      <c r="AS203" t="str">
        <f>貼_前年計算用シート!R276</f>
        <v>-</v>
      </c>
      <c r="AT203" t="str">
        <f>貼_前年計算用シート!R455</f>
        <v>-</v>
      </c>
      <c r="AU203" t="str">
        <f t="shared" si="78"/>
        <v>-</v>
      </c>
      <c r="AV203" t="str">
        <f>貼_前年計算用シート!S276</f>
        <v>羽幌町</v>
      </c>
      <c r="AW203">
        <f>貼_前年計算用シート!S455</f>
        <v>2</v>
      </c>
      <c r="AX203">
        <f t="shared" si="79"/>
        <v>130</v>
      </c>
    </row>
    <row r="204" spans="3:50">
      <c r="C204" t="str">
        <f>貼_前年計算用シート!D277</f>
        <v>上川町</v>
      </c>
      <c r="D204">
        <f>貼_前年計算用シート!D456</f>
        <v>198</v>
      </c>
      <c r="E204">
        <f t="shared" si="64"/>
        <v>138</v>
      </c>
      <c r="F204" t="str">
        <f>貼_前年計算用シート!E277</f>
        <v>別海町</v>
      </c>
      <c r="G204">
        <f>貼_前年計算用シート!E456</f>
        <v>23</v>
      </c>
      <c r="H204">
        <f t="shared" si="65"/>
        <v>138</v>
      </c>
      <c r="I204" t="str">
        <f>貼_前年計算用シート!F277</f>
        <v>-</v>
      </c>
      <c r="J204" t="str">
        <f>貼_前年計算用シート!F456</f>
        <v>-</v>
      </c>
      <c r="K204" t="str">
        <f t="shared" si="66"/>
        <v>-</v>
      </c>
      <c r="L204" t="str">
        <f>貼_前年計算用シート!G277</f>
        <v>-</v>
      </c>
      <c r="M204" t="str">
        <f>貼_前年計算用シート!G456</f>
        <v>-</v>
      </c>
      <c r="N204" t="str">
        <f t="shared" si="67"/>
        <v>-</v>
      </c>
      <c r="O204" t="str">
        <f>貼_前年計算用シート!H277</f>
        <v>-</v>
      </c>
      <c r="P204" t="str">
        <f>貼_前年計算用シート!H456</f>
        <v>-</v>
      </c>
      <c r="Q204" t="str">
        <f t="shared" si="68"/>
        <v>-</v>
      </c>
      <c r="R204" t="str">
        <f>貼_前年計算用シート!I277</f>
        <v>-</v>
      </c>
      <c r="S204" t="str">
        <f>貼_前年計算用シート!I456</f>
        <v>-</v>
      </c>
      <c r="T204" t="str">
        <f t="shared" si="69"/>
        <v>-</v>
      </c>
      <c r="U204" t="str">
        <f>貼_前年計算用シート!J277</f>
        <v>-</v>
      </c>
      <c r="V204" t="str">
        <f>貼_前年計算用シート!J456</f>
        <v>-</v>
      </c>
      <c r="W204" t="str">
        <f t="shared" si="70"/>
        <v>-</v>
      </c>
      <c r="X204" t="str">
        <f>貼_前年計算用シート!K277</f>
        <v>-</v>
      </c>
      <c r="Y204" t="str">
        <f>貼_前年計算用シート!K456</f>
        <v>-</v>
      </c>
      <c r="Z204" t="str">
        <f t="shared" si="71"/>
        <v>-</v>
      </c>
      <c r="AA204" t="str">
        <f>貼_前年計算用シート!L277</f>
        <v>-</v>
      </c>
      <c r="AB204" t="str">
        <f>貼_前年計算用シート!L456</f>
        <v>-</v>
      </c>
      <c r="AC204" t="str">
        <f t="shared" si="72"/>
        <v>-</v>
      </c>
      <c r="AD204" t="str">
        <f>貼_前年計算用シート!M277</f>
        <v>黒松内町</v>
      </c>
      <c r="AE204">
        <f>貼_前年計算用シート!M456</f>
        <v>3</v>
      </c>
      <c r="AF204">
        <f t="shared" si="73"/>
        <v>135</v>
      </c>
      <c r="AG204" t="str">
        <f>貼_前年計算用シート!N277</f>
        <v>-</v>
      </c>
      <c r="AH204" t="str">
        <f>貼_前年計算用シート!N456</f>
        <v>-</v>
      </c>
      <c r="AI204" t="str">
        <f t="shared" si="74"/>
        <v>-</v>
      </c>
      <c r="AJ204" t="str">
        <f>貼_前年計算用シート!O277</f>
        <v>-</v>
      </c>
      <c r="AK204" t="str">
        <f>貼_前年計算用シート!O456</f>
        <v>-</v>
      </c>
      <c r="AL204" t="str">
        <f t="shared" si="75"/>
        <v>-</v>
      </c>
      <c r="AM204" t="str">
        <f>貼_前年計算用シート!P277</f>
        <v>壮瞥町</v>
      </c>
      <c r="AN204">
        <f>貼_前年計算用シート!P456</f>
        <v>22</v>
      </c>
      <c r="AO204">
        <f t="shared" si="76"/>
        <v>138</v>
      </c>
      <c r="AP204" t="str">
        <f>貼_前年計算用シート!Q277</f>
        <v>蘭越町</v>
      </c>
      <c r="AQ204">
        <f>貼_前年計算用シート!Q456</f>
        <v>4</v>
      </c>
      <c r="AR204">
        <f t="shared" si="77"/>
        <v>138</v>
      </c>
      <c r="AS204" t="str">
        <f>貼_前年計算用シート!R277</f>
        <v>-</v>
      </c>
      <c r="AT204" t="str">
        <f>貼_前年計算用シート!R456</f>
        <v>-</v>
      </c>
      <c r="AU204" t="str">
        <f t="shared" si="78"/>
        <v>-</v>
      </c>
      <c r="AV204" t="str">
        <f>貼_前年計算用シート!S277</f>
        <v>岩見沢市</v>
      </c>
      <c r="AW204">
        <f>貼_前年計算用シート!S456</f>
        <v>1</v>
      </c>
      <c r="AX204">
        <f t="shared" si="79"/>
        <v>138</v>
      </c>
    </row>
    <row r="205" spans="3:50">
      <c r="C205" t="str">
        <f>貼_前年計算用シート!D278</f>
        <v>函館市</v>
      </c>
      <c r="D205">
        <f>貼_前年計算用シート!D457</f>
        <v>194</v>
      </c>
      <c r="E205">
        <f t="shared" si="64"/>
        <v>139</v>
      </c>
      <c r="F205" t="str">
        <f>貼_前年計算用シート!E278</f>
        <v>音威子府村</v>
      </c>
      <c r="G205">
        <f>貼_前年計算用シート!E457</f>
        <v>21</v>
      </c>
      <c r="H205">
        <f t="shared" si="65"/>
        <v>139</v>
      </c>
      <c r="I205" t="str">
        <f>貼_前年計算用シート!F278</f>
        <v>-</v>
      </c>
      <c r="J205" t="str">
        <f>貼_前年計算用シート!F457</f>
        <v>-</v>
      </c>
      <c r="K205" t="str">
        <f t="shared" si="66"/>
        <v>-</v>
      </c>
      <c r="L205" t="str">
        <f>貼_前年計算用シート!G278</f>
        <v>-</v>
      </c>
      <c r="M205" t="str">
        <f>貼_前年計算用シート!G457</f>
        <v>-</v>
      </c>
      <c r="N205" t="str">
        <f t="shared" si="67"/>
        <v>-</v>
      </c>
      <c r="O205" t="str">
        <f>貼_前年計算用シート!H278</f>
        <v>-</v>
      </c>
      <c r="P205" t="str">
        <f>貼_前年計算用シート!H457</f>
        <v>-</v>
      </c>
      <c r="Q205" t="str">
        <f t="shared" si="68"/>
        <v>-</v>
      </c>
      <c r="R205" t="str">
        <f>貼_前年計算用シート!I278</f>
        <v>-</v>
      </c>
      <c r="S205" t="str">
        <f>貼_前年計算用シート!I457</f>
        <v>-</v>
      </c>
      <c r="T205" t="str">
        <f t="shared" si="69"/>
        <v>-</v>
      </c>
      <c r="U205" t="str">
        <f>貼_前年計算用シート!J278</f>
        <v>-</v>
      </c>
      <c r="V205" t="str">
        <f>貼_前年計算用シート!J457</f>
        <v>-</v>
      </c>
      <c r="W205" t="str">
        <f t="shared" si="70"/>
        <v>-</v>
      </c>
      <c r="X205" t="str">
        <f>貼_前年計算用シート!K278</f>
        <v>-</v>
      </c>
      <c r="Y205" t="str">
        <f>貼_前年計算用シート!K457</f>
        <v>-</v>
      </c>
      <c r="Z205" t="str">
        <f t="shared" si="71"/>
        <v>-</v>
      </c>
      <c r="AA205" t="str">
        <f>貼_前年計算用シート!L278</f>
        <v>-</v>
      </c>
      <c r="AB205" t="str">
        <f>貼_前年計算用シート!L457</f>
        <v>-</v>
      </c>
      <c r="AC205" t="str">
        <f t="shared" si="72"/>
        <v>-</v>
      </c>
      <c r="AD205" t="str">
        <f>貼_前年計算用シート!M278</f>
        <v>古平町</v>
      </c>
      <c r="AE205">
        <f>貼_前年計算用シート!M457</f>
        <v>3</v>
      </c>
      <c r="AF205">
        <f t="shared" si="73"/>
        <v>135</v>
      </c>
      <c r="AG205" t="str">
        <f>貼_前年計算用シート!N278</f>
        <v>-</v>
      </c>
      <c r="AH205" t="str">
        <f>貼_前年計算用シート!N457</f>
        <v>-</v>
      </c>
      <c r="AI205" t="str">
        <f t="shared" si="74"/>
        <v>-</v>
      </c>
      <c r="AJ205" t="str">
        <f>貼_前年計算用シート!O278</f>
        <v>-</v>
      </c>
      <c r="AK205" t="str">
        <f>貼_前年計算用シート!O457</f>
        <v>-</v>
      </c>
      <c r="AL205" t="str">
        <f t="shared" si="75"/>
        <v>-</v>
      </c>
      <c r="AM205" t="str">
        <f>貼_前年計算用シート!P278</f>
        <v>小平町</v>
      </c>
      <c r="AN205">
        <f>貼_前年計算用シート!P457</f>
        <v>21</v>
      </c>
      <c r="AO205">
        <f t="shared" si="76"/>
        <v>139</v>
      </c>
      <c r="AP205" t="str">
        <f>貼_前年計算用シート!Q278</f>
        <v>浦臼町</v>
      </c>
      <c r="AQ205">
        <f>貼_前年計算用シート!Q457</f>
        <v>4</v>
      </c>
      <c r="AR205">
        <f t="shared" si="77"/>
        <v>138</v>
      </c>
      <c r="AS205" t="str">
        <f>貼_前年計算用シート!R278</f>
        <v>-</v>
      </c>
      <c r="AT205" t="str">
        <f>貼_前年計算用シート!R457</f>
        <v>-</v>
      </c>
      <c r="AU205" t="str">
        <f t="shared" si="78"/>
        <v>-</v>
      </c>
      <c r="AV205" t="str">
        <f>貼_前年計算用シート!S278</f>
        <v>知内町</v>
      </c>
      <c r="AW205">
        <f>貼_前年計算用シート!S457</f>
        <v>1</v>
      </c>
      <c r="AX205">
        <f t="shared" si="79"/>
        <v>138</v>
      </c>
    </row>
    <row r="206" spans="3:50">
      <c r="C206" t="str">
        <f>貼_前年計算用シート!D279</f>
        <v>喜茂別町</v>
      </c>
      <c r="D206">
        <f>貼_前年計算用シート!D458</f>
        <v>185</v>
      </c>
      <c r="E206">
        <f t="shared" si="64"/>
        <v>140</v>
      </c>
      <c r="F206" t="str">
        <f>貼_前年計算用シート!E279</f>
        <v>紋別市</v>
      </c>
      <c r="G206">
        <f>貼_前年計算用シート!E458</f>
        <v>19</v>
      </c>
      <c r="H206">
        <f t="shared" si="65"/>
        <v>140</v>
      </c>
      <c r="I206" t="str">
        <f>貼_前年計算用シート!F279</f>
        <v>-</v>
      </c>
      <c r="J206" t="str">
        <f>貼_前年計算用シート!F458</f>
        <v>-</v>
      </c>
      <c r="K206" t="str">
        <f t="shared" si="66"/>
        <v>-</v>
      </c>
      <c r="L206" t="str">
        <f>貼_前年計算用シート!G279</f>
        <v>-</v>
      </c>
      <c r="M206" t="str">
        <f>貼_前年計算用シート!G458</f>
        <v>-</v>
      </c>
      <c r="N206" t="str">
        <f t="shared" si="67"/>
        <v>-</v>
      </c>
      <c r="O206" t="str">
        <f>貼_前年計算用シート!H279</f>
        <v>-</v>
      </c>
      <c r="P206" t="str">
        <f>貼_前年計算用シート!H458</f>
        <v>-</v>
      </c>
      <c r="Q206" t="str">
        <f t="shared" si="68"/>
        <v>-</v>
      </c>
      <c r="R206" t="str">
        <f>貼_前年計算用シート!I279</f>
        <v>-</v>
      </c>
      <c r="S206" t="str">
        <f>貼_前年計算用シート!I458</f>
        <v>-</v>
      </c>
      <c r="T206" t="str">
        <f t="shared" si="69"/>
        <v>-</v>
      </c>
      <c r="U206" t="str">
        <f>貼_前年計算用シート!J279</f>
        <v>-</v>
      </c>
      <c r="V206" t="str">
        <f>貼_前年計算用シート!J458</f>
        <v>-</v>
      </c>
      <c r="W206" t="str">
        <f t="shared" si="70"/>
        <v>-</v>
      </c>
      <c r="X206" t="str">
        <f>貼_前年計算用シート!K279</f>
        <v>-</v>
      </c>
      <c r="Y206" t="str">
        <f>貼_前年計算用シート!K458</f>
        <v>-</v>
      </c>
      <c r="Z206" t="str">
        <f t="shared" si="71"/>
        <v>-</v>
      </c>
      <c r="AA206" t="str">
        <f>貼_前年計算用シート!L279</f>
        <v>-</v>
      </c>
      <c r="AB206" t="str">
        <f>貼_前年計算用シート!L458</f>
        <v>-</v>
      </c>
      <c r="AC206" t="str">
        <f t="shared" si="72"/>
        <v>-</v>
      </c>
      <c r="AD206" t="str">
        <f>貼_前年計算用シート!M279</f>
        <v>広尾町</v>
      </c>
      <c r="AE206">
        <f>貼_前年計算用シート!M458</f>
        <v>3</v>
      </c>
      <c r="AF206">
        <f t="shared" si="73"/>
        <v>135</v>
      </c>
      <c r="AG206" t="str">
        <f>貼_前年計算用シート!N279</f>
        <v>-</v>
      </c>
      <c r="AH206" t="str">
        <f>貼_前年計算用シート!N458</f>
        <v>-</v>
      </c>
      <c r="AI206" t="str">
        <f t="shared" si="74"/>
        <v>-</v>
      </c>
      <c r="AJ206" t="str">
        <f>貼_前年計算用シート!O279</f>
        <v>-</v>
      </c>
      <c r="AK206" t="str">
        <f>貼_前年計算用シート!O458</f>
        <v>-</v>
      </c>
      <c r="AL206" t="str">
        <f t="shared" si="75"/>
        <v>-</v>
      </c>
      <c r="AM206" t="str">
        <f>貼_前年計算用シート!P279</f>
        <v>上ノ国町</v>
      </c>
      <c r="AN206">
        <f>貼_前年計算用シート!P458</f>
        <v>20</v>
      </c>
      <c r="AO206">
        <f t="shared" si="76"/>
        <v>140</v>
      </c>
      <c r="AP206" t="str">
        <f>貼_前年計算用シート!Q279</f>
        <v>えりも町</v>
      </c>
      <c r="AQ206">
        <f>貼_前年計算用シート!Q458</f>
        <v>4</v>
      </c>
      <c r="AR206">
        <f t="shared" si="77"/>
        <v>138</v>
      </c>
      <c r="AS206" t="str">
        <f>貼_前年計算用シート!R279</f>
        <v>-</v>
      </c>
      <c r="AT206" t="str">
        <f>貼_前年計算用シート!R458</f>
        <v>-</v>
      </c>
      <c r="AU206" t="str">
        <f t="shared" si="78"/>
        <v>-</v>
      </c>
      <c r="AV206" t="str">
        <f>貼_前年計算用シート!S279</f>
        <v>江差町</v>
      </c>
      <c r="AW206">
        <f>貼_前年計算用シート!S458</f>
        <v>1</v>
      </c>
      <c r="AX206">
        <f t="shared" si="79"/>
        <v>138</v>
      </c>
    </row>
    <row r="207" spans="3:50">
      <c r="C207" t="str">
        <f>貼_前年計算用シート!D280</f>
        <v>奈井江町</v>
      </c>
      <c r="D207">
        <f>貼_前年計算用シート!D459</f>
        <v>185</v>
      </c>
      <c r="E207">
        <f t="shared" si="64"/>
        <v>140</v>
      </c>
      <c r="F207" t="str">
        <f>貼_前年計算用シート!E280</f>
        <v>標津町</v>
      </c>
      <c r="G207">
        <f>貼_前年計算用シート!E459</f>
        <v>19</v>
      </c>
      <c r="H207">
        <f t="shared" si="65"/>
        <v>140</v>
      </c>
      <c r="I207" t="str">
        <f>貼_前年計算用シート!F280</f>
        <v>-</v>
      </c>
      <c r="J207" t="str">
        <f>貼_前年計算用シート!F459</f>
        <v>-</v>
      </c>
      <c r="K207" t="str">
        <f t="shared" si="66"/>
        <v>-</v>
      </c>
      <c r="L207" t="str">
        <f>貼_前年計算用シート!G280</f>
        <v>-</v>
      </c>
      <c r="M207" t="str">
        <f>貼_前年計算用シート!G459</f>
        <v>-</v>
      </c>
      <c r="N207" t="str">
        <f t="shared" si="67"/>
        <v>-</v>
      </c>
      <c r="O207" t="str">
        <f>貼_前年計算用シート!H280</f>
        <v>-</v>
      </c>
      <c r="P207" t="str">
        <f>貼_前年計算用シート!H459</f>
        <v>-</v>
      </c>
      <c r="Q207" t="str">
        <f t="shared" si="68"/>
        <v>-</v>
      </c>
      <c r="R207" t="str">
        <f>貼_前年計算用シート!I280</f>
        <v>-</v>
      </c>
      <c r="S207" t="str">
        <f>貼_前年計算用シート!I459</f>
        <v>-</v>
      </c>
      <c r="T207" t="str">
        <f t="shared" si="69"/>
        <v>-</v>
      </c>
      <c r="U207" t="str">
        <f>貼_前年計算用シート!J280</f>
        <v>-</v>
      </c>
      <c r="V207" t="str">
        <f>貼_前年計算用シート!J459</f>
        <v>-</v>
      </c>
      <c r="W207" t="str">
        <f t="shared" si="70"/>
        <v>-</v>
      </c>
      <c r="X207" t="str">
        <f>貼_前年計算用シート!K280</f>
        <v>-</v>
      </c>
      <c r="Y207" t="str">
        <f>貼_前年計算用シート!K459</f>
        <v>-</v>
      </c>
      <c r="Z207" t="str">
        <f t="shared" si="71"/>
        <v>-</v>
      </c>
      <c r="AA207" t="str">
        <f>貼_前年計算用シート!L280</f>
        <v>-</v>
      </c>
      <c r="AB207" t="str">
        <f>貼_前年計算用シート!L459</f>
        <v>-</v>
      </c>
      <c r="AC207" t="str">
        <f t="shared" si="72"/>
        <v>-</v>
      </c>
      <c r="AD207" t="str">
        <f>貼_前年計算用シート!M280</f>
        <v>別海町</v>
      </c>
      <c r="AE207">
        <f>貼_前年計算用シート!M459</f>
        <v>3</v>
      </c>
      <c r="AF207">
        <f t="shared" si="73"/>
        <v>135</v>
      </c>
      <c r="AG207" t="str">
        <f>貼_前年計算用シート!N280</f>
        <v>-</v>
      </c>
      <c r="AH207" t="str">
        <f>貼_前年計算用シート!N459</f>
        <v>-</v>
      </c>
      <c r="AI207" t="str">
        <f t="shared" si="74"/>
        <v>-</v>
      </c>
      <c r="AJ207" t="str">
        <f>貼_前年計算用シート!O280</f>
        <v>-</v>
      </c>
      <c r="AK207" t="str">
        <f>貼_前年計算用シート!O459</f>
        <v>-</v>
      </c>
      <c r="AL207" t="str">
        <f t="shared" si="75"/>
        <v>-</v>
      </c>
      <c r="AM207" t="str">
        <f>貼_前年計算用シート!P280</f>
        <v>古平町</v>
      </c>
      <c r="AN207">
        <f>貼_前年計算用シート!P459</f>
        <v>20</v>
      </c>
      <c r="AO207">
        <f t="shared" si="76"/>
        <v>140</v>
      </c>
      <c r="AP207" t="str">
        <f>貼_前年計算用シート!Q280</f>
        <v>知内町</v>
      </c>
      <c r="AQ207">
        <f>貼_前年計算用シート!Q459</f>
        <v>3</v>
      </c>
      <c r="AR207">
        <f t="shared" si="77"/>
        <v>141</v>
      </c>
      <c r="AS207" t="str">
        <f>貼_前年計算用シート!R280</f>
        <v>-</v>
      </c>
      <c r="AT207" t="str">
        <f>貼_前年計算用シート!R459</f>
        <v>-</v>
      </c>
      <c r="AU207" t="str">
        <f t="shared" si="78"/>
        <v>-</v>
      </c>
      <c r="AV207" t="str">
        <f>貼_前年計算用シート!S280</f>
        <v>上ノ国町</v>
      </c>
      <c r="AW207">
        <f>貼_前年計算用シート!S459</f>
        <v>1</v>
      </c>
      <c r="AX207">
        <f t="shared" si="79"/>
        <v>138</v>
      </c>
    </row>
    <row r="208" spans="3:50">
      <c r="C208" t="str">
        <f>貼_前年計算用シート!D281</f>
        <v>壮瞥町</v>
      </c>
      <c r="D208">
        <f>貼_前年計算用シート!D460</f>
        <v>171</v>
      </c>
      <c r="E208">
        <f t="shared" si="64"/>
        <v>142</v>
      </c>
      <c r="F208" t="str">
        <f>貼_前年計算用シート!E281</f>
        <v>様似町</v>
      </c>
      <c r="G208">
        <f>貼_前年計算用シート!E460</f>
        <v>17</v>
      </c>
      <c r="H208">
        <f t="shared" si="65"/>
        <v>142</v>
      </c>
      <c r="I208" t="str">
        <f>貼_前年計算用シート!F281</f>
        <v>-</v>
      </c>
      <c r="J208" t="str">
        <f>貼_前年計算用シート!F460</f>
        <v>-</v>
      </c>
      <c r="K208" t="str">
        <f t="shared" si="66"/>
        <v>-</v>
      </c>
      <c r="L208" t="str">
        <f>貼_前年計算用シート!G281</f>
        <v>-</v>
      </c>
      <c r="M208" t="str">
        <f>貼_前年計算用シート!G460</f>
        <v>-</v>
      </c>
      <c r="N208" t="str">
        <f t="shared" si="67"/>
        <v>-</v>
      </c>
      <c r="O208" t="str">
        <f>貼_前年計算用シート!H281</f>
        <v>-</v>
      </c>
      <c r="P208" t="str">
        <f>貼_前年計算用シート!H460</f>
        <v>-</v>
      </c>
      <c r="Q208" t="str">
        <f t="shared" si="68"/>
        <v>-</v>
      </c>
      <c r="R208" t="str">
        <f>貼_前年計算用シート!I281</f>
        <v>-</v>
      </c>
      <c r="S208" t="str">
        <f>貼_前年計算用シート!I460</f>
        <v>-</v>
      </c>
      <c r="T208" t="str">
        <f t="shared" si="69"/>
        <v>-</v>
      </c>
      <c r="U208" t="str">
        <f>貼_前年計算用シート!J281</f>
        <v>-</v>
      </c>
      <c r="V208" t="str">
        <f>貼_前年計算用シート!J460</f>
        <v>-</v>
      </c>
      <c r="W208" t="str">
        <f t="shared" si="70"/>
        <v>-</v>
      </c>
      <c r="X208" t="str">
        <f>貼_前年計算用シート!K281</f>
        <v>-</v>
      </c>
      <c r="Y208" t="str">
        <f>貼_前年計算用シート!K460</f>
        <v>-</v>
      </c>
      <c r="Z208" t="str">
        <f t="shared" si="71"/>
        <v>-</v>
      </c>
      <c r="AA208" t="str">
        <f>貼_前年計算用シート!L281</f>
        <v>-</v>
      </c>
      <c r="AB208" t="str">
        <f>貼_前年計算用シート!L460</f>
        <v>-</v>
      </c>
      <c r="AC208" t="str">
        <f t="shared" si="72"/>
        <v>-</v>
      </c>
      <c r="AD208" t="str">
        <f>貼_前年計算用シート!M281</f>
        <v>室蘭市</v>
      </c>
      <c r="AE208">
        <f>貼_前年計算用シート!M460</f>
        <v>2</v>
      </c>
      <c r="AF208">
        <f t="shared" si="73"/>
        <v>142</v>
      </c>
      <c r="AG208" t="str">
        <f>貼_前年計算用シート!N281</f>
        <v>-</v>
      </c>
      <c r="AH208" t="str">
        <f>貼_前年計算用シート!N460</f>
        <v>-</v>
      </c>
      <c r="AI208" t="str">
        <f t="shared" si="74"/>
        <v>-</v>
      </c>
      <c r="AJ208" t="str">
        <f>貼_前年計算用シート!O281</f>
        <v>-</v>
      </c>
      <c r="AK208" t="str">
        <f>貼_前年計算用シート!O460</f>
        <v>-</v>
      </c>
      <c r="AL208" t="str">
        <f t="shared" si="75"/>
        <v>-</v>
      </c>
      <c r="AM208" t="str">
        <f>貼_前年計算用シート!P281</f>
        <v>比布町</v>
      </c>
      <c r="AN208">
        <f>貼_前年計算用シート!P460</f>
        <v>13</v>
      </c>
      <c r="AO208">
        <f t="shared" si="76"/>
        <v>142</v>
      </c>
      <c r="AP208" t="str">
        <f>貼_前年計算用シート!Q281</f>
        <v>喜茂別町</v>
      </c>
      <c r="AQ208">
        <f>貼_前年計算用シート!Q460</f>
        <v>3</v>
      </c>
      <c r="AR208">
        <f t="shared" si="77"/>
        <v>141</v>
      </c>
      <c r="AS208" t="str">
        <f>貼_前年計算用シート!R281</f>
        <v>-</v>
      </c>
      <c r="AT208" t="str">
        <f>貼_前年計算用シート!R460</f>
        <v>-</v>
      </c>
      <c r="AU208" t="str">
        <f t="shared" si="78"/>
        <v>-</v>
      </c>
      <c r="AV208" t="str">
        <f>貼_前年計算用シート!S281</f>
        <v>乙部町</v>
      </c>
      <c r="AW208">
        <f>貼_前年計算用シート!S460</f>
        <v>1</v>
      </c>
      <c r="AX208">
        <f t="shared" si="79"/>
        <v>138</v>
      </c>
    </row>
    <row r="209" spans="3:50">
      <c r="C209" t="str">
        <f>貼_前年計算用シート!D282</f>
        <v>小平町</v>
      </c>
      <c r="D209">
        <f>貼_前年計算用シート!D461</f>
        <v>142</v>
      </c>
      <c r="E209">
        <f t="shared" si="64"/>
        <v>143</v>
      </c>
      <c r="F209" t="str">
        <f>貼_前年計算用シート!E282</f>
        <v>豊富町</v>
      </c>
      <c r="G209">
        <f>貼_前年計算用シート!E461</f>
        <v>16</v>
      </c>
      <c r="H209">
        <f t="shared" si="65"/>
        <v>143</v>
      </c>
      <c r="I209" t="str">
        <f>貼_前年計算用シート!F282</f>
        <v>-</v>
      </c>
      <c r="J209" t="str">
        <f>貼_前年計算用シート!F461</f>
        <v>-</v>
      </c>
      <c r="K209" t="str">
        <f t="shared" si="66"/>
        <v>-</v>
      </c>
      <c r="L209" t="str">
        <f>貼_前年計算用シート!G282</f>
        <v>-</v>
      </c>
      <c r="M209" t="str">
        <f>貼_前年計算用シート!G461</f>
        <v>-</v>
      </c>
      <c r="N209" t="str">
        <f t="shared" si="67"/>
        <v>-</v>
      </c>
      <c r="O209" t="str">
        <f>貼_前年計算用シート!H282</f>
        <v>-</v>
      </c>
      <c r="P209" t="str">
        <f>貼_前年計算用シート!H461</f>
        <v>-</v>
      </c>
      <c r="Q209" t="str">
        <f t="shared" si="68"/>
        <v>-</v>
      </c>
      <c r="R209" t="str">
        <f>貼_前年計算用シート!I282</f>
        <v>-</v>
      </c>
      <c r="S209" t="str">
        <f>貼_前年計算用シート!I461</f>
        <v>-</v>
      </c>
      <c r="T209" t="str">
        <f t="shared" si="69"/>
        <v>-</v>
      </c>
      <c r="U209" t="str">
        <f>貼_前年計算用シート!J282</f>
        <v>-</v>
      </c>
      <c r="V209" t="str">
        <f>貼_前年計算用シート!J461</f>
        <v>-</v>
      </c>
      <c r="W209" t="str">
        <f t="shared" si="70"/>
        <v>-</v>
      </c>
      <c r="X209" t="str">
        <f>貼_前年計算用シート!K282</f>
        <v>-</v>
      </c>
      <c r="Y209" t="str">
        <f>貼_前年計算用シート!K461</f>
        <v>-</v>
      </c>
      <c r="Z209" t="str">
        <f t="shared" si="71"/>
        <v>-</v>
      </c>
      <c r="AA209" t="str">
        <f>貼_前年計算用シート!L282</f>
        <v>-</v>
      </c>
      <c r="AB209" t="str">
        <f>貼_前年計算用シート!L461</f>
        <v>-</v>
      </c>
      <c r="AC209" t="str">
        <f t="shared" si="72"/>
        <v>-</v>
      </c>
      <c r="AD209" t="str">
        <f>貼_前年計算用シート!M282</f>
        <v>福島町</v>
      </c>
      <c r="AE209">
        <f>貼_前年計算用シート!M461</f>
        <v>2</v>
      </c>
      <c r="AF209">
        <f t="shared" si="73"/>
        <v>142</v>
      </c>
      <c r="AG209" t="str">
        <f>貼_前年計算用シート!N282</f>
        <v>-</v>
      </c>
      <c r="AH209" t="str">
        <f>貼_前年計算用シート!N461</f>
        <v>-</v>
      </c>
      <c r="AI209" t="str">
        <f t="shared" si="74"/>
        <v>-</v>
      </c>
      <c r="AJ209" t="str">
        <f>貼_前年計算用シート!O282</f>
        <v>-</v>
      </c>
      <c r="AK209" t="str">
        <f>貼_前年計算用シート!O461</f>
        <v>-</v>
      </c>
      <c r="AL209" t="str">
        <f t="shared" si="75"/>
        <v>-</v>
      </c>
      <c r="AM209" t="str">
        <f>貼_前年計算用シート!P282</f>
        <v>松前町</v>
      </c>
      <c r="AN209">
        <f>貼_前年計算用シート!P461</f>
        <v>12</v>
      </c>
      <c r="AO209">
        <f t="shared" si="76"/>
        <v>143</v>
      </c>
      <c r="AP209" t="str">
        <f>貼_前年計算用シート!Q282</f>
        <v>共和町</v>
      </c>
      <c r="AQ209">
        <f>貼_前年計算用シート!Q461</f>
        <v>3</v>
      </c>
      <c r="AR209">
        <f t="shared" si="77"/>
        <v>141</v>
      </c>
      <c r="AS209" t="str">
        <f>貼_前年計算用シート!R282</f>
        <v>-</v>
      </c>
      <c r="AT209" t="str">
        <f>貼_前年計算用シート!R461</f>
        <v>-</v>
      </c>
      <c r="AU209" t="str">
        <f t="shared" si="78"/>
        <v>-</v>
      </c>
      <c r="AV209" t="str">
        <f>貼_前年計算用シート!S282</f>
        <v>京極町</v>
      </c>
      <c r="AW209">
        <f>貼_前年計算用シート!S461</f>
        <v>1</v>
      </c>
      <c r="AX209">
        <f t="shared" si="79"/>
        <v>138</v>
      </c>
    </row>
    <row r="210" spans="3:50">
      <c r="C210" t="str">
        <f>貼_前年計算用シート!D283</f>
        <v>羽幌町</v>
      </c>
      <c r="D210">
        <f>貼_前年計算用シート!D462</f>
        <v>142</v>
      </c>
      <c r="E210">
        <f t="shared" si="64"/>
        <v>143</v>
      </c>
      <c r="F210" t="str">
        <f>貼_前年計算用シート!E283</f>
        <v>陸別町</v>
      </c>
      <c r="G210">
        <f>貼_前年計算用シート!E462</f>
        <v>14</v>
      </c>
      <c r="H210">
        <f t="shared" si="65"/>
        <v>144</v>
      </c>
      <c r="I210" t="str">
        <f>貼_前年計算用シート!F283</f>
        <v>-</v>
      </c>
      <c r="J210" t="str">
        <f>貼_前年計算用シート!F462</f>
        <v>-</v>
      </c>
      <c r="K210" t="str">
        <f t="shared" si="66"/>
        <v>-</v>
      </c>
      <c r="L210" t="str">
        <f>貼_前年計算用シート!G283</f>
        <v>-</v>
      </c>
      <c r="M210" t="str">
        <f>貼_前年計算用シート!G462</f>
        <v>-</v>
      </c>
      <c r="N210" t="str">
        <f t="shared" si="67"/>
        <v>-</v>
      </c>
      <c r="O210" t="str">
        <f>貼_前年計算用シート!H283</f>
        <v>-</v>
      </c>
      <c r="P210" t="str">
        <f>貼_前年計算用シート!H462</f>
        <v>-</v>
      </c>
      <c r="Q210" t="str">
        <f t="shared" si="68"/>
        <v>-</v>
      </c>
      <c r="R210" t="str">
        <f>貼_前年計算用シート!I283</f>
        <v>-</v>
      </c>
      <c r="S210" t="str">
        <f>貼_前年計算用シート!I462</f>
        <v>-</v>
      </c>
      <c r="T210" t="str">
        <f t="shared" si="69"/>
        <v>-</v>
      </c>
      <c r="U210" t="str">
        <f>貼_前年計算用シート!J283</f>
        <v>-</v>
      </c>
      <c r="V210" t="str">
        <f>貼_前年計算用シート!J462</f>
        <v>-</v>
      </c>
      <c r="W210" t="str">
        <f t="shared" si="70"/>
        <v>-</v>
      </c>
      <c r="X210" t="str">
        <f>貼_前年計算用シート!K283</f>
        <v>-</v>
      </c>
      <c r="Y210" t="str">
        <f>貼_前年計算用シート!K462</f>
        <v>-</v>
      </c>
      <c r="Z210" t="str">
        <f t="shared" si="71"/>
        <v>-</v>
      </c>
      <c r="AA210" t="str">
        <f>貼_前年計算用シート!L283</f>
        <v>-</v>
      </c>
      <c r="AB210" t="str">
        <f>貼_前年計算用シート!L462</f>
        <v>-</v>
      </c>
      <c r="AC210" t="str">
        <f t="shared" si="72"/>
        <v>-</v>
      </c>
      <c r="AD210" t="str">
        <f>貼_前年計算用シート!M283</f>
        <v>占冠村</v>
      </c>
      <c r="AE210">
        <f>貼_前年計算用シート!M462</f>
        <v>2</v>
      </c>
      <c r="AF210">
        <f t="shared" si="73"/>
        <v>142</v>
      </c>
      <c r="AG210" t="str">
        <f>貼_前年計算用シート!N283</f>
        <v>-</v>
      </c>
      <c r="AH210" t="str">
        <f>貼_前年計算用シート!N462</f>
        <v>-</v>
      </c>
      <c r="AI210" t="str">
        <f t="shared" si="74"/>
        <v>-</v>
      </c>
      <c r="AJ210" t="str">
        <f>貼_前年計算用シート!O283</f>
        <v>-</v>
      </c>
      <c r="AK210" t="str">
        <f>貼_前年計算用シート!O462</f>
        <v>-</v>
      </c>
      <c r="AL210" t="str">
        <f t="shared" si="75"/>
        <v>-</v>
      </c>
      <c r="AM210" t="str">
        <f>貼_前年計算用シート!P283</f>
        <v>留萌市</v>
      </c>
      <c r="AN210">
        <f>貼_前年計算用シート!P462</f>
        <v>11</v>
      </c>
      <c r="AO210">
        <f t="shared" si="76"/>
        <v>144</v>
      </c>
      <c r="AP210" t="str">
        <f>貼_前年計算用シート!Q283</f>
        <v>沼田町</v>
      </c>
      <c r="AQ210">
        <f>貼_前年計算用シート!Q462</f>
        <v>2</v>
      </c>
      <c r="AR210">
        <f t="shared" si="77"/>
        <v>144</v>
      </c>
      <c r="AS210" t="str">
        <f>貼_前年計算用シート!R283</f>
        <v>-</v>
      </c>
      <c r="AT210" t="str">
        <f>貼_前年計算用シート!R462</f>
        <v>-</v>
      </c>
      <c r="AU210" t="str">
        <f t="shared" si="78"/>
        <v>-</v>
      </c>
      <c r="AV210" t="str">
        <f>貼_前年計算用シート!S283</f>
        <v>積丹町</v>
      </c>
      <c r="AW210">
        <f>貼_前年計算用シート!S462</f>
        <v>1</v>
      </c>
      <c r="AX210">
        <f t="shared" si="79"/>
        <v>138</v>
      </c>
    </row>
    <row r="211" spans="3:50">
      <c r="C211" t="str">
        <f>貼_前年計算用シート!D284</f>
        <v>中川町</v>
      </c>
      <c r="D211">
        <f>貼_前年計算用シート!D463</f>
        <v>136</v>
      </c>
      <c r="E211">
        <f t="shared" si="64"/>
        <v>145</v>
      </c>
      <c r="F211" t="str">
        <f>貼_前年計算用シート!E284</f>
        <v>奥尻町</v>
      </c>
      <c r="G211">
        <f>貼_前年計算用シート!E463</f>
        <v>13</v>
      </c>
      <c r="H211">
        <f t="shared" si="65"/>
        <v>145</v>
      </c>
      <c r="I211" t="str">
        <f>貼_前年計算用シート!F284</f>
        <v>-</v>
      </c>
      <c r="J211" t="str">
        <f>貼_前年計算用シート!F463</f>
        <v>-</v>
      </c>
      <c r="K211" t="str">
        <f t="shared" si="66"/>
        <v>-</v>
      </c>
      <c r="L211" t="str">
        <f>貼_前年計算用シート!G284</f>
        <v>-</v>
      </c>
      <c r="M211" t="str">
        <f>貼_前年計算用シート!G463</f>
        <v>-</v>
      </c>
      <c r="N211" t="str">
        <f t="shared" si="67"/>
        <v>-</v>
      </c>
      <c r="O211" t="str">
        <f>貼_前年計算用シート!H284</f>
        <v>-</v>
      </c>
      <c r="P211" t="str">
        <f>貼_前年計算用シート!H463</f>
        <v>-</v>
      </c>
      <c r="Q211" t="str">
        <f t="shared" si="68"/>
        <v>-</v>
      </c>
      <c r="R211" t="str">
        <f>貼_前年計算用シート!I284</f>
        <v>-</v>
      </c>
      <c r="S211" t="str">
        <f>貼_前年計算用シート!I463</f>
        <v>-</v>
      </c>
      <c r="T211" t="str">
        <f t="shared" si="69"/>
        <v>-</v>
      </c>
      <c r="U211" t="str">
        <f>貼_前年計算用シート!J284</f>
        <v>-</v>
      </c>
      <c r="V211" t="str">
        <f>貼_前年計算用シート!J463</f>
        <v>-</v>
      </c>
      <c r="W211" t="str">
        <f t="shared" si="70"/>
        <v>-</v>
      </c>
      <c r="X211" t="str">
        <f>貼_前年計算用シート!K284</f>
        <v>-</v>
      </c>
      <c r="Y211" t="str">
        <f>貼_前年計算用シート!K463</f>
        <v>-</v>
      </c>
      <c r="Z211" t="str">
        <f t="shared" si="71"/>
        <v>-</v>
      </c>
      <c r="AA211" t="str">
        <f>貼_前年計算用シート!L284</f>
        <v>-</v>
      </c>
      <c r="AB211" t="str">
        <f>貼_前年計算用シート!L463</f>
        <v>-</v>
      </c>
      <c r="AC211" t="str">
        <f t="shared" si="72"/>
        <v>-</v>
      </c>
      <c r="AD211" t="str">
        <f>貼_前年計算用シート!M284</f>
        <v>幌加内町</v>
      </c>
      <c r="AE211">
        <f>貼_前年計算用シート!M463</f>
        <v>2</v>
      </c>
      <c r="AF211">
        <f t="shared" si="73"/>
        <v>142</v>
      </c>
      <c r="AG211" t="str">
        <f>貼_前年計算用シート!N284</f>
        <v>-</v>
      </c>
      <c r="AH211" t="str">
        <f>貼_前年計算用シート!N463</f>
        <v>-</v>
      </c>
      <c r="AI211" t="str">
        <f t="shared" si="74"/>
        <v>-</v>
      </c>
      <c r="AJ211" t="str">
        <f>貼_前年計算用シート!O284</f>
        <v>-</v>
      </c>
      <c r="AK211" t="str">
        <f>貼_前年計算用シート!O463</f>
        <v>-</v>
      </c>
      <c r="AL211" t="str">
        <f t="shared" si="75"/>
        <v>-</v>
      </c>
      <c r="AM211" t="str">
        <f>貼_前年計算用シート!P284</f>
        <v>奈井江町</v>
      </c>
      <c r="AN211">
        <f>貼_前年計算用シート!P463</f>
        <v>10</v>
      </c>
      <c r="AO211">
        <f t="shared" si="76"/>
        <v>145</v>
      </c>
      <c r="AP211" t="str">
        <f>貼_前年計算用シート!Q284</f>
        <v>-</v>
      </c>
      <c r="AQ211" t="str">
        <f>貼_前年計算用シート!Q463</f>
        <v>-</v>
      </c>
      <c r="AR211" t="str">
        <f t="shared" si="77"/>
        <v>-</v>
      </c>
      <c r="AS211" t="str">
        <f>貼_前年計算用シート!R284</f>
        <v>-</v>
      </c>
      <c r="AT211" t="str">
        <f>貼_前年計算用シート!R463</f>
        <v>-</v>
      </c>
      <c r="AU211" t="str">
        <f t="shared" si="78"/>
        <v>-</v>
      </c>
      <c r="AV211" t="str">
        <f>貼_前年計算用シート!S284</f>
        <v>雨竜町</v>
      </c>
      <c r="AW211">
        <f>貼_前年計算用シート!S463</f>
        <v>1</v>
      </c>
      <c r="AX211">
        <f t="shared" si="79"/>
        <v>138</v>
      </c>
    </row>
    <row r="212" spans="3:50">
      <c r="C212" t="str">
        <f>貼_前年計算用シート!D285</f>
        <v>赤井川村</v>
      </c>
      <c r="D212">
        <f>貼_前年計算用シート!D464</f>
        <v>112</v>
      </c>
      <c r="E212">
        <f t="shared" si="64"/>
        <v>146</v>
      </c>
      <c r="F212" t="str">
        <f>貼_前年計算用シート!E285</f>
        <v>興部町</v>
      </c>
      <c r="G212">
        <f>貼_前年計算用シート!E464</f>
        <v>13</v>
      </c>
      <c r="H212">
        <f t="shared" si="65"/>
        <v>145</v>
      </c>
      <c r="I212" t="str">
        <f>貼_前年計算用シート!F285</f>
        <v>-</v>
      </c>
      <c r="J212" t="str">
        <f>貼_前年計算用シート!F464</f>
        <v>-</v>
      </c>
      <c r="K212" t="str">
        <f t="shared" si="66"/>
        <v>-</v>
      </c>
      <c r="L212" t="str">
        <f>貼_前年計算用シート!G285</f>
        <v>-</v>
      </c>
      <c r="M212" t="str">
        <f>貼_前年計算用シート!G464</f>
        <v>-</v>
      </c>
      <c r="N212" t="str">
        <f t="shared" si="67"/>
        <v>-</v>
      </c>
      <c r="O212" t="str">
        <f>貼_前年計算用シート!H285</f>
        <v>-</v>
      </c>
      <c r="P212" t="str">
        <f>貼_前年計算用シート!H464</f>
        <v>-</v>
      </c>
      <c r="Q212" t="str">
        <f t="shared" si="68"/>
        <v>-</v>
      </c>
      <c r="R212" t="str">
        <f>貼_前年計算用シート!I285</f>
        <v>-</v>
      </c>
      <c r="S212" t="str">
        <f>貼_前年計算用シート!I464</f>
        <v>-</v>
      </c>
      <c r="T212" t="str">
        <f t="shared" si="69"/>
        <v>-</v>
      </c>
      <c r="U212" t="str">
        <f>貼_前年計算用シート!J285</f>
        <v>-</v>
      </c>
      <c r="V212" t="str">
        <f>貼_前年計算用シート!J464</f>
        <v>-</v>
      </c>
      <c r="W212" t="str">
        <f t="shared" si="70"/>
        <v>-</v>
      </c>
      <c r="X212" t="str">
        <f>貼_前年計算用シート!K285</f>
        <v>-</v>
      </c>
      <c r="Y212" t="str">
        <f>貼_前年計算用シート!K464</f>
        <v>-</v>
      </c>
      <c r="Z212" t="str">
        <f t="shared" si="71"/>
        <v>-</v>
      </c>
      <c r="AA212" t="str">
        <f>貼_前年計算用シート!L285</f>
        <v>-</v>
      </c>
      <c r="AB212" t="str">
        <f>貼_前年計算用シート!L464</f>
        <v>-</v>
      </c>
      <c r="AC212" t="str">
        <f t="shared" si="72"/>
        <v>-</v>
      </c>
      <c r="AD212" t="str">
        <f>貼_前年計算用シート!M285</f>
        <v>増毛町</v>
      </c>
      <c r="AE212">
        <f>貼_前年計算用シート!M464</f>
        <v>2</v>
      </c>
      <c r="AF212">
        <f t="shared" si="73"/>
        <v>142</v>
      </c>
      <c r="AG212" t="str">
        <f>貼_前年計算用シート!N285</f>
        <v>-</v>
      </c>
      <c r="AH212" t="str">
        <f>貼_前年計算用シート!N464</f>
        <v>-</v>
      </c>
      <c r="AI212" t="str">
        <f t="shared" si="74"/>
        <v>-</v>
      </c>
      <c r="AJ212" t="str">
        <f>貼_前年計算用シート!O285</f>
        <v>-</v>
      </c>
      <c r="AK212" t="str">
        <f>貼_前年計算用シート!O464</f>
        <v>-</v>
      </c>
      <c r="AL212" t="str">
        <f t="shared" si="75"/>
        <v>-</v>
      </c>
      <c r="AM212" t="str">
        <f>貼_前年計算用シート!P285</f>
        <v>新十津川町</v>
      </c>
      <c r="AN212">
        <f>貼_前年計算用シート!P464</f>
        <v>10</v>
      </c>
      <c r="AO212">
        <f t="shared" si="76"/>
        <v>145</v>
      </c>
      <c r="AP212" t="str">
        <f>貼_前年計算用シート!Q285</f>
        <v>-</v>
      </c>
      <c r="AQ212" t="str">
        <f>貼_前年計算用シート!Q464</f>
        <v>-</v>
      </c>
      <c r="AR212" t="str">
        <f t="shared" si="77"/>
        <v>-</v>
      </c>
      <c r="AS212" t="str">
        <f>貼_前年計算用シート!R285</f>
        <v>-</v>
      </c>
      <c r="AT212" t="str">
        <f>貼_前年計算用シート!R464</f>
        <v>-</v>
      </c>
      <c r="AU212" t="str">
        <f t="shared" si="78"/>
        <v>-</v>
      </c>
      <c r="AV212" t="str">
        <f>貼_前年計算用シート!S285</f>
        <v>南富良野町</v>
      </c>
      <c r="AW212">
        <f>貼_前年計算用シート!S464</f>
        <v>1</v>
      </c>
      <c r="AX212">
        <f t="shared" si="79"/>
        <v>138</v>
      </c>
    </row>
    <row r="213" spans="3:50">
      <c r="C213" t="str">
        <f>貼_前年計算用シート!D286</f>
        <v>釧路町</v>
      </c>
      <c r="D213">
        <f>貼_前年計算用シート!D465</f>
        <v>112</v>
      </c>
      <c r="E213">
        <f t="shared" si="64"/>
        <v>146</v>
      </c>
      <c r="F213" t="str">
        <f>貼_前年計算用シート!E286</f>
        <v>岩内町</v>
      </c>
      <c r="G213">
        <f>貼_前年計算用シート!E465</f>
        <v>9</v>
      </c>
      <c r="H213">
        <f t="shared" si="65"/>
        <v>147</v>
      </c>
      <c r="I213" t="str">
        <f>貼_前年計算用シート!F286</f>
        <v>-</v>
      </c>
      <c r="J213" t="str">
        <f>貼_前年計算用シート!F465</f>
        <v>-</v>
      </c>
      <c r="K213" t="str">
        <f t="shared" si="66"/>
        <v>-</v>
      </c>
      <c r="L213" t="str">
        <f>貼_前年計算用シート!G286</f>
        <v>-</v>
      </c>
      <c r="M213" t="str">
        <f>貼_前年計算用シート!G465</f>
        <v>-</v>
      </c>
      <c r="N213" t="str">
        <f t="shared" si="67"/>
        <v>-</v>
      </c>
      <c r="O213" t="str">
        <f>貼_前年計算用シート!H286</f>
        <v>-</v>
      </c>
      <c r="P213" t="str">
        <f>貼_前年計算用シート!H465</f>
        <v>-</v>
      </c>
      <c r="Q213" t="str">
        <f t="shared" si="68"/>
        <v>-</v>
      </c>
      <c r="R213" t="str">
        <f>貼_前年計算用シート!I286</f>
        <v>-</v>
      </c>
      <c r="S213" t="str">
        <f>貼_前年計算用シート!I465</f>
        <v>-</v>
      </c>
      <c r="T213" t="str">
        <f t="shared" si="69"/>
        <v>-</v>
      </c>
      <c r="U213" t="str">
        <f>貼_前年計算用シート!J286</f>
        <v>-</v>
      </c>
      <c r="V213" t="str">
        <f>貼_前年計算用シート!J465</f>
        <v>-</v>
      </c>
      <c r="W213" t="str">
        <f t="shared" si="70"/>
        <v>-</v>
      </c>
      <c r="X213" t="str">
        <f>貼_前年計算用シート!K286</f>
        <v>-</v>
      </c>
      <c r="Y213" t="str">
        <f>貼_前年計算用シート!K465</f>
        <v>-</v>
      </c>
      <c r="Z213" t="str">
        <f t="shared" si="71"/>
        <v>-</v>
      </c>
      <c r="AA213" t="str">
        <f>貼_前年計算用シート!L286</f>
        <v>-</v>
      </c>
      <c r="AB213" t="str">
        <f>貼_前年計算用シート!L465</f>
        <v>-</v>
      </c>
      <c r="AC213" t="str">
        <f t="shared" si="72"/>
        <v>-</v>
      </c>
      <c r="AD213" t="str">
        <f>貼_前年計算用シート!M286</f>
        <v>初山別村</v>
      </c>
      <c r="AE213">
        <f>貼_前年計算用シート!M465</f>
        <v>2</v>
      </c>
      <c r="AF213">
        <f t="shared" si="73"/>
        <v>142</v>
      </c>
      <c r="AG213" t="str">
        <f>貼_前年計算用シート!N286</f>
        <v>-</v>
      </c>
      <c r="AH213" t="str">
        <f>貼_前年計算用シート!N465</f>
        <v>-</v>
      </c>
      <c r="AI213" t="str">
        <f t="shared" si="74"/>
        <v>-</v>
      </c>
      <c r="AJ213" t="str">
        <f>貼_前年計算用シート!O286</f>
        <v>-</v>
      </c>
      <c r="AK213" t="str">
        <f>貼_前年計算用シート!O465</f>
        <v>-</v>
      </c>
      <c r="AL213" t="str">
        <f t="shared" si="75"/>
        <v>-</v>
      </c>
      <c r="AM213" t="str">
        <f>貼_前年計算用シート!P286</f>
        <v>岩内町</v>
      </c>
      <c r="AN213">
        <f>貼_前年計算用シート!P465</f>
        <v>9</v>
      </c>
      <c r="AO213">
        <f t="shared" si="76"/>
        <v>147</v>
      </c>
      <c r="AP213" t="str">
        <f>貼_前年計算用シート!Q286</f>
        <v>-</v>
      </c>
      <c r="AQ213" t="str">
        <f>貼_前年計算用シート!Q465</f>
        <v>-</v>
      </c>
      <c r="AR213" t="str">
        <f t="shared" si="77"/>
        <v>-</v>
      </c>
      <c r="AS213" t="str">
        <f>貼_前年計算用シート!R286</f>
        <v>-</v>
      </c>
      <c r="AT213" t="str">
        <f>貼_前年計算用シート!R465</f>
        <v>-</v>
      </c>
      <c r="AU213" t="str">
        <f t="shared" si="78"/>
        <v>-</v>
      </c>
      <c r="AV213" t="str">
        <f>貼_前年計算用シート!S286</f>
        <v>増毛町</v>
      </c>
      <c r="AW213">
        <f>貼_前年計算用シート!S465</f>
        <v>1</v>
      </c>
      <c r="AX213">
        <f t="shared" si="79"/>
        <v>138</v>
      </c>
    </row>
    <row r="214" spans="3:50">
      <c r="C214" t="str">
        <f>貼_前年計算用シート!D287</f>
        <v>幌加内町</v>
      </c>
      <c r="D214">
        <f>貼_前年計算用シート!D466</f>
        <v>101</v>
      </c>
      <c r="E214">
        <f t="shared" si="64"/>
        <v>148</v>
      </c>
      <c r="F214" t="str">
        <f>貼_前年計算用シート!E287</f>
        <v>猿払村</v>
      </c>
      <c r="G214">
        <f>貼_前年計算用シート!E466</f>
        <v>9</v>
      </c>
      <c r="H214">
        <f t="shared" si="65"/>
        <v>147</v>
      </c>
      <c r="I214" t="str">
        <f>貼_前年計算用シート!F287</f>
        <v>-</v>
      </c>
      <c r="J214" t="str">
        <f>貼_前年計算用シート!F466</f>
        <v>-</v>
      </c>
      <c r="K214" t="str">
        <f t="shared" si="66"/>
        <v>-</v>
      </c>
      <c r="L214" t="str">
        <f>貼_前年計算用シート!G287</f>
        <v>-</v>
      </c>
      <c r="M214" t="str">
        <f>貼_前年計算用シート!G466</f>
        <v>-</v>
      </c>
      <c r="N214" t="str">
        <f t="shared" si="67"/>
        <v>-</v>
      </c>
      <c r="O214" t="str">
        <f>貼_前年計算用シート!H287</f>
        <v>-</v>
      </c>
      <c r="P214" t="str">
        <f>貼_前年計算用シート!H466</f>
        <v>-</v>
      </c>
      <c r="Q214" t="str">
        <f t="shared" si="68"/>
        <v>-</v>
      </c>
      <c r="R214" t="str">
        <f>貼_前年計算用シート!I287</f>
        <v>-</v>
      </c>
      <c r="S214" t="str">
        <f>貼_前年計算用シート!I466</f>
        <v>-</v>
      </c>
      <c r="T214" t="str">
        <f t="shared" si="69"/>
        <v>-</v>
      </c>
      <c r="U214" t="str">
        <f>貼_前年計算用シート!J287</f>
        <v>-</v>
      </c>
      <c r="V214" t="str">
        <f>貼_前年計算用シート!J466</f>
        <v>-</v>
      </c>
      <c r="W214" t="str">
        <f t="shared" si="70"/>
        <v>-</v>
      </c>
      <c r="X214" t="str">
        <f>貼_前年計算用シート!K287</f>
        <v>-</v>
      </c>
      <c r="Y214" t="str">
        <f>貼_前年計算用シート!K466</f>
        <v>-</v>
      </c>
      <c r="Z214" t="str">
        <f t="shared" si="71"/>
        <v>-</v>
      </c>
      <c r="AA214" t="str">
        <f>貼_前年計算用シート!L287</f>
        <v>-</v>
      </c>
      <c r="AB214" t="str">
        <f>貼_前年計算用シート!L466</f>
        <v>-</v>
      </c>
      <c r="AC214" t="str">
        <f t="shared" si="72"/>
        <v>-</v>
      </c>
      <c r="AD214" t="str">
        <f>貼_前年計算用シート!M287</f>
        <v>枝幸町</v>
      </c>
      <c r="AE214">
        <f>貼_前年計算用シート!M466</f>
        <v>2</v>
      </c>
      <c r="AF214">
        <f t="shared" si="73"/>
        <v>142</v>
      </c>
      <c r="AG214" t="str">
        <f>貼_前年計算用シート!N287</f>
        <v>-</v>
      </c>
      <c r="AH214" t="str">
        <f>貼_前年計算用シート!N466</f>
        <v>-</v>
      </c>
      <c r="AI214" t="str">
        <f t="shared" si="74"/>
        <v>-</v>
      </c>
      <c r="AJ214" t="str">
        <f>貼_前年計算用シート!O287</f>
        <v>-</v>
      </c>
      <c r="AK214" t="str">
        <f>貼_前年計算用シート!O466</f>
        <v>-</v>
      </c>
      <c r="AL214" t="str">
        <f t="shared" si="75"/>
        <v>-</v>
      </c>
      <c r="AM214" t="str">
        <f>貼_前年計算用シート!P287</f>
        <v>妹背牛町</v>
      </c>
      <c r="AN214">
        <f>貼_前年計算用シート!P466</f>
        <v>9</v>
      </c>
      <c r="AO214">
        <f t="shared" si="76"/>
        <v>147</v>
      </c>
      <c r="AP214" t="str">
        <f>貼_前年計算用シート!Q287</f>
        <v>-</v>
      </c>
      <c r="AQ214" t="str">
        <f>貼_前年計算用シート!Q466</f>
        <v>-</v>
      </c>
      <c r="AR214" t="str">
        <f t="shared" si="77"/>
        <v>-</v>
      </c>
      <c r="AS214" t="str">
        <f>貼_前年計算用シート!R287</f>
        <v>-</v>
      </c>
      <c r="AT214" t="str">
        <f>貼_前年計算用シート!R466</f>
        <v>-</v>
      </c>
      <c r="AU214" t="str">
        <f t="shared" si="78"/>
        <v>-</v>
      </c>
      <c r="AV214" t="str">
        <f>貼_前年計算用シート!S287</f>
        <v>寿都町</v>
      </c>
      <c r="AW214">
        <f>貼_前年計算用シート!S466</f>
        <v>0</v>
      </c>
      <c r="AX214">
        <f t="shared" si="79"/>
        <v>148</v>
      </c>
    </row>
    <row r="215" spans="3:50">
      <c r="C215" t="str">
        <f>貼_前年計算用シート!D288</f>
        <v>初山別村</v>
      </c>
      <c r="D215">
        <f>貼_前年計算用シート!D467</f>
        <v>100</v>
      </c>
      <c r="E215">
        <f t="shared" si="64"/>
        <v>149</v>
      </c>
      <c r="F215" t="str">
        <f>貼_前年計算用シート!E288</f>
        <v>白老町</v>
      </c>
      <c r="G215">
        <f>貼_前年計算用シート!E467</f>
        <v>9</v>
      </c>
      <c r="H215">
        <f t="shared" si="65"/>
        <v>147</v>
      </c>
      <c r="I215" t="str">
        <f>貼_前年計算用シート!F288</f>
        <v>-</v>
      </c>
      <c r="J215" t="str">
        <f>貼_前年計算用シート!F467</f>
        <v>-</v>
      </c>
      <c r="K215" t="str">
        <f t="shared" si="66"/>
        <v>-</v>
      </c>
      <c r="L215" t="str">
        <f>貼_前年計算用シート!G288</f>
        <v>-</v>
      </c>
      <c r="M215" t="str">
        <f>貼_前年計算用シート!G467</f>
        <v>-</v>
      </c>
      <c r="N215" t="str">
        <f t="shared" si="67"/>
        <v>-</v>
      </c>
      <c r="O215" t="str">
        <f>貼_前年計算用シート!H288</f>
        <v>-</v>
      </c>
      <c r="P215" t="str">
        <f>貼_前年計算用シート!H467</f>
        <v>-</v>
      </c>
      <c r="Q215" t="str">
        <f t="shared" si="68"/>
        <v>-</v>
      </c>
      <c r="R215" t="str">
        <f>貼_前年計算用シート!I288</f>
        <v>-</v>
      </c>
      <c r="S215" t="str">
        <f>貼_前年計算用シート!I467</f>
        <v>-</v>
      </c>
      <c r="T215" t="str">
        <f t="shared" si="69"/>
        <v>-</v>
      </c>
      <c r="U215" t="str">
        <f>貼_前年計算用シート!J288</f>
        <v>-</v>
      </c>
      <c r="V215" t="str">
        <f>貼_前年計算用シート!J467</f>
        <v>-</v>
      </c>
      <c r="W215" t="str">
        <f t="shared" si="70"/>
        <v>-</v>
      </c>
      <c r="X215" t="str">
        <f>貼_前年計算用シート!K288</f>
        <v>-</v>
      </c>
      <c r="Y215" t="str">
        <f>貼_前年計算用シート!K467</f>
        <v>-</v>
      </c>
      <c r="Z215" t="str">
        <f t="shared" si="71"/>
        <v>-</v>
      </c>
      <c r="AA215" t="str">
        <f>貼_前年計算用シート!L288</f>
        <v>-</v>
      </c>
      <c r="AB215" t="str">
        <f>貼_前年計算用シート!L467</f>
        <v>-</v>
      </c>
      <c r="AC215" t="str">
        <f t="shared" si="72"/>
        <v>-</v>
      </c>
      <c r="AD215" t="str">
        <f>貼_前年計算用シート!M288</f>
        <v>弟子屈町</v>
      </c>
      <c r="AE215">
        <f>貼_前年計算用シート!M467</f>
        <v>2</v>
      </c>
      <c r="AF215">
        <f t="shared" si="73"/>
        <v>142</v>
      </c>
      <c r="AG215" t="str">
        <f>貼_前年計算用シート!N288</f>
        <v>-</v>
      </c>
      <c r="AH215" t="str">
        <f>貼_前年計算用シート!N467</f>
        <v>-</v>
      </c>
      <c r="AI215" t="str">
        <f t="shared" si="74"/>
        <v>-</v>
      </c>
      <c r="AJ215" t="str">
        <f>貼_前年計算用シート!O288</f>
        <v>-</v>
      </c>
      <c r="AK215" t="str">
        <f>貼_前年計算用シート!O467</f>
        <v>-</v>
      </c>
      <c r="AL215" t="str">
        <f t="shared" si="75"/>
        <v>-</v>
      </c>
      <c r="AM215" t="str">
        <f>貼_前年計算用シート!P288</f>
        <v>積丹町</v>
      </c>
      <c r="AN215">
        <f>貼_前年計算用シート!P467</f>
        <v>8</v>
      </c>
      <c r="AO215">
        <f t="shared" si="76"/>
        <v>149</v>
      </c>
      <c r="AP215" t="str">
        <f>貼_前年計算用シート!Q288</f>
        <v>-</v>
      </c>
      <c r="AQ215" t="str">
        <f>貼_前年計算用シート!Q467</f>
        <v>-</v>
      </c>
      <c r="AR215" t="str">
        <f t="shared" si="77"/>
        <v>-</v>
      </c>
      <c r="AS215" t="str">
        <f>貼_前年計算用シート!R288</f>
        <v>-</v>
      </c>
      <c r="AT215" t="str">
        <f>貼_前年計算用シート!R467</f>
        <v>-</v>
      </c>
      <c r="AU215" t="str">
        <f t="shared" si="78"/>
        <v>-</v>
      </c>
      <c r="AV215" t="str">
        <f>貼_前年計算用シート!S288</f>
        <v>岩内町</v>
      </c>
      <c r="AW215">
        <f>貼_前年計算用シート!S467</f>
        <v>0</v>
      </c>
      <c r="AX215">
        <f t="shared" si="79"/>
        <v>148</v>
      </c>
    </row>
    <row r="216" spans="3:50">
      <c r="C216" t="str">
        <f>貼_前年計算用シート!D289</f>
        <v>知内町</v>
      </c>
      <c r="D216">
        <f>貼_前年計算用シート!D468</f>
        <v>73</v>
      </c>
      <c r="E216">
        <f t="shared" si="64"/>
        <v>150</v>
      </c>
      <c r="F216" t="str">
        <f>貼_前年計算用シート!E289</f>
        <v>稚内市</v>
      </c>
      <c r="G216">
        <f>貼_前年計算用シート!E468</f>
        <v>7</v>
      </c>
      <c r="H216">
        <f t="shared" si="65"/>
        <v>150</v>
      </c>
      <c r="I216" t="str">
        <f>貼_前年計算用シート!F289</f>
        <v>-</v>
      </c>
      <c r="J216" t="str">
        <f>貼_前年計算用シート!F468</f>
        <v>-</v>
      </c>
      <c r="K216" t="str">
        <f t="shared" si="66"/>
        <v>-</v>
      </c>
      <c r="L216" t="str">
        <f>貼_前年計算用シート!G289</f>
        <v>-</v>
      </c>
      <c r="M216" t="str">
        <f>貼_前年計算用シート!G468</f>
        <v>-</v>
      </c>
      <c r="N216" t="str">
        <f t="shared" si="67"/>
        <v>-</v>
      </c>
      <c r="O216" t="str">
        <f>貼_前年計算用シート!H289</f>
        <v>-</v>
      </c>
      <c r="P216" t="str">
        <f>貼_前年計算用シート!H468</f>
        <v>-</v>
      </c>
      <c r="Q216" t="str">
        <f t="shared" si="68"/>
        <v>-</v>
      </c>
      <c r="R216" t="str">
        <f>貼_前年計算用シート!I289</f>
        <v>-</v>
      </c>
      <c r="S216" t="str">
        <f>貼_前年計算用シート!I468</f>
        <v>-</v>
      </c>
      <c r="T216" t="str">
        <f t="shared" si="69"/>
        <v>-</v>
      </c>
      <c r="U216" t="str">
        <f>貼_前年計算用シート!J289</f>
        <v>-</v>
      </c>
      <c r="V216" t="str">
        <f>貼_前年計算用シート!J468</f>
        <v>-</v>
      </c>
      <c r="W216" t="str">
        <f t="shared" si="70"/>
        <v>-</v>
      </c>
      <c r="X216" t="str">
        <f>貼_前年計算用シート!K289</f>
        <v>-</v>
      </c>
      <c r="Y216" t="str">
        <f>貼_前年計算用シート!K468</f>
        <v>-</v>
      </c>
      <c r="Z216" t="str">
        <f t="shared" si="71"/>
        <v>-</v>
      </c>
      <c r="AA216" t="str">
        <f>貼_前年計算用シート!L289</f>
        <v>-</v>
      </c>
      <c r="AB216" t="str">
        <f>貼_前年計算用シート!L468</f>
        <v>-</v>
      </c>
      <c r="AC216" t="str">
        <f t="shared" si="72"/>
        <v>-</v>
      </c>
      <c r="AD216" t="str">
        <f>貼_前年計算用シート!M289</f>
        <v>白糠町</v>
      </c>
      <c r="AE216">
        <f>貼_前年計算用シート!M468</f>
        <v>2</v>
      </c>
      <c r="AF216">
        <f t="shared" si="73"/>
        <v>142</v>
      </c>
      <c r="AG216" t="str">
        <f>貼_前年計算用シート!N289</f>
        <v>-</v>
      </c>
      <c r="AH216" t="str">
        <f>貼_前年計算用シート!N468</f>
        <v>-</v>
      </c>
      <c r="AI216" t="str">
        <f t="shared" si="74"/>
        <v>-</v>
      </c>
      <c r="AJ216" t="str">
        <f>貼_前年計算用シート!O289</f>
        <v>-</v>
      </c>
      <c r="AK216" t="str">
        <f>貼_前年計算用シート!O468</f>
        <v>-</v>
      </c>
      <c r="AL216" t="str">
        <f t="shared" si="75"/>
        <v>-</v>
      </c>
      <c r="AM216" t="str">
        <f>貼_前年計算用シート!P289</f>
        <v>音威子府村</v>
      </c>
      <c r="AN216">
        <f>貼_前年計算用シート!P468</f>
        <v>7</v>
      </c>
      <c r="AO216">
        <f t="shared" si="76"/>
        <v>150</v>
      </c>
      <c r="AP216" t="str">
        <f>貼_前年計算用シート!Q289</f>
        <v>-</v>
      </c>
      <c r="AQ216" t="str">
        <f>貼_前年計算用シート!Q468</f>
        <v>-</v>
      </c>
      <c r="AR216" t="str">
        <f t="shared" si="77"/>
        <v>-</v>
      </c>
      <c r="AS216" t="str">
        <f>貼_前年計算用シート!R289</f>
        <v>-</v>
      </c>
      <c r="AT216" t="str">
        <f>貼_前年計算用シート!R468</f>
        <v>-</v>
      </c>
      <c r="AU216" t="str">
        <f t="shared" si="78"/>
        <v>-</v>
      </c>
      <c r="AV216" t="str">
        <f>貼_前年計算用シート!S289</f>
        <v>奈井江町</v>
      </c>
      <c r="AW216">
        <f>貼_前年計算用シート!S468</f>
        <v>0</v>
      </c>
      <c r="AX216">
        <f t="shared" si="79"/>
        <v>148</v>
      </c>
    </row>
    <row r="217" spans="3:50">
      <c r="C217" t="str">
        <f>貼_前年計算用シート!D290</f>
        <v>留萌市</v>
      </c>
      <c r="D217">
        <f>貼_前年計算用シート!D469</f>
        <v>70</v>
      </c>
      <c r="E217">
        <f t="shared" si="64"/>
        <v>151</v>
      </c>
      <c r="F217" t="str">
        <f>貼_前年計算用シート!E290</f>
        <v>天塩町</v>
      </c>
      <c r="G217">
        <f>貼_前年計算用シート!E469</f>
        <v>7</v>
      </c>
      <c r="H217">
        <f t="shared" si="65"/>
        <v>150</v>
      </c>
      <c r="I217" t="str">
        <f>貼_前年計算用シート!F290</f>
        <v>-</v>
      </c>
      <c r="J217" t="str">
        <f>貼_前年計算用シート!F469</f>
        <v>-</v>
      </c>
      <c r="K217" t="str">
        <f t="shared" si="66"/>
        <v>-</v>
      </c>
      <c r="L217" t="str">
        <f>貼_前年計算用シート!G290</f>
        <v>-</v>
      </c>
      <c r="M217" t="str">
        <f>貼_前年計算用シート!G469</f>
        <v>-</v>
      </c>
      <c r="N217" t="str">
        <f t="shared" si="67"/>
        <v>-</v>
      </c>
      <c r="O217" t="str">
        <f>貼_前年計算用シート!H290</f>
        <v>-</v>
      </c>
      <c r="P217" t="str">
        <f>貼_前年計算用シート!H469</f>
        <v>-</v>
      </c>
      <c r="Q217" t="str">
        <f t="shared" si="68"/>
        <v>-</v>
      </c>
      <c r="R217" t="str">
        <f>貼_前年計算用シート!I290</f>
        <v>-</v>
      </c>
      <c r="S217" t="str">
        <f>貼_前年計算用シート!I469</f>
        <v>-</v>
      </c>
      <c r="T217" t="str">
        <f t="shared" si="69"/>
        <v>-</v>
      </c>
      <c r="U217" t="str">
        <f>貼_前年計算用シート!J290</f>
        <v>-</v>
      </c>
      <c r="V217" t="str">
        <f>貼_前年計算用シート!J469</f>
        <v>-</v>
      </c>
      <c r="W217" t="str">
        <f t="shared" si="70"/>
        <v>-</v>
      </c>
      <c r="X217" t="str">
        <f>貼_前年計算用シート!K290</f>
        <v>-</v>
      </c>
      <c r="Y217" t="str">
        <f>貼_前年計算用シート!K469</f>
        <v>-</v>
      </c>
      <c r="Z217" t="str">
        <f t="shared" si="71"/>
        <v>-</v>
      </c>
      <c r="AA217" t="str">
        <f>貼_前年計算用シート!L290</f>
        <v>-</v>
      </c>
      <c r="AB217" t="str">
        <f>貼_前年計算用シート!L469</f>
        <v>-</v>
      </c>
      <c r="AC217" t="str">
        <f t="shared" si="72"/>
        <v>-</v>
      </c>
      <c r="AD217" t="str">
        <f>貼_前年計算用シート!M290</f>
        <v>根室市</v>
      </c>
      <c r="AE217">
        <f>貼_前年計算用シート!M469</f>
        <v>1</v>
      </c>
      <c r="AF217">
        <f t="shared" si="73"/>
        <v>151</v>
      </c>
      <c r="AG217" t="str">
        <f>貼_前年計算用シート!N290</f>
        <v>-</v>
      </c>
      <c r="AH217" t="str">
        <f>貼_前年計算用シート!N469</f>
        <v>-</v>
      </c>
      <c r="AI217" t="str">
        <f t="shared" si="74"/>
        <v>-</v>
      </c>
      <c r="AJ217" t="str">
        <f>貼_前年計算用シート!O290</f>
        <v>-</v>
      </c>
      <c r="AK217" t="str">
        <f>貼_前年計算用シート!O469</f>
        <v>-</v>
      </c>
      <c r="AL217" t="str">
        <f t="shared" si="75"/>
        <v>-</v>
      </c>
      <c r="AM217" t="str">
        <f>貼_前年計算用シート!P290</f>
        <v>赤平市</v>
      </c>
      <c r="AN217">
        <f>貼_前年計算用シート!P469</f>
        <v>6</v>
      </c>
      <c r="AO217">
        <f t="shared" si="76"/>
        <v>151</v>
      </c>
      <c r="AP217" t="str">
        <f>貼_前年計算用シート!Q290</f>
        <v>-</v>
      </c>
      <c r="AQ217" t="str">
        <f>貼_前年計算用シート!Q469</f>
        <v>-</v>
      </c>
      <c r="AR217" t="str">
        <f t="shared" si="77"/>
        <v>-</v>
      </c>
      <c r="AS217" t="str">
        <f>貼_前年計算用シート!R290</f>
        <v>-</v>
      </c>
      <c r="AT217" t="str">
        <f>貼_前年計算用シート!R469</f>
        <v>-</v>
      </c>
      <c r="AU217" t="str">
        <f t="shared" si="78"/>
        <v>-</v>
      </c>
      <c r="AV217" t="str">
        <f>貼_前年計算用シート!S290</f>
        <v>沼田町</v>
      </c>
      <c r="AW217">
        <f>貼_前年計算用シート!S469</f>
        <v>0</v>
      </c>
      <c r="AX217">
        <f t="shared" si="79"/>
        <v>148</v>
      </c>
    </row>
    <row r="218" spans="3:50">
      <c r="C218" t="str">
        <f>貼_前年計算用シート!D291</f>
        <v>上ノ国町</v>
      </c>
      <c r="D218">
        <f>貼_前年計算用シート!D470</f>
        <v>68</v>
      </c>
      <c r="E218">
        <f t="shared" si="64"/>
        <v>152</v>
      </c>
      <c r="F218" t="str">
        <f>貼_前年計算用シート!E291</f>
        <v>長万部町</v>
      </c>
      <c r="G218">
        <f>貼_前年計算用シート!E470</f>
        <v>6</v>
      </c>
      <c r="H218">
        <f t="shared" si="65"/>
        <v>152</v>
      </c>
      <c r="I218" t="str">
        <f>貼_前年計算用シート!F291</f>
        <v>-</v>
      </c>
      <c r="J218" t="str">
        <f>貼_前年計算用シート!F470</f>
        <v>-</v>
      </c>
      <c r="K218" t="str">
        <f t="shared" si="66"/>
        <v>-</v>
      </c>
      <c r="L218" t="str">
        <f>貼_前年計算用シート!G291</f>
        <v>-</v>
      </c>
      <c r="M218" t="str">
        <f>貼_前年計算用シート!G470</f>
        <v>-</v>
      </c>
      <c r="N218" t="str">
        <f t="shared" si="67"/>
        <v>-</v>
      </c>
      <c r="O218" t="str">
        <f>貼_前年計算用シート!H291</f>
        <v>-</v>
      </c>
      <c r="P218" t="str">
        <f>貼_前年計算用シート!H470</f>
        <v>-</v>
      </c>
      <c r="Q218" t="str">
        <f t="shared" si="68"/>
        <v>-</v>
      </c>
      <c r="R218" t="str">
        <f>貼_前年計算用シート!I291</f>
        <v>-</v>
      </c>
      <c r="S218" t="str">
        <f>貼_前年計算用シート!I470</f>
        <v>-</v>
      </c>
      <c r="T218" t="str">
        <f t="shared" si="69"/>
        <v>-</v>
      </c>
      <c r="U218" t="str">
        <f>貼_前年計算用シート!J291</f>
        <v>-</v>
      </c>
      <c r="V218" t="str">
        <f>貼_前年計算用シート!J470</f>
        <v>-</v>
      </c>
      <c r="W218" t="str">
        <f t="shared" si="70"/>
        <v>-</v>
      </c>
      <c r="X218" t="str">
        <f>貼_前年計算用シート!K291</f>
        <v>-</v>
      </c>
      <c r="Y218" t="str">
        <f>貼_前年計算用シート!K470</f>
        <v>-</v>
      </c>
      <c r="Z218" t="str">
        <f t="shared" si="71"/>
        <v>-</v>
      </c>
      <c r="AA218" t="str">
        <f>貼_前年計算用シート!L291</f>
        <v>-</v>
      </c>
      <c r="AB218" t="str">
        <f>貼_前年計算用シート!L470</f>
        <v>-</v>
      </c>
      <c r="AC218" t="str">
        <f t="shared" si="72"/>
        <v>-</v>
      </c>
      <c r="AD218" t="str">
        <f>貼_前年計算用シート!M291</f>
        <v>岩内町</v>
      </c>
      <c r="AE218">
        <f>貼_前年計算用シート!M470</f>
        <v>1</v>
      </c>
      <c r="AF218">
        <f t="shared" si="73"/>
        <v>151</v>
      </c>
      <c r="AG218" t="str">
        <f>貼_前年計算用シート!N291</f>
        <v>-</v>
      </c>
      <c r="AH218" t="str">
        <f>貼_前年計算用シート!N470</f>
        <v>-</v>
      </c>
      <c r="AI218" t="str">
        <f t="shared" si="74"/>
        <v>-</v>
      </c>
      <c r="AJ218" t="str">
        <f>貼_前年計算用シート!O291</f>
        <v>-</v>
      </c>
      <c r="AK218" t="str">
        <f>貼_前年計算用シート!O470</f>
        <v>-</v>
      </c>
      <c r="AL218" t="str">
        <f t="shared" si="75"/>
        <v>-</v>
      </c>
      <c r="AM218" t="str">
        <f>貼_前年計算用シート!P291</f>
        <v>江差町</v>
      </c>
      <c r="AN218">
        <f>貼_前年計算用シート!P470</f>
        <v>6</v>
      </c>
      <c r="AO218">
        <f t="shared" si="76"/>
        <v>151</v>
      </c>
      <c r="AP218" t="str">
        <f>貼_前年計算用シート!Q291</f>
        <v>-</v>
      </c>
      <c r="AQ218" t="str">
        <f>貼_前年計算用シート!Q470</f>
        <v>-</v>
      </c>
      <c r="AR218" t="str">
        <f t="shared" si="77"/>
        <v>-</v>
      </c>
      <c r="AS218" t="str">
        <f>貼_前年計算用シート!R291</f>
        <v>-</v>
      </c>
      <c r="AT218" t="str">
        <f>貼_前年計算用シート!R470</f>
        <v>-</v>
      </c>
      <c r="AU218" t="str">
        <f t="shared" si="78"/>
        <v>-</v>
      </c>
      <c r="AV218" t="str">
        <f>貼_前年計算用シート!S291</f>
        <v>東川町</v>
      </c>
      <c r="AW218">
        <f>貼_前年計算用シート!S470</f>
        <v>0</v>
      </c>
      <c r="AX218">
        <f t="shared" si="79"/>
        <v>148</v>
      </c>
    </row>
    <row r="219" spans="3:50">
      <c r="C219" t="str">
        <f>貼_前年計算用シート!D292</f>
        <v>増毛町</v>
      </c>
      <c r="D219">
        <f>貼_前年計算用シート!D471</f>
        <v>66</v>
      </c>
      <c r="E219">
        <f t="shared" si="64"/>
        <v>153</v>
      </c>
      <c r="F219" t="str">
        <f>貼_前年計算用シート!E292</f>
        <v>島牧村</v>
      </c>
      <c r="G219">
        <f>貼_前年計算用シート!E471</f>
        <v>6</v>
      </c>
      <c r="H219">
        <f t="shared" si="65"/>
        <v>152</v>
      </c>
      <c r="I219" t="str">
        <f>貼_前年計算用シート!F292</f>
        <v>-</v>
      </c>
      <c r="J219" t="str">
        <f>貼_前年計算用シート!F471</f>
        <v>-</v>
      </c>
      <c r="K219" t="str">
        <f t="shared" si="66"/>
        <v>-</v>
      </c>
      <c r="L219" t="str">
        <f>貼_前年計算用シート!G292</f>
        <v>-</v>
      </c>
      <c r="M219" t="str">
        <f>貼_前年計算用シート!G471</f>
        <v>-</v>
      </c>
      <c r="N219" t="str">
        <f t="shared" si="67"/>
        <v>-</v>
      </c>
      <c r="O219" t="str">
        <f>貼_前年計算用シート!H292</f>
        <v>-</v>
      </c>
      <c r="P219" t="str">
        <f>貼_前年計算用シート!H471</f>
        <v>-</v>
      </c>
      <c r="Q219" t="str">
        <f t="shared" si="68"/>
        <v>-</v>
      </c>
      <c r="R219" t="str">
        <f>貼_前年計算用シート!I292</f>
        <v>-</v>
      </c>
      <c r="S219" t="str">
        <f>貼_前年計算用シート!I471</f>
        <v>-</v>
      </c>
      <c r="T219" t="str">
        <f t="shared" si="69"/>
        <v>-</v>
      </c>
      <c r="U219" t="str">
        <f>貼_前年計算用シート!J292</f>
        <v>-</v>
      </c>
      <c r="V219" t="str">
        <f>貼_前年計算用シート!J471</f>
        <v>-</v>
      </c>
      <c r="W219" t="str">
        <f t="shared" si="70"/>
        <v>-</v>
      </c>
      <c r="X219" t="str">
        <f>貼_前年計算用シート!K292</f>
        <v>-</v>
      </c>
      <c r="Y219" t="str">
        <f>貼_前年計算用シート!K471</f>
        <v>-</v>
      </c>
      <c r="Z219" t="str">
        <f t="shared" si="71"/>
        <v>-</v>
      </c>
      <c r="AA219" t="str">
        <f>貼_前年計算用シート!L292</f>
        <v>-</v>
      </c>
      <c r="AB219" t="str">
        <f>貼_前年計算用シート!L471</f>
        <v>-</v>
      </c>
      <c r="AC219" t="str">
        <f t="shared" si="72"/>
        <v>-</v>
      </c>
      <c r="AD219" t="str">
        <f>貼_前年計算用シート!M292</f>
        <v>音威子府村</v>
      </c>
      <c r="AE219">
        <f>貼_前年計算用シート!M471</f>
        <v>1</v>
      </c>
      <c r="AF219">
        <f t="shared" si="73"/>
        <v>151</v>
      </c>
      <c r="AG219" t="str">
        <f>貼_前年計算用シート!N292</f>
        <v>-</v>
      </c>
      <c r="AH219" t="str">
        <f>貼_前年計算用シート!N471</f>
        <v>-</v>
      </c>
      <c r="AI219" t="str">
        <f t="shared" si="74"/>
        <v>-</v>
      </c>
      <c r="AJ219" t="str">
        <f>貼_前年計算用シート!O292</f>
        <v>-</v>
      </c>
      <c r="AK219" t="str">
        <f>貼_前年計算用シート!O471</f>
        <v>-</v>
      </c>
      <c r="AL219" t="str">
        <f t="shared" si="75"/>
        <v>-</v>
      </c>
      <c r="AM219" t="str">
        <f>貼_前年計算用シート!P292</f>
        <v>蘭越町</v>
      </c>
      <c r="AN219">
        <f>貼_前年計算用シート!P471</f>
        <v>6</v>
      </c>
      <c r="AO219">
        <f t="shared" si="76"/>
        <v>151</v>
      </c>
      <c r="AP219" t="str">
        <f>貼_前年計算用シート!Q292</f>
        <v>-</v>
      </c>
      <c r="AQ219" t="str">
        <f>貼_前年計算用シート!Q471</f>
        <v>-</v>
      </c>
      <c r="AR219" t="str">
        <f t="shared" si="77"/>
        <v>-</v>
      </c>
      <c r="AS219" t="str">
        <f>貼_前年計算用シート!R292</f>
        <v>-</v>
      </c>
      <c r="AT219" t="str">
        <f>貼_前年計算用シート!R471</f>
        <v>-</v>
      </c>
      <c r="AU219" t="str">
        <f t="shared" si="78"/>
        <v>-</v>
      </c>
      <c r="AV219" t="str">
        <f>貼_前年計算用シート!S292</f>
        <v>剣淵町</v>
      </c>
      <c r="AW219">
        <f>貼_前年計算用シート!S471</f>
        <v>0</v>
      </c>
      <c r="AX219">
        <f t="shared" si="79"/>
        <v>148</v>
      </c>
    </row>
    <row r="220" spans="3:50">
      <c r="C220" t="str">
        <f>貼_前年計算用シート!D293</f>
        <v>木古内町</v>
      </c>
      <c r="D220">
        <f>貼_前年計算用シート!D472</f>
        <v>62</v>
      </c>
      <c r="E220">
        <f t="shared" si="64"/>
        <v>154</v>
      </c>
      <c r="F220" t="str">
        <f>貼_前年計算用シート!E293</f>
        <v>西興部村</v>
      </c>
      <c r="G220">
        <f>貼_前年計算用シート!E472</f>
        <v>6</v>
      </c>
      <c r="H220">
        <f t="shared" si="65"/>
        <v>152</v>
      </c>
      <c r="I220" t="str">
        <f>貼_前年計算用シート!F293</f>
        <v>-</v>
      </c>
      <c r="J220" t="str">
        <f>貼_前年計算用シート!F472</f>
        <v>-</v>
      </c>
      <c r="K220" t="str">
        <f t="shared" si="66"/>
        <v>-</v>
      </c>
      <c r="L220" t="str">
        <f>貼_前年計算用シート!G293</f>
        <v>-</v>
      </c>
      <c r="M220" t="str">
        <f>貼_前年計算用シート!G472</f>
        <v>-</v>
      </c>
      <c r="N220" t="str">
        <f t="shared" si="67"/>
        <v>-</v>
      </c>
      <c r="O220" t="str">
        <f>貼_前年計算用シート!H293</f>
        <v>-</v>
      </c>
      <c r="P220" t="str">
        <f>貼_前年計算用シート!H472</f>
        <v>-</v>
      </c>
      <c r="Q220" t="str">
        <f t="shared" si="68"/>
        <v>-</v>
      </c>
      <c r="R220" t="str">
        <f>貼_前年計算用シート!I293</f>
        <v>-</v>
      </c>
      <c r="S220" t="str">
        <f>貼_前年計算用シート!I472</f>
        <v>-</v>
      </c>
      <c r="T220" t="str">
        <f t="shared" si="69"/>
        <v>-</v>
      </c>
      <c r="U220" t="str">
        <f>貼_前年計算用シート!J293</f>
        <v>-</v>
      </c>
      <c r="V220" t="str">
        <f>貼_前年計算用シート!J472</f>
        <v>-</v>
      </c>
      <c r="W220" t="str">
        <f t="shared" si="70"/>
        <v>-</v>
      </c>
      <c r="X220" t="str">
        <f>貼_前年計算用シート!K293</f>
        <v>-</v>
      </c>
      <c r="Y220" t="str">
        <f>貼_前年計算用シート!K472</f>
        <v>-</v>
      </c>
      <c r="Z220" t="str">
        <f t="shared" si="71"/>
        <v>-</v>
      </c>
      <c r="AA220" t="str">
        <f>貼_前年計算用シート!L293</f>
        <v>-</v>
      </c>
      <c r="AB220" t="str">
        <f>貼_前年計算用シート!L472</f>
        <v>-</v>
      </c>
      <c r="AC220" t="str">
        <f t="shared" si="72"/>
        <v>-</v>
      </c>
      <c r="AD220" t="str">
        <f>貼_前年計算用シート!M293</f>
        <v>幌延町</v>
      </c>
      <c r="AE220">
        <f>貼_前年計算用シート!M472</f>
        <v>1</v>
      </c>
      <c r="AF220">
        <f t="shared" si="73"/>
        <v>151</v>
      </c>
      <c r="AG220" t="str">
        <f>貼_前年計算用シート!N293</f>
        <v>-</v>
      </c>
      <c r="AH220" t="str">
        <f>貼_前年計算用シート!N472</f>
        <v>-</v>
      </c>
      <c r="AI220" t="str">
        <f t="shared" si="74"/>
        <v>-</v>
      </c>
      <c r="AJ220" t="str">
        <f>貼_前年計算用シート!O293</f>
        <v>-</v>
      </c>
      <c r="AK220" t="str">
        <f>貼_前年計算用シート!O472</f>
        <v>-</v>
      </c>
      <c r="AL220" t="str">
        <f t="shared" si="75"/>
        <v>-</v>
      </c>
      <c r="AM220" t="str">
        <f>貼_前年計算用シート!P293</f>
        <v>南幌町</v>
      </c>
      <c r="AN220">
        <f>貼_前年計算用シート!P472</f>
        <v>6</v>
      </c>
      <c r="AO220">
        <f t="shared" si="76"/>
        <v>151</v>
      </c>
      <c r="AP220" t="str">
        <f>貼_前年計算用シート!Q293</f>
        <v>-</v>
      </c>
      <c r="AQ220" t="str">
        <f>貼_前年計算用シート!Q472</f>
        <v>-</v>
      </c>
      <c r="AR220" t="str">
        <f t="shared" si="77"/>
        <v>-</v>
      </c>
      <c r="AS220" t="str">
        <f>貼_前年計算用シート!R293</f>
        <v>-</v>
      </c>
      <c r="AT220" t="str">
        <f>貼_前年計算用シート!R472</f>
        <v>-</v>
      </c>
      <c r="AU220" t="str">
        <f t="shared" si="78"/>
        <v>-</v>
      </c>
      <c r="AV220" t="str">
        <f>貼_前年計算用シート!S293</f>
        <v>音威子府村</v>
      </c>
      <c r="AW220">
        <f>貼_前年計算用シート!S472</f>
        <v>0</v>
      </c>
      <c r="AX220">
        <f t="shared" si="79"/>
        <v>148</v>
      </c>
    </row>
    <row r="221" spans="3:50">
      <c r="C221" t="str">
        <f>貼_前年計算用シート!D294</f>
        <v>江差町</v>
      </c>
      <c r="D221">
        <f>貼_前年計算用シート!D473</f>
        <v>62</v>
      </c>
      <c r="E221">
        <f t="shared" si="64"/>
        <v>154</v>
      </c>
      <c r="F221" t="str">
        <f>貼_前年計算用シート!E294</f>
        <v>雄武町</v>
      </c>
      <c r="G221">
        <f>貼_前年計算用シート!E473</f>
        <v>6</v>
      </c>
      <c r="H221">
        <f t="shared" si="65"/>
        <v>152</v>
      </c>
      <c r="I221" t="str">
        <f>貼_前年計算用シート!F294</f>
        <v>-</v>
      </c>
      <c r="J221" t="str">
        <f>貼_前年計算用シート!F473</f>
        <v>-</v>
      </c>
      <c r="K221" t="str">
        <f t="shared" si="66"/>
        <v>-</v>
      </c>
      <c r="L221" t="str">
        <f>貼_前年計算用シート!G294</f>
        <v>-</v>
      </c>
      <c r="M221" t="str">
        <f>貼_前年計算用シート!G473</f>
        <v>-</v>
      </c>
      <c r="N221" t="str">
        <f t="shared" si="67"/>
        <v>-</v>
      </c>
      <c r="O221" t="str">
        <f>貼_前年計算用シート!H294</f>
        <v>-</v>
      </c>
      <c r="P221" t="str">
        <f>貼_前年計算用シート!H473</f>
        <v>-</v>
      </c>
      <c r="Q221" t="str">
        <f t="shared" si="68"/>
        <v>-</v>
      </c>
      <c r="R221" t="str">
        <f>貼_前年計算用シート!I294</f>
        <v>-</v>
      </c>
      <c r="S221" t="str">
        <f>貼_前年計算用シート!I473</f>
        <v>-</v>
      </c>
      <c r="T221" t="str">
        <f t="shared" si="69"/>
        <v>-</v>
      </c>
      <c r="U221" t="str">
        <f>貼_前年計算用シート!J294</f>
        <v>-</v>
      </c>
      <c r="V221" t="str">
        <f>貼_前年計算用シート!J473</f>
        <v>-</v>
      </c>
      <c r="W221" t="str">
        <f t="shared" si="70"/>
        <v>-</v>
      </c>
      <c r="X221" t="str">
        <f>貼_前年計算用シート!K294</f>
        <v>-</v>
      </c>
      <c r="Y221" t="str">
        <f>貼_前年計算用シート!K473</f>
        <v>-</v>
      </c>
      <c r="Z221" t="str">
        <f t="shared" si="71"/>
        <v>-</v>
      </c>
      <c r="AA221" t="str">
        <f>貼_前年計算用シート!L294</f>
        <v>-</v>
      </c>
      <c r="AB221" t="str">
        <f>貼_前年計算用シート!L473</f>
        <v>-</v>
      </c>
      <c r="AC221" t="str">
        <f t="shared" si="72"/>
        <v>-</v>
      </c>
      <c r="AD221" t="str">
        <f>貼_前年計算用シート!M294</f>
        <v>歌志内市</v>
      </c>
      <c r="AE221">
        <f>貼_前年計算用シート!M473</f>
        <v>0</v>
      </c>
      <c r="AF221">
        <f t="shared" si="73"/>
        <v>155</v>
      </c>
      <c r="AG221" t="str">
        <f>貼_前年計算用シート!N294</f>
        <v>-</v>
      </c>
      <c r="AH221" t="str">
        <f>貼_前年計算用シート!N473</f>
        <v>-</v>
      </c>
      <c r="AI221" t="str">
        <f t="shared" si="74"/>
        <v>-</v>
      </c>
      <c r="AJ221" t="str">
        <f>貼_前年計算用シート!O294</f>
        <v>-</v>
      </c>
      <c r="AK221" t="str">
        <f>貼_前年計算用シート!O473</f>
        <v>-</v>
      </c>
      <c r="AL221" t="str">
        <f t="shared" si="75"/>
        <v>-</v>
      </c>
      <c r="AM221" t="str">
        <f>貼_前年計算用シート!P294</f>
        <v>知内町</v>
      </c>
      <c r="AN221">
        <f>貼_前年計算用シート!P473</f>
        <v>5</v>
      </c>
      <c r="AO221">
        <f t="shared" si="76"/>
        <v>155</v>
      </c>
      <c r="AP221" t="str">
        <f>貼_前年計算用シート!Q294</f>
        <v>-</v>
      </c>
      <c r="AQ221" t="str">
        <f>貼_前年計算用シート!Q473</f>
        <v>-</v>
      </c>
      <c r="AR221" t="str">
        <f t="shared" si="77"/>
        <v>-</v>
      </c>
      <c r="AS221" t="str">
        <f>貼_前年計算用シート!R294</f>
        <v>-</v>
      </c>
      <c r="AT221" t="str">
        <f>貼_前年計算用シート!R473</f>
        <v>-</v>
      </c>
      <c r="AU221" t="str">
        <f t="shared" si="78"/>
        <v>-</v>
      </c>
      <c r="AV221" t="str">
        <f>貼_前年計算用シート!S294</f>
        <v>苫前町</v>
      </c>
      <c r="AW221">
        <f>貼_前年計算用シート!S473</f>
        <v>0</v>
      </c>
      <c r="AX221">
        <f t="shared" si="79"/>
        <v>148</v>
      </c>
    </row>
    <row r="222" spans="3:50">
      <c r="C222" t="str">
        <f>貼_前年計算用シート!D295</f>
        <v>鹿部町</v>
      </c>
      <c r="D222">
        <f>貼_前年計算用シート!D474</f>
        <v>59</v>
      </c>
      <c r="E222">
        <f t="shared" si="64"/>
        <v>156</v>
      </c>
      <c r="F222" t="str">
        <f>貼_前年計算用シート!E295</f>
        <v>浜中町</v>
      </c>
      <c r="G222">
        <f>貼_前年計算用シート!E474</f>
        <v>6</v>
      </c>
      <c r="H222">
        <f t="shared" si="65"/>
        <v>152</v>
      </c>
      <c r="I222" t="str">
        <f>貼_前年計算用シート!F295</f>
        <v>-</v>
      </c>
      <c r="J222" t="str">
        <f>貼_前年計算用シート!F474</f>
        <v>-</v>
      </c>
      <c r="K222" t="str">
        <f t="shared" si="66"/>
        <v>-</v>
      </c>
      <c r="L222" t="str">
        <f>貼_前年計算用シート!G295</f>
        <v>-</v>
      </c>
      <c r="M222" t="str">
        <f>貼_前年計算用シート!G474</f>
        <v>-</v>
      </c>
      <c r="N222" t="str">
        <f t="shared" si="67"/>
        <v>-</v>
      </c>
      <c r="O222" t="str">
        <f>貼_前年計算用シート!H295</f>
        <v>-</v>
      </c>
      <c r="P222" t="str">
        <f>貼_前年計算用シート!H474</f>
        <v>-</v>
      </c>
      <c r="Q222" t="str">
        <f t="shared" si="68"/>
        <v>-</v>
      </c>
      <c r="R222" t="str">
        <f>貼_前年計算用シート!I295</f>
        <v>-</v>
      </c>
      <c r="S222" t="str">
        <f>貼_前年計算用シート!I474</f>
        <v>-</v>
      </c>
      <c r="T222" t="str">
        <f t="shared" si="69"/>
        <v>-</v>
      </c>
      <c r="U222" t="str">
        <f>貼_前年計算用シート!J295</f>
        <v>-</v>
      </c>
      <c r="V222" t="str">
        <f>貼_前年計算用シート!J474</f>
        <v>-</v>
      </c>
      <c r="W222" t="str">
        <f t="shared" si="70"/>
        <v>-</v>
      </c>
      <c r="X222" t="str">
        <f>貼_前年計算用シート!K295</f>
        <v>-</v>
      </c>
      <c r="Y222" t="str">
        <f>貼_前年計算用シート!K474</f>
        <v>-</v>
      </c>
      <c r="Z222" t="str">
        <f t="shared" si="71"/>
        <v>-</v>
      </c>
      <c r="AA222" t="str">
        <f>貼_前年計算用シート!L295</f>
        <v>-</v>
      </c>
      <c r="AB222" t="str">
        <f>貼_前年計算用シート!L474</f>
        <v>-</v>
      </c>
      <c r="AC222" t="str">
        <f t="shared" si="72"/>
        <v>-</v>
      </c>
      <c r="AD222" t="str">
        <f>貼_前年計算用シート!M295</f>
        <v>登別市</v>
      </c>
      <c r="AE222">
        <f>貼_前年計算用シート!M474</f>
        <v>0</v>
      </c>
      <c r="AF222">
        <f t="shared" si="73"/>
        <v>155</v>
      </c>
      <c r="AG222" t="str">
        <f>貼_前年計算用シート!N295</f>
        <v>-</v>
      </c>
      <c r="AH222" t="str">
        <f>貼_前年計算用シート!N474</f>
        <v>-</v>
      </c>
      <c r="AI222" t="str">
        <f t="shared" si="74"/>
        <v>-</v>
      </c>
      <c r="AJ222" t="str">
        <f>貼_前年計算用シート!O295</f>
        <v>-</v>
      </c>
      <c r="AK222" t="str">
        <f>貼_前年計算用シート!O474</f>
        <v>-</v>
      </c>
      <c r="AL222" t="str">
        <f t="shared" si="75"/>
        <v>-</v>
      </c>
      <c r="AM222" t="str">
        <f>貼_前年計算用シート!P295</f>
        <v>奥尻町</v>
      </c>
      <c r="AN222">
        <f>貼_前年計算用シート!P474</f>
        <v>4</v>
      </c>
      <c r="AO222">
        <f t="shared" si="76"/>
        <v>156</v>
      </c>
      <c r="AP222" t="str">
        <f>貼_前年計算用シート!Q295</f>
        <v>-</v>
      </c>
      <c r="AQ222" t="str">
        <f>貼_前年計算用シート!Q474</f>
        <v>-</v>
      </c>
      <c r="AR222" t="str">
        <f t="shared" si="77"/>
        <v>-</v>
      </c>
      <c r="AS222" t="str">
        <f>貼_前年計算用シート!R295</f>
        <v>-</v>
      </c>
      <c r="AT222" t="str">
        <f>貼_前年計算用シート!R474</f>
        <v>-</v>
      </c>
      <c r="AU222" t="str">
        <f t="shared" si="78"/>
        <v>-</v>
      </c>
      <c r="AV222" t="str">
        <f>貼_前年計算用シート!S295</f>
        <v>猿払村</v>
      </c>
      <c r="AW222">
        <f>貼_前年計算用シート!S474</f>
        <v>0</v>
      </c>
      <c r="AX222">
        <f t="shared" si="79"/>
        <v>148</v>
      </c>
    </row>
    <row r="223" spans="3:50">
      <c r="C223" t="str">
        <f>貼_前年計算用シート!D296</f>
        <v>室蘭市</v>
      </c>
      <c r="D223">
        <f>貼_前年計算用シート!D475</f>
        <v>58</v>
      </c>
      <c r="E223">
        <f t="shared" si="64"/>
        <v>157</v>
      </c>
      <c r="F223" t="str">
        <f>貼_前年計算用シート!E296</f>
        <v>古平町</v>
      </c>
      <c r="G223">
        <f>貼_前年計算用シート!E475</f>
        <v>5</v>
      </c>
      <c r="H223">
        <f t="shared" si="65"/>
        <v>157</v>
      </c>
      <c r="I223" t="str">
        <f>貼_前年計算用シート!F296</f>
        <v>-</v>
      </c>
      <c r="J223" t="str">
        <f>貼_前年計算用シート!F475</f>
        <v>-</v>
      </c>
      <c r="K223" t="str">
        <f t="shared" si="66"/>
        <v>-</v>
      </c>
      <c r="L223" t="str">
        <f>貼_前年計算用シート!G296</f>
        <v>-</v>
      </c>
      <c r="M223" t="str">
        <f>貼_前年計算用シート!G475</f>
        <v>-</v>
      </c>
      <c r="N223" t="str">
        <f t="shared" si="67"/>
        <v>-</v>
      </c>
      <c r="O223" t="str">
        <f>貼_前年計算用シート!H296</f>
        <v>-</v>
      </c>
      <c r="P223" t="str">
        <f>貼_前年計算用シート!H475</f>
        <v>-</v>
      </c>
      <c r="Q223" t="str">
        <f t="shared" si="68"/>
        <v>-</v>
      </c>
      <c r="R223" t="str">
        <f>貼_前年計算用シート!I296</f>
        <v>-</v>
      </c>
      <c r="S223" t="str">
        <f>貼_前年計算用シート!I475</f>
        <v>-</v>
      </c>
      <c r="T223" t="str">
        <f t="shared" si="69"/>
        <v>-</v>
      </c>
      <c r="U223" t="str">
        <f>貼_前年計算用シート!J296</f>
        <v>-</v>
      </c>
      <c r="V223" t="str">
        <f>貼_前年計算用シート!J475</f>
        <v>-</v>
      </c>
      <c r="W223" t="str">
        <f t="shared" si="70"/>
        <v>-</v>
      </c>
      <c r="X223" t="str">
        <f>貼_前年計算用シート!K296</f>
        <v>-</v>
      </c>
      <c r="Y223" t="str">
        <f>貼_前年計算用シート!K475</f>
        <v>-</v>
      </c>
      <c r="Z223" t="str">
        <f t="shared" si="71"/>
        <v>-</v>
      </c>
      <c r="AA223" t="str">
        <f>貼_前年計算用シート!L296</f>
        <v>-</v>
      </c>
      <c r="AB223" t="str">
        <f>貼_前年計算用シート!L475</f>
        <v>-</v>
      </c>
      <c r="AC223" t="str">
        <f t="shared" si="72"/>
        <v>-</v>
      </c>
      <c r="AD223" t="str">
        <f>貼_前年計算用シート!M296</f>
        <v>松前町</v>
      </c>
      <c r="AE223">
        <f>貼_前年計算用シート!M475</f>
        <v>0</v>
      </c>
      <c r="AF223">
        <f t="shared" si="73"/>
        <v>155</v>
      </c>
      <c r="AG223" t="str">
        <f>貼_前年計算用シート!N296</f>
        <v>-</v>
      </c>
      <c r="AH223" t="str">
        <f>貼_前年計算用シート!N475</f>
        <v>-</v>
      </c>
      <c r="AI223" t="str">
        <f t="shared" si="74"/>
        <v>-</v>
      </c>
      <c r="AJ223" t="str">
        <f>貼_前年計算用シート!O296</f>
        <v>-</v>
      </c>
      <c r="AK223" t="str">
        <f>貼_前年計算用シート!O475</f>
        <v>-</v>
      </c>
      <c r="AL223" t="str">
        <f t="shared" si="75"/>
        <v>-</v>
      </c>
      <c r="AM223" t="str">
        <f>貼_前年計算用シート!P296</f>
        <v>増毛町</v>
      </c>
      <c r="AN223">
        <f>貼_前年計算用シート!P475</f>
        <v>4</v>
      </c>
      <c r="AO223">
        <f t="shared" si="76"/>
        <v>156</v>
      </c>
      <c r="AP223" t="str">
        <f>貼_前年計算用シート!Q296</f>
        <v>-</v>
      </c>
      <c r="AQ223" t="str">
        <f>貼_前年計算用シート!Q475</f>
        <v>-</v>
      </c>
      <c r="AR223" t="str">
        <f t="shared" si="77"/>
        <v>-</v>
      </c>
      <c r="AS223" t="str">
        <f>貼_前年計算用シート!R296</f>
        <v>-</v>
      </c>
      <c r="AT223" t="str">
        <f>貼_前年計算用シート!R475</f>
        <v>-</v>
      </c>
      <c r="AU223" t="str">
        <f t="shared" si="78"/>
        <v>-</v>
      </c>
      <c r="AV223" t="str">
        <f>貼_前年計算用シート!S296</f>
        <v>西興部村</v>
      </c>
      <c r="AW223">
        <f>貼_前年計算用シート!S475</f>
        <v>0</v>
      </c>
      <c r="AX223">
        <f t="shared" si="79"/>
        <v>148</v>
      </c>
    </row>
    <row r="224" spans="3:50">
      <c r="C224" t="str">
        <f>貼_前年計算用シート!D297</f>
        <v>赤平市</v>
      </c>
      <c r="D224">
        <f>貼_前年計算用シート!D476</f>
        <v>56</v>
      </c>
      <c r="E224">
        <f t="shared" si="64"/>
        <v>158</v>
      </c>
      <c r="F224" t="str">
        <f>貼_前年計算用シート!E297</f>
        <v>中頓別町</v>
      </c>
      <c r="G224">
        <f>貼_前年計算用シート!E476</f>
        <v>5</v>
      </c>
      <c r="H224">
        <f t="shared" si="65"/>
        <v>157</v>
      </c>
      <c r="I224" t="str">
        <f>貼_前年計算用シート!F297</f>
        <v>-</v>
      </c>
      <c r="J224" t="str">
        <f>貼_前年計算用シート!F476</f>
        <v>-</v>
      </c>
      <c r="K224" t="str">
        <f t="shared" si="66"/>
        <v>-</v>
      </c>
      <c r="L224" t="str">
        <f>貼_前年計算用シート!G297</f>
        <v>-</v>
      </c>
      <c r="M224" t="str">
        <f>貼_前年計算用シート!G476</f>
        <v>-</v>
      </c>
      <c r="N224" t="str">
        <f t="shared" si="67"/>
        <v>-</v>
      </c>
      <c r="O224" t="str">
        <f>貼_前年計算用シート!H297</f>
        <v>-</v>
      </c>
      <c r="P224" t="str">
        <f>貼_前年計算用シート!H476</f>
        <v>-</v>
      </c>
      <c r="Q224" t="str">
        <f t="shared" si="68"/>
        <v>-</v>
      </c>
      <c r="R224" t="str">
        <f>貼_前年計算用シート!I297</f>
        <v>-</v>
      </c>
      <c r="S224" t="str">
        <f>貼_前年計算用シート!I476</f>
        <v>-</v>
      </c>
      <c r="T224" t="str">
        <f t="shared" si="69"/>
        <v>-</v>
      </c>
      <c r="U224" t="str">
        <f>貼_前年計算用シート!J297</f>
        <v>-</v>
      </c>
      <c r="V224" t="str">
        <f>貼_前年計算用シート!J476</f>
        <v>-</v>
      </c>
      <c r="W224" t="str">
        <f t="shared" si="70"/>
        <v>-</v>
      </c>
      <c r="X224" t="str">
        <f>貼_前年計算用シート!K297</f>
        <v>-</v>
      </c>
      <c r="Y224" t="str">
        <f>貼_前年計算用シート!K476</f>
        <v>-</v>
      </c>
      <c r="Z224" t="str">
        <f t="shared" si="71"/>
        <v>-</v>
      </c>
      <c r="AA224" t="str">
        <f>貼_前年計算用シート!L297</f>
        <v>-</v>
      </c>
      <c r="AB224" t="str">
        <f>貼_前年計算用シート!L476</f>
        <v>-</v>
      </c>
      <c r="AC224" t="str">
        <f t="shared" si="72"/>
        <v>-</v>
      </c>
      <c r="AD224" t="str">
        <f>貼_前年計算用シート!M297</f>
        <v>寿都町</v>
      </c>
      <c r="AE224">
        <f>貼_前年計算用シート!M476</f>
        <v>0</v>
      </c>
      <c r="AF224">
        <f t="shared" si="73"/>
        <v>155</v>
      </c>
      <c r="AG224" t="str">
        <f>貼_前年計算用シート!N297</f>
        <v>-</v>
      </c>
      <c r="AH224" t="str">
        <f>貼_前年計算用シート!N476</f>
        <v>-</v>
      </c>
      <c r="AI224" t="str">
        <f t="shared" si="74"/>
        <v>-</v>
      </c>
      <c r="AJ224" t="str">
        <f>貼_前年計算用シート!O297</f>
        <v>-</v>
      </c>
      <c r="AK224" t="str">
        <f>貼_前年計算用シート!O476</f>
        <v>-</v>
      </c>
      <c r="AL224" t="str">
        <f t="shared" si="75"/>
        <v>-</v>
      </c>
      <c r="AM224" t="str">
        <f>貼_前年計算用シート!P297</f>
        <v>島牧村</v>
      </c>
      <c r="AN224">
        <f>貼_前年計算用シート!P476</f>
        <v>3</v>
      </c>
      <c r="AO224">
        <f t="shared" si="76"/>
        <v>158</v>
      </c>
      <c r="AP224" t="str">
        <f>貼_前年計算用シート!Q297</f>
        <v>-</v>
      </c>
      <c r="AQ224" t="str">
        <f>貼_前年計算用シート!Q476</f>
        <v>-</v>
      </c>
      <c r="AR224" t="str">
        <f t="shared" si="77"/>
        <v>-</v>
      </c>
      <c r="AS224" t="str">
        <f>貼_前年計算用シート!R297</f>
        <v>-</v>
      </c>
      <c r="AT224" t="str">
        <f>貼_前年計算用シート!R476</f>
        <v>-</v>
      </c>
      <c r="AU224" t="str">
        <f t="shared" si="78"/>
        <v>-</v>
      </c>
      <c r="AV224" t="str">
        <f>貼_前年計算用シート!S297</f>
        <v>羅臼町</v>
      </c>
      <c r="AW224">
        <f>貼_前年計算用シート!S476</f>
        <v>0</v>
      </c>
      <c r="AX224">
        <f t="shared" si="79"/>
        <v>148</v>
      </c>
    </row>
    <row r="225" spans="3:50">
      <c r="C225" t="str">
        <f>貼_前年計算用シート!D298</f>
        <v>羅臼町</v>
      </c>
      <c r="D225">
        <f>貼_前年計算用シート!D477</f>
        <v>49</v>
      </c>
      <c r="E225">
        <f t="shared" si="64"/>
        <v>159</v>
      </c>
      <c r="F225" t="str">
        <f>貼_前年計算用シート!E298</f>
        <v>福島町</v>
      </c>
      <c r="G225">
        <f>貼_前年計算用シート!E477</f>
        <v>4</v>
      </c>
      <c r="H225">
        <f t="shared" si="65"/>
        <v>159</v>
      </c>
      <c r="I225" t="str">
        <f>貼_前年計算用シート!F298</f>
        <v>-</v>
      </c>
      <c r="J225" t="str">
        <f>貼_前年計算用シート!F477</f>
        <v>-</v>
      </c>
      <c r="K225" t="str">
        <f t="shared" si="66"/>
        <v>-</v>
      </c>
      <c r="L225" t="str">
        <f>貼_前年計算用シート!G298</f>
        <v>-</v>
      </c>
      <c r="M225" t="str">
        <f>貼_前年計算用シート!G477</f>
        <v>-</v>
      </c>
      <c r="N225" t="str">
        <f t="shared" si="67"/>
        <v>-</v>
      </c>
      <c r="O225" t="str">
        <f>貼_前年計算用シート!H298</f>
        <v>-</v>
      </c>
      <c r="P225" t="str">
        <f>貼_前年計算用シート!H477</f>
        <v>-</v>
      </c>
      <c r="Q225" t="str">
        <f t="shared" si="68"/>
        <v>-</v>
      </c>
      <c r="R225" t="str">
        <f>貼_前年計算用シート!I298</f>
        <v>-</v>
      </c>
      <c r="S225" t="str">
        <f>貼_前年計算用シート!I477</f>
        <v>-</v>
      </c>
      <c r="T225" t="str">
        <f t="shared" si="69"/>
        <v>-</v>
      </c>
      <c r="U225" t="str">
        <f>貼_前年計算用シート!J298</f>
        <v>-</v>
      </c>
      <c r="V225" t="str">
        <f>貼_前年計算用シート!J477</f>
        <v>-</v>
      </c>
      <c r="W225" t="str">
        <f t="shared" si="70"/>
        <v>-</v>
      </c>
      <c r="X225" t="str">
        <f>貼_前年計算用シート!K298</f>
        <v>-</v>
      </c>
      <c r="Y225" t="str">
        <f>貼_前年計算用シート!K477</f>
        <v>-</v>
      </c>
      <c r="Z225" t="str">
        <f t="shared" si="71"/>
        <v>-</v>
      </c>
      <c r="AA225" t="str">
        <f>貼_前年計算用シート!L298</f>
        <v>-</v>
      </c>
      <c r="AB225" t="str">
        <f>貼_前年計算用シート!L477</f>
        <v>-</v>
      </c>
      <c r="AC225" t="str">
        <f t="shared" si="72"/>
        <v>-</v>
      </c>
      <c r="AD225" t="str">
        <f>貼_前年計算用シート!M298</f>
        <v>泊村</v>
      </c>
      <c r="AE225">
        <f>貼_前年計算用シート!M477</f>
        <v>0</v>
      </c>
      <c r="AF225">
        <f t="shared" si="73"/>
        <v>155</v>
      </c>
      <c r="AG225" t="str">
        <f>貼_前年計算用シート!N298</f>
        <v>-</v>
      </c>
      <c r="AH225" t="str">
        <f>貼_前年計算用シート!N477</f>
        <v>-</v>
      </c>
      <c r="AI225" t="str">
        <f t="shared" si="74"/>
        <v>-</v>
      </c>
      <c r="AJ225" t="str">
        <f>貼_前年計算用シート!O298</f>
        <v>-</v>
      </c>
      <c r="AK225" t="str">
        <f>貼_前年計算用シート!O477</f>
        <v>-</v>
      </c>
      <c r="AL225" t="str">
        <f t="shared" si="75"/>
        <v>-</v>
      </c>
      <c r="AM225" t="str">
        <f>貼_前年計算用シート!P298</f>
        <v>共和町</v>
      </c>
      <c r="AN225">
        <f>貼_前年計算用シート!P477</f>
        <v>3</v>
      </c>
      <c r="AO225">
        <f t="shared" si="76"/>
        <v>158</v>
      </c>
      <c r="AP225" t="str">
        <f>貼_前年計算用シート!Q298</f>
        <v>-</v>
      </c>
      <c r="AQ225" t="str">
        <f>貼_前年計算用シート!Q477</f>
        <v>-</v>
      </c>
      <c r="AR225" t="str">
        <f t="shared" si="77"/>
        <v>-</v>
      </c>
      <c r="AS225" t="str">
        <f>貼_前年計算用シート!R298</f>
        <v>-</v>
      </c>
      <c r="AT225" t="str">
        <f>貼_前年計算用シート!R477</f>
        <v>-</v>
      </c>
      <c r="AU225" t="str">
        <f t="shared" si="78"/>
        <v>-</v>
      </c>
      <c r="AV225" t="str">
        <f>貼_前年計算用シート!S298</f>
        <v>-</v>
      </c>
      <c r="AW225" t="str">
        <f>貼_前年計算用シート!S477</f>
        <v>-</v>
      </c>
      <c r="AX225" t="str">
        <f t="shared" si="79"/>
        <v>-</v>
      </c>
    </row>
    <row r="226" spans="3:50">
      <c r="C226" t="str">
        <f>貼_前年計算用シート!D299</f>
        <v>占冠村</v>
      </c>
      <c r="D226">
        <f>貼_前年計算用シート!D478</f>
        <v>45</v>
      </c>
      <c r="E226">
        <f t="shared" si="64"/>
        <v>160</v>
      </c>
      <c r="F226" t="str">
        <f>貼_前年計算用シート!E299</f>
        <v>室蘭市</v>
      </c>
      <c r="G226">
        <f>貼_前年計算用シート!E478</f>
        <v>3</v>
      </c>
      <c r="H226">
        <f t="shared" si="65"/>
        <v>160</v>
      </c>
      <c r="I226" t="str">
        <f>貼_前年計算用シート!F299</f>
        <v>-</v>
      </c>
      <c r="J226" t="str">
        <f>貼_前年計算用シート!F478</f>
        <v>-</v>
      </c>
      <c r="K226" t="str">
        <f t="shared" si="66"/>
        <v>-</v>
      </c>
      <c r="L226" t="str">
        <f>貼_前年計算用シート!G299</f>
        <v>-</v>
      </c>
      <c r="M226" t="str">
        <f>貼_前年計算用シート!G478</f>
        <v>-</v>
      </c>
      <c r="N226" t="str">
        <f t="shared" si="67"/>
        <v>-</v>
      </c>
      <c r="O226" t="str">
        <f>貼_前年計算用シート!H299</f>
        <v>-</v>
      </c>
      <c r="P226" t="str">
        <f>貼_前年計算用シート!H478</f>
        <v>-</v>
      </c>
      <c r="Q226" t="str">
        <f t="shared" si="68"/>
        <v>-</v>
      </c>
      <c r="R226" t="str">
        <f>貼_前年計算用シート!I299</f>
        <v>-</v>
      </c>
      <c r="S226" t="str">
        <f>貼_前年計算用シート!I478</f>
        <v>-</v>
      </c>
      <c r="T226" t="str">
        <f t="shared" si="69"/>
        <v>-</v>
      </c>
      <c r="U226" t="str">
        <f>貼_前年計算用シート!J299</f>
        <v>-</v>
      </c>
      <c r="V226" t="str">
        <f>貼_前年計算用シート!J478</f>
        <v>-</v>
      </c>
      <c r="W226" t="str">
        <f t="shared" si="70"/>
        <v>-</v>
      </c>
      <c r="X226" t="str">
        <f>貼_前年計算用シート!K299</f>
        <v>-</v>
      </c>
      <c r="Y226" t="str">
        <f>貼_前年計算用シート!K478</f>
        <v>-</v>
      </c>
      <c r="Z226" t="str">
        <f t="shared" si="71"/>
        <v>-</v>
      </c>
      <c r="AA226" t="str">
        <f>貼_前年計算用シート!L299</f>
        <v>-</v>
      </c>
      <c r="AB226" t="str">
        <f>貼_前年計算用シート!L478</f>
        <v>-</v>
      </c>
      <c r="AC226" t="str">
        <f t="shared" si="72"/>
        <v>-</v>
      </c>
      <c r="AD226" t="str">
        <f>貼_前年計算用シート!M299</f>
        <v>天塩町</v>
      </c>
      <c r="AE226">
        <f>貼_前年計算用シート!M478</f>
        <v>0</v>
      </c>
      <c r="AF226">
        <f t="shared" si="73"/>
        <v>155</v>
      </c>
      <c r="AG226" t="str">
        <f>貼_前年計算用シート!N299</f>
        <v>-</v>
      </c>
      <c r="AH226" t="str">
        <f>貼_前年計算用シート!N478</f>
        <v>-</v>
      </c>
      <c r="AI226" t="str">
        <f t="shared" si="74"/>
        <v>-</v>
      </c>
      <c r="AJ226" t="str">
        <f>貼_前年計算用シート!O299</f>
        <v>-</v>
      </c>
      <c r="AK226" t="str">
        <f>貼_前年計算用シート!O478</f>
        <v>-</v>
      </c>
      <c r="AL226" t="str">
        <f t="shared" si="75"/>
        <v>-</v>
      </c>
      <c r="AM226" t="str">
        <f>貼_前年計算用シート!P299</f>
        <v>東川町</v>
      </c>
      <c r="AN226">
        <f>貼_前年計算用シート!P478</f>
        <v>3</v>
      </c>
      <c r="AO226">
        <f t="shared" si="76"/>
        <v>158</v>
      </c>
      <c r="AP226" t="str">
        <f>貼_前年計算用シート!Q299</f>
        <v>-</v>
      </c>
      <c r="AQ226" t="str">
        <f>貼_前年計算用シート!Q478</f>
        <v>-</v>
      </c>
      <c r="AR226" t="str">
        <f t="shared" si="77"/>
        <v>-</v>
      </c>
      <c r="AS226" t="str">
        <f>貼_前年計算用シート!R299</f>
        <v>-</v>
      </c>
      <c r="AT226" t="str">
        <f>貼_前年計算用シート!R478</f>
        <v>-</v>
      </c>
      <c r="AU226" t="str">
        <f t="shared" si="78"/>
        <v>-</v>
      </c>
      <c r="AV226" t="str">
        <f>貼_前年計算用シート!S299</f>
        <v>-</v>
      </c>
      <c r="AW226" t="str">
        <f>貼_前年計算用シート!S478</f>
        <v>-</v>
      </c>
      <c r="AX226" t="str">
        <f t="shared" si="79"/>
        <v>-</v>
      </c>
    </row>
    <row r="227" spans="3:50">
      <c r="C227" t="str">
        <f>貼_前年計算用シート!D300</f>
        <v>福島町</v>
      </c>
      <c r="D227">
        <f>貼_前年計算用シート!D479</f>
        <v>42</v>
      </c>
      <c r="E227">
        <f t="shared" si="64"/>
        <v>161</v>
      </c>
      <c r="F227" t="str">
        <f>貼_前年計算用シート!E300</f>
        <v>根室市</v>
      </c>
      <c r="G227">
        <f>貼_前年計算用シート!E479</f>
        <v>3</v>
      </c>
      <c r="H227">
        <f t="shared" si="65"/>
        <v>160</v>
      </c>
      <c r="I227" t="str">
        <f>貼_前年計算用シート!F300</f>
        <v>-</v>
      </c>
      <c r="J227" t="str">
        <f>貼_前年計算用シート!F479</f>
        <v>-</v>
      </c>
      <c r="K227" t="str">
        <f t="shared" si="66"/>
        <v>-</v>
      </c>
      <c r="L227" t="str">
        <f>貼_前年計算用シート!G300</f>
        <v>-</v>
      </c>
      <c r="M227" t="str">
        <f>貼_前年計算用シート!G479</f>
        <v>-</v>
      </c>
      <c r="N227" t="str">
        <f t="shared" si="67"/>
        <v>-</v>
      </c>
      <c r="O227" t="str">
        <f>貼_前年計算用シート!H300</f>
        <v>-</v>
      </c>
      <c r="P227" t="str">
        <f>貼_前年計算用シート!H479</f>
        <v>-</v>
      </c>
      <c r="Q227" t="str">
        <f t="shared" si="68"/>
        <v>-</v>
      </c>
      <c r="R227" t="str">
        <f>貼_前年計算用シート!I300</f>
        <v>-</v>
      </c>
      <c r="S227" t="str">
        <f>貼_前年計算用シート!I479</f>
        <v>-</v>
      </c>
      <c r="T227" t="str">
        <f t="shared" si="69"/>
        <v>-</v>
      </c>
      <c r="U227" t="str">
        <f>貼_前年計算用シート!J300</f>
        <v>-</v>
      </c>
      <c r="V227" t="str">
        <f>貼_前年計算用シート!J479</f>
        <v>-</v>
      </c>
      <c r="W227" t="str">
        <f t="shared" si="70"/>
        <v>-</v>
      </c>
      <c r="X227" t="str">
        <f>貼_前年計算用シート!K300</f>
        <v>-</v>
      </c>
      <c r="Y227" t="str">
        <f>貼_前年計算用シート!K479</f>
        <v>-</v>
      </c>
      <c r="Z227" t="str">
        <f t="shared" si="71"/>
        <v>-</v>
      </c>
      <c r="AA227" t="str">
        <f>貼_前年計算用シート!L300</f>
        <v>-</v>
      </c>
      <c r="AB227" t="str">
        <f>貼_前年計算用シート!L479</f>
        <v>-</v>
      </c>
      <c r="AC227" t="str">
        <f t="shared" si="72"/>
        <v>-</v>
      </c>
      <c r="AD227" t="str">
        <f>貼_前年計算用シート!M300</f>
        <v>浜頓別町</v>
      </c>
      <c r="AE227">
        <f>貼_前年計算用シート!M479</f>
        <v>0</v>
      </c>
      <c r="AF227">
        <f t="shared" si="73"/>
        <v>155</v>
      </c>
      <c r="AG227" t="str">
        <f>貼_前年計算用シート!N300</f>
        <v>-</v>
      </c>
      <c r="AH227" t="str">
        <f>貼_前年計算用シート!N479</f>
        <v>-</v>
      </c>
      <c r="AI227" t="str">
        <f t="shared" si="74"/>
        <v>-</v>
      </c>
      <c r="AJ227" t="str">
        <f>貼_前年計算用シート!O300</f>
        <v>-</v>
      </c>
      <c r="AK227" t="str">
        <f>貼_前年計算用シート!O479</f>
        <v>-</v>
      </c>
      <c r="AL227" t="str">
        <f t="shared" si="75"/>
        <v>-</v>
      </c>
      <c r="AM227" t="str">
        <f>貼_前年計算用シート!P300</f>
        <v>美唄市</v>
      </c>
      <c r="AN227">
        <f>貼_前年計算用シート!P479</f>
        <v>2</v>
      </c>
      <c r="AO227">
        <f t="shared" si="76"/>
        <v>161</v>
      </c>
      <c r="AP227" t="str">
        <f>貼_前年計算用シート!Q300</f>
        <v>-</v>
      </c>
      <c r="AQ227" t="str">
        <f>貼_前年計算用シート!Q479</f>
        <v>-</v>
      </c>
      <c r="AR227" t="str">
        <f t="shared" si="77"/>
        <v>-</v>
      </c>
      <c r="AS227" t="str">
        <f>貼_前年計算用シート!R300</f>
        <v>-</v>
      </c>
      <c r="AT227" t="str">
        <f>貼_前年計算用シート!R479</f>
        <v>-</v>
      </c>
      <c r="AU227" t="str">
        <f t="shared" si="78"/>
        <v>-</v>
      </c>
      <c r="AV227" t="str">
        <f>貼_前年計算用シート!S300</f>
        <v>-</v>
      </c>
      <c r="AW227" t="str">
        <f>貼_前年計算用シート!S479</f>
        <v>-</v>
      </c>
      <c r="AX227" t="str">
        <f t="shared" si="79"/>
        <v>-</v>
      </c>
    </row>
    <row r="228" spans="3:50">
      <c r="C228" t="str">
        <f>貼_前年計算用シート!D301</f>
        <v>小樽市</v>
      </c>
      <c r="D228">
        <f>貼_前年計算用シート!D480</f>
        <v>36</v>
      </c>
      <c r="E228">
        <f t="shared" si="64"/>
        <v>162</v>
      </c>
      <c r="F228" t="str">
        <f>貼_前年計算用シート!E301</f>
        <v>寿都町</v>
      </c>
      <c r="G228">
        <f>貼_前年計算用シート!E480</f>
        <v>3</v>
      </c>
      <c r="H228">
        <f t="shared" si="65"/>
        <v>160</v>
      </c>
      <c r="I228" t="str">
        <f>貼_前年計算用シート!F301</f>
        <v>-</v>
      </c>
      <c r="J228" t="str">
        <f>貼_前年計算用シート!F480</f>
        <v>-</v>
      </c>
      <c r="K228" t="str">
        <f t="shared" si="66"/>
        <v>-</v>
      </c>
      <c r="L228" t="str">
        <f>貼_前年計算用シート!G301</f>
        <v>-</v>
      </c>
      <c r="M228" t="str">
        <f>貼_前年計算用シート!G480</f>
        <v>-</v>
      </c>
      <c r="N228" t="str">
        <f t="shared" si="67"/>
        <v>-</v>
      </c>
      <c r="O228" t="str">
        <f>貼_前年計算用シート!H301</f>
        <v>-</v>
      </c>
      <c r="P228" t="str">
        <f>貼_前年計算用シート!H480</f>
        <v>-</v>
      </c>
      <c r="Q228" t="str">
        <f t="shared" si="68"/>
        <v>-</v>
      </c>
      <c r="R228" t="str">
        <f>貼_前年計算用シート!I301</f>
        <v>-</v>
      </c>
      <c r="S228" t="str">
        <f>貼_前年計算用シート!I480</f>
        <v>-</v>
      </c>
      <c r="T228" t="str">
        <f t="shared" si="69"/>
        <v>-</v>
      </c>
      <c r="U228" t="str">
        <f>貼_前年計算用シート!J301</f>
        <v>-</v>
      </c>
      <c r="V228" t="str">
        <f>貼_前年計算用シート!J480</f>
        <v>-</v>
      </c>
      <c r="W228" t="str">
        <f t="shared" si="70"/>
        <v>-</v>
      </c>
      <c r="X228" t="str">
        <f>貼_前年計算用シート!K301</f>
        <v>-</v>
      </c>
      <c r="Y228" t="str">
        <f>貼_前年計算用シート!K480</f>
        <v>-</v>
      </c>
      <c r="Z228" t="str">
        <f t="shared" si="71"/>
        <v>-</v>
      </c>
      <c r="AA228" t="str">
        <f>貼_前年計算用シート!L301</f>
        <v>-</v>
      </c>
      <c r="AB228" t="str">
        <f>貼_前年計算用シート!L480</f>
        <v>-</v>
      </c>
      <c r="AC228" t="str">
        <f t="shared" si="72"/>
        <v>-</v>
      </c>
      <c r="AD228" t="str">
        <f>貼_前年計算用シート!M301</f>
        <v>中頓別町</v>
      </c>
      <c r="AE228">
        <f>貼_前年計算用シート!M480</f>
        <v>0</v>
      </c>
      <c r="AF228">
        <f t="shared" si="73"/>
        <v>155</v>
      </c>
      <c r="AG228" t="str">
        <f>貼_前年計算用シート!N301</f>
        <v>-</v>
      </c>
      <c r="AH228" t="str">
        <f>貼_前年計算用シート!N480</f>
        <v>-</v>
      </c>
      <c r="AI228" t="str">
        <f t="shared" si="74"/>
        <v>-</v>
      </c>
      <c r="AJ228" t="str">
        <f>貼_前年計算用シート!O301</f>
        <v>-</v>
      </c>
      <c r="AK228" t="str">
        <f>貼_前年計算用シート!O480</f>
        <v>-</v>
      </c>
      <c r="AL228" t="str">
        <f t="shared" si="75"/>
        <v>-</v>
      </c>
      <c r="AM228" t="str">
        <f>貼_前年計算用シート!P301</f>
        <v>沼田町</v>
      </c>
      <c r="AN228">
        <f>貼_前年計算用シート!P480</f>
        <v>2</v>
      </c>
      <c r="AO228">
        <f t="shared" si="76"/>
        <v>161</v>
      </c>
      <c r="AP228" t="str">
        <f>貼_前年計算用シート!Q301</f>
        <v>-</v>
      </c>
      <c r="AQ228" t="str">
        <f>貼_前年計算用シート!Q480</f>
        <v>-</v>
      </c>
      <c r="AR228" t="str">
        <f t="shared" si="77"/>
        <v>-</v>
      </c>
      <c r="AS228" t="str">
        <f>貼_前年計算用シート!R301</f>
        <v>-</v>
      </c>
      <c r="AT228" t="str">
        <f>貼_前年計算用シート!R480</f>
        <v>-</v>
      </c>
      <c r="AU228" t="str">
        <f t="shared" si="78"/>
        <v>-</v>
      </c>
      <c r="AV228" t="str">
        <f>貼_前年計算用シート!S301</f>
        <v>-</v>
      </c>
      <c r="AW228" t="str">
        <f>貼_前年計算用シート!S480</f>
        <v>-</v>
      </c>
      <c r="AX228" t="str">
        <f t="shared" si="79"/>
        <v>-</v>
      </c>
    </row>
    <row r="229" spans="3:50">
      <c r="C229" t="str">
        <f>貼_前年計算用シート!D302</f>
        <v>乙部町</v>
      </c>
      <c r="D229">
        <f>貼_前年計算用シート!D481</f>
        <v>36</v>
      </c>
      <c r="E229">
        <f t="shared" si="64"/>
        <v>162</v>
      </c>
      <c r="F229" t="str">
        <f>貼_前年計算用シート!E302</f>
        <v>白糠町</v>
      </c>
      <c r="G229">
        <f>貼_前年計算用シート!E481</f>
        <v>3</v>
      </c>
      <c r="H229">
        <f t="shared" si="65"/>
        <v>160</v>
      </c>
      <c r="I229" t="str">
        <f>貼_前年計算用シート!F302</f>
        <v>-</v>
      </c>
      <c r="J229" t="str">
        <f>貼_前年計算用シート!F481</f>
        <v>-</v>
      </c>
      <c r="K229" t="str">
        <f t="shared" si="66"/>
        <v>-</v>
      </c>
      <c r="L229" t="str">
        <f>貼_前年計算用シート!G302</f>
        <v>-</v>
      </c>
      <c r="M229" t="str">
        <f>貼_前年計算用シート!G481</f>
        <v>-</v>
      </c>
      <c r="N229" t="str">
        <f t="shared" si="67"/>
        <v>-</v>
      </c>
      <c r="O229" t="str">
        <f>貼_前年計算用シート!H302</f>
        <v>-</v>
      </c>
      <c r="P229" t="str">
        <f>貼_前年計算用シート!H481</f>
        <v>-</v>
      </c>
      <c r="Q229" t="str">
        <f t="shared" si="68"/>
        <v>-</v>
      </c>
      <c r="R229" t="str">
        <f>貼_前年計算用シート!I302</f>
        <v>-</v>
      </c>
      <c r="S229" t="str">
        <f>貼_前年計算用シート!I481</f>
        <v>-</v>
      </c>
      <c r="T229" t="str">
        <f t="shared" si="69"/>
        <v>-</v>
      </c>
      <c r="U229" t="str">
        <f>貼_前年計算用シート!J302</f>
        <v>-</v>
      </c>
      <c r="V229" t="str">
        <f>貼_前年計算用シート!J481</f>
        <v>-</v>
      </c>
      <c r="W229" t="str">
        <f t="shared" si="70"/>
        <v>-</v>
      </c>
      <c r="X229" t="str">
        <f>貼_前年計算用シート!K302</f>
        <v>-</v>
      </c>
      <c r="Y229" t="str">
        <f>貼_前年計算用シート!K481</f>
        <v>-</v>
      </c>
      <c r="Z229" t="str">
        <f t="shared" si="71"/>
        <v>-</v>
      </c>
      <c r="AA229" t="str">
        <f>貼_前年計算用シート!L302</f>
        <v>-</v>
      </c>
      <c r="AB229" t="str">
        <f>貼_前年計算用シート!L481</f>
        <v>-</v>
      </c>
      <c r="AC229" t="str">
        <f t="shared" si="72"/>
        <v>-</v>
      </c>
      <c r="AD229" t="str">
        <f>貼_前年計算用シート!M302</f>
        <v>西興部村</v>
      </c>
      <c r="AE229">
        <f>貼_前年計算用シート!M481</f>
        <v>0</v>
      </c>
      <c r="AF229">
        <f t="shared" si="73"/>
        <v>155</v>
      </c>
      <c r="AG229" t="str">
        <f>貼_前年計算用シート!N302</f>
        <v>-</v>
      </c>
      <c r="AH229" t="str">
        <f>貼_前年計算用シート!N481</f>
        <v>-</v>
      </c>
      <c r="AI229" t="str">
        <f t="shared" si="74"/>
        <v>-</v>
      </c>
      <c r="AJ229" t="str">
        <f>貼_前年計算用シート!O302</f>
        <v>-</v>
      </c>
      <c r="AK229" t="str">
        <f>貼_前年計算用シート!O481</f>
        <v>-</v>
      </c>
      <c r="AL229" t="str">
        <f t="shared" si="75"/>
        <v>-</v>
      </c>
      <c r="AM229" t="str">
        <f>貼_前年計算用シート!P302</f>
        <v>乙部町</v>
      </c>
      <c r="AN229">
        <f>貼_前年計算用シート!P481</f>
        <v>1</v>
      </c>
      <c r="AO229">
        <f t="shared" si="76"/>
        <v>163</v>
      </c>
      <c r="AP229" t="str">
        <f>貼_前年計算用シート!Q302</f>
        <v>-</v>
      </c>
      <c r="AQ229" t="str">
        <f>貼_前年計算用シート!Q481</f>
        <v>-</v>
      </c>
      <c r="AR229" t="str">
        <f t="shared" si="77"/>
        <v>-</v>
      </c>
      <c r="AS229" t="str">
        <f>貼_前年計算用シート!R302</f>
        <v>-</v>
      </c>
      <c r="AT229" t="str">
        <f>貼_前年計算用シート!R481</f>
        <v>-</v>
      </c>
      <c r="AU229" t="str">
        <f t="shared" si="78"/>
        <v>-</v>
      </c>
      <c r="AV229" t="str">
        <f>貼_前年計算用シート!S302</f>
        <v>-</v>
      </c>
      <c r="AW229" t="str">
        <f>貼_前年計算用シート!S481</f>
        <v>-</v>
      </c>
      <c r="AX229" t="str">
        <f t="shared" si="79"/>
        <v>-</v>
      </c>
    </row>
    <row r="230" spans="3:50">
      <c r="C230" t="str">
        <f>貼_前年計算用シート!D303</f>
        <v>積丹町</v>
      </c>
      <c r="D230">
        <f>貼_前年計算用シート!D482</f>
        <v>35</v>
      </c>
      <c r="E230">
        <f t="shared" si="64"/>
        <v>164</v>
      </c>
      <c r="F230" t="str">
        <f>貼_前年計算用シート!E303</f>
        <v>登別市</v>
      </c>
      <c r="G230">
        <f>貼_前年計算用シート!E482</f>
        <v>2</v>
      </c>
      <c r="H230">
        <f t="shared" si="65"/>
        <v>164</v>
      </c>
      <c r="I230" t="str">
        <f>貼_前年計算用シート!F303</f>
        <v>-</v>
      </c>
      <c r="J230" t="str">
        <f>貼_前年計算用シート!F482</f>
        <v>-</v>
      </c>
      <c r="K230" t="str">
        <f t="shared" si="66"/>
        <v>-</v>
      </c>
      <c r="L230" t="str">
        <f>貼_前年計算用シート!G303</f>
        <v>-</v>
      </c>
      <c r="M230" t="str">
        <f>貼_前年計算用シート!G482</f>
        <v>-</v>
      </c>
      <c r="N230" t="str">
        <f t="shared" si="67"/>
        <v>-</v>
      </c>
      <c r="O230" t="str">
        <f>貼_前年計算用シート!H303</f>
        <v>-</v>
      </c>
      <c r="P230" t="str">
        <f>貼_前年計算用シート!H482</f>
        <v>-</v>
      </c>
      <c r="Q230" t="str">
        <f t="shared" si="68"/>
        <v>-</v>
      </c>
      <c r="R230" t="str">
        <f>貼_前年計算用シート!I303</f>
        <v>-</v>
      </c>
      <c r="S230" t="str">
        <f>貼_前年計算用シート!I482</f>
        <v>-</v>
      </c>
      <c r="T230" t="str">
        <f t="shared" si="69"/>
        <v>-</v>
      </c>
      <c r="U230" t="str">
        <f>貼_前年計算用シート!J303</f>
        <v>-</v>
      </c>
      <c r="V230" t="str">
        <f>貼_前年計算用シート!J482</f>
        <v>-</v>
      </c>
      <c r="W230" t="str">
        <f t="shared" si="70"/>
        <v>-</v>
      </c>
      <c r="X230" t="str">
        <f>貼_前年計算用シート!K303</f>
        <v>-</v>
      </c>
      <c r="Y230" t="str">
        <f>貼_前年計算用シート!K482</f>
        <v>-</v>
      </c>
      <c r="Z230" t="str">
        <f t="shared" si="71"/>
        <v>-</v>
      </c>
      <c r="AA230" t="str">
        <f>貼_前年計算用シート!L303</f>
        <v>-</v>
      </c>
      <c r="AB230" t="str">
        <f>貼_前年計算用シート!L482</f>
        <v>-</v>
      </c>
      <c r="AC230" t="str">
        <f t="shared" si="72"/>
        <v>-</v>
      </c>
      <c r="AD230" t="str">
        <f>貼_前年計算用シート!M303</f>
        <v>雄武町</v>
      </c>
      <c r="AE230">
        <f>貼_前年計算用シート!M482</f>
        <v>0</v>
      </c>
      <c r="AF230">
        <f t="shared" si="73"/>
        <v>155</v>
      </c>
      <c r="AG230" t="str">
        <f>貼_前年計算用シート!N303</f>
        <v>-</v>
      </c>
      <c r="AH230" t="str">
        <f>貼_前年計算用シート!N482</f>
        <v>-</v>
      </c>
      <c r="AI230" t="str">
        <f t="shared" si="74"/>
        <v>-</v>
      </c>
      <c r="AJ230" t="str">
        <f>貼_前年計算用シート!O303</f>
        <v>-</v>
      </c>
      <c r="AK230" t="str">
        <f>貼_前年計算用シート!O482</f>
        <v>-</v>
      </c>
      <c r="AL230" t="str">
        <f t="shared" si="75"/>
        <v>-</v>
      </c>
      <c r="AM230" t="str">
        <f>貼_前年計算用シート!P303</f>
        <v>寿都町</v>
      </c>
      <c r="AN230">
        <f>貼_前年計算用シート!P482</f>
        <v>1</v>
      </c>
      <c r="AO230">
        <f t="shared" si="76"/>
        <v>163</v>
      </c>
      <c r="AP230" t="str">
        <f>貼_前年計算用シート!Q303</f>
        <v>-</v>
      </c>
      <c r="AQ230" t="str">
        <f>貼_前年計算用シート!Q482</f>
        <v>-</v>
      </c>
      <c r="AR230" t="str">
        <f t="shared" si="77"/>
        <v>-</v>
      </c>
      <c r="AS230" t="str">
        <f>貼_前年計算用シート!R303</f>
        <v>-</v>
      </c>
      <c r="AT230" t="str">
        <f>貼_前年計算用シート!R482</f>
        <v>-</v>
      </c>
      <c r="AU230" t="str">
        <f t="shared" si="78"/>
        <v>-</v>
      </c>
      <c r="AV230" t="str">
        <f>貼_前年計算用シート!S303</f>
        <v>-</v>
      </c>
      <c r="AW230" t="str">
        <f>貼_前年計算用シート!S482</f>
        <v>-</v>
      </c>
      <c r="AX230" t="str">
        <f t="shared" si="79"/>
        <v>-</v>
      </c>
    </row>
    <row r="231" spans="3:50">
      <c r="C231" t="str">
        <f>貼_前年計算用シート!D304</f>
        <v>音威子府村</v>
      </c>
      <c r="D231">
        <f>貼_前年計算用シート!D483</f>
        <v>28</v>
      </c>
      <c r="E231">
        <f t="shared" si="64"/>
        <v>165</v>
      </c>
      <c r="F231" t="str">
        <f>貼_前年計算用シート!E304</f>
        <v>松前町</v>
      </c>
      <c r="G231">
        <f>貼_前年計算用シート!E483</f>
        <v>2</v>
      </c>
      <c r="H231">
        <f t="shared" si="65"/>
        <v>164</v>
      </c>
      <c r="I231" t="str">
        <f>貼_前年計算用シート!F304</f>
        <v>-</v>
      </c>
      <c r="J231" t="str">
        <f>貼_前年計算用シート!F483</f>
        <v>-</v>
      </c>
      <c r="K231" t="str">
        <f t="shared" si="66"/>
        <v>-</v>
      </c>
      <c r="L231" t="str">
        <f>貼_前年計算用シート!G304</f>
        <v>-</v>
      </c>
      <c r="M231" t="str">
        <f>貼_前年計算用シート!G483</f>
        <v>-</v>
      </c>
      <c r="N231" t="str">
        <f t="shared" si="67"/>
        <v>-</v>
      </c>
      <c r="O231" t="str">
        <f>貼_前年計算用シート!H304</f>
        <v>-</v>
      </c>
      <c r="P231" t="str">
        <f>貼_前年計算用シート!H483</f>
        <v>-</v>
      </c>
      <c r="Q231" t="str">
        <f t="shared" si="68"/>
        <v>-</v>
      </c>
      <c r="R231" t="str">
        <f>貼_前年計算用シート!I304</f>
        <v>-</v>
      </c>
      <c r="S231" t="str">
        <f>貼_前年計算用シート!I483</f>
        <v>-</v>
      </c>
      <c r="T231" t="str">
        <f t="shared" si="69"/>
        <v>-</v>
      </c>
      <c r="U231" t="str">
        <f>貼_前年計算用シート!J304</f>
        <v>-</v>
      </c>
      <c r="V231" t="str">
        <f>貼_前年計算用シート!J483</f>
        <v>-</v>
      </c>
      <c r="W231" t="str">
        <f t="shared" si="70"/>
        <v>-</v>
      </c>
      <c r="X231" t="str">
        <f>貼_前年計算用シート!K304</f>
        <v>-</v>
      </c>
      <c r="Y231" t="str">
        <f>貼_前年計算用シート!K483</f>
        <v>-</v>
      </c>
      <c r="Z231" t="str">
        <f t="shared" si="71"/>
        <v>-</v>
      </c>
      <c r="AA231" t="str">
        <f>貼_前年計算用シート!L304</f>
        <v>-</v>
      </c>
      <c r="AB231" t="str">
        <f>貼_前年計算用シート!L483</f>
        <v>-</v>
      </c>
      <c r="AC231" t="str">
        <f t="shared" si="72"/>
        <v>-</v>
      </c>
      <c r="AD231" t="str">
        <f>貼_前年計算用シート!M304</f>
        <v>陸別町</v>
      </c>
      <c r="AE231">
        <f>貼_前年計算用シート!M483</f>
        <v>0</v>
      </c>
      <c r="AF231">
        <f t="shared" si="73"/>
        <v>155</v>
      </c>
      <c r="AG231" t="str">
        <f>貼_前年計算用シート!N304</f>
        <v>-</v>
      </c>
      <c r="AH231" t="str">
        <f>貼_前年計算用シート!N483</f>
        <v>-</v>
      </c>
      <c r="AI231" t="str">
        <f t="shared" si="74"/>
        <v>-</v>
      </c>
      <c r="AJ231" t="str">
        <f>貼_前年計算用シート!O304</f>
        <v>-</v>
      </c>
      <c r="AK231" t="str">
        <f>貼_前年計算用シート!O483</f>
        <v>-</v>
      </c>
      <c r="AL231" t="str">
        <f t="shared" si="75"/>
        <v>-</v>
      </c>
      <c r="AM231" t="str">
        <f>貼_前年計算用シート!P304</f>
        <v>雨竜町</v>
      </c>
      <c r="AN231">
        <f>貼_前年計算用シート!P483</f>
        <v>1</v>
      </c>
      <c r="AO231">
        <f t="shared" si="76"/>
        <v>163</v>
      </c>
      <c r="AP231" t="str">
        <f>貼_前年計算用シート!Q304</f>
        <v>-</v>
      </c>
      <c r="AQ231" t="str">
        <f>貼_前年計算用シート!Q483</f>
        <v>-</v>
      </c>
      <c r="AR231" t="str">
        <f t="shared" si="77"/>
        <v>-</v>
      </c>
      <c r="AS231" t="str">
        <f>貼_前年計算用シート!R304</f>
        <v>-</v>
      </c>
      <c r="AT231" t="str">
        <f>貼_前年計算用シート!R483</f>
        <v>-</v>
      </c>
      <c r="AU231" t="str">
        <f t="shared" si="78"/>
        <v>-</v>
      </c>
      <c r="AV231" t="str">
        <f>貼_前年計算用シート!S304</f>
        <v>-</v>
      </c>
      <c r="AW231" t="str">
        <f>貼_前年計算用シート!S483</f>
        <v>-</v>
      </c>
      <c r="AX231" t="str">
        <f t="shared" si="79"/>
        <v>-</v>
      </c>
    </row>
    <row r="232" spans="3:50">
      <c r="C232" t="str">
        <f>貼_前年計算用シート!D305</f>
        <v>えりも町</v>
      </c>
      <c r="D232">
        <f>貼_前年計算用シート!D484</f>
        <v>26</v>
      </c>
      <c r="E232">
        <f t="shared" si="64"/>
        <v>166</v>
      </c>
      <c r="F232" t="str">
        <f>貼_前年計算用シート!E305</f>
        <v>占冠村</v>
      </c>
      <c r="G232">
        <f>貼_前年計算用シート!E484</f>
        <v>2</v>
      </c>
      <c r="H232">
        <f t="shared" si="65"/>
        <v>164</v>
      </c>
      <c r="I232" t="str">
        <f>貼_前年計算用シート!F305</f>
        <v>-</v>
      </c>
      <c r="J232" t="str">
        <f>貼_前年計算用シート!F484</f>
        <v>-</v>
      </c>
      <c r="K232" t="str">
        <f t="shared" si="66"/>
        <v>-</v>
      </c>
      <c r="L232" t="str">
        <f>貼_前年計算用シート!G305</f>
        <v>-</v>
      </c>
      <c r="M232" t="str">
        <f>貼_前年計算用シート!G484</f>
        <v>-</v>
      </c>
      <c r="N232" t="str">
        <f t="shared" si="67"/>
        <v>-</v>
      </c>
      <c r="O232" t="str">
        <f>貼_前年計算用シート!H305</f>
        <v>-</v>
      </c>
      <c r="P232" t="str">
        <f>貼_前年計算用シート!H484</f>
        <v>-</v>
      </c>
      <c r="Q232" t="str">
        <f t="shared" si="68"/>
        <v>-</v>
      </c>
      <c r="R232" t="str">
        <f>貼_前年計算用シート!I305</f>
        <v>-</v>
      </c>
      <c r="S232" t="str">
        <f>貼_前年計算用シート!I484</f>
        <v>-</v>
      </c>
      <c r="T232" t="str">
        <f t="shared" si="69"/>
        <v>-</v>
      </c>
      <c r="U232" t="str">
        <f>貼_前年計算用シート!J305</f>
        <v>-</v>
      </c>
      <c r="V232" t="str">
        <f>貼_前年計算用シート!J484</f>
        <v>-</v>
      </c>
      <c r="W232" t="str">
        <f t="shared" si="70"/>
        <v>-</v>
      </c>
      <c r="X232" t="str">
        <f>貼_前年計算用シート!K305</f>
        <v>-</v>
      </c>
      <c r="Y232" t="str">
        <f>貼_前年計算用シート!K484</f>
        <v>-</v>
      </c>
      <c r="Z232" t="str">
        <f t="shared" si="71"/>
        <v>-</v>
      </c>
      <c r="AA232" t="str">
        <f>貼_前年計算用シート!L305</f>
        <v>-</v>
      </c>
      <c r="AB232" t="str">
        <f>貼_前年計算用シート!L484</f>
        <v>-</v>
      </c>
      <c r="AC232" t="str">
        <f t="shared" si="72"/>
        <v>-</v>
      </c>
      <c r="AD232" t="str">
        <f>貼_前年計算用シート!M305</f>
        <v>厚岸町</v>
      </c>
      <c r="AE232">
        <f>貼_前年計算用シート!M484</f>
        <v>0</v>
      </c>
      <c r="AF232">
        <f t="shared" si="73"/>
        <v>155</v>
      </c>
      <c r="AG232" t="str">
        <f>貼_前年計算用シート!N305</f>
        <v>-</v>
      </c>
      <c r="AH232" t="str">
        <f>貼_前年計算用シート!N484</f>
        <v>-</v>
      </c>
      <c r="AI232" t="str">
        <f t="shared" si="74"/>
        <v>-</v>
      </c>
      <c r="AJ232" t="str">
        <f>貼_前年計算用シート!O305</f>
        <v>-</v>
      </c>
      <c r="AK232" t="str">
        <f>貼_前年計算用シート!O484</f>
        <v>-</v>
      </c>
      <c r="AL232" t="str">
        <f t="shared" si="75"/>
        <v>-</v>
      </c>
      <c r="AM232" t="str">
        <f>貼_前年計算用シート!P305</f>
        <v>当麻町</v>
      </c>
      <c r="AN232">
        <f>貼_前年計算用シート!P484</f>
        <v>1</v>
      </c>
      <c r="AO232">
        <f t="shared" si="76"/>
        <v>163</v>
      </c>
      <c r="AP232" t="str">
        <f>貼_前年計算用シート!Q305</f>
        <v>-</v>
      </c>
      <c r="AQ232" t="str">
        <f>貼_前年計算用シート!Q484</f>
        <v>-</v>
      </c>
      <c r="AR232" t="str">
        <f t="shared" si="77"/>
        <v>-</v>
      </c>
      <c r="AS232" t="str">
        <f>貼_前年計算用シート!R305</f>
        <v>-</v>
      </c>
      <c r="AT232" t="str">
        <f>貼_前年計算用シート!R484</f>
        <v>-</v>
      </c>
      <c r="AU232" t="str">
        <f t="shared" si="78"/>
        <v>-</v>
      </c>
      <c r="AV232" t="str">
        <f>貼_前年計算用シート!S305</f>
        <v>-</v>
      </c>
      <c r="AW232" t="str">
        <f>貼_前年計算用シート!S484</f>
        <v>-</v>
      </c>
      <c r="AX232" t="str">
        <f t="shared" si="79"/>
        <v>-</v>
      </c>
    </row>
    <row r="233" spans="3:50">
      <c r="C233" t="str">
        <f>貼_前年計算用シート!D306</f>
        <v>古平町</v>
      </c>
      <c r="D233">
        <f>貼_前年計算用シート!D485</f>
        <v>24</v>
      </c>
      <c r="E233">
        <f t="shared" si="64"/>
        <v>167</v>
      </c>
      <c r="F233" t="str">
        <f>貼_前年計算用シート!E306</f>
        <v>浜頓別町</v>
      </c>
      <c r="G233">
        <f>貼_前年計算用シート!E485</f>
        <v>1</v>
      </c>
      <c r="H233">
        <f t="shared" si="65"/>
        <v>167</v>
      </c>
      <c r="I233" t="str">
        <f>貼_前年計算用シート!F306</f>
        <v>-</v>
      </c>
      <c r="J233" t="str">
        <f>貼_前年計算用シート!F485</f>
        <v>-</v>
      </c>
      <c r="K233" t="str">
        <f t="shared" si="66"/>
        <v>-</v>
      </c>
      <c r="L233" t="str">
        <f>貼_前年計算用シート!G306</f>
        <v>-</v>
      </c>
      <c r="M233" t="str">
        <f>貼_前年計算用シート!G485</f>
        <v>-</v>
      </c>
      <c r="N233" t="str">
        <f t="shared" si="67"/>
        <v>-</v>
      </c>
      <c r="O233" t="str">
        <f>貼_前年計算用シート!H306</f>
        <v>-</v>
      </c>
      <c r="P233" t="str">
        <f>貼_前年計算用シート!H485</f>
        <v>-</v>
      </c>
      <c r="Q233" t="str">
        <f t="shared" si="68"/>
        <v>-</v>
      </c>
      <c r="R233" t="str">
        <f>貼_前年計算用シート!I306</f>
        <v>-</v>
      </c>
      <c r="S233" t="str">
        <f>貼_前年計算用シート!I485</f>
        <v>-</v>
      </c>
      <c r="T233" t="str">
        <f t="shared" si="69"/>
        <v>-</v>
      </c>
      <c r="U233" t="str">
        <f>貼_前年計算用シート!J306</f>
        <v>-</v>
      </c>
      <c r="V233" t="str">
        <f>貼_前年計算用シート!J485</f>
        <v>-</v>
      </c>
      <c r="W233" t="str">
        <f t="shared" si="70"/>
        <v>-</v>
      </c>
      <c r="X233" t="str">
        <f>貼_前年計算用シート!K306</f>
        <v>-</v>
      </c>
      <c r="Y233" t="str">
        <f>貼_前年計算用シート!K485</f>
        <v>-</v>
      </c>
      <c r="Z233" t="str">
        <f t="shared" si="71"/>
        <v>-</v>
      </c>
      <c r="AA233" t="str">
        <f>貼_前年計算用シート!L306</f>
        <v>-</v>
      </c>
      <c r="AB233" t="str">
        <f>貼_前年計算用シート!L485</f>
        <v>-</v>
      </c>
      <c r="AC233" t="str">
        <f t="shared" si="72"/>
        <v>-</v>
      </c>
      <c r="AD233" t="str">
        <f>貼_前年計算用シート!M306</f>
        <v>鶴居村</v>
      </c>
      <c r="AE233">
        <f>貼_前年計算用シート!M485</f>
        <v>0</v>
      </c>
      <c r="AF233">
        <f t="shared" si="73"/>
        <v>155</v>
      </c>
      <c r="AG233" t="str">
        <f>貼_前年計算用シート!N306</f>
        <v>-</v>
      </c>
      <c r="AH233" t="str">
        <f>貼_前年計算用シート!N485</f>
        <v>-</v>
      </c>
      <c r="AI233" t="str">
        <f t="shared" si="74"/>
        <v>-</v>
      </c>
      <c r="AJ233" t="str">
        <f>貼_前年計算用シート!O306</f>
        <v>-</v>
      </c>
      <c r="AK233" t="str">
        <f>貼_前年計算用シート!O485</f>
        <v>-</v>
      </c>
      <c r="AL233" t="str">
        <f t="shared" si="75"/>
        <v>-</v>
      </c>
      <c r="AM233" t="str">
        <f>貼_前年計算用シート!P306</f>
        <v>仁木町</v>
      </c>
      <c r="AN233">
        <f>貼_前年計算用シート!P485</f>
        <v>0</v>
      </c>
      <c r="AO233">
        <f t="shared" si="76"/>
        <v>167</v>
      </c>
      <c r="AP233" t="str">
        <f>貼_前年計算用シート!Q306</f>
        <v>-</v>
      </c>
      <c r="AQ233" t="str">
        <f>貼_前年計算用シート!Q485</f>
        <v>-</v>
      </c>
      <c r="AR233" t="str">
        <f t="shared" si="77"/>
        <v>-</v>
      </c>
      <c r="AS233" t="str">
        <f>貼_前年計算用シート!R306</f>
        <v>-</v>
      </c>
      <c r="AT233" t="str">
        <f>貼_前年計算用シート!R485</f>
        <v>-</v>
      </c>
      <c r="AU233" t="str">
        <f t="shared" si="78"/>
        <v>-</v>
      </c>
      <c r="AV233" t="str">
        <f>貼_前年計算用シート!S306</f>
        <v>-</v>
      </c>
      <c r="AW233" t="str">
        <f>貼_前年計算用シート!S485</f>
        <v>-</v>
      </c>
      <c r="AX233" t="str">
        <f t="shared" si="79"/>
        <v>-</v>
      </c>
    </row>
    <row r="234" spans="3:50">
      <c r="C234" t="str">
        <f>貼_前年計算用シート!D307</f>
        <v>岩内町</v>
      </c>
      <c r="D234">
        <f>貼_前年計算用シート!D486</f>
        <v>18</v>
      </c>
      <c r="E234">
        <f t="shared" si="64"/>
        <v>168</v>
      </c>
      <c r="F234" t="str">
        <f>貼_前年計算用シート!E307</f>
        <v>厚岸町</v>
      </c>
      <c r="G234">
        <f>貼_前年計算用シート!E486</f>
        <v>1</v>
      </c>
      <c r="H234">
        <f t="shared" si="65"/>
        <v>167</v>
      </c>
      <c r="I234" t="str">
        <f>貼_前年計算用シート!F307</f>
        <v>-</v>
      </c>
      <c r="J234" t="str">
        <f>貼_前年計算用シート!F486</f>
        <v>-</v>
      </c>
      <c r="K234" t="str">
        <f t="shared" si="66"/>
        <v>-</v>
      </c>
      <c r="L234" t="str">
        <f>貼_前年計算用シート!G307</f>
        <v>-</v>
      </c>
      <c r="M234" t="str">
        <f>貼_前年計算用シート!G486</f>
        <v>-</v>
      </c>
      <c r="N234" t="str">
        <f t="shared" si="67"/>
        <v>-</v>
      </c>
      <c r="O234" t="str">
        <f>貼_前年計算用シート!H307</f>
        <v>-</v>
      </c>
      <c r="P234" t="str">
        <f>貼_前年計算用シート!H486</f>
        <v>-</v>
      </c>
      <c r="Q234" t="str">
        <f t="shared" si="68"/>
        <v>-</v>
      </c>
      <c r="R234" t="str">
        <f>貼_前年計算用シート!I307</f>
        <v>-</v>
      </c>
      <c r="S234" t="str">
        <f>貼_前年計算用シート!I486</f>
        <v>-</v>
      </c>
      <c r="T234" t="str">
        <f t="shared" si="69"/>
        <v>-</v>
      </c>
      <c r="U234" t="str">
        <f>貼_前年計算用シート!J307</f>
        <v>-</v>
      </c>
      <c r="V234" t="str">
        <f>貼_前年計算用シート!J486</f>
        <v>-</v>
      </c>
      <c r="W234" t="str">
        <f t="shared" si="70"/>
        <v>-</v>
      </c>
      <c r="X234" t="str">
        <f>貼_前年計算用シート!K307</f>
        <v>-</v>
      </c>
      <c r="Y234" t="str">
        <f>貼_前年計算用シート!K486</f>
        <v>-</v>
      </c>
      <c r="Z234" t="str">
        <f t="shared" si="71"/>
        <v>-</v>
      </c>
      <c r="AA234" t="str">
        <f>貼_前年計算用シート!L307</f>
        <v>-</v>
      </c>
      <c r="AB234" t="str">
        <f>貼_前年計算用シート!L486</f>
        <v>-</v>
      </c>
      <c r="AC234" t="str">
        <f t="shared" si="72"/>
        <v>-</v>
      </c>
      <c r="AD234" t="str">
        <f>貼_前年計算用シート!M307</f>
        <v>-</v>
      </c>
      <c r="AE234" t="str">
        <f>貼_前年計算用シート!M486</f>
        <v>-</v>
      </c>
      <c r="AF234" t="str">
        <f t="shared" si="73"/>
        <v>-</v>
      </c>
      <c r="AG234" t="str">
        <f>貼_前年計算用シート!N307</f>
        <v>-</v>
      </c>
      <c r="AH234" t="str">
        <f>貼_前年計算用シート!N486</f>
        <v>-</v>
      </c>
      <c r="AI234" t="str">
        <f t="shared" si="74"/>
        <v>-</v>
      </c>
      <c r="AJ234" t="str">
        <f>貼_前年計算用シート!O307</f>
        <v>-</v>
      </c>
      <c r="AK234" t="str">
        <f>貼_前年計算用シート!O486</f>
        <v>-</v>
      </c>
      <c r="AL234" t="str">
        <f t="shared" si="75"/>
        <v>-</v>
      </c>
      <c r="AM234" t="str">
        <f>貼_前年計算用シート!P307</f>
        <v>-</v>
      </c>
      <c r="AN234" t="str">
        <f>貼_前年計算用シート!P486</f>
        <v>-</v>
      </c>
      <c r="AO234" t="str">
        <f t="shared" si="76"/>
        <v>-</v>
      </c>
      <c r="AP234" t="str">
        <f>貼_前年計算用シート!Q307</f>
        <v>-</v>
      </c>
      <c r="AQ234" t="str">
        <f>貼_前年計算用シート!Q486</f>
        <v>-</v>
      </c>
      <c r="AR234" t="str">
        <f t="shared" si="77"/>
        <v>-</v>
      </c>
      <c r="AS234" t="str">
        <f>貼_前年計算用シート!R307</f>
        <v>-</v>
      </c>
      <c r="AT234" t="str">
        <f>貼_前年計算用シート!R486</f>
        <v>-</v>
      </c>
      <c r="AU234" t="str">
        <f t="shared" si="78"/>
        <v>-</v>
      </c>
      <c r="AV234" t="str">
        <f>貼_前年計算用シート!S307</f>
        <v>-</v>
      </c>
      <c r="AW234" t="str">
        <f>貼_前年計算用シート!S486</f>
        <v>-</v>
      </c>
      <c r="AX234" t="str">
        <f t="shared" si="79"/>
        <v>-</v>
      </c>
    </row>
    <row r="235" spans="3:50">
      <c r="C235" t="str">
        <f>貼_前年計算用シート!D308</f>
        <v>奥尻町</v>
      </c>
      <c r="D235">
        <f>貼_前年計算用シート!D487</f>
        <v>17</v>
      </c>
      <c r="E235">
        <f t="shared" si="64"/>
        <v>169</v>
      </c>
      <c r="F235" t="str">
        <f>貼_前年計算用シート!E308</f>
        <v>鶴居村</v>
      </c>
      <c r="G235">
        <f>貼_前年計算用シート!E487</f>
        <v>1</v>
      </c>
      <c r="H235">
        <f t="shared" si="65"/>
        <v>167</v>
      </c>
      <c r="I235" t="str">
        <f>貼_前年計算用シート!F308</f>
        <v>-</v>
      </c>
      <c r="J235" t="str">
        <f>貼_前年計算用シート!F487</f>
        <v>-</v>
      </c>
      <c r="K235" t="str">
        <f t="shared" si="66"/>
        <v>-</v>
      </c>
      <c r="L235" t="str">
        <f>貼_前年計算用シート!G308</f>
        <v>-</v>
      </c>
      <c r="M235" t="str">
        <f>貼_前年計算用シート!G487</f>
        <v>-</v>
      </c>
      <c r="N235" t="str">
        <f t="shared" si="67"/>
        <v>-</v>
      </c>
      <c r="O235" t="str">
        <f>貼_前年計算用シート!H308</f>
        <v>-</v>
      </c>
      <c r="P235" t="str">
        <f>貼_前年計算用シート!H487</f>
        <v>-</v>
      </c>
      <c r="Q235" t="str">
        <f t="shared" si="68"/>
        <v>-</v>
      </c>
      <c r="R235" t="str">
        <f>貼_前年計算用シート!I308</f>
        <v>-</v>
      </c>
      <c r="S235" t="str">
        <f>貼_前年計算用シート!I487</f>
        <v>-</v>
      </c>
      <c r="T235" t="str">
        <f t="shared" si="69"/>
        <v>-</v>
      </c>
      <c r="U235" t="str">
        <f>貼_前年計算用シート!J308</f>
        <v>-</v>
      </c>
      <c r="V235" t="str">
        <f>貼_前年計算用シート!J487</f>
        <v>-</v>
      </c>
      <c r="W235" t="str">
        <f t="shared" si="70"/>
        <v>-</v>
      </c>
      <c r="X235" t="str">
        <f>貼_前年計算用シート!K308</f>
        <v>-</v>
      </c>
      <c r="Y235" t="str">
        <f>貼_前年計算用シート!K487</f>
        <v>-</v>
      </c>
      <c r="Z235" t="str">
        <f t="shared" si="71"/>
        <v>-</v>
      </c>
      <c r="AA235" t="str">
        <f>貼_前年計算用シート!L308</f>
        <v>-</v>
      </c>
      <c r="AB235" t="str">
        <f>貼_前年計算用シート!L487</f>
        <v>-</v>
      </c>
      <c r="AC235" t="str">
        <f t="shared" si="72"/>
        <v>-</v>
      </c>
      <c r="AD235" t="str">
        <f>貼_前年計算用シート!M308</f>
        <v>-</v>
      </c>
      <c r="AE235" t="str">
        <f>貼_前年計算用シート!M487</f>
        <v>-</v>
      </c>
      <c r="AF235" t="str">
        <f t="shared" si="73"/>
        <v>-</v>
      </c>
      <c r="AG235" t="str">
        <f>貼_前年計算用シート!N308</f>
        <v>-</v>
      </c>
      <c r="AH235" t="str">
        <f>貼_前年計算用シート!N487</f>
        <v>-</v>
      </c>
      <c r="AI235" t="str">
        <f t="shared" si="74"/>
        <v>-</v>
      </c>
      <c r="AJ235" t="str">
        <f>貼_前年計算用シート!O308</f>
        <v>-</v>
      </c>
      <c r="AK235" t="str">
        <f>貼_前年計算用シート!O487</f>
        <v>-</v>
      </c>
      <c r="AL235" t="str">
        <f t="shared" si="75"/>
        <v>-</v>
      </c>
      <c r="AM235" t="str">
        <f>貼_前年計算用シート!P308</f>
        <v>-</v>
      </c>
      <c r="AN235" t="str">
        <f>貼_前年計算用シート!P487</f>
        <v>-</v>
      </c>
      <c r="AO235" t="str">
        <f t="shared" si="76"/>
        <v>-</v>
      </c>
      <c r="AP235" t="str">
        <f>貼_前年計算用シート!Q308</f>
        <v>-</v>
      </c>
      <c r="AQ235" t="str">
        <f>貼_前年計算用シート!Q487</f>
        <v>-</v>
      </c>
      <c r="AR235" t="str">
        <f t="shared" si="77"/>
        <v>-</v>
      </c>
      <c r="AS235" t="str">
        <f>貼_前年計算用シート!R308</f>
        <v>-</v>
      </c>
      <c r="AT235" t="str">
        <f>貼_前年計算用シート!R487</f>
        <v>-</v>
      </c>
      <c r="AU235" t="str">
        <f t="shared" si="78"/>
        <v>-</v>
      </c>
      <c r="AV235" t="str">
        <f>貼_前年計算用シート!S308</f>
        <v>-</v>
      </c>
      <c r="AW235" t="str">
        <f>貼_前年計算用シート!S487</f>
        <v>-</v>
      </c>
      <c r="AX235" t="str">
        <f t="shared" si="79"/>
        <v>-</v>
      </c>
    </row>
    <row r="236" spans="3:50">
      <c r="C236" t="str">
        <f>貼_前年計算用シート!D309</f>
        <v>松前町</v>
      </c>
      <c r="D236">
        <f>貼_前年計算用シート!D488</f>
        <v>14</v>
      </c>
      <c r="E236">
        <f t="shared" si="64"/>
        <v>170</v>
      </c>
      <c r="F236" t="str">
        <f>貼_前年計算用シート!E309</f>
        <v>歌志内市</v>
      </c>
      <c r="G236">
        <f>貼_前年計算用シート!E488</f>
        <v>0</v>
      </c>
      <c r="H236">
        <f t="shared" si="65"/>
        <v>170</v>
      </c>
      <c r="I236" t="str">
        <f>貼_前年計算用シート!F309</f>
        <v>-</v>
      </c>
      <c r="J236" t="str">
        <f>貼_前年計算用シート!F488</f>
        <v>-</v>
      </c>
      <c r="K236" t="str">
        <f t="shared" si="66"/>
        <v>-</v>
      </c>
      <c r="L236" t="str">
        <f>貼_前年計算用シート!G309</f>
        <v>-</v>
      </c>
      <c r="M236" t="str">
        <f>貼_前年計算用シート!G488</f>
        <v>-</v>
      </c>
      <c r="N236" t="str">
        <f t="shared" si="67"/>
        <v>-</v>
      </c>
      <c r="O236" t="str">
        <f>貼_前年計算用シート!H309</f>
        <v>-</v>
      </c>
      <c r="P236" t="str">
        <f>貼_前年計算用シート!H488</f>
        <v>-</v>
      </c>
      <c r="Q236" t="str">
        <f t="shared" si="68"/>
        <v>-</v>
      </c>
      <c r="R236" t="str">
        <f>貼_前年計算用シート!I309</f>
        <v>-</v>
      </c>
      <c r="S236" t="str">
        <f>貼_前年計算用シート!I488</f>
        <v>-</v>
      </c>
      <c r="T236" t="str">
        <f t="shared" si="69"/>
        <v>-</v>
      </c>
      <c r="U236" t="str">
        <f>貼_前年計算用シート!J309</f>
        <v>-</v>
      </c>
      <c r="V236" t="str">
        <f>貼_前年計算用シート!J488</f>
        <v>-</v>
      </c>
      <c r="W236" t="str">
        <f t="shared" si="70"/>
        <v>-</v>
      </c>
      <c r="X236" t="str">
        <f>貼_前年計算用シート!K309</f>
        <v>-</v>
      </c>
      <c r="Y236" t="str">
        <f>貼_前年計算用シート!K488</f>
        <v>-</v>
      </c>
      <c r="Z236" t="str">
        <f t="shared" si="71"/>
        <v>-</v>
      </c>
      <c r="AA236" t="str">
        <f>貼_前年計算用シート!L309</f>
        <v>-</v>
      </c>
      <c r="AB236" t="str">
        <f>貼_前年計算用シート!L488</f>
        <v>-</v>
      </c>
      <c r="AC236" t="str">
        <f t="shared" si="72"/>
        <v>-</v>
      </c>
      <c r="AD236" t="str">
        <f>貼_前年計算用シート!M309</f>
        <v>-</v>
      </c>
      <c r="AE236" t="str">
        <f>貼_前年計算用シート!M488</f>
        <v>-</v>
      </c>
      <c r="AF236" t="str">
        <f t="shared" si="73"/>
        <v>-</v>
      </c>
      <c r="AG236" t="str">
        <f>貼_前年計算用シート!N309</f>
        <v>-</v>
      </c>
      <c r="AH236" t="str">
        <f>貼_前年計算用シート!N488</f>
        <v>-</v>
      </c>
      <c r="AI236" t="str">
        <f t="shared" si="74"/>
        <v>-</v>
      </c>
      <c r="AJ236" t="str">
        <f>貼_前年計算用シート!O309</f>
        <v>-</v>
      </c>
      <c r="AK236" t="str">
        <f>貼_前年計算用シート!O488</f>
        <v>-</v>
      </c>
      <c r="AL236" t="str">
        <f t="shared" si="75"/>
        <v>-</v>
      </c>
      <c r="AM236" t="str">
        <f>貼_前年計算用シート!P309</f>
        <v>-</v>
      </c>
      <c r="AN236" t="str">
        <f>貼_前年計算用シート!P488</f>
        <v>-</v>
      </c>
      <c r="AO236" t="str">
        <f t="shared" si="76"/>
        <v>-</v>
      </c>
      <c r="AP236" t="str">
        <f>貼_前年計算用シート!Q309</f>
        <v>-</v>
      </c>
      <c r="AQ236" t="str">
        <f>貼_前年計算用シート!Q488</f>
        <v>-</v>
      </c>
      <c r="AR236" t="str">
        <f t="shared" si="77"/>
        <v>-</v>
      </c>
      <c r="AS236" t="str">
        <f>貼_前年計算用シート!R309</f>
        <v>-</v>
      </c>
      <c r="AT236" t="str">
        <f>貼_前年計算用シート!R488</f>
        <v>-</v>
      </c>
      <c r="AU236" t="str">
        <f t="shared" si="78"/>
        <v>-</v>
      </c>
      <c r="AV236" t="str">
        <f>貼_前年計算用シート!S309</f>
        <v>-</v>
      </c>
      <c r="AW236" t="str">
        <f>貼_前年計算用シート!S488</f>
        <v>-</v>
      </c>
      <c r="AX236" t="str">
        <f t="shared" si="79"/>
        <v>-</v>
      </c>
    </row>
    <row r="237" spans="3:50">
      <c r="C237" t="str">
        <f>貼_前年計算用シート!D310</f>
        <v>島牧村</v>
      </c>
      <c r="D237">
        <f>貼_前年計算用シート!D489</f>
        <v>9</v>
      </c>
      <c r="E237">
        <f t="shared" si="64"/>
        <v>171</v>
      </c>
      <c r="F237" t="str">
        <f>貼_前年計算用シート!E310</f>
        <v>泊村</v>
      </c>
      <c r="G237">
        <f>貼_前年計算用シート!E489</f>
        <v>0</v>
      </c>
      <c r="H237">
        <f t="shared" si="65"/>
        <v>170</v>
      </c>
      <c r="I237" t="str">
        <f>貼_前年計算用シート!F310</f>
        <v>-</v>
      </c>
      <c r="J237" t="str">
        <f>貼_前年計算用シート!F489</f>
        <v>-</v>
      </c>
      <c r="K237" t="str">
        <f t="shared" si="66"/>
        <v>-</v>
      </c>
      <c r="L237" t="str">
        <f>貼_前年計算用シート!G310</f>
        <v>-</v>
      </c>
      <c r="M237" t="str">
        <f>貼_前年計算用シート!G489</f>
        <v>-</v>
      </c>
      <c r="N237" t="str">
        <f t="shared" si="67"/>
        <v>-</v>
      </c>
      <c r="O237" t="str">
        <f>貼_前年計算用シート!H310</f>
        <v>-</v>
      </c>
      <c r="P237" t="str">
        <f>貼_前年計算用シート!H489</f>
        <v>-</v>
      </c>
      <c r="Q237" t="str">
        <f t="shared" si="68"/>
        <v>-</v>
      </c>
      <c r="R237" t="str">
        <f>貼_前年計算用シート!I310</f>
        <v>-</v>
      </c>
      <c r="S237" t="str">
        <f>貼_前年計算用シート!I489</f>
        <v>-</v>
      </c>
      <c r="T237" t="str">
        <f t="shared" si="69"/>
        <v>-</v>
      </c>
      <c r="U237" t="str">
        <f>貼_前年計算用シート!J310</f>
        <v>-</v>
      </c>
      <c r="V237" t="str">
        <f>貼_前年計算用シート!J489</f>
        <v>-</v>
      </c>
      <c r="W237" t="str">
        <f t="shared" si="70"/>
        <v>-</v>
      </c>
      <c r="X237" t="str">
        <f>貼_前年計算用シート!K310</f>
        <v>-</v>
      </c>
      <c r="Y237" t="str">
        <f>貼_前年計算用シート!K489</f>
        <v>-</v>
      </c>
      <c r="Z237" t="str">
        <f t="shared" si="71"/>
        <v>-</v>
      </c>
      <c r="AA237" t="str">
        <f>貼_前年計算用シート!L310</f>
        <v>-</v>
      </c>
      <c r="AB237" t="str">
        <f>貼_前年計算用シート!L489</f>
        <v>-</v>
      </c>
      <c r="AC237" t="str">
        <f t="shared" si="72"/>
        <v>-</v>
      </c>
      <c r="AD237" t="str">
        <f>貼_前年計算用シート!M310</f>
        <v>-</v>
      </c>
      <c r="AE237" t="str">
        <f>貼_前年計算用シート!M489</f>
        <v>-</v>
      </c>
      <c r="AF237" t="str">
        <f t="shared" si="73"/>
        <v>-</v>
      </c>
      <c r="AG237" t="str">
        <f>貼_前年計算用シート!N310</f>
        <v>-</v>
      </c>
      <c r="AH237" t="str">
        <f>貼_前年計算用シート!N489</f>
        <v>-</v>
      </c>
      <c r="AI237" t="str">
        <f t="shared" si="74"/>
        <v>-</v>
      </c>
      <c r="AJ237" t="str">
        <f>貼_前年計算用シート!O310</f>
        <v>-</v>
      </c>
      <c r="AK237" t="str">
        <f>貼_前年計算用シート!O489</f>
        <v>-</v>
      </c>
      <c r="AL237" t="str">
        <f t="shared" si="75"/>
        <v>-</v>
      </c>
      <c r="AM237" t="str">
        <f>貼_前年計算用シート!P310</f>
        <v>-</v>
      </c>
      <c r="AN237" t="str">
        <f>貼_前年計算用シート!P489</f>
        <v>-</v>
      </c>
      <c r="AO237" t="str">
        <f t="shared" si="76"/>
        <v>-</v>
      </c>
      <c r="AP237" t="str">
        <f>貼_前年計算用シート!Q310</f>
        <v>-</v>
      </c>
      <c r="AQ237" t="str">
        <f>貼_前年計算用シート!Q489</f>
        <v>-</v>
      </c>
      <c r="AR237" t="str">
        <f t="shared" si="77"/>
        <v>-</v>
      </c>
      <c r="AS237" t="str">
        <f>貼_前年計算用シート!R310</f>
        <v>-</v>
      </c>
      <c r="AT237" t="str">
        <f>貼_前年計算用シート!R489</f>
        <v>-</v>
      </c>
      <c r="AU237" t="str">
        <f t="shared" si="78"/>
        <v>-</v>
      </c>
      <c r="AV237" t="str">
        <f>貼_前年計算用シート!S310</f>
        <v>-</v>
      </c>
      <c r="AW237" t="str">
        <f>貼_前年計算用シート!S489</f>
        <v>-</v>
      </c>
      <c r="AX237" t="str">
        <f t="shared" si="79"/>
        <v>-</v>
      </c>
    </row>
    <row r="238" spans="3:50">
      <c r="C238" t="str">
        <f>貼_前年計算用シート!D311</f>
        <v>寿都町</v>
      </c>
      <c r="D238">
        <f>貼_前年計算用シート!D490</f>
        <v>5</v>
      </c>
      <c r="E238">
        <f t="shared" si="64"/>
        <v>172</v>
      </c>
      <c r="F238" t="str">
        <f>貼_前年計算用シート!E311</f>
        <v>神恵内村</v>
      </c>
      <c r="G238">
        <f>貼_前年計算用シート!E490</f>
        <v>0</v>
      </c>
      <c r="H238">
        <f t="shared" si="65"/>
        <v>170</v>
      </c>
      <c r="I238" t="str">
        <f>貼_前年計算用シート!F311</f>
        <v>-</v>
      </c>
      <c r="J238" t="str">
        <f>貼_前年計算用シート!F490</f>
        <v>-</v>
      </c>
      <c r="K238" t="str">
        <f t="shared" si="66"/>
        <v>-</v>
      </c>
      <c r="L238" t="str">
        <f>貼_前年計算用シート!G311</f>
        <v>-</v>
      </c>
      <c r="M238" t="str">
        <f>貼_前年計算用シート!G490</f>
        <v>-</v>
      </c>
      <c r="N238" t="str">
        <f t="shared" si="67"/>
        <v>-</v>
      </c>
      <c r="O238" t="str">
        <f>貼_前年計算用シート!H311</f>
        <v>-</v>
      </c>
      <c r="P238" t="str">
        <f>貼_前年計算用シート!H490</f>
        <v>-</v>
      </c>
      <c r="Q238" t="str">
        <f t="shared" si="68"/>
        <v>-</v>
      </c>
      <c r="R238" t="str">
        <f>貼_前年計算用シート!I311</f>
        <v>-</v>
      </c>
      <c r="S238" t="str">
        <f>貼_前年計算用シート!I490</f>
        <v>-</v>
      </c>
      <c r="T238" t="str">
        <f t="shared" si="69"/>
        <v>-</v>
      </c>
      <c r="U238" t="str">
        <f>貼_前年計算用シート!J311</f>
        <v>-</v>
      </c>
      <c r="V238" t="str">
        <f>貼_前年計算用シート!J490</f>
        <v>-</v>
      </c>
      <c r="W238" t="str">
        <f t="shared" si="70"/>
        <v>-</v>
      </c>
      <c r="X238" t="str">
        <f>貼_前年計算用シート!K311</f>
        <v>-</v>
      </c>
      <c r="Y238" t="str">
        <f>貼_前年計算用シート!K490</f>
        <v>-</v>
      </c>
      <c r="Z238" t="str">
        <f t="shared" si="71"/>
        <v>-</v>
      </c>
      <c r="AA238" t="str">
        <f>貼_前年計算用シート!L311</f>
        <v>-</v>
      </c>
      <c r="AB238" t="str">
        <f>貼_前年計算用シート!L490</f>
        <v>-</v>
      </c>
      <c r="AC238" t="str">
        <f t="shared" si="72"/>
        <v>-</v>
      </c>
      <c r="AD238" t="str">
        <f>貼_前年計算用シート!M311</f>
        <v>-</v>
      </c>
      <c r="AE238" t="str">
        <f>貼_前年計算用シート!M490</f>
        <v>-</v>
      </c>
      <c r="AF238" t="str">
        <f t="shared" si="73"/>
        <v>-</v>
      </c>
      <c r="AG238" t="str">
        <f>貼_前年計算用シート!N311</f>
        <v>-</v>
      </c>
      <c r="AH238" t="str">
        <f>貼_前年計算用シート!N490</f>
        <v>-</v>
      </c>
      <c r="AI238" t="str">
        <f t="shared" si="74"/>
        <v>-</v>
      </c>
      <c r="AJ238" t="str">
        <f>貼_前年計算用シート!O311</f>
        <v>-</v>
      </c>
      <c r="AK238" t="str">
        <f>貼_前年計算用シート!O490</f>
        <v>-</v>
      </c>
      <c r="AL238" t="str">
        <f t="shared" si="75"/>
        <v>-</v>
      </c>
      <c r="AM238" t="str">
        <f>貼_前年計算用シート!P311</f>
        <v>-</v>
      </c>
      <c r="AN238" t="str">
        <f>貼_前年計算用シート!P490</f>
        <v>-</v>
      </c>
      <c r="AO238" t="str">
        <f t="shared" si="76"/>
        <v>-</v>
      </c>
      <c r="AP238" t="str">
        <f>貼_前年計算用シート!Q311</f>
        <v>-</v>
      </c>
      <c r="AQ238" t="str">
        <f>貼_前年計算用シート!Q490</f>
        <v>-</v>
      </c>
      <c r="AR238" t="str">
        <f t="shared" si="77"/>
        <v>-</v>
      </c>
      <c r="AS238" t="str">
        <f>貼_前年計算用シート!R311</f>
        <v>-</v>
      </c>
      <c r="AT238" t="str">
        <f>貼_前年計算用シート!R490</f>
        <v>-</v>
      </c>
      <c r="AU238" t="str">
        <f t="shared" si="78"/>
        <v>-</v>
      </c>
      <c r="AV238" t="str">
        <f>貼_前年計算用シート!S311</f>
        <v>-</v>
      </c>
      <c r="AW238" t="str">
        <f>貼_前年計算用シート!S490</f>
        <v>-</v>
      </c>
      <c r="AX238" t="str">
        <f t="shared" si="79"/>
        <v>-</v>
      </c>
    </row>
    <row r="239" spans="3:50">
      <c r="C239" t="str">
        <f>貼_前年計算用シート!D312</f>
        <v>歌志内市</v>
      </c>
      <c r="D239">
        <f>貼_前年計算用シート!D491</f>
        <v>0</v>
      </c>
      <c r="E239">
        <f t="shared" si="64"/>
        <v>173</v>
      </c>
      <c r="F239" t="str">
        <f>貼_前年計算用シート!E312</f>
        <v>-</v>
      </c>
      <c r="G239" t="str">
        <f>貼_前年計算用シート!E491</f>
        <v>-</v>
      </c>
      <c r="H239" t="str">
        <f t="shared" si="65"/>
        <v>-</v>
      </c>
      <c r="I239" t="str">
        <f>貼_前年計算用シート!F312</f>
        <v>-</v>
      </c>
      <c r="J239" t="str">
        <f>貼_前年計算用シート!F491</f>
        <v>-</v>
      </c>
      <c r="K239" t="str">
        <f t="shared" si="66"/>
        <v>-</v>
      </c>
      <c r="L239" t="str">
        <f>貼_前年計算用シート!G312</f>
        <v>-</v>
      </c>
      <c r="M239" t="str">
        <f>貼_前年計算用シート!G491</f>
        <v>-</v>
      </c>
      <c r="N239" t="str">
        <f t="shared" si="67"/>
        <v>-</v>
      </c>
      <c r="O239" t="str">
        <f>貼_前年計算用シート!H312</f>
        <v>-</v>
      </c>
      <c r="P239" t="str">
        <f>貼_前年計算用シート!H491</f>
        <v>-</v>
      </c>
      <c r="Q239" t="str">
        <f t="shared" si="68"/>
        <v>-</v>
      </c>
      <c r="R239" t="str">
        <f>貼_前年計算用シート!I312</f>
        <v>-</v>
      </c>
      <c r="S239" t="str">
        <f>貼_前年計算用シート!I491</f>
        <v>-</v>
      </c>
      <c r="T239" t="str">
        <f t="shared" si="69"/>
        <v>-</v>
      </c>
      <c r="U239" t="str">
        <f>貼_前年計算用シート!J312</f>
        <v>-</v>
      </c>
      <c r="V239" t="str">
        <f>貼_前年計算用シート!J491</f>
        <v>-</v>
      </c>
      <c r="W239" t="str">
        <f t="shared" si="70"/>
        <v>-</v>
      </c>
      <c r="X239" t="str">
        <f>貼_前年計算用シート!K312</f>
        <v>-</v>
      </c>
      <c r="Y239" t="str">
        <f>貼_前年計算用シート!K491</f>
        <v>-</v>
      </c>
      <c r="Z239" t="str">
        <f t="shared" si="71"/>
        <v>-</v>
      </c>
      <c r="AA239" t="str">
        <f>貼_前年計算用シート!L312</f>
        <v>-</v>
      </c>
      <c r="AB239" t="str">
        <f>貼_前年計算用シート!L491</f>
        <v>-</v>
      </c>
      <c r="AC239" t="str">
        <f t="shared" si="72"/>
        <v>-</v>
      </c>
      <c r="AD239" t="str">
        <f>貼_前年計算用シート!M312</f>
        <v>-</v>
      </c>
      <c r="AE239" t="str">
        <f>貼_前年計算用シート!M491</f>
        <v>-</v>
      </c>
      <c r="AF239" t="str">
        <f t="shared" si="73"/>
        <v>-</v>
      </c>
      <c r="AG239" t="str">
        <f>貼_前年計算用シート!N312</f>
        <v>-</v>
      </c>
      <c r="AH239" t="str">
        <f>貼_前年計算用シート!N491</f>
        <v>-</v>
      </c>
      <c r="AI239" t="str">
        <f t="shared" si="74"/>
        <v>-</v>
      </c>
      <c r="AJ239" t="str">
        <f>貼_前年計算用シート!O312</f>
        <v>-</v>
      </c>
      <c r="AK239" t="str">
        <f>貼_前年計算用シート!O491</f>
        <v>-</v>
      </c>
      <c r="AL239" t="str">
        <f t="shared" si="75"/>
        <v>-</v>
      </c>
      <c r="AM239" t="str">
        <f>貼_前年計算用シート!P312</f>
        <v>-</v>
      </c>
      <c r="AN239" t="str">
        <f>貼_前年計算用シート!P491</f>
        <v>-</v>
      </c>
      <c r="AO239" t="str">
        <f t="shared" si="76"/>
        <v>-</v>
      </c>
      <c r="AP239" t="str">
        <f>貼_前年計算用シート!Q312</f>
        <v>-</v>
      </c>
      <c r="AQ239" t="str">
        <f>貼_前年計算用シート!Q491</f>
        <v>-</v>
      </c>
      <c r="AR239" t="str">
        <f t="shared" si="77"/>
        <v>-</v>
      </c>
      <c r="AS239" t="str">
        <f>貼_前年計算用シート!R312</f>
        <v>-</v>
      </c>
      <c r="AT239" t="str">
        <f>貼_前年計算用シート!R491</f>
        <v>-</v>
      </c>
      <c r="AU239" t="str">
        <f t="shared" si="78"/>
        <v>-</v>
      </c>
      <c r="AV239" t="str">
        <f>貼_前年計算用シート!S312</f>
        <v>-</v>
      </c>
      <c r="AW239" t="str">
        <f>貼_前年計算用シート!S491</f>
        <v>-</v>
      </c>
      <c r="AX239" t="str">
        <f t="shared" si="79"/>
        <v>-</v>
      </c>
    </row>
    <row r="240" spans="3:50">
      <c r="C240" t="str">
        <f>貼_前年計算用シート!D313</f>
        <v>泊村</v>
      </c>
      <c r="D240">
        <f>貼_前年計算用シート!D492</f>
        <v>0</v>
      </c>
      <c r="E240">
        <f t="shared" si="64"/>
        <v>173</v>
      </c>
      <c r="F240" t="str">
        <f>貼_前年計算用シート!E313</f>
        <v>-</v>
      </c>
      <c r="G240" t="str">
        <f>貼_前年計算用シート!E492</f>
        <v>-</v>
      </c>
      <c r="H240" t="str">
        <f t="shared" si="65"/>
        <v>-</v>
      </c>
      <c r="I240" t="str">
        <f>貼_前年計算用シート!F313</f>
        <v>-</v>
      </c>
      <c r="J240" t="str">
        <f>貼_前年計算用シート!F492</f>
        <v>-</v>
      </c>
      <c r="K240" t="str">
        <f t="shared" si="66"/>
        <v>-</v>
      </c>
      <c r="L240" t="str">
        <f>貼_前年計算用シート!G313</f>
        <v>-</v>
      </c>
      <c r="M240" t="str">
        <f>貼_前年計算用シート!G492</f>
        <v>-</v>
      </c>
      <c r="N240" t="str">
        <f t="shared" si="67"/>
        <v>-</v>
      </c>
      <c r="O240" t="str">
        <f>貼_前年計算用シート!H313</f>
        <v>-</v>
      </c>
      <c r="P240" t="str">
        <f>貼_前年計算用シート!H492</f>
        <v>-</v>
      </c>
      <c r="Q240" t="str">
        <f t="shared" si="68"/>
        <v>-</v>
      </c>
      <c r="R240" t="str">
        <f>貼_前年計算用シート!I313</f>
        <v>-</v>
      </c>
      <c r="S240" t="str">
        <f>貼_前年計算用シート!I492</f>
        <v>-</v>
      </c>
      <c r="T240" t="str">
        <f t="shared" si="69"/>
        <v>-</v>
      </c>
      <c r="U240" t="str">
        <f>貼_前年計算用シート!J313</f>
        <v>-</v>
      </c>
      <c r="V240" t="str">
        <f>貼_前年計算用シート!J492</f>
        <v>-</v>
      </c>
      <c r="W240" t="str">
        <f t="shared" si="70"/>
        <v>-</v>
      </c>
      <c r="X240" t="str">
        <f>貼_前年計算用シート!K313</f>
        <v>-</v>
      </c>
      <c r="Y240" t="str">
        <f>貼_前年計算用シート!K492</f>
        <v>-</v>
      </c>
      <c r="Z240" t="str">
        <f t="shared" si="71"/>
        <v>-</v>
      </c>
      <c r="AA240" t="str">
        <f>貼_前年計算用シート!L313</f>
        <v>-</v>
      </c>
      <c r="AB240" t="str">
        <f>貼_前年計算用シート!L492</f>
        <v>-</v>
      </c>
      <c r="AC240" t="str">
        <f t="shared" si="72"/>
        <v>-</v>
      </c>
      <c r="AD240" t="str">
        <f>貼_前年計算用シート!M313</f>
        <v>-</v>
      </c>
      <c r="AE240" t="str">
        <f>貼_前年計算用シート!M492</f>
        <v>-</v>
      </c>
      <c r="AF240" t="str">
        <f t="shared" si="73"/>
        <v>-</v>
      </c>
      <c r="AG240" t="str">
        <f>貼_前年計算用シート!N313</f>
        <v>-</v>
      </c>
      <c r="AH240" t="str">
        <f>貼_前年計算用シート!N492</f>
        <v>-</v>
      </c>
      <c r="AI240" t="str">
        <f t="shared" si="74"/>
        <v>-</v>
      </c>
      <c r="AJ240" t="str">
        <f>貼_前年計算用シート!O313</f>
        <v>-</v>
      </c>
      <c r="AK240" t="str">
        <f>貼_前年計算用シート!O492</f>
        <v>-</v>
      </c>
      <c r="AL240" t="str">
        <f t="shared" si="75"/>
        <v>-</v>
      </c>
      <c r="AM240" t="str">
        <f>貼_前年計算用シート!P313</f>
        <v>-</v>
      </c>
      <c r="AN240" t="str">
        <f>貼_前年計算用シート!P492</f>
        <v>-</v>
      </c>
      <c r="AO240" t="str">
        <f t="shared" si="76"/>
        <v>-</v>
      </c>
      <c r="AP240" t="str">
        <f>貼_前年計算用シート!Q313</f>
        <v>-</v>
      </c>
      <c r="AQ240" t="str">
        <f>貼_前年計算用シート!Q492</f>
        <v>-</v>
      </c>
      <c r="AR240" t="str">
        <f t="shared" si="77"/>
        <v>-</v>
      </c>
      <c r="AS240" t="str">
        <f>貼_前年計算用シート!R313</f>
        <v>-</v>
      </c>
      <c r="AT240" t="str">
        <f>貼_前年計算用シート!R492</f>
        <v>-</v>
      </c>
      <c r="AU240" t="str">
        <f t="shared" si="78"/>
        <v>-</v>
      </c>
      <c r="AV240" t="str">
        <f>貼_前年計算用シート!S313</f>
        <v>-</v>
      </c>
      <c r="AW240" t="str">
        <f>貼_前年計算用シート!S492</f>
        <v>-</v>
      </c>
      <c r="AX240" t="str">
        <f t="shared" si="79"/>
        <v>-</v>
      </c>
    </row>
    <row r="241" spans="1:50">
      <c r="C241" t="str">
        <f>貼_前年計算用シート!D314</f>
        <v>神恵内村</v>
      </c>
      <c r="D241">
        <f>貼_前年計算用シート!D493</f>
        <v>0</v>
      </c>
      <c r="E241">
        <f t="shared" si="64"/>
        <v>173</v>
      </c>
      <c r="F241" t="str">
        <f>貼_前年計算用シート!E314</f>
        <v>-</v>
      </c>
      <c r="G241" t="str">
        <f>貼_前年計算用シート!E493</f>
        <v>-</v>
      </c>
      <c r="H241" t="str">
        <f t="shared" si="65"/>
        <v>-</v>
      </c>
      <c r="I241" t="str">
        <f>貼_前年計算用シート!F314</f>
        <v>-</v>
      </c>
      <c r="J241" t="str">
        <f>貼_前年計算用シート!F493</f>
        <v>-</v>
      </c>
      <c r="K241" t="str">
        <f t="shared" si="66"/>
        <v>-</v>
      </c>
      <c r="L241" t="str">
        <f>貼_前年計算用シート!G314</f>
        <v>-</v>
      </c>
      <c r="M241" t="str">
        <f>貼_前年計算用シート!G493</f>
        <v>-</v>
      </c>
      <c r="N241" t="str">
        <f t="shared" si="67"/>
        <v>-</v>
      </c>
      <c r="O241" t="str">
        <f>貼_前年計算用シート!H314</f>
        <v>-</v>
      </c>
      <c r="P241" t="str">
        <f>貼_前年計算用シート!H493</f>
        <v>-</v>
      </c>
      <c r="Q241" t="str">
        <f t="shared" si="68"/>
        <v>-</v>
      </c>
      <c r="R241" t="str">
        <f>貼_前年計算用シート!I314</f>
        <v>-</v>
      </c>
      <c r="S241" t="str">
        <f>貼_前年計算用シート!I493</f>
        <v>-</v>
      </c>
      <c r="T241" t="str">
        <f t="shared" si="69"/>
        <v>-</v>
      </c>
      <c r="U241" t="str">
        <f>貼_前年計算用シート!J314</f>
        <v>-</v>
      </c>
      <c r="V241" t="str">
        <f>貼_前年計算用シート!J493</f>
        <v>-</v>
      </c>
      <c r="W241" t="str">
        <f t="shared" si="70"/>
        <v>-</v>
      </c>
      <c r="X241" t="str">
        <f>貼_前年計算用シート!K314</f>
        <v>-</v>
      </c>
      <c r="Y241" t="str">
        <f>貼_前年計算用シート!K493</f>
        <v>-</v>
      </c>
      <c r="Z241" t="str">
        <f t="shared" si="71"/>
        <v>-</v>
      </c>
      <c r="AA241" t="str">
        <f>貼_前年計算用シート!L314</f>
        <v>-</v>
      </c>
      <c r="AB241" t="str">
        <f>貼_前年計算用シート!L493</f>
        <v>-</v>
      </c>
      <c r="AC241" t="str">
        <f t="shared" si="72"/>
        <v>-</v>
      </c>
      <c r="AD241" t="str">
        <f>貼_前年計算用シート!M314</f>
        <v>-</v>
      </c>
      <c r="AE241" t="str">
        <f>貼_前年計算用シート!M493</f>
        <v>-</v>
      </c>
      <c r="AF241" t="str">
        <f t="shared" si="73"/>
        <v>-</v>
      </c>
      <c r="AG241" t="str">
        <f>貼_前年計算用シート!N314</f>
        <v>-</v>
      </c>
      <c r="AH241" t="str">
        <f>貼_前年計算用シート!N493</f>
        <v>-</v>
      </c>
      <c r="AI241" t="str">
        <f t="shared" si="74"/>
        <v>-</v>
      </c>
      <c r="AJ241" t="str">
        <f>貼_前年計算用シート!O314</f>
        <v>-</v>
      </c>
      <c r="AK241" t="str">
        <f>貼_前年計算用シート!O493</f>
        <v>-</v>
      </c>
      <c r="AL241" t="str">
        <f t="shared" si="75"/>
        <v>-</v>
      </c>
      <c r="AM241" t="str">
        <f>貼_前年計算用シート!P314</f>
        <v>-</v>
      </c>
      <c r="AN241" t="str">
        <f>貼_前年計算用シート!P493</f>
        <v>-</v>
      </c>
      <c r="AO241" t="str">
        <f t="shared" si="76"/>
        <v>-</v>
      </c>
      <c r="AP241" t="str">
        <f>貼_前年計算用シート!Q314</f>
        <v>-</v>
      </c>
      <c r="AQ241" t="str">
        <f>貼_前年計算用シート!Q493</f>
        <v>-</v>
      </c>
      <c r="AR241" t="str">
        <f t="shared" si="77"/>
        <v>-</v>
      </c>
      <c r="AS241" t="str">
        <f>貼_前年計算用シート!R314</f>
        <v>-</v>
      </c>
      <c r="AT241" t="str">
        <f>貼_前年計算用シート!R493</f>
        <v>-</v>
      </c>
      <c r="AU241" t="str">
        <f t="shared" si="78"/>
        <v>-</v>
      </c>
      <c r="AV241" t="str">
        <f>貼_前年計算用シート!S314</f>
        <v>-</v>
      </c>
      <c r="AW241" t="str">
        <f>貼_前年計算用シート!S493</f>
        <v>-</v>
      </c>
      <c r="AX241" t="str">
        <f t="shared" si="79"/>
        <v>-</v>
      </c>
    </row>
    <row r="242" spans="1:50">
      <c r="C242" t="str">
        <f>貼_前年計算用シート!D315</f>
        <v>-</v>
      </c>
      <c r="D242" t="str">
        <f>貼_前年計算用シート!D494</f>
        <v>-</v>
      </c>
      <c r="E242" t="str">
        <f t="shared" si="64"/>
        <v>-</v>
      </c>
      <c r="F242" t="str">
        <f>貼_前年計算用シート!E315</f>
        <v>-</v>
      </c>
      <c r="G242" t="str">
        <f>貼_前年計算用シート!E494</f>
        <v>-</v>
      </c>
      <c r="H242" t="str">
        <f t="shared" si="65"/>
        <v>-</v>
      </c>
      <c r="I242" t="str">
        <f>貼_前年計算用シート!F315</f>
        <v>-</v>
      </c>
      <c r="J242" t="str">
        <f>貼_前年計算用シート!F494</f>
        <v>-</v>
      </c>
      <c r="K242" t="str">
        <f t="shared" si="66"/>
        <v>-</v>
      </c>
      <c r="L242" t="str">
        <f>貼_前年計算用シート!G315</f>
        <v>-</v>
      </c>
      <c r="M242" t="str">
        <f>貼_前年計算用シート!G494</f>
        <v>-</v>
      </c>
      <c r="N242" t="str">
        <f t="shared" si="67"/>
        <v>-</v>
      </c>
      <c r="O242" t="str">
        <f>貼_前年計算用シート!H315</f>
        <v>-</v>
      </c>
      <c r="P242" t="str">
        <f>貼_前年計算用シート!H494</f>
        <v>-</v>
      </c>
      <c r="Q242" t="str">
        <f t="shared" si="68"/>
        <v>-</v>
      </c>
      <c r="R242" t="str">
        <f>貼_前年計算用シート!I315</f>
        <v>-</v>
      </c>
      <c r="S242" t="str">
        <f>貼_前年計算用シート!I494</f>
        <v>-</v>
      </c>
      <c r="T242" t="str">
        <f t="shared" si="69"/>
        <v>-</v>
      </c>
      <c r="U242" t="str">
        <f>貼_前年計算用シート!J315</f>
        <v>-</v>
      </c>
      <c r="V242" t="str">
        <f>貼_前年計算用シート!J494</f>
        <v>-</v>
      </c>
      <c r="W242" t="str">
        <f t="shared" si="70"/>
        <v>-</v>
      </c>
      <c r="X242" t="str">
        <f>貼_前年計算用シート!K315</f>
        <v>-</v>
      </c>
      <c r="Y242" t="str">
        <f>貼_前年計算用シート!K494</f>
        <v>-</v>
      </c>
      <c r="Z242" t="str">
        <f t="shared" si="71"/>
        <v>-</v>
      </c>
      <c r="AA242" t="str">
        <f>貼_前年計算用シート!L315</f>
        <v>-</v>
      </c>
      <c r="AB242" t="str">
        <f>貼_前年計算用シート!L494</f>
        <v>-</v>
      </c>
      <c r="AC242" t="str">
        <f t="shared" si="72"/>
        <v>-</v>
      </c>
      <c r="AD242" t="str">
        <f>貼_前年計算用シート!M315</f>
        <v>-</v>
      </c>
      <c r="AE242" t="str">
        <f>貼_前年計算用シート!M494</f>
        <v>-</v>
      </c>
      <c r="AF242" t="str">
        <f t="shared" si="73"/>
        <v>-</v>
      </c>
      <c r="AG242" t="str">
        <f>貼_前年計算用シート!N315</f>
        <v>-</v>
      </c>
      <c r="AH242" t="str">
        <f>貼_前年計算用シート!N494</f>
        <v>-</v>
      </c>
      <c r="AI242" t="str">
        <f t="shared" si="74"/>
        <v>-</v>
      </c>
      <c r="AJ242" t="str">
        <f>貼_前年計算用シート!O315</f>
        <v>-</v>
      </c>
      <c r="AK242" t="str">
        <f>貼_前年計算用シート!O494</f>
        <v>-</v>
      </c>
      <c r="AL242" t="str">
        <f t="shared" si="75"/>
        <v>-</v>
      </c>
      <c r="AM242" t="str">
        <f>貼_前年計算用シート!P315</f>
        <v>-</v>
      </c>
      <c r="AN242" t="str">
        <f>貼_前年計算用シート!P494</f>
        <v>-</v>
      </c>
      <c r="AO242" t="str">
        <f t="shared" si="76"/>
        <v>-</v>
      </c>
      <c r="AP242" t="str">
        <f>貼_前年計算用シート!Q315</f>
        <v>-</v>
      </c>
      <c r="AQ242" t="str">
        <f>貼_前年計算用シート!Q494</f>
        <v>-</v>
      </c>
      <c r="AR242" t="str">
        <f t="shared" si="77"/>
        <v>-</v>
      </c>
      <c r="AS242" t="str">
        <f>貼_前年計算用シート!R315</f>
        <v>-</v>
      </c>
      <c r="AT242" t="str">
        <f>貼_前年計算用シート!R494</f>
        <v>-</v>
      </c>
      <c r="AU242" t="str">
        <f t="shared" si="78"/>
        <v>-</v>
      </c>
      <c r="AV242" t="str">
        <f>貼_前年計算用シート!S315</f>
        <v>-</v>
      </c>
      <c r="AW242" t="str">
        <f>貼_前年計算用シート!S494</f>
        <v>-</v>
      </c>
      <c r="AX242" t="str">
        <f t="shared" si="79"/>
        <v>-</v>
      </c>
    </row>
    <row r="243" spans="1:50">
      <c r="C243" t="str">
        <f>貼_前年計算用シート!D316</f>
        <v>-</v>
      </c>
      <c r="D243" t="str">
        <f>貼_前年計算用シート!D495</f>
        <v>-</v>
      </c>
      <c r="E243" t="str">
        <f t="shared" si="64"/>
        <v>-</v>
      </c>
      <c r="F243" t="str">
        <f>貼_前年計算用シート!E316</f>
        <v>-</v>
      </c>
      <c r="G243" t="str">
        <f>貼_前年計算用シート!E495</f>
        <v>-</v>
      </c>
      <c r="H243" t="str">
        <f t="shared" si="65"/>
        <v>-</v>
      </c>
      <c r="I243" t="str">
        <f>貼_前年計算用シート!F316</f>
        <v>-</v>
      </c>
      <c r="J243" t="str">
        <f>貼_前年計算用シート!F495</f>
        <v>-</v>
      </c>
      <c r="K243" t="str">
        <f t="shared" si="66"/>
        <v>-</v>
      </c>
      <c r="L243" t="str">
        <f>貼_前年計算用シート!G316</f>
        <v>-</v>
      </c>
      <c r="M243" t="str">
        <f>貼_前年計算用シート!G495</f>
        <v>-</v>
      </c>
      <c r="N243" t="str">
        <f t="shared" si="67"/>
        <v>-</v>
      </c>
      <c r="O243" t="str">
        <f>貼_前年計算用シート!H316</f>
        <v>-</v>
      </c>
      <c r="P243" t="str">
        <f>貼_前年計算用シート!H495</f>
        <v>-</v>
      </c>
      <c r="Q243" t="str">
        <f t="shared" si="68"/>
        <v>-</v>
      </c>
      <c r="R243" t="str">
        <f>貼_前年計算用シート!I316</f>
        <v>-</v>
      </c>
      <c r="S243" t="str">
        <f>貼_前年計算用シート!I495</f>
        <v>-</v>
      </c>
      <c r="T243" t="str">
        <f t="shared" si="69"/>
        <v>-</v>
      </c>
      <c r="U243" t="str">
        <f>貼_前年計算用シート!J316</f>
        <v>-</v>
      </c>
      <c r="V243" t="str">
        <f>貼_前年計算用シート!J495</f>
        <v>-</v>
      </c>
      <c r="W243" t="str">
        <f t="shared" si="70"/>
        <v>-</v>
      </c>
      <c r="X243" t="str">
        <f>貼_前年計算用シート!K316</f>
        <v>-</v>
      </c>
      <c r="Y243" t="str">
        <f>貼_前年計算用シート!K495</f>
        <v>-</v>
      </c>
      <c r="Z243" t="str">
        <f t="shared" si="71"/>
        <v>-</v>
      </c>
      <c r="AA243" t="str">
        <f>貼_前年計算用シート!L316</f>
        <v>-</v>
      </c>
      <c r="AB243" t="str">
        <f>貼_前年計算用シート!L495</f>
        <v>-</v>
      </c>
      <c r="AC243" t="str">
        <f t="shared" si="72"/>
        <v>-</v>
      </c>
      <c r="AD243" t="str">
        <f>貼_前年計算用シート!M316</f>
        <v>-</v>
      </c>
      <c r="AE243" t="str">
        <f>貼_前年計算用シート!M495</f>
        <v>-</v>
      </c>
      <c r="AF243" t="str">
        <f t="shared" si="73"/>
        <v>-</v>
      </c>
      <c r="AG243" t="str">
        <f>貼_前年計算用シート!N316</f>
        <v>-</v>
      </c>
      <c r="AH243" t="str">
        <f>貼_前年計算用シート!N495</f>
        <v>-</v>
      </c>
      <c r="AI243" t="str">
        <f t="shared" si="74"/>
        <v>-</v>
      </c>
      <c r="AJ243" t="str">
        <f>貼_前年計算用シート!O316</f>
        <v>-</v>
      </c>
      <c r="AK243" t="str">
        <f>貼_前年計算用シート!O495</f>
        <v>-</v>
      </c>
      <c r="AL243" t="str">
        <f t="shared" si="75"/>
        <v>-</v>
      </c>
      <c r="AM243" t="str">
        <f>貼_前年計算用シート!P316</f>
        <v>-</v>
      </c>
      <c r="AN243" t="str">
        <f>貼_前年計算用シート!P495</f>
        <v>-</v>
      </c>
      <c r="AO243" t="str">
        <f t="shared" si="76"/>
        <v>-</v>
      </c>
      <c r="AP243" t="str">
        <f>貼_前年計算用シート!Q316</f>
        <v>-</v>
      </c>
      <c r="AQ243" t="str">
        <f>貼_前年計算用シート!Q495</f>
        <v>-</v>
      </c>
      <c r="AR243" t="str">
        <f t="shared" si="77"/>
        <v>-</v>
      </c>
      <c r="AS243" t="str">
        <f>貼_前年計算用シート!R316</f>
        <v>-</v>
      </c>
      <c r="AT243" t="str">
        <f>貼_前年計算用シート!R495</f>
        <v>-</v>
      </c>
      <c r="AU243" t="str">
        <f t="shared" si="78"/>
        <v>-</v>
      </c>
      <c r="AV243" t="str">
        <f>貼_前年計算用シート!S316</f>
        <v>-</v>
      </c>
      <c r="AW243" t="str">
        <f>貼_前年計算用シート!S495</f>
        <v>-</v>
      </c>
      <c r="AX243" t="str">
        <f t="shared" si="79"/>
        <v>-</v>
      </c>
    </row>
    <row r="244" spans="1:50">
      <c r="C244" t="str">
        <f>貼_前年計算用シート!D317</f>
        <v>-</v>
      </c>
      <c r="D244" t="str">
        <f>貼_前年計算用シート!D496</f>
        <v>-</v>
      </c>
      <c r="E244" t="str">
        <f t="shared" si="64"/>
        <v>-</v>
      </c>
      <c r="F244" t="str">
        <f>貼_前年計算用シート!E317</f>
        <v>-</v>
      </c>
      <c r="G244" t="str">
        <f>貼_前年計算用シート!E496</f>
        <v>-</v>
      </c>
      <c r="H244" t="str">
        <f t="shared" si="65"/>
        <v>-</v>
      </c>
      <c r="I244" t="str">
        <f>貼_前年計算用シート!F317</f>
        <v>-</v>
      </c>
      <c r="J244" t="str">
        <f>貼_前年計算用シート!F496</f>
        <v>-</v>
      </c>
      <c r="K244" t="str">
        <f t="shared" si="66"/>
        <v>-</v>
      </c>
      <c r="L244" t="str">
        <f>貼_前年計算用シート!G317</f>
        <v>-</v>
      </c>
      <c r="M244" t="str">
        <f>貼_前年計算用シート!G496</f>
        <v>-</v>
      </c>
      <c r="N244" t="str">
        <f t="shared" si="67"/>
        <v>-</v>
      </c>
      <c r="O244" t="str">
        <f>貼_前年計算用シート!H317</f>
        <v>-</v>
      </c>
      <c r="P244" t="str">
        <f>貼_前年計算用シート!H496</f>
        <v>-</v>
      </c>
      <c r="Q244" t="str">
        <f t="shared" si="68"/>
        <v>-</v>
      </c>
      <c r="R244" t="str">
        <f>貼_前年計算用シート!I317</f>
        <v>-</v>
      </c>
      <c r="S244" t="str">
        <f>貼_前年計算用シート!I496</f>
        <v>-</v>
      </c>
      <c r="T244" t="str">
        <f t="shared" si="69"/>
        <v>-</v>
      </c>
      <c r="U244" t="str">
        <f>貼_前年計算用シート!J317</f>
        <v>-</v>
      </c>
      <c r="V244" t="str">
        <f>貼_前年計算用シート!J496</f>
        <v>-</v>
      </c>
      <c r="W244" t="str">
        <f t="shared" si="70"/>
        <v>-</v>
      </c>
      <c r="X244" t="str">
        <f>貼_前年計算用シート!K317</f>
        <v>-</v>
      </c>
      <c r="Y244" t="str">
        <f>貼_前年計算用シート!K496</f>
        <v>-</v>
      </c>
      <c r="Z244" t="str">
        <f t="shared" si="71"/>
        <v>-</v>
      </c>
      <c r="AA244" t="str">
        <f>貼_前年計算用シート!L317</f>
        <v>-</v>
      </c>
      <c r="AB244" t="str">
        <f>貼_前年計算用シート!L496</f>
        <v>-</v>
      </c>
      <c r="AC244" t="str">
        <f t="shared" si="72"/>
        <v>-</v>
      </c>
      <c r="AD244" t="str">
        <f>貼_前年計算用シート!M317</f>
        <v>-</v>
      </c>
      <c r="AE244" t="str">
        <f>貼_前年計算用シート!M496</f>
        <v>-</v>
      </c>
      <c r="AF244" t="str">
        <f t="shared" si="73"/>
        <v>-</v>
      </c>
      <c r="AG244" t="str">
        <f>貼_前年計算用シート!N317</f>
        <v>-</v>
      </c>
      <c r="AH244" t="str">
        <f>貼_前年計算用シート!N496</f>
        <v>-</v>
      </c>
      <c r="AI244" t="str">
        <f t="shared" si="74"/>
        <v>-</v>
      </c>
      <c r="AJ244" t="str">
        <f>貼_前年計算用シート!O317</f>
        <v>-</v>
      </c>
      <c r="AK244" t="str">
        <f>貼_前年計算用シート!O496</f>
        <v>-</v>
      </c>
      <c r="AL244" t="str">
        <f t="shared" si="75"/>
        <v>-</v>
      </c>
      <c r="AM244" t="str">
        <f>貼_前年計算用シート!P317</f>
        <v>-</v>
      </c>
      <c r="AN244" t="str">
        <f>貼_前年計算用シート!P496</f>
        <v>-</v>
      </c>
      <c r="AO244" t="str">
        <f t="shared" si="76"/>
        <v>-</v>
      </c>
      <c r="AP244" t="str">
        <f>貼_前年計算用シート!Q317</f>
        <v>-</v>
      </c>
      <c r="AQ244" t="str">
        <f>貼_前年計算用シート!Q496</f>
        <v>-</v>
      </c>
      <c r="AR244" t="str">
        <f t="shared" si="77"/>
        <v>-</v>
      </c>
      <c r="AS244" t="str">
        <f>貼_前年計算用シート!R317</f>
        <v>-</v>
      </c>
      <c r="AT244" t="str">
        <f>貼_前年計算用シート!R496</f>
        <v>-</v>
      </c>
      <c r="AU244" t="str">
        <f t="shared" si="78"/>
        <v>-</v>
      </c>
      <c r="AV244" t="str">
        <f>貼_前年計算用シート!S317</f>
        <v>-</v>
      </c>
      <c r="AW244" t="str">
        <f>貼_前年計算用シート!S496</f>
        <v>-</v>
      </c>
      <c r="AX244" t="str">
        <f t="shared" si="79"/>
        <v>-</v>
      </c>
    </row>
    <row r="245" spans="1:50">
      <c r="C245" t="str">
        <f>貼_前年計算用シート!D318</f>
        <v>-</v>
      </c>
      <c r="D245" t="str">
        <f>貼_前年計算用シート!D497</f>
        <v>-</v>
      </c>
      <c r="E245" t="str">
        <f t="shared" si="64"/>
        <v>-</v>
      </c>
      <c r="F245" t="str">
        <f>貼_前年計算用シート!E318</f>
        <v>-</v>
      </c>
      <c r="G245" t="str">
        <f>貼_前年計算用シート!E497</f>
        <v>-</v>
      </c>
      <c r="H245" t="str">
        <f t="shared" si="65"/>
        <v>-</v>
      </c>
      <c r="I245" t="str">
        <f>貼_前年計算用シート!F318</f>
        <v>-</v>
      </c>
      <c r="J245" t="str">
        <f>貼_前年計算用シート!F497</f>
        <v>-</v>
      </c>
      <c r="K245" t="str">
        <f t="shared" si="66"/>
        <v>-</v>
      </c>
      <c r="L245" t="str">
        <f>貼_前年計算用シート!G318</f>
        <v>-</v>
      </c>
      <c r="M245" t="str">
        <f>貼_前年計算用シート!G497</f>
        <v>-</v>
      </c>
      <c r="N245" t="str">
        <f t="shared" si="67"/>
        <v>-</v>
      </c>
      <c r="O245" t="str">
        <f>貼_前年計算用シート!H318</f>
        <v>-</v>
      </c>
      <c r="P245" t="str">
        <f>貼_前年計算用シート!H497</f>
        <v>-</v>
      </c>
      <c r="Q245" t="str">
        <f t="shared" si="68"/>
        <v>-</v>
      </c>
      <c r="R245" t="str">
        <f>貼_前年計算用シート!I318</f>
        <v>-</v>
      </c>
      <c r="S245" t="str">
        <f>貼_前年計算用シート!I497</f>
        <v>-</v>
      </c>
      <c r="T245" t="str">
        <f t="shared" si="69"/>
        <v>-</v>
      </c>
      <c r="U245" t="str">
        <f>貼_前年計算用シート!J318</f>
        <v>-</v>
      </c>
      <c r="V245" t="str">
        <f>貼_前年計算用シート!J497</f>
        <v>-</v>
      </c>
      <c r="W245" t="str">
        <f t="shared" si="70"/>
        <v>-</v>
      </c>
      <c r="X245" t="str">
        <f>貼_前年計算用シート!K318</f>
        <v>-</v>
      </c>
      <c r="Y245" t="str">
        <f>貼_前年計算用シート!K497</f>
        <v>-</v>
      </c>
      <c r="Z245" t="str">
        <f t="shared" si="71"/>
        <v>-</v>
      </c>
      <c r="AA245" t="str">
        <f>貼_前年計算用シート!L318</f>
        <v>-</v>
      </c>
      <c r="AB245" t="str">
        <f>貼_前年計算用シート!L497</f>
        <v>-</v>
      </c>
      <c r="AC245" t="str">
        <f t="shared" si="72"/>
        <v>-</v>
      </c>
      <c r="AD245" t="str">
        <f>貼_前年計算用シート!M318</f>
        <v>-</v>
      </c>
      <c r="AE245" t="str">
        <f>貼_前年計算用シート!M497</f>
        <v>-</v>
      </c>
      <c r="AF245" t="str">
        <f t="shared" si="73"/>
        <v>-</v>
      </c>
      <c r="AG245" t="str">
        <f>貼_前年計算用シート!N318</f>
        <v>-</v>
      </c>
      <c r="AH245" t="str">
        <f>貼_前年計算用シート!N497</f>
        <v>-</v>
      </c>
      <c r="AI245" t="str">
        <f t="shared" si="74"/>
        <v>-</v>
      </c>
      <c r="AJ245" t="str">
        <f>貼_前年計算用シート!O318</f>
        <v>-</v>
      </c>
      <c r="AK245" t="str">
        <f>貼_前年計算用シート!O497</f>
        <v>-</v>
      </c>
      <c r="AL245" t="str">
        <f t="shared" si="75"/>
        <v>-</v>
      </c>
      <c r="AM245" t="str">
        <f>貼_前年計算用シート!P318</f>
        <v>-</v>
      </c>
      <c r="AN245" t="str">
        <f>貼_前年計算用シート!P497</f>
        <v>-</v>
      </c>
      <c r="AO245" t="str">
        <f t="shared" si="76"/>
        <v>-</v>
      </c>
      <c r="AP245" t="str">
        <f>貼_前年計算用シート!Q318</f>
        <v>-</v>
      </c>
      <c r="AQ245" t="str">
        <f>貼_前年計算用シート!Q497</f>
        <v>-</v>
      </c>
      <c r="AR245" t="str">
        <f t="shared" si="77"/>
        <v>-</v>
      </c>
      <c r="AS245" t="str">
        <f>貼_前年計算用シート!R318</f>
        <v>-</v>
      </c>
      <c r="AT245" t="str">
        <f>貼_前年計算用シート!R497</f>
        <v>-</v>
      </c>
      <c r="AU245" t="str">
        <f t="shared" si="78"/>
        <v>-</v>
      </c>
      <c r="AV245" t="str">
        <f>貼_前年計算用シート!S318</f>
        <v>-</v>
      </c>
      <c r="AW245" t="str">
        <f>貼_前年計算用シート!S497</f>
        <v>-</v>
      </c>
      <c r="AX245" t="str">
        <f t="shared" si="79"/>
        <v>-</v>
      </c>
    </row>
    <row r="246" spans="1:50">
      <c r="A246" s="311" t="s">
        <v>308</v>
      </c>
      <c r="B246" s="311"/>
      <c r="C246" s="311"/>
      <c r="D246" s="311"/>
      <c r="E246" s="311"/>
      <c r="F246" s="311"/>
      <c r="G246" s="311"/>
      <c r="H246" s="311"/>
      <c r="I246" s="311"/>
      <c r="J246" s="311"/>
      <c r="K246" s="311"/>
      <c r="L246" s="311"/>
      <c r="M246" s="311"/>
      <c r="N246" s="311"/>
      <c r="O246" s="311"/>
      <c r="P246" s="311"/>
      <c r="Q246" s="311"/>
      <c r="R246" s="311"/>
      <c r="S246" s="311"/>
      <c r="T246" s="311"/>
      <c r="U246" s="311"/>
      <c r="V246" s="311"/>
      <c r="W246" s="311"/>
      <c r="X246" s="311"/>
      <c r="Y246" s="311"/>
      <c r="Z246" s="311"/>
      <c r="AA246" s="311"/>
      <c r="AB246" s="311"/>
      <c r="AC246" s="311"/>
      <c r="AD246" s="311"/>
      <c r="AE246" s="311"/>
      <c r="AF246" s="311"/>
      <c r="AG246" s="311"/>
      <c r="AH246" s="311"/>
      <c r="AI246" s="311"/>
      <c r="AJ246" s="311"/>
      <c r="AK246" s="311"/>
      <c r="AL246" s="311"/>
      <c r="AM246" s="311"/>
      <c r="AN246" s="311"/>
      <c r="AO246" s="311"/>
      <c r="AP246" s="311"/>
      <c r="AQ246" s="311"/>
      <c r="AR246" s="311"/>
      <c r="AS246" s="311"/>
      <c r="AT246" s="311"/>
      <c r="AU246" s="311"/>
      <c r="AV246" s="311"/>
      <c r="AW246" s="311"/>
      <c r="AX246" s="311"/>
    </row>
    <row r="247" spans="1:50">
      <c r="A247" s="311" t="s">
        <v>305</v>
      </c>
      <c r="B247" s="311" t="s">
        <v>309</v>
      </c>
      <c r="C247" s="311">
        <f>IFERROR(VLOOKUP($B247,C$6:E$245,3,0),"-")</f>
        <v>1</v>
      </c>
      <c r="D247" s="311"/>
      <c r="E247" s="311"/>
      <c r="F247" s="311">
        <f t="shared" ref="F247:I247" si="80">IFERROR(VLOOKUP($B247,F$6:H$245,3,0),"-")</f>
        <v>1</v>
      </c>
      <c r="G247" s="311"/>
      <c r="H247" s="311"/>
      <c r="I247" s="311">
        <f t="shared" si="80"/>
        <v>2</v>
      </c>
      <c r="J247" s="311"/>
      <c r="K247" s="311"/>
      <c r="L247" s="311">
        <f t="shared" ref="L247" si="81">IFERROR(VLOOKUP($B247,L$6:N$245,3,0),"-")</f>
        <v>1</v>
      </c>
      <c r="M247" s="311"/>
      <c r="N247" s="311"/>
      <c r="O247" s="311">
        <f t="shared" ref="O247" si="82">IFERROR(VLOOKUP($B247,O$6:Q$245,3,0),"-")</f>
        <v>1</v>
      </c>
      <c r="P247" s="311"/>
      <c r="Q247" s="311"/>
      <c r="R247" s="311">
        <f t="shared" ref="R247" si="83">IFERROR(VLOOKUP($B247,R$6:T$245,3,0),"-")</f>
        <v>1</v>
      </c>
      <c r="S247" s="311"/>
      <c r="T247" s="311"/>
      <c r="U247" s="311">
        <f t="shared" ref="U247" si="84">IFERROR(VLOOKUP($B247,U$6:W$245,3,0),"-")</f>
        <v>1</v>
      </c>
      <c r="V247" s="311"/>
      <c r="W247" s="311"/>
      <c r="X247" s="311">
        <f t="shared" ref="X247" si="85">IFERROR(VLOOKUP($B247,X$6:Z$245,3,0),"-")</f>
        <v>1</v>
      </c>
      <c r="Y247" s="311"/>
      <c r="Z247" s="311"/>
      <c r="AA247" s="311">
        <f t="shared" ref="AA247" si="86">IFERROR(VLOOKUP($B247,AA$6:AC$245,3,0),"-")</f>
        <v>1</v>
      </c>
      <c r="AB247" s="311"/>
      <c r="AC247" s="311"/>
      <c r="AD247" s="311">
        <f t="shared" ref="AD247" si="87">IFERROR(VLOOKUP($B247,AD$6:AF$245,3,0),"-")</f>
        <v>1</v>
      </c>
      <c r="AE247" s="311"/>
      <c r="AF247" s="311"/>
      <c r="AG247" s="311">
        <f t="shared" ref="AG247" si="88">IFERROR(VLOOKUP($B247,AG$6:AI$245,3,0),"-")</f>
        <v>28</v>
      </c>
      <c r="AH247" s="311"/>
      <c r="AI247" s="311"/>
      <c r="AJ247" s="311">
        <f t="shared" ref="AJ247" si="89">IFERROR(VLOOKUP($B247,AJ$6:AL$245,3,0),"-")</f>
        <v>8</v>
      </c>
      <c r="AK247" s="311"/>
      <c r="AL247" s="311"/>
      <c r="AM247" s="311">
        <f t="shared" ref="AM247" si="90">IFERROR(VLOOKUP($B247,AM$6:AO$245,3,0),"-")</f>
        <v>1</v>
      </c>
      <c r="AN247" s="311"/>
      <c r="AO247" s="311"/>
      <c r="AP247" s="311">
        <f t="shared" ref="AP247" si="91">IFERROR(VLOOKUP($B247,AP$6:AR$245,3,0),"-")</f>
        <v>1</v>
      </c>
      <c r="AQ247" s="311"/>
      <c r="AR247" s="311"/>
      <c r="AS247" s="311">
        <f t="shared" ref="AS247" si="92">IFERROR(VLOOKUP($B247,AS$6:AU$245,3,0),"-")</f>
        <v>1</v>
      </c>
      <c r="AT247" s="311"/>
      <c r="AU247" s="311"/>
      <c r="AV247" s="311">
        <f t="shared" ref="AV247" si="93">IFERROR(VLOOKUP($B247,AV$6:AX$245,3,0),"-")</f>
        <v>2</v>
      </c>
      <c r="AW247" s="311"/>
      <c r="AX247" s="311"/>
    </row>
    <row r="248" spans="1:50">
      <c r="A248" s="311"/>
      <c r="B248" s="311" t="s">
        <v>310</v>
      </c>
      <c r="C248" s="311">
        <f t="shared" ref="C248:C311" si="94">IFERROR(VLOOKUP($B248,C$6:E$245,3,0),"-")</f>
        <v>7</v>
      </c>
      <c r="D248" s="311"/>
      <c r="E248" s="311"/>
      <c r="F248" s="311">
        <f t="shared" ref="F248:F311" si="95">IFERROR(VLOOKUP($B248,F$6:H$245,3,0),"-")</f>
        <v>5</v>
      </c>
      <c r="G248" s="311"/>
      <c r="H248" s="311"/>
      <c r="I248" s="311">
        <f t="shared" ref="I248:I311" si="96">IFERROR(VLOOKUP($B248,I$6:K$245,3,0),"-")</f>
        <v>12</v>
      </c>
      <c r="J248" s="311"/>
      <c r="K248" s="311"/>
      <c r="L248" s="311">
        <f t="shared" ref="L248:L311" si="97">IFERROR(VLOOKUP($B248,L$6:N$245,3,0),"-")</f>
        <v>19</v>
      </c>
      <c r="M248" s="311"/>
      <c r="N248" s="311"/>
      <c r="O248" s="311">
        <f t="shared" ref="O248:O311" si="98">IFERROR(VLOOKUP($B248,O$6:Q$245,3,0),"-")</f>
        <v>9</v>
      </c>
      <c r="P248" s="311"/>
      <c r="Q248" s="311"/>
      <c r="R248" s="311">
        <f t="shared" ref="R248:R311" si="99">IFERROR(VLOOKUP($B248,R$6:T$245,3,0),"-")</f>
        <v>7</v>
      </c>
      <c r="S248" s="311"/>
      <c r="T248" s="311"/>
      <c r="U248" s="311">
        <f t="shared" ref="U248:U311" si="100">IFERROR(VLOOKUP($B248,U$6:W$245,3,0),"-")</f>
        <v>8</v>
      </c>
      <c r="V248" s="311"/>
      <c r="W248" s="311"/>
      <c r="X248" s="311" t="str">
        <f t="shared" ref="X248:X311" si="101">IFERROR(VLOOKUP($B248,X$6:Z$245,3,0),"-")</f>
        <v>-</v>
      </c>
      <c r="Y248" s="311"/>
      <c r="Z248" s="311"/>
      <c r="AA248" s="311">
        <f t="shared" ref="AA248:AA311" si="102">IFERROR(VLOOKUP($B248,AA$6:AC$245,3,0),"-")</f>
        <v>2</v>
      </c>
      <c r="AB248" s="311"/>
      <c r="AC248" s="311"/>
      <c r="AD248" s="311">
        <f t="shared" ref="AD248:AD311" si="103">IFERROR(VLOOKUP($B248,AD$6:AF$245,3,0),"-")</f>
        <v>8</v>
      </c>
      <c r="AE248" s="311"/>
      <c r="AF248" s="311"/>
      <c r="AG248" s="311">
        <f t="shared" ref="AG248:AG311" si="104">IFERROR(VLOOKUP($B248,AG$6:AI$245,3,0),"-")</f>
        <v>1</v>
      </c>
      <c r="AH248" s="311"/>
      <c r="AI248" s="311"/>
      <c r="AJ248" s="311">
        <f t="shared" ref="AJ248:AJ311" si="105">IFERROR(VLOOKUP($B248,AJ$6:AL$245,3,0),"-")</f>
        <v>40</v>
      </c>
      <c r="AK248" s="311"/>
      <c r="AL248" s="311"/>
      <c r="AM248" s="311">
        <f t="shared" ref="AM248:AM311" si="106">IFERROR(VLOOKUP($B248,AM$6:AO$245,3,0),"-")</f>
        <v>10</v>
      </c>
      <c r="AN248" s="311"/>
      <c r="AO248" s="311"/>
      <c r="AP248" s="311">
        <f t="shared" ref="AP248:AP311" si="107">IFERROR(VLOOKUP($B248,AP$6:AR$245,3,0),"-")</f>
        <v>19</v>
      </c>
      <c r="AQ248" s="311"/>
      <c r="AR248" s="311"/>
      <c r="AS248" s="311">
        <f t="shared" ref="AS248:AS311" si="108">IFERROR(VLOOKUP($B248,AS$6:AU$245,3,0),"-")</f>
        <v>19</v>
      </c>
      <c r="AT248" s="311"/>
      <c r="AU248" s="311"/>
      <c r="AV248" s="311">
        <f t="shared" ref="AV248:AV311" si="109">IFERROR(VLOOKUP($B248,AV$6:AX$245,3,0),"-")</f>
        <v>14</v>
      </c>
      <c r="AW248" s="311"/>
      <c r="AX248" s="311"/>
    </row>
    <row r="249" spans="1:50">
      <c r="A249" s="311"/>
      <c r="B249" s="311" t="s">
        <v>311</v>
      </c>
      <c r="C249" s="311">
        <f t="shared" si="94"/>
        <v>10</v>
      </c>
      <c r="D249" s="311"/>
      <c r="E249" s="311"/>
      <c r="F249" s="311">
        <f t="shared" si="95"/>
        <v>25</v>
      </c>
      <c r="G249" s="311"/>
      <c r="H249" s="311"/>
      <c r="I249" s="311">
        <f t="shared" si="96"/>
        <v>9</v>
      </c>
      <c r="J249" s="311"/>
      <c r="K249" s="311"/>
      <c r="L249" s="311">
        <f t="shared" si="97"/>
        <v>12</v>
      </c>
      <c r="M249" s="311"/>
      <c r="N249" s="311"/>
      <c r="O249" s="311">
        <f t="shared" si="98"/>
        <v>8</v>
      </c>
      <c r="P249" s="311"/>
      <c r="Q249" s="311"/>
      <c r="R249" s="311">
        <f t="shared" si="99"/>
        <v>13</v>
      </c>
      <c r="S249" s="311"/>
      <c r="T249" s="311"/>
      <c r="U249" s="311">
        <f t="shared" si="100"/>
        <v>12</v>
      </c>
      <c r="V249" s="311"/>
      <c r="W249" s="311"/>
      <c r="X249" s="311" t="str">
        <f t="shared" si="101"/>
        <v>-</v>
      </c>
      <c r="Y249" s="311"/>
      <c r="Z249" s="311"/>
      <c r="AA249" s="311">
        <f t="shared" si="102"/>
        <v>2</v>
      </c>
      <c r="AB249" s="311"/>
      <c r="AC249" s="311"/>
      <c r="AD249" s="311">
        <f t="shared" si="103"/>
        <v>29</v>
      </c>
      <c r="AE249" s="311"/>
      <c r="AF249" s="311"/>
      <c r="AG249" s="311">
        <f t="shared" si="104"/>
        <v>17</v>
      </c>
      <c r="AH249" s="311"/>
      <c r="AI249" s="311"/>
      <c r="AJ249" s="311">
        <f t="shared" si="105"/>
        <v>24</v>
      </c>
      <c r="AK249" s="311"/>
      <c r="AL249" s="311"/>
      <c r="AM249" s="311">
        <f t="shared" si="106"/>
        <v>4</v>
      </c>
      <c r="AN249" s="311"/>
      <c r="AO249" s="311"/>
      <c r="AP249" s="311">
        <f t="shared" si="107"/>
        <v>4</v>
      </c>
      <c r="AQ249" s="311"/>
      <c r="AR249" s="311"/>
      <c r="AS249" s="311">
        <f t="shared" si="108"/>
        <v>4</v>
      </c>
      <c r="AT249" s="311"/>
      <c r="AU249" s="311"/>
      <c r="AV249" s="311">
        <f t="shared" si="109"/>
        <v>5</v>
      </c>
      <c r="AW249" s="311"/>
      <c r="AX249" s="311"/>
    </row>
    <row r="250" spans="1:50">
      <c r="A250" s="311"/>
      <c r="B250" s="311" t="s">
        <v>312</v>
      </c>
      <c r="C250" s="311">
        <f t="shared" si="94"/>
        <v>18</v>
      </c>
      <c r="D250" s="311"/>
      <c r="E250" s="311"/>
      <c r="F250" s="311">
        <f t="shared" si="95"/>
        <v>21</v>
      </c>
      <c r="G250" s="311"/>
      <c r="H250" s="311"/>
      <c r="I250" s="311">
        <f t="shared" si="96"/>
        <v>5</v>
      </c>
      <c r="J250" s="311"/>
      <c r="K250" s="311"/>
      <c r="L250" s="311">
        <f t="shared" si="97"/>
        <v>19</v>
      </c>
      <c r="M250" s="311"/>
      <c r="N250" s="311"/>
      <c r="O250" s="311">
        <f t="shared" si="98"/>
        <v>15</v>
      </c>
      <c r="P250" s="311"/>
      <c r="Q250" s="311"/>
      <c r="R250" s="311">
        <f t="shared" si="99"/>
        <v>2</v>
      </c>
      <c r="S250" s="311"/>
      <c r="T250" s="311"/>
      <c r="U250" s="311">
        <f t="shared" si="100"/>
        <v>20</v>
      </c>
      <c r="V250" s="311"/>
      <c r="W250" s="311"/>
      <c r="X250" s="311" t="str">
        <f t="shared" si="101"/>
        <v>-</v>
      </c>
      <c r="Y250" s="311"/>
      <c r="Z250" s="311"/>
      <c r="AA250" s="311" t="str">
        <f t="shared" si="102"/>
        <v>-</v>
      </c>
      <c r="AB250" s="311"/>
      <c r="AC250" s="311"/>
      <c r="AD250" s="311">
        <f t="shared" si="103"/>
        <v>27</v>
      </c>
      <c r="AE250" s="311"/>
      <c r="AF250" s="311"/>
      <c r="AG250" s="311">
        <f t="shared" si="104"/>
        <v>43</v>
      </c>
      <c r="AH250" s="311"/>
      <c r="AI250" s="311"/>
      <c r="AJ250" s="311">
        <f t="shared" si="105"/>
        <v>35</v>
      </c>
      <c r="AK250" s="311"/>
      <c r="AL250" s="311"/>
      <c r="AM250" s="311">
        <f t="shared" si="106"/>
        <v>12</v>
      </c>
      <c r="AN250" s="311"/>
      <c r="AO250" s="311"/>
      <c r="AP250" s="311">
        <f t="shared" si="107"/>
        <v>10</v>
      </c>
      <c r="AQ250" s="311"/>
      <c r="AR250" s="311"/>
      <c r="AS250" s="311">
        <f t="shared" si="108"/>
        <v>10</v>
      </c>
      <c r="AT250" s="311"/>
      <c r="AU250" s="311"/>
      <c r="AV250" s="311">
        <f t="shared" si="109"/>
        <v>7</v>
      </c>
      <c r="AW250" s="311"/>
      <c r="AX250" s="311"/>
    </row>
    <row r="251" spans="1:50">
      <c r="A251" s="311"/>
      <c r="B251" s="311" t="s">
        <v>313</v>
      </c>
      <c r="C251" s="311">
        <f t="shared" si="94"/>
        <v>19</v>
      </c>
      <c r="D251" s="311"/>
      <c r="E251" s="311"/>
      <c r="F251" s="311">
        <f t="shared" si="95"/>
        <v>15</v>
      </c>
      <c r="G251" s="311"/>
      <c r="H251" s="311"/>
      <c r="I251" s="311">
        <f t="shared" si="96"/>
        <v>3</v>
      </c>
      <c r="J251" s="311"/>
      <c r="K251" s="311"/>
      <c r="L251" s="311">
        <f t="shared" si="97"/>
        <v>25</v>
      </c>
      <c r="M251" s="311"/>
      <c r="N251" s="311"/>
      <c r="O251" s="311">
        <f t="shared" si="98"/>
        <v>4</v>
      </c>
      <c r="P251" s="311"/>
      <c r="Q251" s="311"/>
      <c r="R251" s="311">
        <f t="shared" si="99"/>
        <v>3</v>
      </c>
      <c r="S251" s="311"/>
      <c r="T251" s="311"/>
      <c r="U251" s="311">
        <f t="shared" si="100"/>
        <v>22</v>
      </c>
      <c r="V251" s="311"/>
      <c r="W251" s="311"/>
      <c r="X251" s="311" t="str">
        <f t="shared" si="101"/>
        <v>-</v>
      </c>
      <c r="Y251" s="311"/>
      <c r="Z251" s="311"/>
      <c r="AA251" s="311">
        <f t="shared" si="102"/>
        <v>2</v>
      </c>
      <c r="AB251" s="311"/>
      <c r="AC251" s="311"/>
      <c r="AD251" s="311">
        <f t="shared" si="103"/>
        <v>26</v>
      </c>
      <c r="AE251" s="311"/>
      <c r="AF251" s="311"/>
      <c r="AG251" s="311">
        <f t="shared" si="104"/>
        <v>29</v>
      </c>
      <c r="AH251" s="311"/>
      <c r="AI251" s="311"/>
      <c r="AJ251" s="311">
        <f t="shared" si="105"/>
        <v>39</v>
      </c>
      <c r="AK251" s="311"/>
      <c r="AL251" s="311"/>
      <c r="AM251" s="311">
        <f t="shared" si="106"/>
        <v>26</v>
      </c>
      <c r="AN251" s="311"/>
      <c r="AO251" s="311"/>
      <c r="AP251" s="311">
        <f t="shared" si="107"/>
        <v>36</v>
      </c>
      <c r="AQ251" s="311"/>
      <c r="AR251" s="311"/>
      <c r="AS251" s="311">
        <f t="shared" si="108"/>
        <v>36</v>
      </c>
      <c r="AT251" s="311"/>
      <c r="AU251" s="311"/>
      <c r="AV251" s="311">
        <f t="shared" si="109"/>
        <v>32</v>
      </c>
      <c r="AW251" s="311"/>
      <c r="AX251" s="311"/>
    </row>
    <row r="252" spans="1:50">
      <c r="A252" s="311"/>
      <c r="B252" s="311" t="s">
        <v>314</v>
      </c>
      <c r="C252" s="311">
        <f t="shared" si="94"/>
        <v>13</v>
      </c>
      <c r="D252" s="311"/>
      <c r="E252" s="311"/>
      <c r="F252" s="311">
        <f t="shared" si="95"/>
        <v>8</v>
      </c>
      <c r="G252" s="311"/>
      <c r="H252" s="311"/>
      <c r="I252" s="311">
        <f t="shared" si="96"/>
        <v>4</v>
      </c>
      <c r="J252" s="311"/>
      <c r="K252" s="311"/>
      <c r="L252" s="311">
        <f t="shared" si="97"/>
        <v>25</v>
      </c>
      <c r="M252" s="311"/>
      <c r="N252" s="311"/>
      <c r="O252" s="311">
        <f t="shared" si="98"/>
        <v>2</v>
      </c>
      <c r="P252" s="311"/>
      <c r="Q252" s="311"/>
      <c r="R252" s="311">
        <f t="shared" si="99"/>
        <v>7</v>
      </c>
      <c r="S252" s="311"/>
      <c r="T252" s="311"/>
      <c r="U252" s="311">
        <f t="shared" si="100"/>
        <v>42</v>
      </c>
      <c r="V252" s="311"/>
      <c r="W252" s="311"/>
      <c r="X252" s="311" t="str">
        <f t="shared" si="101"/>
        <v>-</v>
      </c>
      <c r="Y252" s="311"/>
      <c r="Z252" s="311"/>
      <c r="AA252" s="311">
        <f t="shared" si="102"/>
        <v>2</v>
      </c>
      <c r="AB252" s="311"/>
      <c r="AC252" s="311"/>
      <c r="AD252" s="311">
        <f t="shared" si="103"/>
        <v>16</v>
      </c>
      <c r="AE252" s="311"/>
      <c r="AF252" s="311"/>
      <c r="AG252" s="311">
        <f t="shared" si="104"/>
        <v>5</v>
      </c>
      <c r="AH252" s="311"/>
      <c r="AI252" s="311"/>
      <c r="AJ252" s="311">
        <f t="shared" si="105"/>
        <v>18</v>
      </c>
      <c r="AK252" s="311"/>
      <c r="AL252" s="311"/>
      <c r="AM252" s="311">
        <f t="shared" si="106"/>
        <v>25</v>
      </c>
      <c r="AN252" s="311"/>
      <c r="AO252" s="311"/>
      <c r="AP252" s="311">
        <f t="shared" si="107"/>
        <v>21</v>
      </c>
      <c r="AQ252" s="311"/>
      <c r="AR252" s="311"/>
      <c r="AS252" s="311">
        <f t="shared" si="108"/>
        <v>21</v>
      </c>
      <c r="AT252" s="311"/>
      <c r="AU252" s="311"/>
      <c r="AV252" s="311">
        <f t="shared" si="109"/>
        <v>16</v>
      </c>
      <c r="AW252" s="311"/>
      <c r="AX252" s="311"/>
    </row>
    <row r="253" spans="1:50">
      <c r="A253" s="311"/>
      <c r="B253" s="311" t="s">
        <v>315</v>
      </c>
      <c r="C253" s="311">
        <f t="shared" si="94"/>
        <v>17</v>
      </c>
      <c r="D253" s="311"/>
      <c r="E253" s="311"/>
      <c r="F253" s="311">
        <f t="shared" si="95"/>
        <v>12</v>
      </c>
      <c r="G253" s="311"/>
      <c r="H253" s="311"/>
      <c r="I253" s="311">
        <f t="shared" si="96"/>
        <v>7</v>
      </c>
      <c r="J253" s="311"/>
      <c r="K253" s="311"/>
      <c r="L253" s="311">
        <f t="shared" si="97"/>
        <v>25</v>
      </c>
      <c r="M253" s="311"/>
      <c r="N253" s="311"/>
      <c r="O253" s="311">
        <f t="shared" si="98"/>
        <v>4</v>
      </c>
      <c r="P253" s="311"/>
      <c r="Q253" s="311"/>
      <c r="R253" s="311">
        <f t="shared" si="99"/>
        <v>22</v>
      </c>
      <c r="S253" s="311"/>
      <c r="T253" s="311"/>
      <c r="U253" s="311">
        <f t="shared" si="100"/>
        <v>10</v>
      </c>
      <c r="V253" s="311"/>
      <c r="W253" s="311"/>
      <c r="X253" s="311" t="str">
        <f t="shared" si="101"/>
        <v>-</v>
      </c>
      <c r="Y253" s="311"/>
      <c r="Z253" s="311"/>
      <c r="AA253" s="311">
        <f t="shared" si="102"/>
        <v>2</v>
      </c>
      <c r="AB253" s="311"/>
      <c r="AC253" s="311"/>
      <c r="AD253" s="311">
        <f t="shared" si="103"/>
        <v>18</v>
      </c>
      <c r="AE253" s="311"/>
      <c r="AF253" s="311"/>
      <c r="AG253" s="311">
        <f t="shared" si="104"/>
        <v>8</v>
      </c>
      <c r="AH253" s="311"/>
      <c r="AI253" s="311"/>
      <c r="AJ253" s="311">
        <f t="shared" si="105"/>
        <v>11</v>
      </c>
      <c r="AK253" s="311"/>
      <c r="AL253" s="311"/>
      <c r="AM253" s="311">
        <f t="shared" si="106"/>
        <v>19</v>
      </c>
      <c r="AN253" s="311"/>
      <c r="AO253" s="311"/>
      <c r="AP253" s="311">
        <f t="shared" si="107"/>
        <v>19</v>
      </c>
      <c r="AQ253" s="311"/>
      <c r="AR253" s="311"/>
      <c r="AS253" s="311">
        <f t="shared" si="108"/>
        <v>20</v>
      </c>
      <c r="AT253" s="311"/>
      <c r="AU253" s="311"/>
      <c r="AV253" s="311">
        <f t="shared" si="109"/>
        <v>16</v>
      </c>
      <c r="AW253" s="311"/>
      <c r="AX253" s="311"/>
    </row>
    <row r="254" spans="1:50">
      <c r="A254" s="311"/>
      <c r="B254" s="311" t="s">
        <v>316</v>
      </c>
      <c r="C254" s="311">
        <f t="shared" si="94"/>
        <v>3</v>
      </c>
      <c r="D254" s="311"/>
      <c r="E254" s="311"/>
      <c r="F254" s="311">
        <f t="shared" si="95"/>
        <v>2</v>
      </c>
      <c r="G254" s="311"/>
      <c r="H254" s="311"/>
      <c r="I254" s="311">
        <f t="shared" si="96"/>
        <v>6</v>
      </c>
      <c r="J254" s="311"/>
      <c r="K254" s="311"/>
      <c r="L254" s="311">
        <f t="shared" si="97"/>
        <v>8</v>
      </c>
      <c r="M254" s="311"/>
      <c r="N254" s="311"/>
      <c r="O254" s="311">
        <f t="shared" si="98"/>
        <v>7</v>
      </c>
      <c r="P254" s="311"/>
      <c r="Q254" s="311"/>
      <c r="R254" s="311">
        <f t="shared" si="99"/>
        <v>15</v>
      </c>
      <c r="S254" s="311"/>
      <c r="T254" s="311"/>
      <c r="U254" s="311">
        <f t="shared" si="100"/>
        <v>4</v>
      </c>
      <c r="V254" s="311"/>
      <c r="W254" s="311"/>
      <c r="X254" s="311" t="str">
        <f t="shared" si="101"/>
        <v>-</v>
      </c>
      <c r="Y254" s="311"/>
      <c r="Z254" s="311"/>
      <c r="AA254" s="311">
        <f t="shared" si="102"/>
        <v>2</v>
      </c>
      <c r="AB254" s="311"/>
      <c r="AC254" s="311"/>
      <c r="AD254" s="311">
        <f t="shared" si="103"/>
        <v>2</v>
      </c>
      <c r="AE254" s="311"/>
      <c r="AF254" s="311"/>
      <c r="AG254" s="311">
        <f t="shared" si="104"/>
        <v>19</v>
      </c>
      <c r="AH254" s="311"/>
      <c r="AI254" s="311"/>
      <c r="AJ254" s="311">
        <f t="shared" si="105"/>
        <v>5</v>
      </c>
      <c r="AK254" s="311"/>
      <c r="AL254" s="311"/>
      <c r="AM254" s="311">
        <f t="shared" si="106"/>
        <v>6</v>
      </c>
      <c r="AN254" s="311"/>
      <c r="AO254" s="311"/>
      <c r="AP254" s="311">
        <f t="shared" si="107"/>
        <v>7</v>
      </c>
      <c r="AQ254" s="311"/>
      <c r="AR254" s="311"/>
      <c r="AS254" s="311">
        <f t="shared" si="108"/>
        <v>7</v>
      </c>
      <c r="AT254" s="311"/>
      <c r="AU254" s="311"/>
      <c r="AV254" s="311">
        <f t="shared" si="109"/>
        <v>11</v>
      </c>
      <c r="AW254" s="311"/>
      <c r="AX254" s="311"/>
    </row>
    <row r="255" spans="1:50">
      <c r="A255" s="311"/>
      <c r="B255" s="311" t="s">
        <v>317</v>
      </c>
      <c r="C255" s="311">
        <f t="shared" si="94"/>
        <v>9</v>
      </c>
      <c r="D255" s="311"/>
      <c r="E255" s="311"/>
      <c r="F255" s="311">
        <f t="shared" si="95"/>
        <v>14</v>
      </c>
      <c r="G255" s="311"/>
      <c r="H255" s="311"/>
      <c r="I255" s="311">
        <f t="shared" si="96"/>
        <v>10</v>
      </c>
      <c r="J255" s="311"/>
      <c r="K255" s="311"/>
      <c r="L255" s="311">
        <f t="shared" si="97"/>
        <v>12</v>
      </c>
      <c r="M255" s="311"/>
      <c r="N255" s="311"/>
      <c r="O255" s="311">
        <f t="shared" si="98"/>
        <v>4</v>
      </c>
      <c r="P255" s="311"/>
      <c r="Q255" s="311"/>
      <c r="R255" s="311">
        <f t="shared" si="99"/>
        <v>17</v>
      </c>
      <c r="S255" s="311"/>
      <c r="T255" s="311"/>
      <c r="U255" s="311">
        <f t="shared" si="100"/>
        <v>14</v>
      </c>
      <c r="V255" s="311"/>
      <c r="W255" s="311"/>
      <c r="X255" s="311" t="str">
        <f t="shared" si="101"/>
        <v>-</v>
      </c>
      <c r="Y255" s="311"/>
      <c r="Z255" s="311"/>
      <c r="AA255" s="311">
        <f t="shared" si="102"/>
        <v>2</v>
      </c>
      <c r="AB255" s="311"/>
      <c r="AC255" s="311"/>
      <c r="AD255" s="311">
        <f t="shared" si="103"/>
        <v>10</v>
      </c>
      <c r="AE255" s="311"/>
      <c r="AF255" s="311"/>
      <c r="AG255" s="311">
        <f t="shared" si="104"/>
        <v>24</v>
      </c>
      <c r="AH255" s="311"/>
      <c r="AI255" s="311"/>
      <c r="AJ255" s="311">
        <f t="shared" si="105"/>
        <v>16</v>
      </c>
      <c r="AK255" s="311"/>
      <c r="AL255" s="311"/>
      <c r="AM255" s="311">
        <f t="shared" si="106"/>
        <v>7</v>
      </c>
      <c r="AN255" s="311"/>
      <c r="AO255" s="311"/>
      <c r="AP255" s="311">
        <f t="shared" si="107"/>
        <v>2</v>
      </c>
      <c r="AQ255" s="311"/>
      <c r="AR255" s="311"/>
      <c r="AS255" s="311">
        <f t="shared" si="108"/>
        <v>2</v>
      </c>
      <c r="AT255" s="311"/>
      <c r="AU255" s="311"/>
      <c r="AV255" s="311">
        <f t="shared" si="109"/>
        <v>8</v>
      </c>
      <c r="AW255" s="311"/>
      <c r="AX255" s="311"/>
    </row>
    <row r="256" spans="1:50">
      <c r="A256" s="311"/>
      <c r="B256" s="311" t="s">
        <v>318</v>
      </c>
      <c r="C256" s="311">
        <f t="shared" si="94"/>
        <v>12</v>
      </c>
      <c r="D256" s="311"/>
      <c r="E256" s="311"/>
      <c r="F256" s="311">
        <f t="shared" si="95"/>
        <v>17</v>
      </c>
      <c r="G256" s="311"/>
      <c r="H256" s="311"/>
      <c r="I256" s="311">
        <f t="shared" si="96"/>
        <v>36</v>
      </c>
      <c r="J256" s="311"/>
      <c r="K256" s="311"/>
      <c r="L256" s="311">
        <f t="shared" si="97"/>
        <v>8</v>
      </c>
      <c r="M256" s="311"/>
      <c r="N256" s="311"/>
      <c r="O256" s="311">
        <f t="shared" si="98"/>
        <v>11</v>
      </c>
      <c r="P256" s="311"/>
      <c r="Q256" s="311"/>
      <c r="R256" s="311">
        <f t="shared" si="99"/>
        <v>28</v>
      </c>
      <c r="S256" s="311"/>
      <c r="T256" s="311"/>
      <c r="U256" s="311">
        <f t="shared" si="100"/>
        <v>19</v>
      </c>
      <c r="V256" s="311"/>
      <c r="W256" s="311"/>
      <c r="X256" s="311" t="str">
        <f t="shared" si="101"/>
        <v>-</v>
      </c>
      <c r="Y256" s="311"/>
      <c r="Z256" s="311"/>
      <c r="AA256" s="311">
        <f t="shared" si="102"/>
        <v>2</v>
      </c>
      <c r="AB256" s="311"/>
      <c r="AC256" s="311"/>
      <c r="AD256" s="311">
        <f t="shared" si="103"/>
        <v>6</v>
      </c>
      <c r="AE256" s="311"/>
      <c r="AF256" s="311"/>
      <c r="AG256" s="311">
        <f t="shared" si="104"/>
        <v>27</v>
      </c>
      <c r="AH256" s="311"/>
      <c r="AI256" s="311"/>
      <c r="AJ256" s="311">
        <f t="shared" si="105"/>
        <v>21</v>
      </c>
      <c r="AK256" s="311"/>
      <c r="AL256" s="311"/>
      <c r="AM256" s="311">
        <f t="shared" si="106"/>
        <v>8</v>
      </c>
      <c r="AN256" s="311"/>
      <c r="AO256" s="311"/>
      <c r="AP256" s="311">
        <f t="shared" si="107"/>
        <v>5</v>
      </c>
      <c r="AQ256" s="311"/>
      <c r="AR256" s="311"/>
      <c r="AS256" s="311">
        <f t="shared" si="108"/>
        <v>6</v>
      </c>
      <c r="AT256" s="311"/>
      <c r="AU256" s="311"/>
      <c r="AV256" s="311">
        <f t="shared" si="109"/>
        <v>13</v>
      </c>
      <c r="AW256" s="311"/>
      <c r="AX256" s="311"/>
    </row>
    <row r="257" spans="1:50">
      <c r="A257" s="311"/>
      <c r="B257" s="311" t="s">
        <v>319</v>
      </c>
      <c r="C257" s="311">
        <f t="shared" si="94"/>
        <v>21</v>
      </c>
      <c r="D257" s="311"/>
      <c r="E257" s="311"/>
      <c r="F257" s="311">
        <f t="shared" si="95"/>
        <v>16</v>
      </c>
      <c r="G257" s="311"/>
      <c r="H257" s="311"/>
      <c r="I257" s="311">
        <f t="shared" si="96"/>
        <v>18</v>
      </c>
      <c r="J257" s="311"/>
      <c r="K257" s="311"/>
      <c r="L257" s="311">
        <f t="shared" si="97"/>
        <v>5</v>
      </c>
      <c r="M257" s="311"/>
      <c r="N257" s="311"/>
      <c r="O257" s="311">
        <f t="shared" si="98"/>
        <v>15</v>
      </c>
      <c r="P257" s="311"/>
      <c r="Q257" s="311"/>
      <c r="R257" s="311">
        <f t="shared" si="99"/>
        <v>28</v>
      </c>
      <c r="S257" s="311"/>
      <c r="T257" s="311"/>
      <c r="U257" s="311">
        <f t="shared" si="100"/>
        <v>11</v>
      </c>
      <c r="V257" s="311"/>
      <c r="W257" s="311"/>
      <c r="X257" s="311" t="str">
        <f t="shared" si="101"/>
        <v>-</v>
      </c>
      <c r="Y257" s="311"/>
      <c r="Z257" s="311"/>
      <c r="AA257" s="311">
        <f t="shared" si="102"/>
        <v>2</v>
      </c>
      <c r="AB257" s="311"/>
      <c r="AC257" s="311"/>
      <c r="AD257" s="311">
        <f t="shared" si="103"/>
        <v>9</v>
      </c>
      <c r="AE257" s="311"/>
      <c r="AF257" s="311"/>
      <c r="AG257" s="311">
        <f t="shared" si="104"/>
        <v>36</v>
      </c>
      <c r="AH257" s="311"/>
      <c r="AI257" s="311"/>
      <c r="AJ257" s="311">
        <f t="shared" si="105"/>
        <v>6</v>
      </c>
      <c r="AK257" s="311"/>
      <c r="AL257" s="311"/>
      <c r="AM257" s="311">
        <f t="shared" si="106"/>
        <v>33</v>
      </c>
      <c r="AN257" s="311"/>
      <c r="AO257" s="311"/>
      <c r="AP257" s="311">
        <f t="shared" si="107"/>
        <v>24</v>
      </c>
      <c r="AQ257" s="311"/>
      <c r="AR257" s="311"/>
      <c r="AS257" s="311">
        <f t="shared" si="108"/>
        <v>24</v>
      </c>
      <c r="AT257" s="311"/>
      <c r="AU257" s="311"/>
      <c r="AV257" s="311">
        <f t="shared" si="109"/>
        <v>34</v>
      </c>
      <c r="AW257" s="311"/>
      <c r="AX257" s="311"/>
    </row>
    <row r="258" spans="1:50">
      <c r="A258" s="311"/>
      <c r="B258" s="311" t="s">
        <v>320</v>
      </c>
      <c r="C258" s="311">
        <f t="shared" si="94"/>
        <v>6</v>
      </c>
      <c r="D258" s="311"/>
      <c r="E258" s="311"/>
      <c r="F258" s="311">
        <f t="shared" si="95"/>
        <v>3</v>
      </c>
      <c r="G258" s="311"/>
      <c r="H258" s="311"/>
      <c r="I258" s="311">
        <f t="shared" si="96"/>
        <v>8</v>
      </c>
      <c r="J258" s="311"/>
      <c r="K258" s="311"/>
      <c r="L258" s="311">
        <f t="shared" si="97"/>
        <v>19</v>
      </c>
      <c r="M258" s="311"/>
      <c r="N258" s="311"/>
      <c r="O258" s="311">
        <f t="shared" si="98"/>
        <v>15</v>
      </c>
      <c r="P258" s="311"/>
      <c r="Q258" s="311"/>
      <c r="R258" s="311">
        <f t="shared" si="99"/>
        <v>28</v>
      </c>
      <c r="S258" s="311"/>
      <c r="T258" s="311"/>
      <c r="U258" s="311">
        <f t="shared" si="100"/>
        <v>5</v>
      </c>
      <c r="V258" s="311"/>
      <c r="W258" s="311"/>
      <c r="X258" s="311" t="str">
        <f t="shared" si="101"/>
        <v>-</v>
      </c>
      <c r="Y258" s="311"/>
      <c r="Z258" s="311"/>
      <c r="AA258" s="311" t="str">
        <f t="shared" si="102"/>
        <v>-</v>
      </c>
      <c r="AB258" s="311"/>
      <c r="AC258" s="311"/>
      <c r="AD258" s="311">
        <f t="shared" si="103"/>
        <v>3</v>
      </c>
      <c r="AE258" s="311"/>
      <c r="AF258" s="311"/>
      <c r="AG258" s="311">
        <f t="shared" si="104"/>
        <v>22</v>
      </c>
      <c r="AH258" s="311"/>
      <c r="AI258" s="311"/>
      <c r="AJ258" s="311">
        <f t="shared" si="105"/>
        <v>2</v>
      </c>
      <c r="AK258" s="311"/>
      <c r="AL258" s="311"/>
      <c r="AM258" s="311">
        <f t="shared" si="106"/>
        <v>9</v>
      </c>
      <c r="AN258" s="311"/>
      <c r="AO258" s="311"/>
      <c r="AP258" s="311">
        <f t="shared" si="107"/>
        <v>5</v>
      </c>
      <c r="AQ258" s="311"/>
      <c r="AR258" s="311"/>
      <c r="AS258" s="311">
        <f t="shared" si="108"/>
        <v>5</v>
      </c>
      <c r="AT258" s="311"/>
      <c r="AU258" s="311"/>
      <c r="AV258" s="311">
        <f t="shared" si="109"/>
        <v>20</v>
      </c>
      <c r="AW258" s="311"/>
      <c r="AX258" s="311"/>
    </row>
    <row r="259" spans="1:50">
      <c r="A259" s="311"/>
      <c r="B259" s="311" t="s">
        <v>321</v>
      </c>
      <c r="C259" s="311">
        <f t="shared" si="94"/>
        <v>47</v>
      </c>
      <c r="D259" s="311"/>
      <c r="E259" s="311"/>
      <c r="F259" s="311">
        <f t="shared" si="95"/>
        <v>47</v>
      </c>
      <c r="G259" s="311"/>
      <c r="H259" s="311"/>
      <c r="I259" s="311">
        <f t="shared" si="96"/>
        <v>47</v>
      </c>
      <c r="J259" s="311"/>
      <c r="K259" s="311"/>
      <c r="L259" s="311">
        <f t="shared" si="97"/>
        <v>25</v>
      </c>
      <c r="M259" s="311"/>
      <c r="N259" s="311"/>
      <c r="O259" s="311">
        <f t="shared" si="98"/>
        <v>15</v>
      </c>
      <c r="P259" s="311"/>
      <c r="Q259" s="311"/>
      <c r="R259" s="311">
        <f t="shared" si="99"/>
        <v>34</v>
      </c>
      <c r="S259" s="311"/>
      <c r="T259" s="311"/>
      <c r="U259" s="311">
        <f t="shared" si="100"/>
        <v>27</v>
      </c>
      <c r="V259" s="311"/>
      <c r="W259" s="311"/>
      <c r="X259" s="311" t="str">
        <f t="shared" si="101"/>
        <v>-</v>
      </c>
      <c r="Y259" s="311"/>
      <c r="Z259" s="311"/>
      <c r="AA259" s="311" t="str">
        <f t="shared" si="102"/>
        <v>-</v>
      </c>
      <c r="AB259" s="311"/>
      <c r="AC259" s="311"/>
      <c r="AD259" s="311">
        <f t="shared" si="103"/>
        <v>43</v>
      </c>
      <c r="AE259" s="311"/>
      <c r="AF259" s="311"/>
      <c r="AG259" s="311">
        <f t="shared" si="104"/>
        <v>42</v>
      </c>
      <c r="AH259" s="311"/>
      <c r="AI259" s="311"/>
      <c r="AJ259" s="311">
        <f t="shared" si="105"/>
        <v>27</v>
      </c>
      <c r="AK259" s="311"/>
      <c r="AL259" s="311"/>
      <c r="AM259" s="311">
        <f t="shared" si="106"/>
        <v>47</v>
      </c>
      <c r="AN259" s="311"/>
      <c r="AO259" s="311"/>
      <c r="AP259" s="311">
        <f t="shared" si="107"/>
        <v>45</v>
      </c>
      <c r="AQ259" s="311"/>
      <c r="AR259" s="311"/>
      <c r="AS259" s="311">
        <f t="shared" si="108"/>
        <v>45</v>
      </c>
      <c r="AT259" s="311"/>
      <c r="AU259" s="311"/>
      <c r="AV259" s="311">
        <f t="shared" si="109"/>
        <v>46</v>
      </c>
      <c r="AW259" s="311"/>
      <c r="AX259" s="311"/>
    </row>
    <row r="260" spans="1:50">
      <c r="A260" s="311"/>
      <c r="B260" s="311" t="s">
        <v>322</v>
      </c>
      <c r="C260" s="311">
        <f t="shared" si="94"/>
        <v>38</v>
      </c>
      <c r="D260" s="311"/>
      <c r="E260" s="311"/>
      <c r="F260" s="311">
        <f t="shared" si="95"/>
        <v>34</v>
      </c>
      <c r="G260" s="311"/>
      <c r="H260" s="311"/>
      <c r="I260" s="311">
        <f t="shared" si="96"/>
        <v>45</v>
      </c>
      <c r="J260" s="311"/>
      <c r="K260" s="311"/>
      <c r="L260" s="311">
        <f t="shared" si="97"/>
        <v>25</v>
      </c>
      <c r="M260" s="311"/>
      <c r="N260" s="311"/>
      <c r="O260" s="311">
        <f t="shared" si="98"/>
        <v>15</v>
      </c>
      <c r="P260" s="311"/>
      <c r="Q260" s="311"/>
      <c r="R260" s="311">
        <f t="shared" si="99"/>
        <v>34</v>
      </c>
      <c r="S260" s="311"/>
      <c r="T260" s="311"/>
      <c r="U260" s="311">
        <f t="shared" si="100"/>
        <v>18</v>
      </c>
      <c r="V260" s="311"/>
      <c r="W260" s="311"/>
      <c r="X260" s="311" t="str">
        <f t="shared" si="101"/>
        <v>-</v>
      </c>
      <c r="Y260" s="311"/>
      <c r="Z260" s="311"/>
      <c r="AA260" s="311" t="str">
        <f t="shared" si="102"/>
        <v>-</v>
      </c>
      <c r="AB260" s="311"/>
      <c r="AC260" s="311"/>
      <c r="AD260" s="311">
        <f t="shared" si="103"/>
        <v>22</v>
      </c>
      <c r="AE260" s="311"/>
      <c r="AF260" s="311"/>
      <c r="AG260" s="311">
        <f t="shared" si="104"/>
        <v>30</v>
      </c>
      <c r="AH260" s="311"/>
      <c r="AI260" s="311"/>
      <c r="AJ260" s="311">
        <f t="shared" si="105"/>
        <v>22</v>
      </c>
      <c r="AK260" s="311"/>
      <c r="AL260" s="311"/>
      <c r="AM260" s="311">
        <f t="shared" si="106"/>
        <v>36</v>
      </c>
      <c r="AN260" s="311"/>
      <c r="AO260" s="311"/>
      <c r="AP260" s="311">
        <f t="shared" si="107"/>
        <v>32</v>
      </c>
      <c r="AQ260" s="311"/>
      <c r="AR260" s="311"/>
      <c r="AS260" s="311">
        <f t="shared" si="108"/>
        <v>33</v>
      </c>
      <c r="AT260" s="311"/>
      <c r="AU260" s="311"/>
      <c r="AV260" s="311">
        <f t="shared" si="109"/>
        <v>39</v>
      </c>
      <c r="AW260" s="311"/>
      <c r="AX260" s="311"/>
    </row>
    <row r="261" spans="1:50">
      <c r="A261" s="311"/>
      <c r="B261" s="311" t="s">
        <v>323</v>
      </c>
      <c r="C261" s="311">
        <f t="shared" si="94"/>
        <v>14</v>
      </c>
      <c r="D261" s="311"/>
      <c r="E261" s="311"/>
      <c r="F261" s="311">
        <f t="shared" si="95"/>
        <v>9</v>
      </c>
      <c r="G261" s="311"/>
      <c r="H261" s="311"/>
      <c r="I261" s="311">
        <f t="shared" si="96"/>
        <v>1</v>
      </c>
      <c r="J261" s="311"/>
      <c r="K261" s="311"/>
      <c r="L261" s="311">
        <f t="shared" si="97"/>
        <v>25</v>
      </c>
      <c r="M261" s="311"/>
      <c r="N261" s="311"/>
      <c r="O261" s="311">
        <f t="shared" si="98"/>
        <v>11</v>
      </c>
      <c r="P261" s="311"/>
      <c r="Q261" s="311"/>
      <c r="R261" s="311">
        <f t="shared" si="99"/>
        <v>7</v>
      </c>
      <c r="S261" s="311"/>
      <c r="T261" s="311"/>
      <c r="U261" s="311">
        <f t="shared" si="100"/>
        <v>12</v>
      </c>
      <c r="V261" s="311"/>
      <c r="W261" s="311"/>
      <c r="X261" s="311" t="str">
        <f t="shared" si="101"/>
        <v>-</v>
      </c>
      <c r="Y261" s="311"/>
      <c r="Z261" s="311"/>
      <c r="AA261" s="311" t="str">
        <f t="shared" si="102"/>
        <v>-</v>
      </c>
      <c r="AB261" s="311"/>
      <c r="AC261" s="311"/>
      <c r="AD261" s="311">
        <f t="shared" si="103"/>
        <v>24</v>
      </c>
      <c r="AE261" s="311"/>
      <c r="AF261" s="311"/>
      <c r="AG261" s="311">
        <f t="shared" si="104"/>
        <v>23</v>
      </c>
      <c r="AH261" s="311"/>
      <c r="AI261" s="311"/>
      <c r="AJ261" s="311">
        <f t="shared" si="105"/>
        <v>14</v>
      </c>
      <c r="AK261" s="311"/>
      <c r="AL261" s="311"/>
      <c r="AM261" s="311">
        <f t="shared" si="106"/>
        <v>18</v>
      </c>
      <c r="AN261" s="311"/>
      <c r="AO261" s="311"/>
      <c r="AP261" s="311">
        <f t="shared" si="107"/>
        <v>27</v>
      </c>
      <c r="AQ261" s="311"/>
      <c r="AR261" s="311"/>
      <c r="AS261" s="311">
        <f t="shared" si="108"/>
        <v>26</v>
      </c>
      <c r="AT261" s="311"/>
      <c r="AU261" s="311"/>
      <c r="AV261" s="311">
        <f t="shared" si="109"/>
        <v>35</v>
      </c>
      <c r="AW261" s="311"/>
      <c r="AX261" s="311"/>
    </row>
    <row r="262" spans="1:50">
      <c r="A262" s="311"/>
      <c r="B262" s="311" t="s">
        <v>324</v>
      </c>
      <c r="C262" s="311">
        <f t="shared" si="94"/>
        <v>42</v>
      </c>
      <c r="D262" s="311"/>
      <c r="E262" s="311"/>
      <c r="F262" s="311">
        <f t="shared" si="95"/>
        <v>38</v>
      </c>
      <c r="G262" s="311"/>
      <c r="H262" s="311"/>
      <c r="I262" s="311">
        <f t="shared" si="96"/>
        <v>14</v>
      </c>
      <c r="J262" s="311"/>
      <c r="K262" s="311"/>
      <c r="L262" s="311">
        <f t="shared" si="97"/>
        <v>25</v>
      </c>
      <c r="M262" s="311"/>
      <c r="N262" s="311"/>
      <c r="O262" s="311">
        <f t="shared" si="98"/>
        <v>15</v>
      </c>
      <c r="P262" s="311"/>
      <c r="Q262" s="311"/>
      <c r="R262" s="311">
        <f t="shared" si="99"/>
        <v>7</v>
      </c>
      <c r="S262" s="311"/>
      <c r="T262" s="311"/>
      <c r="U262" s="311">
        <f t="shared" si="100"/>
        <v>42</v>
      </c>
      <c r="V262" s="311"/>
      <c r="W262" s="311"/>
      <c r="X262" s="311" t="str">
        <f t="shared" si="101"/>
        <v>-</v>
      </c>
      <c r="Y262" s="311"/>
      <c r="Z262" s="311"/>
      <c r="AA262" s="311">
        <f t="shared" si="102"/>
        <v>2</v>
      </c>
      <c r="AB262" s="311"/>
      <c r="AC262" s="311"/>
      <c r="AD262" s="311">
        <f t="shared" si="103"/>
        <v>47</v>
      </c>
      <c r="AE262" s="311"/>
      <c r="AF262" s="311"/>
      <c r="AG262" s="311">
        <f t="shared" si="104"/>
        <v>44</v>
      </c>
      <c r="AH262" s="311"/>
      <c r="AI262" s="311"/>
      <c r="AJ262" s="311">
        <f t="shared" si="105"/>
        <v>44</v>
      </c>
      <c r="AK262" s="311"/>
      <c r="AL262" s="311"/>
      <c r="AM262" s="311">
        <f t="shared" si="106"/>
        <v>41</v>
      </c>
      <c r="AN262" s="311"/>
      <c r="AO262" s="311"/>
      <c r="AP262" s="311">
        <f t="shared" si="107"/>
        <v>43</v>
      </c>
      <c r="AQ262" s="311"/>
      <c r="AR262" s="311"/>
      <c r="AS262" s="311">
        <f t="shared" si="108"/>
        <v>43</v>
      </c>
      <c r="AT262" s="311"/>
      <c r="AU262" s="311"/>
      <c r="AV262" s="311">
        <f t="shared" si="109"/>
        <v>42</v>
      </c>
      <c r="AW262" s="311"/>
      <c r="AX262" s="311"/>
    </row>
    <row r="263" spans="1:50">
      <c r="A263" s="311"/>
      <c r="B263" s="311" t="s">
        <v>325</v>
      </c>
      <c r="C263" s="311">
        <f t="shared" si="94"/>
        <v>43</v>
      </c>
      <c r="D263" s="311"/>
      <c r="E263" s="311"/>
      <c r="F263" s="311">
        <f t="shared" si="95"/>
        <v>42</v>
      </c>
      <c r="G263" s="311"/>
      <c r="H263" s="311"/>
      <c r="I263" s="311">
        <f t="shared" si="96"/>
        <v>22</v>
      </c>
      <c r="J263" s="311"/>
      <c r="K263" s="311"/>
      <c r="L263" s="311">
        <f t="shared" si="97"/>
        <v>25</v>
      </c>
      <c r="M263" s="311"/>
      <c r="N263" s="311"/>
      <c r="O263" s="311">
        <f t="shared" si="98"/>
        <v>15</v>
      </c>
      <c r="P263" s="311"/>
      <c r="Q263" s="311"/>
      <c r="R263" s="311">
        <f t="shared" si="99"/>
        <v>22</v>
      </c>
      <c r="S263" s="311"/>
      <c r="T263" s="311"/>
      <c r="U263" s="311">
        <f t="shared" si="100"/>
        <v>27</v>
      </c>
      <c r="V263" s="311"/>
      <c r="W263" s="311"/>
      <c r="X263" s="311" t="str">
        <f t="shared" si="101"/>
        <v>-</v>
      </c>
      <c r="Y263" s="311"/>
      <c r="Z263" s="311"/>
      <c r="AA263" s="311" t="str">
        <f t="shared" si="102"/>
        <v>-</v>
      </c>
      <c r="AB263" s="311"/>
      <c r="AC263" s="311"/>
      <c r="AD263" s="311">
        <f t="shared" si="103"/>
        <v>45</v>
      </c>
      <c r="AE263" s="311"/>
      <c r="AF263" s="311"/>
      <c r="AG263" s="311">
        <f t="shared" si="104"/>
        <v>41</v>
      </c>
      <c r="AH263" s="311"/>
      <c r="AI263" s="311"/>
      <c r="AJ263" s="311">
        <f t="shared" si="105"/>
        <v>46</v>
      </c>
      <c r="AK263" s="311"/>
      <c r="AL263" s="311"/>
      <c r="AM263" s="311">
        <f t="shared" si="106"/>
        <v>39</v>
      </c>
      <c r="AN263" s="311"/>
      <c r="AO263" s="311"/>
      <c r="AP263" s="311">
        <f t="shared" si="107"/>
        <v>40</v>
      </c>
      <c r="AQ263" s="311"/>
      <c r="AR263" s="311"/>
      <c r="AS263" s="311">
        <f t="shared" si="108"/>
        <v>39</v>
      </c>
      <c r="AT263" s="311"/>
      <c r="AU263" s="311"/>
      <c r="AV263" s="311">
        <f t="shared" si="109"/>
        <v>40</v>
      </c>
      <c r="AW263" s="311"/>
      <c r="AX263" s="311"/>
    </row>
    <row r="264" spans="1:50">
      <c r="A264" s="311"/>
      <c r="B264" s="311" t="s">
        <v>326</v>
      </c>
      <c r="C264" s="311">
        <f t="shared" si="94"/>
        <v>44</v>
      </c>
      <c r="D264" s="311"/>
      <c r="E264" s="311"/>
      <c r="F264" s="311">
        <f t="shared" si="95"/>
        <v>43</v>
      </c>
      <c r="G264" s="311"/>
      <c r="H264" s="311"/>
      <c r="I264" s="311">
        <f t="shared" si="96"/>
        <v>22</v>
      </c>
      <c r="J264" s="311"/>
      <c r="K264" s="311"/>
      <c r="L264" s="311">
        <f t="shared" si="97"/>
        <v>25</v>
      </c>
      <c r="M264" s="311"/>
      <c r="N264" s="311"/>
      <c r="O264" s="311">
        <f t="shared" si="98"/>
        <v>9</v>
      </c>
      <c r="P264" s="311"/>
      <c r="Q264" s="311"/>
      <c r="R264" s="311">
        <f t="shared" si="99"/>
        <v>20</v>
      </c>
      <c r="S264" s="311"/>
      <c r="T264" s="311"/>
      <c r="U264" s="311">
        <f t="shared" si="100"/>
        <v>22</v>
      </c>
      <c r="V264" s="311"/>
      <c r="W264" s="311"/>
      <c r="X264" s="311" t="str">
        <f t="shared" si="101"/>
        <v>-</v>
      </c>
      <c r="Y264" s="311"/>
      <c r="Z264" s="311"/>
      <c r="AA264" s="311" t="str">
        <f t="shared" si="102"/>
        <v>-</v>
      </c>
      <c r="AB264" s="311"/>
      <c r="AC264" s="311"/>
      <c r="AD264" s="311">
        <f t="shared" si="103"/>
        <v>46</v>
      </c>
      <c r="AE264" s="311"/>
      <c r="AF264" s="311"/>
      <c r="AG264" s="311">
        <f t="shared" si="104"/>
        <v>46</v>
      </c>
      <c r="AH264" s="311"/>
      <c r="AI264" s="311"/>
      <c r="AJ264" s="311">
        <f t="shared" si="105"/>
        <v>47</v>
      </c>
      <c r="AK264" s="311"/>
      <c r="AL264" s="311"/>
      <c r="AM264" s="311">
        <f t="shared" si="106"/>
        <v>44</v>
      </c>
      <c r="AN264" s="311"/>
      <c r="AO264" s="311"/>
      <c r="AP264" s="311">
        <f t="shared" si="107"/>
        <v>46</v>
      </c>
      <c r="AQ264" s="311"/>
      <c r="AR264" s="311"/>
      <c r="AS264" s="311">
        <f t="shared" si="108"/>
        <v>46</v>
      </c>
      <c r="AT264" s="311"/>
      <c r="AU264" s="311"/>
      <c r="AV264" s="311">
        <f t="shared" si="109"/>
        <v>45</v>
      </c>
      <c r="AW264" s="311"/>
      <c r="AX264" s="311"/>
    </row>
    <row r="265" spans="1:50">
      <c r="A265" s="311"/>
      <c r="B265" s="311" t="s">
        <v>327</v>
      </c>
      <c r="C265" s="311">
        <f t="shared" si="94"/>
        <v>29</v>
      </c>
      <c r="D265" s="311"/>
      <c r="E265" s="311"/>
      <c r="F265" s="311">
        <f t="shared" si="95"/>
        <v>20</v>
      </c>
      <c r="G265" s="311"/>
      <c r="H265" s="311"/>
      <c r="I265" s="311">
        <f t="shared" si="96"/>
        <v>43</v>
      </c>
      <c r="J265" s="311"/>
      <c r="K265" s="311"/>
      <c r="L265" s="311">
        <f t="shared" si="97"/>
        <v>25</v>
      </c>
      <c r="M265" s="311"/>
      <c r="N265" s="311"/>
      <c r="O265" s="311">
        <f t="shared" si="98"/>
        <v>15</v>
      </c>
      <c r="P265" s="311"/>
      <c r="Q265" s="311"/>
      <c r="R265" s="311">
        <f t="shared" si="99"/>
        <v>34</v>
      </c>
      <c r="S265" s="311"/>
      <c r="T265" s="311"/>
      <c r="U265" s="311">
        <f t="shared" si="100"/>
        <v>27</v>
      </c>
      <c r="V265" s="311"/>
      <c r="W265" s="311"/>
      <c r="X265" s="311" t="str">
        <f t="shared" si="101"/>
        <v>-</v>
      </c>
      <c r="Y265" s="311"/>
      <c r="Z265" s="311"/>
      <c r="AA265" s="311" t="str">
        <f t="shared" si="102"/>
        <v>-</v>
      </c>
      <c r="AB265" s="311"/>
      <c r="AC265" s="311"/>
      <c r="AD265" s="311">
        <f t="shared" si="103"/>
        <v>39</v>
      </c>
      <c r="AE265" s="311"/>
      <c r="AF265" s="311"/>
      <c r="AG265" s="311">
        <f t="shared" si="104"/>
        <v>4</v>
      </c>
      <c r="AH265" s="311"/>
      <c r="AI265" s="311"/>
      <c r="AJ265" s="311">
        <f t="shared" si="105"/>
        <v>25</v>
      </c>
      <c r="AK265" s="311"/>
      <c r="AL265" s="311"/>
      <c r="AM265" s="311">
        <f t="shared" si="106"/>
        <v>42</v>
      </c>
      <c r="AN265" s="311"/>
      <c r="AO265" s="311"/>
      <c r="AP265" s="311">
        <f t="shared" si="107"/>
        <v>38</v>
      </c>
      <c r="AQ265" s="311"/>
      <c r="AR265" s="311"/>
      <c r="AS265" s="311">
        <f t="shared" si="108"/>
        <v>40</v>
      </c>
      <c r="AT265" s="311"/>
      <c r="AU265" s="311"/>
      <c r="AV265" s="311">
        <f t="shared" si="109"/>
        <v>40</v>
      </c>
      <c r="AW265" s="311"/>
      <c r="AX265" s="311"/>
    </row>
    <row r="266" spans="1:50">
      <c r="A266" s="311"/>
      <c r="B266" s="311" t="s">
        <v>328</v>
      </c>
      <c r="C266" s="311">
        <f t="shared" si="94"/>
        <v>11</v>
      </c>
      <c r="D266" s="311"/>
      <c r="E266" s="311"/>
      <c r="F266" s="311">
        <f t="shared" si="95"/>
        <v>4</v>
      </c>
      <c r="G266" s="311"/>
      <c r="H266" s="311"/>
      <c r="I266" s="311">
        <f t="shared" si="96"/>
        <v>13</v>
      </c>
      <c r="J266" s="311"/>
      <c r="K266" s="311"/>
      <c r="L266" s="311">
        <f t="shared" si="97"/>
        <v>12</v>
      </c>
      <c r="M266" s="311"/>
      <c r="N266" s="311"/>
      <c r="O266" s="311">
        <f t="shared" si="98"/>
        <v>3</v>
      </c>
      <c r="P266" s="311"/>
      <c r="Q266" s="311"/>
      <c r="R266" s="311">
        <f t="shared" si="99"/>
        <v>20</v>
      </c>
      <c r="S266" s="311"/>
      <c r="T266" s="311"/>
      <c r="U266" s="311">
        <f t="shared" si="100"/>
        <v>7</v>
      </c>
      <c r="V266" s="311"/>
      <c r="W266" s="311"/>
      <c r="X266" s="311" t="str">
        <f t="shared" si="101"/>
        <v>-</v>
      </c>
      <c r="Y266" s="311"/>
      <c r="Z266" s="311"/>
      <c r="AA266" s="311">
        <f t="shared" si="102"/>
        <v>2</v>
      </c>
      <c r="AB266" s="311"/>
      <c r="AC266" s="311"/>
      <c r="AD266" s="311">
        <f t="shared" si="103"/>
        <v>7</v>
      </c>
      <c r="AE266" s="311"/>
      <c r="AF266" s="311"/>
      <c r="AG266" s="311">
        <f t="shared" si="104"/>
        <v>2</v>
      </c>
      <c r="AH266" s="311"/>
      <c r="AI266" s="311"/>
      <c r="AJ266" s="311">
        <f t="shared" si="105"/>
        <v>7</v>
      </c>
      <c r="AK266" s="311"/>
      <c r="AL266" s="311"/>
      <c r="AM266" s="311">
        <f t="shared" si="106"/>
        <v>34</v>
      </c>
      <c r="AN266" s="311"/>
      <c r="AO266" s="311"/>
      <c r="AP266" s="311">
        <f t="shared" si="107"/>
        <v>11</v>
      </c>
      <c r="AQ266" s="311"/>
      <c r="AR266" s="311"/>
      <c r="AS266" s="311">
        <f t="shared" si="108"/>
        <v>11</v>
      </c>
      <c r="AT266" s="311"/>
      <c r="AU266" s="311"/>
      <c r="AV266" s="311">
        <f t="shared" si="109"/>
        <v>29</v>
      </c>
      <c r="AW266" s="311"/>
      <c r="AX266" s="311"/>
    </row>
    <row r="267" spans="1:50">
      <c r="A267" s="311"/>
      <c r="B267" s="311" t="s">
        <v>329</v>
      </c>
      <c r="C267" s="311">
        <f t="shared" si="94"/>
        <v>30</v>
      </c>
      <c r="D267" s="311"/>
      <c r="E267" s="311"/>
      <c r="F267" s="311">
        <f t="shared" si="95"/>
        <v>30</v>
      </c>
      <c r="G267" s="311"/>
      <c r="H267" s="311"/>
      <c r="I267" s="311">
        <f t="shared" si="96"/>
        <v>26</v>
      </c>
      <c r="J267" s="311"/>
      <c r="K267" s="311"/>
      <c r="L267" s="311">
        <f t="shared" si="97"/>
        <v>11</v>
      </c>
      <c r="M267" s="311"/>
      <c r="N267" s="311"/>
      <c r="O267" s="311">
        <f t="shared" si="98"/>
        <v>15</v>
      </c>
      <c r="P267" s="311"/>
      <c r="Q267" s="311"/>
      <c r="R267" s="311">
        <f t="shared" si="99"/>
        <v>17</v>
      </c>
      <c r="S267" s="311"/>
      <c r="T267" s="311"/>
      <c r="U267" s="311">
        <f t="shared" si="100"/>
        <v>34</v>
      </c>
      <c r="V267" s="311"/>
      <c r="W267" s="311"/>
      <c r="X267" s="311" t="str">
        <f t="shared" si="101"/>
        <v>-</v>
      </c>
      <c r="Y267" s="311"/>
      <c r="Z267" s="311"/>
      <c r="AA267" s="311" t="str">
        <f t="shared" si="102"/>
        <v>-</v>
      </c>
      <c r="AB267" s="311"/>
      <c r="AC267" s="311"/>
      <c r="AD267" s="311">
        <f t="shared" si="103"/>
        <v>20</v>
      </c>
      <c r="AE267" s="311"/>
      <c r="AF267" s="311"/>
      <c r="AG267" s="311">
        <f t="shared" si="104"/>
        <v>35</v>
      </c>
      <c r="AH267" s="311"/>
      <c r="AI267" s="311"/>
      <c r="AJ267" s="311">
        <f t="shared" si="105"/>
        <v>17</v>
      </c>
      <c r="AK267" s="311"/>
      <c r="AL267" s="311"/>
      <c r="AM267" s="311">
        <f t="shared" si="106"/>
        <v>22</v>
      </c>
      <c r="AN267" s="311"/>
      <c r="AO267" s="311"/>
      <c r="AP267" s="311">
        <f t="shared" si="107"/>
        <v>29</v>
      </c>
      <c r="AQ267" s="311"/>
      <c r="AR267" s="311"/>
      <c r="AS267" s="311">
        <f t="shared" si="108"/>
        <v>29</v>
      </c>
      <c r="AT267" s="311"/>
      <c r="AU267" s="311"/>
      <c r="AV267" s="311">
        <f t="shared" si="109"/>
        <v>19</v>
      </c>
      <c r="AW267" s="311"/>
      <c r="AX267" s="311"/>
    </row>
    <row r="268" spans="1:50">
      <c r="A268" s="311"/>
      <c r="B268" s="311" t="s">
        <v>330</v>
      </c>
      <c r="C268" s="311">
        <f t="shared" si="94"/>
        <v>15</v>
      </c>
      <c r="D268" s="311"/>
      <c r="E268" s="311"/>
      <c r="F268" s="311">
        <f t="shared" si="95"/>
        <v>13</v>
      </c>
      <c r="G268" s="311"/>
      <c r="H268" s="311"/>
      <c r="I268" s="311">
        <f t="shared" si="96"/>
        <v>31</v>
      </c>
      <c r="J268" s="311"/>
      <c r="K268" s="311"/>
      <c r="L268" s="311">
        <f t="shared" si="97"/>
        <v>19</v>
      </c>
      <c r="M268" s="311"/>
      <c r="N268" s="311"/>
      <c r="O268" s="311">
        <f t="shared" si="98"/>
        <v>15</v>
      </c>
      <c r="P268" s="311"/>
      <c r="Q268" s="311"/>
      <c r="R268" s="311">
        <f t="shared" si="99"/>
        <v>34</v>
      </c>
      <c r="S268" s="311"/>
      <c r="T268" s="311"/>
      <c r="U268" s="311">
        <f t="shared" si="100"/>
        <v>6</v>
      </c>
      <c r="V268" s="311"/>
      <c r="W268" s="311"/>
      <c r="X268" s="311" t="str">
        <f t="shared" si="101"/>
        <v>-</v>
      </c>
      <c r="Y268" s="311"/>
      <c r="Z268" s="311"/>
      <c r="AA268" s="311">
        <f t="shared" si="102"/>
        <v>2</v>
      </c>
      <c r="AB268" s="311"/>
      <c r="AC268" s="311"/>
      <c r="AD268" s="311">
        <f t="shared" si="103"/>
        <v>14</v>
      </c>
      <c r="AE268" s="311"/>
      <c r="AF268" s="311"/>
      <c r="AG268" s="311">
        <f t="shared" si="104"/>
        <v>10</v>
      </c>
      <c r="AH268" s="311"/>
      <c r="AI268" s="311"/>
      <c r="AJ268" s="311">
        <f t="shared" si="105"/>
        <v>3</v>
      </c>
      <c r="AK268" s="311"/>
      <c r="AL268" s="311"/>
      <c r="AM268" s="311">
        <f t="shared" si="106"/>
        <v>17</v>
      </c>
      <c r="AN268" s="311"/>
      <c r="AO268" s="311"/>
      <c r="AP268" s="311">
        <f t="shared" si="107"/>
        <v>13</v>
      </c>
      <c r="AQ268" s="311"/>
      <c r="AR268" s="311"/>
      <c r="AS268" s="311">
        <f t="shared" si="108"/>
        <v>13</v>
      </c>
      <c r="AT268" s="311"/>
      <c r="AU268" s="311"/>
      <c r="AV268" s="311">
        <f t="shared" si="109"/>
        <v>24</v>
      </c>
      <c r="AW268" s="311"/>
      <c r="AX268" s="311"/>
    </row>
    <row r="269" spans="1:50">
      <c r="A269" s="311"/>
      <c r="B269" s="311" t="s">
        <v>331</v>
      </c>
      <c r="C269" s="311">
        <f t="shared" si="94"/>
        <v>8</v>
      </c>
      <c r="D269" s="311"/>
      <c r="E269" s="311"/>
      <c r="F269" s="311">
        <f t="shared" si="95"/>
        <v>7</v>
      </c>
      <c r="G269" s="311"/>
      <c r="H269" s="311"/>
      <c r="I269" s="311">
        <f t="shared" si="96"/>
        <v>19</v>
      </c>
      <c r="J269" s="311"/>
      <c r="K269" s="311"/>
      <c r="L269" s="311">
        <f t="shared" si="97"/>
        <v>4</v>
      </c>
      <c r="M269" s="311"/>
      <c r="N269" s="311"/>
      <c r="O269" s="311">
        <f t="shared" si="98"/>
        <v>15</v>
      </c>
      <c r="P269" s="311"/>
      <c r="Q269" s="311"/>
      <c r="R269" s="311">
        <f t="shared" si="99"/>
        <v>7</v>
      </c>
      <c r="S269" s="311"/>
      <c r="T269" s="311"/>
      <c r="U269" s="311">
        <f t="shared" si="100"/>
        <v>34</v>
      </c>
      <c r="V269" s="311"/>
      <c r="W269" s="311"/>
      <c r="X269" s="311" t="str">
        <f t="shared" si="101"/>
        <v>-</v>
      </c>
      <c r="Y269" s="311"/>
      <c r="Z269" s="311"/>
      <c r="AA269" s="311">
        <f t="shared" si="102"/>
        <v>2</v>
      </c>
      <c r="AB269" s="311"/>
      <c r="AC269" s="311"/>
      <c r="AD269" s="311">
        <f t="shared" si="103"/>
        <v>5</v>
      </c>
      <c r="AE269" s="311"/>
      <c r="AF269" s="311"/>
      <c r="AG269" s="311">
        <f t="shared" si="104"/>
        <v>13</v>
      </c>
      <c r="AH269" s="311"/>
      <c r="AI269" s="311"/>
      <c r="AJ269" s="311">
        <f t="shared" si="105"/>
        <v>1</v>
      </c>
      <c r="AK269" s="311"/>
      <c r="AL269" s="311"/>
      <c r="AM269" s="311">
        <f t="shared" si="106"/>
        <v>11</v>
      </c>
      <c r="AN269" s="311"/>
      <c r="AO269" s="311"/>
      <c r="AP269" s="311">
        <f t="shared" si="107"/>
        <v>8</v>
      </c>
      <c r="AQ269" s="311"/>
      <c r="AR269" s="311"/>
      <c r="AS269" s="311">
        <f t="shared" si="108"/>
        <v>8</v>
      </c>
      <c r="AT269" s="311"/>
      <c r="AU269" s="311"/>
      <c r="AV269" s="311">
        <f t="shared" si="109"/>
        <v>18</v>
      </c>
      <c r="AW269" s="311"/>
      <c r="AX269" s="311"/>
    </row>
    <row r="270" spans="1:50">
      <c r="A270" s="311"/>
      <c r="B270" s="311" t="s">
        <v>332</v>
      </c>
      <c r="C270" s="311">
        <f t="shared" si="94"/>
        <v>32</v>
      </c>
      <c r="D270" s="311"/>
      <c r="E270" s="311"/>
      <c r="F270" s="311">
        <f t="shared" si="95"/>
        <v>33</v>
      </c>
      <c r="G270" s="311"/>
      <c r="H270" s="311"/>
      <c r="I270" s="311">
        <f t="shared" si="96"/>
        <v>20</v>
      </c>
      <c r="J270" s="311"/>
      <c r="K270" s="311"/>
      <c r="L270" s="311">
        <f t="shared" si="97"/>
        <v>7</v>
      </c>
      <c r="M270" s="311"/>
      <c r="N270" s="311"/>
      <c r="O270" s="311">
        <f t="shared" si="98"/>
        <v>15</v>
      </c>
      <c r="P270" s="311"/>
      <c r="Q270" s="311"/>
      <c r="R270" s="311">
        <f t="shared" si="99"/>
        <v>15</v>
      </c>
      <c r="S270" s="311"/>
      <c r="T270" s="311"/>
      <c r="U270" s="311">
        <f t="shared" si="100"/>
        <v>34</v>
      </c>
      <c r="V270" s="311"/>
      <c r="W270" s="311"/>
      <c r="X270" s="311" t="str">
        <f t="shared" si="101"/>
        <v>-</v>
      </c>
      <c r="Y270" s="311"/>
      <c r="Z270" s="311"/>
      <c r="AA270" s="311">
        <f t="shared" si="102"/>
        <v>2</v>
      </c>
      <c r="AB270" s="311"/>
      <c r="AC270" s="311"/>
      <c r="AD270" s="311">
        <f t="shared" si="103"/>
        <v>35</v>
      </c>
      <c r="AE270" s="311"/>
      <c r="AF270" s="311"/>
      <c r="AG270" s="311">
        <f t="shared" si="104"/>
        <v>31</v>
      </c>
      <c r="AH270" s="311"/>
      <c r="AI270" s="311"/>
      <c r="AJ270" s="311">
        <f t="shared" si="105"/>
        <v>31</v>
      </c>
      <c r="AK270" s="311"/>
      <c r="AL270" s="311"/>
      <c r="AM270" s="311">
        <f t="shared" si="106"/>
        <v>20</v>
      </c>
      <c r="AN270" s="311"/>
      <c r="AO270" s="311"/>
      <c r="AP270" s="311">
        <f t="shared" si="107"/>
        <v>23</v>
      </c>
      <c r="AQ270" s="311"/>
      <c r="AR270" s="311"/>
      <c r="AS270" s="311">
        <f t="shared" si="108"/>
        <v>23</v>
      </c>
      <c r="AT270" s="311"/>
      <c r="AU270" s="311"/>
      <c r="AV270" s="311">
        <f t="shared" si="109"/>
        <v>23</v>
      </c>
      <c r="AW270" s="311"/>
      <c r="AX270" s="311"/>
    </row>
    <row r="271" spans="1:50">
      <c r="A271" s="311"/>
      <c r="B271" s="311" t="s">
        <v>333</v>
      </c>
      <c r="C271" s="311">
        <f t="shared" si="94"/>
        <v>41</v>
      </c>
      <c r="D271" s="311"/>
      <c r="E271" s="311"/>
      <c r="F271" s="311">
        <f t="shared" si="95"/>
        <v>37</v>
      </c>
      <c r="G271" s="311"/>
      <c r="H271" s="311"/>
      <c r="I271" s="311">
        <f t="shared" si="96"/>
        <v>16</v>
      </c>
      <c r="J271" s="311"/>
      <c r="K271" s="311"/>
      <c r="L271" s="311">
        <f t="shared" si="97"/>
        <v>8</v>
      </c>
      <c r="M271" s="311"/>
      <c r="N271" s="311"/>
      <c r="O271" s="311">
        <f t="shared" si="98"/>
        <v>11</v>
      </c>
      <c r="P271" s="311"/>
      <c r="Q271" s="311"/>
      <c r="R271" s="311">
        <f t="shared" si="99"/>
        <v>4</v>
      </c>
      <c r="S271" s="311"/>
      <c r="T271" s="311"/>
      <c r="U271" s="311">
        <f t="shared" si="100"/>
        <v>34</v>
      </c>
      <c r="V271" s="311"/>
      <c r="W271" s="311"/>
      <c r="X271" s="311" t="str">
        <f t="shared" si="101"/>
        <v>-</v>
      </c>
      <c r="Y271" s="311"/>
      <c r="Z271" s="311"/>
      <c r="AA271" s="311">
        <f t="shared" si="102"/>
        <v>2</v>
      </c>
      <c r="AB271" s="311"/>
      <c r="AC271" s="311"/>
      <c r="AD271" s="311">
        <f t="shared" si="103"/>
        <v>42</v>
      </c>
      <c r="AE271" s="311"/>
      <c r="AF271" s="311"/>
      <c r="AG271" s="311">
        <f t="shared" si="104"/>
        <v>47</v>
      </c>
      <c r="AH271" s="311"/>
      <c r="AI271" s="311"/>
      <c r="AJ271" s="311">
        <f t="shared" si="105"/>
        <v>42</v>
      </c>
      <c r="AK271" s="311"/>
      <c r="AL271" s="311"/>
      <c r="AM271" s="311">
        <f t="shared" si="106"/>
        <v>38</v>
      </c>
      <c r="AN271" s="311"/>
      <c r="AO271" s="311"/>
      <c r="AP271" s="311">
        <f t="shared" si="107"/>
        <v>37</v>
      </c>
      <c r="AQ271" s="311"/>
      <c r="AR271" s="311"/>
      <c r="AS271" s="311">
        <f t="shared" si="108"/>
        <v>37</v>
      </c>
      <c r="AT271" s="311"/>
      <c r="AU271" s="311"/>
      <c r="AV271" s="311">
        <f t="shared" si="109"/>
        <v>27</v>
      </c>
      <c r="AW271" s="311"/>
      <c r="AX271" s="311"/>
    </row>
    <row r="272" spans="1:50">
      <c r="A272" s="311"/>
      <c r="B272" s="311" t="s">
        <v>334</v>
      </c>
      <c r="C272" s="311">
        <f t="shared" si="94"/>
        <v>37</v>
      </c>
      <c r="D272" s="311"/>
      <c r="E272" s="311"/>
      <c r="F272" s="311">
        <f t="shared" si="95"/>
        <v>36</v>
      </c>
      <c r="G272" s="311"/>
      <c r="H272" s="311"/>
      <c r="I272" s="311">
        <f t="shared" si="96"/>
        <v>33</v>
      </c>
      <c r="J272" s="311"/>
      <c r="K272" s="311"/>
      <c r="L272" s="311">
        <f t="shared" si="97"/>
        <v>25</v>
      </c>
      <c r="M272" s="311"/>
      <c r="N272" s="311"/>
      <c r="O272" s="311">
        <f t="shared" si="98"/>
        <v>15</v>
      </c>
      <c r="P272" s="311"/>
      <c r="Q272" s="311"/>
      <c r="R272" s="311">
        <f t="shared" si="99"/>
        <v>22</v>
      </c>
      <c r="S272" s="311"/>
      <c r="T272" s="311"/>
      <c r="U272" s="311">
        <f t="shared" si="100"/>
        <v>27</v>
      </c>
      <c r="V272" s="311"/>
      <c r="W272" s="311"/>
      <c r="X272" s="311" t="str">
        <f t="shared" si="101"/>
        <v>-</v>
      </c>
      <c r="Y272" s="311"/>
      <c r="Z272" s="311"/>
      <c r="AA272" s="311" t="str">
        <f t="shared" si="102"/>
        <v>-</v>
      </c>
      <c r="AB272" s="311"/>
      <c r="AC272" s="311"/>
      <c r="AD272" s="311">
        <f t="shared" si="103"/>
        <v>28</v>
      </c>
      <c r="AE272" s="311"/>
      <c r="AF272" s="311"/>
      <c r="AG272" s="311">
        <f t="shared" si="104"/>
        <v>44</v>
      </c>
      <c r="AH272" s="311"/>
      <c r="AI272" s="311"/>
      <c r="AJ272" s="311">
        <f t="shared" si="105"/>
        <v>45</v>
      </c>
      <c r="AK272" s="311"/>
      <c r="AL272" s="311"/>
      <c r="AM272" s="311">
        <f t="shared" si="106"/>
        <v>37</v>
      </c>
      <c r="AN272" s="311"/>
      <c r="AO272" s="311"/>
      <c r="AP272" s="311">
        <f t="shared" si="107"/>
        <v>30</v>
      </c>
      <c r="AQ272" s="311"/>
      <c r="AR272" s="311"/>
      <c r="AS272" s="311">
        <f t="shared" si="108"/>
        <v>30</v>
      </c>
      <c r="AT272" s="311"/>
      <c r="AU272" s="311"/>
      <c r="AV272" s="311">
        <f t="shared" si="109"/>
        <v>37</v>
      </c>
      <c r="AW272" s="311"/>
      <c r="AX272" s="311"/>
    </row>
    <row r="273" spans="1:50">
      <c r="A273" s="311"/>
      <c r="B273" s="311" t="s">
        <v>335</v>
      </c>
      <c r="C273" s="311">
        <f t="shared" si="94"/>
        <v>46</v>
      </c>
      <c r="D273" s="311"/>
      <c r="E273" s="311"/>
      <c r="F273" s="311">
        <f t="shared" si="95"/>
        <v>46</v>
      </c>
      <c r="G273" s="311"/>
      <c r="H273" s="311"/>
      <c r="I273" s="311">
        <f t="shared" si="96"/>
        <v>44</v>
      </c>
      <c r="J273" s="311"/>
      <c r="K273" s="311"/>
      <c r="L273" s="311">
        <f t="shared" si="97"/>
        <v>25</v>
      </c>
      <c r="M273" s="311"/>
      <c r="N273" s="311"/>
      <c r="O273" s="311">
        <f t="shared" si="98"/>
        <v>15</v>
      </c>
      <c r="P273" s="311"/>
      <c r="Q273" s="311"/>
      <c r="R273" s="311">
        <f t="shared" si="99"/>
        <v>34</v>
      </c>
      <c r="S273" s="311"/>
      <c r="T273" s="311"/>
      <c r="U273" s="311">
        <f t="shared" si="100"/>
        <v>42</v>
      </c>
      <c r="V273" s="311"/>
      <c r="W273" s="311"/>
      <c r="X273" s="311" t="str">
        <f t="shared" si="101"/>
        <v>-</v>
      </c>
      <c r="Y273" s="311"/>
      <c r="Z273" s="311"/>
      <c r="AA273" s="311" t="str">
        <f t="shared" si="102"/>
        <v>-</v>
      </c>
      <c r="AB273" s="311"/>
      <c r="AC273" s="311"/>
      <c r="AD273" s="311">
        <f t="shared" si="103"/>
        <v>37</v>
      </c>
      <c r="AE273" s="311"/>
      <c r="AF273" s="311"/>
      <c r="AG273" s="311">
        <f t="shared" si="104"/>
        <v>34</v>
      </c>
      <c r="AH273" s="311"/>
      <c r="AI273" s="311"/>
      <c r="AJ273" s="311">
        <f t="shared" si="105"/>
        <v>42</v>
      </c>
      <c r="AK273" s="311"/>
      <c r="AL273" s="311"/>
      <c r="AM273" s="311">
        <f t="shared" si="106"/>
        <v>46</v>
      </c>
      <c r="AN273" s="311"/>
      <c r="AO273" s="311"/>
      <c r="AP273" s="311">
        <f t="shared" si="107"/>
        <v>44</v>
      </c>
      <c r="AQ273" s="311"/>
      <c r="AR273" s="311"/>
      <c r="AS273" s="311">
        <f t="shared" si="108"/>
        <v>44</v>
      </c>
      <c r="AT273" s="311"/>
      <c r="AU273" s="311"/>
      <c r="AV273" s="311">
        <f t="shared" si="109"/>
        <v>46</v>
      </c>
      <c r="AW273" s="311"/>
      <c r="AX273" s="311"/>
    </row>
    <row r="274" spans="1:50">
      <c r="A274" s="311"/>
      <c r="B274" s="311" t="s">
        <v>336</v>
      </c>
      <c r="C274" s="311">
        <f t="shared" si="94"/>
        <v>22</v>
      </c>
      <c r="D274" s="311"/>
      <c r="E274" s="311"/>
      <c r="F274" s="311">
        <f t="shared" si="95"/>
        <v>26</v>
      </c>
      <c r="G274" s="311"/>
      <c r="H274" s="311"/>
      <c r="I274" s="311">
        <f t="shared" si="96"/>
        <v>11</v>
      </c>
      <c r="J274" s="311"/>
      <c r="K274" s="311"/>
      <c r="L274" s="311">
        <f t="shared" si="97"/>
        <v>19</v>
      </c>
      <c r="M274" s="311"/>
      <c r="N274" s="311"/>
      <c r="O274" s="311">
        <f t="shared" si="98"/>
        <v>15</v>
      </c>
      <c r="P274" s="311"/>
      <c r="Q274" s="311"/>
      <c r="R274" s="311">
        <f t="shared" si="99"/>
        <v>5</v>
      </c>
      <c r="S274" s="311"/>
      <c r="T274" s="311"/>
      <c r="U274" s="311">
        <f t="shared" si="100"/>
        <v>22</v>
      </c>
      <c r="V274" s="311"/>
      <c r="W274" s="311"/>
      <c r="X274" s="311" t="str">
        <f t="shared" si="101"/>
        <v>-</v>
      </c>
      <c r="Y274" s="311"/>
      <c r="Z274" s="311"/>
      <c r="AA274" s="311">
        <f t="shared" si="102"/>
        <v>2</v>
      </c>
      <c r="AB274" s="311"/>
      <c r="AC274" s="311"/>
      <c r="AD274" s="311">
        <f t="shared" si="103"/>
        <v>19</v>
      </c>
      <c r="AE274" s="311"/>
      <c r="AF274" s="311"/>
      <c r="AG274" s="311">
        <f t="shared" si="104"/>
        <v>40</v>
      </c>
      <c r="AH274" s="311"/>
      <c r="AI274" s="311"/>
      <c r="AJ274" s="311">
        <f t="shared" si="105"/>
        <v>28</v>
      </c>
      <c r="AK274" s="311"/>
      <c r="AL274" s="311"/>
      <c r="AM274" s="311">
        <f t="shared" si="106"/>
        <v>14</v>
      </c>
      <c r="AN274" s="311"/>
      <c r="AO274" s="311"/>
      <c r="AP274" s="311">
        <f t="shared" si="107"/>
        <v>11</v>
      </c>
      <c r="AQ274" s="311"/>
      <c r="AR274" s="311"/>
      <c r="AS274" s="311">
        <f t="shared" si="108"/>
        <v>11</v>
      </c>
      <c r="AT274" s="311"/>
      <c r="AU274" s="311"/>
      <c r="AV274" s="311">
        <f t="shared" si="109"/>
        <v>12</v>
      </c>
      <c r="AW274" s="311"/>
      <c r="AX274" s="311"/>
    </row>
    <row r="275" spans="1:50">
      <c r="A275" s="311"/>
      <c r="B275" s="311" t="s">
        <v>337</v>
      </c>
      <c r="C275" s="311">
        <f t="shared" si="94"/>
        <v>45</v>
      </c>
      <c r="D275" s="311"/>
      <c r="E275" s="311"/>
      <c r="F275" s="311">
        <f t="shared" si="95"/>
        <v>45</v>
      </c>
      <c r="G275" s="311"/>
      <c r="H275" s="311"/>
      <c r="I275" s="311">
        <f t="shared" si="96"/>
        <v>41</v>
      </c>
      <c r="J275" s="311"/>
      <c r="K275" s="311"/>
      <c r="L275" s="311">
        <f t="shared" si="97"/>
        <v>25</v>
      </c>
      <c r="M275" s="311"/>
      <c r="N275" s="311"/>
      <c r="O275" s="311">
        <f t="shared" si="98"/>
        <v>15</v>
      </c>
      <c r="P275" s="311"/>
      <c r="Q275" s="311"/>
      <c r="R275" s="311">
        <f t="shared" si="99"/>
        <v>34</v>
      </c>
      <c r="S275" s="311"/>
      <c r="T275" s="311"/>
      <c r="U275" s="311">
        <f t="shared" si="100"/>
        <v>34</v>
      </c>
      <c r="V275" s="311"/>
      <c r="W275" s="311"/>
      <c r="X275" s="311" t="str">
        <f t="shared" si="101"/>
        <v>-</v>
      </c>
      <c r="Y275" s="311"/>
      <c r="Z275" s="311"/>
      <c r="AA275" s="311" t="str">
        <f t="shared" si="102"/>
        <v>-</v>
      </c>
      <c r="AB275" s="311"/>
      <c r="AC275" s="311"/>
      <c r="AD275" s="311">
        <f t="shared" si="103"/>
        <v>41</v>
      </c>
      <c r="AE275" s="311"/>
      <c r="AF275" s="311"/>
      <c r="AG275" s="311">
        <f t="shared" si="104"/>
        <v>26</v>
      </c>
      <c r="AH275" s="311"/>
      <c r="AI275" s="311"/>
      <c r="AJ275" s="311">
        <f t="shared" si="105"/>
        <v>26</v>
      </c>
      <c r="AK275" s="311"/>
      <c r="AL275" s="311"/>
      <c r="AM275" s="311">
        <f t="shared" si="106"/>
        <v>43</v>
      </c>
      <c r="AN275" s="311"/>
      <c r="AO275" s="311"/>
      <c r="AP275" s="311">
        <f t="shared" si="107"/>
        <v>35</v>
      </c>
      <c r="AQ275" s="311"/>
      <c r="AR275" s="311"/>
      <c r="AS275" s="311">
        <f t="shared" si="108"/>
        <v>35</v>
      </c>
      <c r="AT275" s="311"/>
      <c r="AU275" s="311"/>
      <c r="AV275" s="311">
        <f t="shared" si="109"/>
        <v>42</v>
      </c>
      <c r="AW275" s="311"/>
      <c r="AX275" s="311"/>
    </row>
    <row r="276" spans="1:50">
      <c r="A276" s="311"/>
      <c r="B276" s="311" t="s">
        <v>338</v>
      </c>
      <c r="C276" s="311">
        <f t="shared" si="94"/>
        <v>28</v>
      </c>
      <c r="D276" s="311"/>
      <c r="E276" s="311"/>
      <c r="F276" s="311">
        <f t="shared" si="95"/>
        <v>19</v>
      </c>
      <c r="G276" s="311"/>
      <c r="H276" s="311"/>
      <c r="I276" s="311">
        <f t="shared" si="96"/>
        <v>42</v>
      </c>
      <c r="J276" s="311"/>
      <c r="K276" s="311"/>
      <c r="L276" s="311">
        <f t="shared" si="97"/>
        <v>25</v>
      </c>
      <c r="M276" s="311"/>
      <c r="N276" s="311"/>
      <c r="O276" s="311">
        <f t="shared" si="98"/>
        <v>15</v>
      </c>
      <c r="P276" s="311"/>
      <c r="Q276" s="311"/>
      <c r="R276" s="311">
        <f t="shared" si="99"/>
        <v>34</v>
      </c>
      <c r="S276" s="311"/>
      <c r="T276" s="311"/>
      <c r="U276" s="311">
        <f t="shared" si="100"/>
        <v>42</v>
      </c>
      <c r="V276" s="311"/>
      <c r="W276" s="311"/>
      <c r="X276" s="311" t="str">
        <f t="shared" si="101"/>
        <v>-</v>
      </c>
      <c r="Y276" s="311"/>
      <c r="Z276" s="311"/>
      <c r="AA276" s="311" t="str">
        <f t="shared" si="102"/>
        <v>-</v>
      </c>
      <c r="AB276" s="311"/>
      <c r="AC276" s="311"/>
      <c r="AD276" s="311">
        <f t="shared" si="103"/>
        <v>38</v>
      </c>
      <c r="AE276" s="311"/>
      <c r="AF276" s="311"/>
      <c r="AG276" s="311">
        <f t="shared" si="104"/>
        <v>3</v>
      </c>
      <c r="AH276" s="311"/>
      <c r="AI276" s="311"/>
      <c r="AJ276" s="311">
        <f t="shared" si="105"/>
        <v>20</v>
      </c>
      <c r="AK276" s="311"/>
      <c r="AL276" s="311"/>
      <c r="AM276" s="311">
        <f t="shared" si="106"/>
        <v>45</v>
      </c>
      <c r="AN276" s="311"/>
      <c r="AO276" s="311"/>
      <c r="AP276" s="311">
        <f t="shared" si="107"/>
        <v>47</v>
      </c>
      <c r="AQ276" s="311"/>
      <c r="AR276" s="311"/>
      <c r="AS276" s="311">
        <f t="shared" si="108"/>
        <v>47</v>
      </c>
      <c r="AT276" s="311"/>
      <c r="AU276" s="311"/>
      <c r="AV276" s="311">
        <f t="shared" si="109"/>
        <v>44</v>
      </c>
      <c r="AW276" s="311"/>
      <c r="AX276" s="311"/>
    </row>
    <row r="277" spans="1:50">
      <c r="A277" s="311"/>
      <c r="B277" s="311" t="s">
        <v>339</v>
      </c>
      <c r="C277" s="311">
        <f t="shared" si="94"/>
        <v>36</v>
      </c>
      <c r="D277" s="311"/>
      <c r="E277" s="311"/>
      <c r="F277" s="311">
        <f t="shared" si="95"/>
        <v>40</v>
      </c>
      <c r="G277" s="311"/>
      <c r="H277" s="311"/>
      <c r="I277" s="311">
        <f t="shared" si="96"/>
        <v>35</v>
      </c>
      <c r="J277" s="311"/>
      <c r="K277" s="311"/>
      <c r="L277" s="311">
        <f t="shared" si="97"/>
        <v>25</v>
      </c>
      <c r="M277" s="311"/>
      <c r="N277" s="311"/>
      <c r="O277" s="311">
        <f t="shared" si="98"/>
        <v>15</v>
      </c>
      <c r="P277" s="311"/>
      <c r="Q277" s="311"/>
      <c r="R277" s="311">
        <f t="shared" si="99"/>
        <v>28</v>
      </c>
      <c r="S277" s="311"/>
      <c r="T277" s="311"/>
      <c r="U277" s="311">
        <f t="shared" si="100"/>
        <v>20</v>
      </c>
      <c r="V277" s="311"/>
      <c r="W277" s="311"/>
      <c r="X277" s="311" t="str">
        <f t="shared" si="101"/>
        <v>-</v>
      </c>
      <c r="Y277" s="311"/>
      <c r="Z277" s="311"/>
      <c r="AA277" s="311">
        <f t="shared" si="102"/>
        <v>2</v>
      </c>
      <c r="AB277" s="311"/>
      <c r="AC277" s="311"/>
      <c r="AD277" s="311">
        <f t="shared" si="103"/>
        <v>32</v>
      </c>
      <c r="AE277" s="311"/>
      <c r="AF277" s="311"/>
      <c r="AG277" s="311">
        <f t="shared" si="104"/>
        <v>33</v>
      </c>
      <c r="AH277" s="311"/>
      <c r="AI277" s="311"/>
      <c r="AJ277" s="311">
        <f t="shared" si="105"/>
        <v>34</v>
      </c>
      <c r="AK277" s="311"/>
      <c r="AL277" s="311"/>
      <c r="AM277" s="311">
        <f t="shared" si="106"/>
        <v>29</v>
      </c>
      <c r="AN277" s="311"/>
      <c r="AO277" s="311"/>
      <c r="AP277" s="311">
        <f t="shared" si="107"/>
        <v>22</v>
      </c>
      <c r="AQ277" s="311"/>
      <c r="AR277" s="311"/>
      <c r="AS277" s="311">
        <f t="shared" si="108"/>
        <v>22</v>
      </c>
      <c r="AT277" s="311"/>
      <c r="AU277" s="311"/>
      <c r="AV277" s="311">
        <f t="shared" si="109"/>
        <v>30</v>
      </c>
      <c r="AW277" s="311"/>
      <c r="AX277" s="311"/>
    </row>
    <row r="278" spans="1:50">
      <c r="A278" s="311"/>
      <c r="B278" s="311" t="s">
        <v>340</v>
      </c>
      <c r="C278" s="311">
        <f t="shared" si="94"/>
        <v>40</v>
      </c>
      <c r="D278" s="311"/>
      <c r="E278" s="311"/>
      <c r="F278" s="311">
        <f t="shared" si="95"/>
        <v>44</v>
      </c>
      <c r="G278" s="311"/>
      <c r="H278" s="311"/>
      <c r="I278" s="311">
        <f t="shared" si="96"/>
        <v>30</v>
      </c>
      <c r="J278" s="311"/>
      <c r="K278" s="311"/>
      <c r="L278" s="311">
        <f t="shared" si="97"/>
        <v>25</v>
      </c>
      <c r="M278" s="311"/>
      <c r="N278" s="311"/>
      <c r="O278" s="311">
        <f t="shared" si="98"/>
        <v>15</v>
      </c>
      <c r="P278" s="311"/>
      <c r="Q278" s="311"/>
      <c r="R278" s="311">
        <f t="shared" si="99"/>
        <v>25</v>
      </c>
      <c r="S278" s="311"/>
      <c r="T278" s="311"/>
      <c r="U278" s="311">
        <f t="shared" si="100"/>
        <v>22</v>
      </c>
      <c r="V278" s="311"/>
      <c r="W278" s="311"/>
      <c r="X278" s="311" t="str">
        <f t="shared" si="101"/>
        <v>-</v>
      </c>
      <c r="Y278" s="311"/>
      <c r="Z278" s="311"/>
      <c r="AA278" s="311">
        <f t="shared" si="102"/>
        <v>2</v>
      </c>
      <c r="AB278" s="311"/>
      <c r="AC278" s="311"/>
      <c r="AD278" s="311">
        <f t="shared" si="103"/>
        <v>44</v>
      </c>
      <c r="AE278" s="311"/>
      <c r="AF278" s="311"/>
      <c r="AG278" s="311">
        <f t="shared" si="104"/>
        <v>39</v>
      </c>
      <c r="AH278" s="311"/>
      <c r="AI278" s="311"/>
      <c r="AJ278" s="311">
        <f t="shared" si="105"/>
        <v>40</v>
      </c>
      <c r="AK278" s="311"/>
      <c r="AL278" s="311"/>
      <c r="AM278" s="311">
        <f t="shared" si="106"/>
        <v>32</v>
      </c>
      <c r="AN278" s="311"/>
      <c r="AO278" s="311"/>
      <c r="AP278" s="311">
        <f t="shared" si="107"/>
        <v>15</v>
      </c>
      <c r="AQ278" s="311"/>
      <c r="AR278" s="311"/>
      <c r="AS278" s="311">
        <f t="shared" si="108"/>
        <v>14</v>
      </c>
      <c r="AT278" s="311"/>
      <c r="AU278" s="311"/>
      <c r="AV278" s="311">
        <f t="shared" si="109"/>
        <v>22</v>
      </c>
      <c r="AW278" s="311"/>
      <c r="AX278" s="311"/>
    </row>
    <row r="279" spans="1:50">
      <c r="A279" s="311"/>
      <c r="B279" s="311" t="s">
        <v>341</v>
      </c>
      <c r="C279" s="311">
        <f t="shared" si="94"/>
        <v>23</v>
      </c>
      <c r="D279" s="311"/>
      <c r="E279" s="311"/>
      <c r="F279" s="311">
        <f t="shared" si="95"/>
        <v>28</v>
      </c>
      <c r="G279" s="311"/>
      <c r="H279" s="311"/>
      <c r="I279" s="311">
        <f t="shared" si="96"/>
        <v>20</v>
      </c>
      <c r="J279" s="311"/>
      <c r="K279" s="311"/>
      <c r="L279" s="311">
        <f t="shared" si="97"/>
        <v>12</v>
      </c>
      <c r="M279" s="311"/>
      <c r="N279" s="311"/>
      <c r="O279" s="311">
        <f t="shared" si="98"/>
        <v>15</v>
      </c>
      <c r="P279" s="311"/>
      <c r="Q279" s="311"/>
      <c r="R279" s="311">
        <f t="shared" si="99"/>
        <v>14</v>
      </c>
      <c r="S279" s="311"/>
      <c r="T279" s="311"/>
      <c r="U279" s="311">
        <f t="shared" si="100"/>
        <v>34</v>
      </c>
      <c r="V279" s="311"/>
      <c r="W279" s="311"/>
      <c r="X279" s="311" t="str">
        <f t="shared" si="101"/>
        <v>-</v>
      </c>
      <c r="Y279" s="311"/>
      <c r="Z279" s="311"/>
      <c r="AA279" s="311">
        <f t="shared" si="102"/>
        <v>2</v>
      </c>
      <c r="AB279" s="311"/>
      <c r="AC279" s="311"/>
      <c r="AD279" s="311">
        <f t="shared" si="103"/>
        <v>33</v>
      </c>
      <c r="AE279" s="311"/>
      <c r="AF279" s="311"/>
      <c r="AG279" s="311">
        <f t="shared" si="104"/>
        <v>9</v>
      </c>
      <c r="AH279" s="311"/>
      <c r="AI279" s="311"/>
      <c r="AJ279" s="311">
        <f t="shared" si="105"/>
        <v>38</v>
      </c>
      <c r="AK279" s="311"/>
      <c r="AL279" s="311"/>
      <c r="AM279" s="311">
        <f t="shared" si="106"/>
        <v>13</v>
      </c>
      <c r="AN279" s="311"/>
      <c r="AO279" s="311"/>
      <c r="AP279" s="311">
        <f t="shared" si="107"/>
        <v>9</v>
      </c>
      <c r="AQ279" s="311"/>
      <c r="AR279" s="311"/>
      <c r="AS279" s="311">
        <f t="shared" si="108"/>
        <v>9</v>
      </c>
      <c r="AT279" s="311"/>
      <c r="AU279" s="311"/>
      <c r="AV279" s="311">
        <f t="shared" si="109"/>
        <v>21</v>
      </c>
      <c r="AW279" s="311"/>
      <c r="AX279" s="311"/>
    </row>
    <row r="280" spans="1:50">
      <c r="A280" s="311"/>
      <c r="B280" s="311" t="s">
        <v>342</v>
      </c>
      <c r="C280" s="311">
        <f t="shared" si="94"/>
        <v>26</v>
      </c>
      <c r="D280" s="311"/>
      <c r="E280" s="311"/>
      <c r="F280" s="311">
        <f t="shared" si="95"/>
        <v>31</v>
      </c>
      <c r="G280" s="311"/>
      <c r="H280" s="311"/>
      <c r="I280" s="311">
        <f t="shared" si="96"/>
        <v>25</v>
      </c>
      <c r="J280" s="311"/>
      <c r="K280" s="311"/>
      <c r="L280" s="311">
        <f t="shared" si="97"/>
        <v>25</v>
      </c>
      <c r="M280" s="311"/>
      <c r="N280" s="311"/>
      <c r="O280" s="311">
        <f t="shared" si="98"/>
        <v>15</v>
      </c>
      <c r="P280" s="311"/>
      <c r="Q280" s="311"/>
      <c r="R280" s="311">
        <f t="shared" si="99"/>
        <v>34</v>
      </c>
      <c r="S280" s="311"/>
      <c r="T280" s="311"/>
      <c r="U280" s="311">
        <f t="shared" si="100"/>
        <v>17</v>
      </c>
      <c r="V280" s="311"/>
      <c r="W280" s="311"/>
      <c r="X280" s="311" t="str">
        <f t="shared" si="101"/>
        <v>-</v>
      </c>
      <c r="Y280" s="311"/>
      <c r="Z280" s="311"/>
      <c r="AA280" s="311" t="str">
        <f t="shared" si="102"/>
        <v>-</v>
      </c>
      <c r="AB280" s="311"/>
      <c r="AC280" s="311"/>
      <c r="AD280" s="311">
        <f t="shared" si="103"/>
        <v>30</v>
      </c>
      <c r="AE280" s="311"/>
      <c r="AF280" s="311"/>
      <c r="AG280" s="311">
        <f t="shared" si="104"/>
        <v>14</v>
      </c>
      <c r="AH280" s="311"/>
      <c r="AI280" s="311"/>
      <c r="AJ280" s="311">
        <f t="shared" si="105"/>
        <v>35</v>
      </c>
      <c r="AK280" s="311"/>
      <c r="AL280" s="311"/>
      <c r="AM280" s="311">
        <f t="shared" si="106"/>
        <v>16</v>
      </c>
      <c r="AN280" s="311"/>
      <c r="AO280" s="311"/>
      <c r="AP280" s="311">
        <f t="shared" si="107"/>
        <v>25</v>
      </c>
      <c r="AQ280" s="311"/>
      <c r="AR280" s="311"/>
      <c r="AS280" s="311">
        <f t="shared" si="108"/>
        <v>25</v>
      </c>
      <c r="AT280" s="311"/>
      <c r="AU280" s="311"/>
      <c r="AV280" s="311">
        <f t="shared" si="109"/>
        <v>24</v>
      </c>
      <c r="AW280" s="311"/>
      <c r="AX280" s="311"/>
    </row>
    <row r="281" spans="1:50">
      <c r="A281" s="311"/>
      <c r="B281" s="311" t="s">
        <v>343</v>
      </c>
      <c r="C281" s="311">
        <f t="shared" si="94"/>
        <v>39</v>
      </c>
      <c r="D281" s="311"/>
      <c r="E281" s="311"/>
      <c r="F281" s="311">
        <f t="shared" si="95"/>
        <v>41</v>
      </c>
      <c r="G281" s="311"/>
      <c r="H281" s="311"/>
      <c r="I281" s="311">
        <f t="shared" si="96"/>
        <v>28</v>
      </c>
      <c r="J281" s="311"/>
      <c r="K281" s="311"/>
      <c r="L281" s="311">
        <f t="shared" si="97"/>
        <v>12</v>
      </c>
      <c r="M281" s="311"/>
      <c r="N281" s="311"/>
      <c r="O281" s="311">
        <f t="shared" si="98"/>
        <v>15</v>
      </c>
      <c r="P281" s="311"/>
      <c r="Q281" s="311"/>
      <c r="R281" s="311">
        <f t="shared" si="99"/>
        <v>25</v>
      </c>
      <c r="S281" s="311"/>
      <c r="T281" s="311"/>
      <c r="U281" s="311">
        <f t="shared" si="100"/>
        <v>27</v>
      </c>
      <c r="V281" s="311"/>
      <c r="W281" s="311"/>
      <c r="X281" s="311" t="str">
        <f t="shared" si="101"/>
        <v>-</v>
      </c>
      <c r="Y281" s="311"/>
      <c r="Z281" s="311"/>
      <c r="AA281" s="311" t="str">
        <f t="shared" si="102"/>
        <v>-</v>
      </c>
      <c r="AB281" s="311"/>
      <c r="AC281" s="311"/>
      <c r="AD281" s="311">
        <f t="shared" si="103"/>
        <v>36</v>
      </c>
      <c r="AE281" s="311"/>
      <c r="AF281" s="311"/>
      <c r="AG281" s="311">
        <f t="shared" si="104"/>
        <v>38</v>
      </c>
      <c r="AH281" s="311"/>
      <c r="AI281" s="311"/>
      <c r="AJ281" s="311">
        <f t="shared" si="105"/>
        <v>33</v>
      </c>
      <c r="AK281" s="311"/>
      <c r="AL281" s="311"/>
      <c r="AM281" s="311">
        <f t="shared" si="106"/>
        <v>35</v>
      </c>
      <c r="AN281" s="311"/>
      <c r="AO281" s="311"/>
      <c r="AP281" s="311">
        <f t="shared" si="107"/>
        <v>41</v>
      </c>
      <c r="AQ281" s="311"/>
      <c r="AR281" s="311"/>
      <c r="AS281" s="311">
        <f t="shared" si="108"/>
        <v>41</v>
      </c>
      <c r="AT281" s="311"/>
      <c r="AU281" s="311"/>
      <c r="AV281" s="311">
        <f t="shared" si="109"/>
        <v>33</v>
      </c>
      <c r="AW281" s="311"/>
      <c r="AX281" s="311"/>
    </row>
    <row r="282" spans="1:50">
      <c r="A282" s="311"/>
      <c r="B282" s="311" t="s">
        <v>344</v>
      </c>
      <c r="C282" s="311">
        <f t="shared" si="94"/>
        <v>33</v>
      </c>
      <c r="D282" s="311"/>
      <c r="E282" s="311"/>
      <c r="F282" s="311">
        <f t="shared" si="95"/>
        <v>32</v>
      </c>
      <c r="G282" s="311"/>
      <c r="H282" s="311"/>
      <c r="I282" s="311">
        <f t="shared" si="96"/>
        <v>40</v>
      </c>
      <c r="J282" s="311"/>
      <c r="K282" s="311"/>
      <c r="L282" s="311">
        <f t="shared" si="97"/>
        <v>25</v>
      </c>
      <c r="M282" s="311"/>
      <c r="N282" s="311"/>
      <c r="O282" s="311">
        <f t="shared" si="98"/>
        <v>15</v>
      </c>
      <c r="P282" s="311"/>
      <c r="Q282" s="311"/>
      <c r="R282" s="311" t="str">
        <f t="shared" si="99"/>
        <v>-</v>
      </c>
      <c r="S282" s="311"/>
      <c r="T282" s="311"/>
      <c r="U282" s="311">
        <f t="shared" si="100"/>
        <v>34</v>
      </c>
      <c r="V282" s="311"/>
      <c r="W282" s="311"/>
      <c r="X282" s="311" t="str">
        <f t="shared" si="101"/>
        <v>-</v>
      </c>
      <c r="Y282" s="311"/>
      <c r="Z282" s="311"/>
      <c r="AA282" s="311" t="str">
        <f t="shared" si="102"/>
        <v>-</v>
      </c>
      <c r="AB282" s="311"/>
      <c r="AC282" s="311"/>
      <c r="AD282" s="311">
        <f t="shared" si="103"/>
        <v>21</v>
      </c>
      <c r="AE282" s="311"/>
      <c r="AF282" s="311"/>
      <c r="AG282" s="311">
        <f t="shared" si="104"/>
        <v>25</v>
      </c>
      <c r="AH282" s="311"/>
      <c r="AI282" s="311"/>
      <c r="AJ282" s="311">
        <f t="shared" si="105"/>
        <v>31</v>
      </c>
      <c r="AK282" s="311"/>
      <c r="AL282" s="311"/>
      <c r="AM282" s="311">
        <f t="shared" si="106"/>
        <v>30</v>
      </c>
      <c r="AN282" s="311"/>
      <c r="AO282" s="311"/>
      <c r="AP282" s="311">
        <f t="shared" si="107"/>
        <v>34</v>
      </c>
      <c r="AQ282" s="311"/>
      <c r="AR282" s="311"/>
      <c r="AS282" s="311">
        <f t="shared" si="108"/>
        <v>34</v>
      </c>
      <c r="AT282" s="311"/>
      <c r="AU282" s="311"/>
      <c r="AV282" s="311">
        <f t="shared" si="109"/>
        <v>27</v>
      </c>
      <c r="AW282" s="311"/>
      <c r="AX282" s="311"/>
    </row>
    <row r="283" spans="1:50">
      <c r="A283" s="311"/>
      <c r="B283" s="311" t="s">
        <v>345</v>
      </c>
      <c r="C283" s="311">
        <f t="shared" si="94"/>
        <v>35</v>
      </c>
      <c r="D283" s="311"/>
      <c r="E283" s="311"/>
      <c r="F283" s="311">
        <f t="shared" si="95"/>
        <v>39</v>
      </c>
      <c r="G283" s="311"/>
      <c r="H283" s="311"/>
      <c r="I283" s="311">
        <f t="shared" si="96"/>
        <v>38</v>
      </c>
      <c r="J283" s="311"/>
      <c r="K283" s="311"/>
      <c r="L283" s="311">
        <f t="shared" si="97"/>
        <v>12</v>
      </c>
      <c r="M283" s="311"/>
      <c r="N283" s="311"/>
      <c r="O283" s="311">
        <f t="shared" si="98"/>
        <v>15</v>
      </c>
      <c r="P283" s="311"/>
      <c r="Q283" s="311"/>
      <c r="R283" s="311">
        <f t="shared" si="99"/>
        <v>34</v>
      </c>
      <c r="S283" s="311"/>
      <c r="T283" s="311"/>
      <c r="U283" s="311">
        <f t="shared" si="100"/>
        <v>42</v>
      </c>
      <c r="V283" s="311"/>
      <c r="W283" s="311"/>
      <c r="X283" s="311" t="str">
        <f t="shared" si="101"/>
        <v>-</v>
      </c>
      <c r="Y283" s="311"/>
      <c r="Z283" s="311"/>
      <c r="AA283" s="311" t="str">
        <f t="shared" si="102"/>
        <v>-</v>
      </c>
      <c r="AB283" s="311"/>
      <c r="AC283" s="311"/>
      <c r="AD283" s="311">
        <f t="shared" si="103"/>
        <v>31</v>
      </c>
      <c r="AE283" s="311"/>
      <c r="AF283" s="311"/>
      <c r="AG283" s="311">
        <f t="shared" si="104"/>
        <v>32</v>
      </c>
      <c r="AH283" s="311"/>
      <c r="AI283" s="311"/>
      <c r="AJ283" s="311">
        <f t="shared" si="105"/>
        <v>35</v>
      </c>
      <c r="AK283" s="311"/>
      <c r="AL283" s="311"/>
      <c r="AM283" s="311">
        <f t="shared" si="106"/>
        <v>28</v>
      </c>
      <c r="AN283" s="311"/>
      <c r="AO283" s="311"/>
      <c r="AP283" s="311">
        <f t="shared" si="107"/>
        <v>28</v>
      </c>
      <c r="AQ283" s="311"/>
      <c r="AR283" s="311"/>
      <c r="AS283" s="311">
        <f t="shared" si="108"/>
        <v>28</v>
      </c>
      <c r="AT283" s="311"/>
      <c r="AU283" s="311"/>
      <c r="AV283" s="311">
        <f t="shared" si="109"/>
        <v>31</v>
      </c>
      <c r="AW283" s="311"/>
      <c r="AX283" s="311"/>
    </row>
    <row r="284" spans="1:50">
      <c r="A284" s="311"/>
      <c r="B284" s="311" t="s">
        <v>346</v>
      </c>
      <c r="C284" s="311">
        <f t="shared" si="94"/>
        <v>24</v>
      </c>
      <c r="D284" s="311"/>
      <c r="E284" s="311"/>
      <c r="F284" s="311">
        <f t="shared" si="95"/>
        <v>24</v>
      </c>
      <c r="G284" s="311"/>
      <c r="H284" s="311"/>
      <c r="I284" s="311">
        <f t="shared" si="96"/>
        <v>34</v>
      </c>
      <c r="J284" s="311"/>
      <c r="K284" s="311"/>
      <c r="L284" s="311">
        <f t="shared" si="97"/>
        <v>25</v>
      </c>
      <c r="M284" s="311"/>
      <c r="N284" s="311"/>
      <c r="O284" s="311">
        <f t="shared" si="98"/>
        <v>15</v>
      </c>
      <c r="P284" s="311"/>
      <c r="Q284" s="311"/>
      <c r="R284" s="311">
        <f t="shared" si="99"/>
        <v>28</v>
      </c>
      <c r="S284" s="311"/>
      <c r="T284" s="311"/>
      <c r="U284" s="311">
        <f t="shared" si="100"/>
        <v>22</v>
      </c>
      <c r="V284" s="311"/>
      <c r="W284" s="311"/>
      <c r="X284" s="311" t="str">
        <f t="shared" si="101"/>
        <v>-</v>
      </c>
      <c r="Y284" s="311"/>
      <c r="Z284" s="311"/>
      <c r="AA284" s="311" t="str">
        <f t="shared" si="102"/>
        <v>-</v>
      </c>
      <c r="AB284" s="311"/>
      <c r="AC284" s="311"/>
      <c r="AD284" s="311">
        <f t="shared" si="103"/>
        <v>34</v>
      </c>
      <c r="AE284" s="311"/>
      <c r="AF284" s="311"/>
      <c r="AG284" s="311">
        <f t="shared" si="104"/>
        <v>6</v>
      </c>
      <c r="AH284" s="311"/>
      <c r="AI284" s="311"/>
      <c r="AJ284" s="311">
        <f t="shared" si="105"/>
        <v>30</v>
      </c>
      <c r="AK284" s="311"/>
      <c r="AL284" s="311"/>
      <c r="AM284" s="311">
        <f t="shared" si="106"/>
        <v>31</v>
      </c>
      <c r="AN284" s="311"/>
      <c r="AO284" s="311"/>
      <c r="AP284" s="311">
        <f t="shared" si="107"/>
        <v>31</v>
      </c>
      <c r="AQ284" s="311"/>
      <c r="AR284" s="311"/>
      <c r="AS284" s="311">
        <f t="shared" si="108"/>
        <v>32</v>
      </c>
      <c r="AT284" s="311"/>
      <c r="AU284" s="311"/>
      <c r="AV284" s="311">
        <f t="shared" si="109"/>
        <v>36</v>
      </c>
      <c r="AW284" s="311"/>
      <c r="AX284" s="311"/>
    </row>
    <row r="285" spans="1:50">
      <c r="A285" s="311"/>
      <c r="B285" s="311" t="s">
        <v>347</v>
      </c>
      <c r="C285" s="311">
        <f t="shared" si="94"/>
        <v>31</v>
      </c>
      <c r="D285" s="311"/>
      <c r="E285" s="311"/>
      <c r="F285" s="311">
        <f t="shared" si="95"/>
        <v>22</v>
      </c>
      <c r="G285" s="311"/>
      <c r="H285" s="311"/>
      <c r="I285" s="311">
        <f t="shared" si="96"/>
        <v>39</v>
      </c>
      <c r="J285" s="311"/>
      <c r="K285" s="311"/>
      <c r="L285" s="311">
        <f t="shared" si="97"/>
        <v>25</v>
      </c>
      <c r="M285" s="311"/>
      <c r="N285" s="311"/>
      <c r="O285" s="311">
        <f t="shared" si="98"/>
        <v>15</v>
      </c>
      <c r="P285" s="311"/>
      <c r="Q285" s="311"/>
      <c r="R285" s="311">
        <f t="shared" si="99"/>
        <v>34</v>
      </c>
      <c r="S285" s="311"/>
      <c r="T285" s="311"/>
      <c r="U285" s="311">
        <f t="shared" si="100"/>
        <v>34</v>
      </c>
      <c r="V285" s="311"/>
      <c r="W285" s="311"/>
      <c r="X285" s="311" t="str">
        <f t="shared" si="101"/>
        <v>-</v>
      </c>
      <c r="Y285" s="311"/>
      <c r="Z285" s="311"/>
      <c r="AA285" s="311" t="str">
        <f t="shared" si="102"/>
        <v>-</v>
      </c>
      <c r="AB285" s="311"/>
      <c r="AC285" s="311"/>
      <c r="AD285" s="311">
        <f t="shared" si="103"/>
        <v>11</v>
      </c>
      <c r="AE285" s="311"/>
      <c r="AF285" s="311"/>
      <c r="AG285" s="311">
        <f t="shared" si="104"/>
        <v>20</v>
      </c>
      <c r="AH285" s="311"/>
      <c r="AI285" s="311"/>
      <c r="AJ285" s="311">
        <f t="shared" si="105"/>
        <v>18</v>
      </c>
      <c r="AK285" s="311"/>
      <c r="AL285" s="311"/>
      <c r="AM285" s="311">
        <f t="shared" si="106"/>
        <v>40</v>
      </c>
      <c r="AN285" s="311"/>
      <c r="AO285" s="311"/>
      <c r="AP285" s="311">
        <f t="shared" si="107"/>
        <v>38</v>
      </c>
      <c r="AQ285" s="311"/>
      <c r="AR285" s="311"/>
      <c r="AS285" s="311">
        <f t="shared" si="108"/>
        <v>37</v>
      </c>
      <c r="AT285" s="311"/>
      <c r="AU285" s="311"/>
      <c r="AV285" s="311">
        <f t="shared" si="109"/>
        <v>38</v>
      </c>
      <c r="AW285" s="311"/>
      <c r="AX285" s="311"/>
    </row>
    <row r="286" spans="1:50">
      <c r="A286" s="311"/>
      <c r="B286" s="311" t="s">
        <v>348</v>
      </c>
      <c r="C286" s="311">
        <f t="shared" si="94"/>
        <v>16</v>
      </c>
      <c r="D286" s="311"/>
      <c r="E286" s="311"/>
      <c r="F286" s="311">
        <f t="shared" si="95"/>
        <v>11</v>
      </c>
      <c r="G286" s="311"/>
      <c r="H286" s="311"/>
      <c r="I286" s="311">
        <f t="shared" si="96"/>
        <v>15</v>
      </c>
      <c r="J286" s="311"/>
      <c r="K286" s="311"/>
      <c r="L286" s="311">
        <f t="shared" si="97"/>
        <v>2</v>
      </c>
      <c r="M286" s="311"/>
      <c r="N286" s="311"/>
      <c r="O286" s="311">
        <f t="shared" si="98"/>
        <v>15</v>
      </c>
      <c r="P286" s="311"/>
      <c r="Q286" s="311"/>
      <c r="R286" s="311">
        <f t="shared" si="99"/>
        <v>7</v>
      </c>
      <c r="S286" s="311"/>
      <c r="T286" s="311"/>
      <c r="U286" s="311">
        <f t="shared" si="100"/>
        <v>14</v>
      </c>
      <c r="V286" s="311"/>
      <c r="W286" s="311"/>
      <c r="X286" s="311" t="str">
        <f t="shared" si="101"/>
        <v>-</v>
      </c>
      <c r="Y286" s="311"/>
      <c r="Z286" s="311"/>
      <c r="AA286" s="311">
        <f t="shared" si="102"/>
        <v>2</v>
      </c>
      <c r="AB286" s="311"/>
      <c r="AC286" s="311"/>
      <c r="AD286" s="311">
        <f t="shared" si="103"/>
        <v>12</v>
      </c>
      <c r="AE286" s="311"/>
      <c r="AF286" s="311"/>
      <c r="AG286" s="311">
        <f t="shared" si="104"/>
        <v>11</v>
      </c>
      <c r="AH286" s="311"/>
      <c r="AI286" s="311"/>
      <c r="AJ286" s="311">
        <f t="shared" si="105"/>
        <v>4</v>
      </c>
      <c r="AK286" s="311"/>
      <c r="AL286" s="311"/>
      <c r="AM286" s="311">
        <f t="shared" si="106"/>
        <v>24</v>
      </c>
      <c r="AN286" s="311"/>
      <c r="AO286" s="311"/>
      <c r="AP286" s="311">
        <f t="shared" si="107"/>
        <v>17</v>
      </c>
      <c r="AQ286" s="311"/>
      <c r="AR286" s="311"/>
      <c r="AS286" s="311">
        <f t="shared" si="108"/>
        <v>17</v>
      </c>
      <c r="AT286" s="311"/>
      <c r="AU286" s="311"/>
      <c r="AV286" s="311">
        <f t="shared" si="109"/>
        <v>26</v>
      </c>
      <c r="AW286" s="311"/>
      <c r="AX286" s="311"/>
    </row>
    <row r="287" spans="1:50">
      <c r="A287" s="311"/>
      <c r="B287" s="311" t="s">
        <v>349</v>
      </c>
      <c r="C287" s="311">
        <f t="shared" si="94"/>
        <v>27</v>
      </c>
      <c r="D287" s="311"/>
      <c r="E287" s="311"/>
      <c r="F287" s="311">
        <f t="shared" si="95"/>
        <v>27</v>
      </c>
      <c r="G287" s="311"/>
      <c r="H287" s="311"/>
      <c r="I287" s="311">
        <f t="shared" si="96"/>
        <v>24</v>
      </c>
      <c r="J287" s="311"/>
      <c r="K287" s="311"/>
      <c r="L287" s="311">
        <f t="shared" si="97"/>
        <v>3</v>
      </c>
      <c r="M287" s="311"/>
      <c r="N287" s="311"/>
      <c r="O287" s="311">
        <f t="shared" si="98"/>
        <v>15</v>
      </c>
      <c r="P287" s="311"/>
      <c r="Q287" s="311"/>
      <c r="R287" s="311">
        <f t="shared" si="99"/>
        <v>6</v>
      </c>
      <c r="S287" s="311"/>
      <c r="T287" s="311"/>
      <c r="U287" s="311">
        <f t="shared" si="100"/>
        <v>27</v>
      </c>
      <c r="V287" s="311"/>
      <c r="W287" s="311"/>
      <c r="X287" s="311" t="str">
        <f t="shared" si="101"/>
        <v>-</v>
      </c>
      <c r="Y287" s="311"/>
      <c r="Z287" s="311"/>
      <c r="AA287" s="311">
        <f t="shared" si="102"/>
        <v>2</v>
      </c>
      <c r="AB287" s="311"/>
      <c r="AC287" s="311"/>
      <c r="AD287" s="311">
        <f t="shared" si="103"/>
        <v>24</v>
      </c>
      <c r="AE287" s="311"/>
      <c r="AF287" s="311"/>
      <c r="AG287" s="311">
        <f t="shared" si="104"/>
        <v>12</v>
      </c>
      <c r="AH287" s="311"/>
      <c r="AI287" s="311"/>
      <c r="AJ287" s="311">
        <f t="shared" si="105"/>
        <v>28</v>
      </c>
      <c r="AK287" s="311"/>
      <c r="AL287" s="311"/>
      <c r="AM287" s="311">
        <f t="shared" si="106"/>
        <v>26</v>
      </c>
      <c r="AN287" s="311"/>
      <c r="AO287" s="311"/>
      <c r="AP287" s="311">
        <f t="shared" si="107"/>
        <v>42</v>
      </c>
      <c r="AQ287" s="311"/>
      <c r="AR287" s="311"/>
      <c r="AS287" s="311">
        <f t="shared" si="108"/>
        <v>42</v>
      </c>
      <c r="AT287" s="311"/>
      <c r="AU287" s="311"/>
      <c r="AV287" s="311">
        <f t="shared" si="109"/>
        <v>10</v>
      </c>
      <c r="AW287" s="311"/>
      <c r="AX287" s="311"/>
    </row>
    <row r="288" spans="1:50">
      <c r="A288" s="311"/>
      <c r="B288" s="311" t="s">
        <v>350</v>
      </c>
      <c r="C288" s="311">
        <f t="shared" si="94"/>
        <v>20</v>
      </c>
      <c r="D288" s="311"/>
      <c r="E288" s="311"/>
      <c r="F288" s="311">
        <f t="shared" si="95"/>
        <v>23</v>
      </c>
      <c r="G288" s="311"/>
      <c r="H288" s="311"/>
      <c r="I288" s="311">
        <f t="shared" si="96"/>
        <v>37</v>
      </c>
      <c r="J288" s="311"/>
      <c r="K288" s="311"/>
      <c r="L288" s="311">
        <f t="shared" si="97"/>
        <v>19</v>
      </c>
      <c r="M288" s="311"/>
      <c r="N288" s="311"/>
      <c r="O288" s="311">
        <f t="shared" si="98"/>
        <v>15</v>
      </c>
      <c r="P288" s="311"/>
      <c r="Q288" s="311"/>
      <c r="R288" s="311">
        <f t="shared" si="99"/>
        <v>34</v>
      </c>
      <c r="S288" s="311"/>
      <c r="T288" s="311"/>
      <c r="U288" s="311">
        <f t="shared" si="100"/>
        <v>3</v>
      </c>
      <c r="V288" s="311"/>
      <c r="W288" s="311"/>
      <c r="X288" s="311" t="str">
        <f t="shared" si="101"/>
        <v>-</v>
      </c>
      <c r="Y288" s="311"/>
      <c r="Z288" s="311"/>
      <c r="AA288" s="311">
        <f t="shared" si="102"/>
        <v>2</v>
      </c>
      <c r="AB288" s="311"/>
      <c r="AC288" s="311"/>
      <c r="AD288" s="311">
        <f t="shared" si="103"/>
        <v>17</v>
      </c>
      <c r="AE288" s="311"/>
      <c r="AF288" s="311"/>
      <c r="AG288" s="311">
        <f t="shared" si="104"/>
        <v>15</v>
      </c>
      <c r="AH288" s="311"/>
      <c r="AI288" s="311"/>
      <c r="AJ288" s="311">
        <f t="shared" si="105"/>
        <v>13</v>
      </c>
      <c r="AK288" s="311"/>
      <c r="AL288" s="311"/>
      <c r="AM288" s="311">
        <f t="shared" si="106"/>
        <v>15</v>
      </c>
      <c r="AN288" s="311"/>
      <c r="AO288" s="311"/>
      <c r="AP288" s="311">
        <f t="shared" si="107"/>
        <v>26</v>
      </c>
      <c r="AQ288" s="311"/>
      <c r="AR288" s="311"/>
      <c r="AS288" s="311">
        <f t="shared" si="108"/>
        <v>27</v>
      </c>
      <c r="AT288" s="311"/>
      <c r="AU288" s="311"/>
      <c r="AV288" s="311">
        <f t="shared" si="109"/>
        <v>6</v>
      </c>
      <c r="AW288" s="311"/>
      <c r="AX288" s="311"/>
    </row>
    <row r="289" spans="1:50">
      <c r="A289" s="311"/>
      <c r="B289" s="311" t="s">
        <v>351</v>
      </c>
      <c r="C289" s="311">
        <f t="shared" si="94"/>
        <v>5</v>
      </c>
      <c r="D289" s="311"/>
      <c r="E289" s="311"/>
      <c r="F289" s="311">
        <f t="shared" si="95"/>
        <v>6</v>
      </c>
      <c r="G289" s="311"/>
      <c r="H289" s="311"/>
      <c r="I289" s="311">
        <f t="shared" si="96"/>
        <v>17</v>
      </c>
      <c r="J289" s="311"/>
      <c r="K289" s="311"/>
      <c r="L289" s="311">
        <f t="shared" si="97"/>
        <v>5</v>
      </c>
      <c r="M289" s="311"/>
      <c r="N289" s="311"/>
      <c r="O289" s="311">
        <f t="shared" si="98"/>
        <v>15</v>
      </c>
      <c r="P289" s="311"/>
      <c r="Q289" s="311"/>
      <c r="R289" s="311">
        <f t="shared" si="99"/>
        <v>17</v>
      </c>
      <c r="S289" s="311"/>
      <c r="T289" s="311"/>
      <c r="U289" s="311">
        <f t="shared" si="100"/>
        <v>8</v>
      </c>
      <c r="V289" s="311"/>
      <c r="W289" s="311"/>
      <c r="X289" s="311" t="str">
        <f t="shared" si="101"/>
        <v>-</v>
      </c>
      <c r="Y289" s="311"/>
      <c r="Z289" s="311"/>
      <c r="AA289" s="311">
        <f t="shared" si="102"/>
        <v>2</v>
      </c>
      <c r="AB289" s="311"/>
      <c r="AC289" s="311"/>
      <c r="AD289" s="311">
        <f t="shared" si="103"/>
        <v>4</v>
      </c>
      <c r="AE289" s="311"/>
      <c r="AF289" s="311"/>
      <c r="AG289" s="311">
        <f t="shared" si="104"/>
        <v>7</v>
      </c>
      <c r="AH289" s="311"/>
      <c r="AI289" s="311"/>
      <c r="AJ289" s="311">
        <f t="shared" si="105"/>
        <v>10</v>
      </c>
      <c r="AK289" s="311"/>
      <c r="AL289" s="311"/>
      <c r="AM289" s="311">
        <f t="shared" si="106"/>
        <v>5</v>
      </c>
      <c r="AN289" s="311"/>
      <c r="AO289" s="311"/>
      <c r="AP289" s="311">
        <f t="shared" si="107"/>
        <v>3</v>
      </c>
      <c r="AQ289" s="311"/>
      <c r="AR289" s="311"/>
      <c r="AS289" s="311">
        <f t="shared" si="108"/>
        <v>3</v>
      </c>
      <c r="AT289" s="311"/>
      <c r="AU289" s="311"/>
      <c r="AV289" s="311">
        <f t="shared" si="109"/>
        <v>4</v>
      </c>
      <c r="AW289" s="311"/>
      <c r="AX289" s="311"/>
    </row>
    <row r="290" spans="1:50">
      <c r="A290" s="311"/>
      <c r="B290" s="311" t="s">
        <v>352</v>
      </c>
      <c r="C290" s="311">
        <f t="shared" si="94"/>
        <v>25</v>
      </c>
      <c r="D290" s="311"/>
      <c r="E290" s="311"/>
      <c r="F290" s="311">
        <f t="shared" si="95"/>
        <v>29</v>
      </c>
      <c r="G290" s="311"/>
      <c r="H290" s="311"/>
      <c r="I290" s="311">
        <f t="shared" si="96"/>
        <v>27</v>
      </c>
      <c r="J290" s="311"/>
      <c r="K290" s="311"/>
      <c r="L290" s="311">
        <f t="shared" si="97"/>
        <v>12</v>
      </c>
      <c r="M290" s="311"/>
      <c r="N290" s="311"/>
      <c r="O290" s="311">
        <f t="shared" si="98"/>
        <v>15</v>
      </c>
      <c r="P290" s="311"/>
      <c r="Q290" s="311"/>
      <c r="R290" s="311">
        <f t="shared" si="99"/>
        <v>25</v>
      </c>
      <c r="S290" s="311"/>
      <c r="T290" s="311"/>
      <c r="U290" s="311">
        <f t="shared" si="100"/>
        <v>27</v>
      </c>
      <c r="V290" s="311"/>
      <c r="W290" s="311"/>
      <c r="X290" s="311" t="str">
        <f t="shared" si="101"/>
        <v>-</v>
      </c>
      <c r="Y290" s="311"/>
      <c r="Z290" s="311"/>
      <c r="AA290" s="311">
        <f t="shared" si="102"/>
        <v>2</v>
      </c>
      <c r="AB290" s="311"/>
      <c r="AC290" s="311"/>
      <c r="AD290" s="311">
        <f t="shared" si="103"/>
        <v>22</v>
      </c>
      <c r="AE290" s="311"/>
      <c r="AF290" s="311"/>
      <c r="AG290" s="311">
        <f t="shared" si="104"/>
        <v>16</v>
      </c>
      <c r="AH290" s="311"/>
      <c r="AI290" s="311"/>
      <c r="AJ290" s="311">
        <f t="shared" si="105"/>
        <v>22</v>
      </c>
      <c r="AK290" s="311"/>
      <c r="AL290" s="311"/>
      <c r="AM290" s="311">
        <f t="shared" si="106"/>
        <v>21</v>
      </c>
      <c r="AN290" s="311"/>
      <c r="AO290" s="311"/>
      <c r="AP290" s="311">
        <f t="shared" si="107"/>
        <v>18</v>
      </c>
      <c r="AQ290" s="311"/>
      <c r="AR290" s="311"/>
      <c r="AS290" s="311">
        <f t="shared" si="108"/>
        <v>18</v>
      </c>
      <c r="AT290" s="311"/>
      <c r="AU290" s="311"/>
      <c r="AV290" s="311">
        <f t="shared" si="109"/>
        <v>15</v>
      </c>
      <c r="AW290" s="311"/>
      <c r="AX290" s="311"/>
    </row>
    <row r="291" spans="1:50">
      <c r="A291" s="311"/>
      <c r="B291" s="311" t="s">
        <v>353</v>
      </c>
      <c r="C291" s="311">
        <f t="shared" si="94"/>
        <v>4</v>
      </c>
      <c r="D291" s="311"/>
      <c r="E291" s="311"/>
      <c r="F291" s="311">
        <f t="shared" si="95"/>
        <v>18</v>
      </c>
      <c r="G291" s="311"/>
      <c r="H291" s="311"/>
      <c r="I291" s="311">
        <f t="shared" si="96"/>
        <v>32</v>
      </c>
      <c r="J291" s="311"/>
      <c r="K291" s="311"/>
      <c r="L291" s="311">
        <f t="shared" si="97"/>
        <v>25</v>
      </c>
      <c r="M291" s="311"/>
      <c r="N291" s="311"/>
      <c r="O291" s="311">
        <f t="shared" si="98"/>
        <v>15</v>
      </c>
      <c r="P291" s="311"/>
      <c r="Q291" s="311"/>
      <c r="R291" s="311">
        <f t="shared" si="99"/>
        <v>34</v>
      </c>
      <c r="S291" s="311"/>
      <c r="T291" s="311"/>
      <c r="U291" s="311">
        <f t="shared" si="100"/>
        <v>14</v>
      </c>
      <c r="V291" s="311"/>
      <c r="W291" s="311"/>
      <c r="X291" s="311" t="str">
        <f t="shared" si="101"/>
        <v>-</v>
      </c>
      <c r="Y291" s="311"/>
      <c r="Z291" s="311"/>
      <c r="AA291" s="311">
        <f t="shared" si="102"/>
        <v>2</v>
      </c>
      <c r="AB291" s="311"/>
      <c r="AC291" s="311"/>
      <c r="AD291" s="311">
        <f t="shared" si="103"/>
        <v>13</v>
      </c>
      <c r="AE291" s="311"/>
      <c r="AF291" s="311"/>
      <c r="AG291" s="311">
        <f t="shared" si="104"/>
        <v>18</v>
      </c>
      <c r="AH291" s="311"/>
      <c r="AI291" s="311"/>
      <c r="AJ291" s="311">
        <f t="shared" si="105"/>
        <v>14</v>
      </c>
      <c r="AK291" s="311"/>
      <c r="AL291" s="311"/>
      <c r="AM291" s="311">
        <f t="shared" si="106"/>
        <v>3</v>
      </c>
      <c r="AN291" s="311"/>
      <c r="AO291" s="311"/>
      <c r="AP291" s="311">
        <f t="shared" si="107"/>
        <v>16</v>
      </c>
      <c r="AQ291" s="311"/>
      <c r="AR291" s="311"/>
      <c r="AS291" s="311">
        <f t="shared" si="108"/>
        <v>16</v>
      </c>
      <c r="AT291" s="311"/>
      <c r="AU291" s="311"/>
      <c r="AV291" s="311">
        <f t="shared" si="109"/>
        <v>3</v>
      </c>
      <c r="AW291" s="311"/>
      <c r="AX291" s="311"/>
    </row>
    <row r="292" spans="1:50">
      <c r="A292" s="311"/>
      <c r="B292" s="311" t="s">
        <v>354</v>
      </c>
      <c r="C292" s="311">
        <f t="shared" si="94"/>
        <v>2</v>
      </c>
      <c r="D292" s="311"/>
      <c r="E292" s="311"/>
      <c r="F292" s="311">
        <f t="shared" si="95"/>
        <v>10</v>
      </c>
      <c r="G292" s="311"/>
      <c r="H292" s="311"/>
      <c r="I292" s="311">
        <f t="shared" si="96"/>
        <v>28</v>
      </c>
      <c r="J292" s="311"/>
      <c r="K292" s="311"/>
      <c r="L292" s="311">
        <f t="shared" si="97"/>
        <v>25</v>
      </c>
      <c r="M292" s="311"/>
      <c r="N292" s="311"/>
      <c r="O292" s="311">
        <f t="shared" si="98"/>
        <v>11</v>
      </c>
      <c r="P292" s="311"/>
      <c r="Q292" s="311"/>
      <c r="R292" s="311">
        <f t="shared" si="99"/>
        <v>28</v>
      </c>
      <c r="S292" s="311"/>
      <c r="T292" s="311"/>
      <c r="U292" s="311">
        <f t="shared" si="100"/>
        <v>2</v>
      </c>
      <c r="V292" s="311"/>
      <c r="W292" s="311"/>
      <c r="X292" s="311" t="str">
        <f t="shared" si="101"/>
        <v>-</v>
      </c>
      <c r="Y292" s="311"/>
      <c r="Z292" s="311"/>
      <c r="AA292" s="311">
        <f t="shared" si="102"/>
        <v>2</v>
      </c>
      <c r="AB292" s="311"/>
      <c r="AC292" s="311"/>
      <c r="AD292" s="311">
        <f t="shared" si="103"/>
        <v>15</v>
      </c>
      <c r="AE292" s="311"/>
      <c r="AF292" s="311"/>
      <c r="AG292" s="311">
        <f t="shared" si="104"/>
        <v>21</v>
      </c>
      <c r="AH292" s="311"/>
      <c r="AI292" s="311"/>
      <c r="AJ292" s="311">
        <f t="shared" si="105"/>
        <v>9</v>
      </c>
      <c r="AK292" s="311"/>
      <c r="AL292" s="311"/>
      <c r="AM292" s="311">
        <f t="shared" si="106"/>
        <v>2</v>
      </c>
      <c r="AN292" s="311"/>
      <c r="AO292" s="311"/>
      <c r="AP292" s="311">
        <f t="shared" si="107"/>
        <v>14</v>
      </c>
      <c r="AQ292" s="311"/>
      <c r="AR292" s="311"/>
      <c r="AS292" s="311">
        <f t="shared" si="108"/>
        <v>15</v>
      </c>
      <c r="AT292" s="311"/>
      <c r="AU292" s="311"/>
      <c r="AV292" s="311">
        <f t="shared" si="109"/>
        <v>1</v>
      </c>
      <c r="AW292" s="311"/>
      <c r="AX292" s="311"/>
    </row>
    <row r="293" spans="1:50">
      <c r="A293" s="311"/>
      <c r="B293" s="311" t="s">
        <v>355</v>
      </c>
      <c r="C293" s="311">
        <f t="shared" si="94"/>
        <v>34</v>
      </c>
      <c r="D293" s="311"/>
      <c r="E293" s="311"/>
      <c r="F293" s="311">
        <f t="shared" si="95"/>
        <v>35</v>
      </c>
      <c r="G293" s="311"/>
      <c r="H293" s="311"/>
      <c r="I293" s="311">
        <f t="shared" si="96"/>
        <v>46</v>
      </c>
      <c r="J293" s="311"/>
      <c r="K293" s="311"/>
      <c r="L293" s="311">
        <f t="shared" si="97"/>
        <v>25</v>
      </c>
      <c r="M293" s="311"/>
      <c r="N293" s="311"/>
      <c r="O293" s="311">
        <f t="shared" si="98"/>
        <v>15</v>
      </c>
      <c r="P293" s="311"/>
      <c r="Q293" s="311"/>
      <c r="R293" s="311" t="str">
        <f t="shared" si="99"/>
        <v>-</v>
      </c>
      <c r="S293" s="311"/>
      <c r="T293" s="311"/>
      <c r="U293" s="311">
        <f t="shared" si="100"/>
        <v>42</v>
      </c>
      <c r="V293" s="311"/>
      <c r="W293" s="311"/>
      <c r="X293" s="311" t="str">
        <f t="shared" si="101"/>
        <v>-</v>
      </c>
      <c r="Y293" s="311"/>
      <c r="Z293" s="311"/>
      <c r="AA293" s="311" t="str">
        <f t="shared" si="102"/>
        <v>-</v>
      </c>
      <c r="AB293" s="311"/>
      <c r="AC293" s="311"/>
      <c r="AD293" s="311">
        <f t="shared" si="103"/>
        <v>39</v>
      </c>
      <c r="AE293" s="311"/>
      <c r="AF293" s="311"/>
      <c r="AG293" s="311">
        <f t="shared" si="104"/>
        <v>36</v>
      </c>
      <c r="AH293" s="311"/>
      <c r="AI293" s="311"/>
      <c r="AJ293" s="311">
        <f t="shared" si="105"/>
        <v>11</v>
      </c>
      <c r="AK293" s="311"/>
      <c r="AL293" s="311"/>
      <c r="AM293" s="311">
        <f t="shared" si="106"/>
        <v>23</v>
      </c>
      <c r="AN293" s="311"/>
      <c r="AO293" s="311"/>
      <c r="AP293" s="311">
        <f t="shared" si="107"/>
        <v>33</v>
      </c>
      <c r="AQ293" s="311"/>
      <c r="AR293" s="311"/>
      <c r="AS293" s="311">
        <f t="shared" si="108"/>
        <v>31</v>
      </c>
      <c r="AT293" s="311"/>
      <c r="AU293" s="311"/>
      <c r="AV293" s="311">
        <f t="shared" si="109"/>
        <v>9</v>
      </c>
      <c r="AW293" s="311"/>
      <c r="AX293" s="311"/>
    </row>
    <row r="294" spans="1:50">
      <c r="A294" s="311" t="s">
        <v>306</v>
      </c>
      <c r="B294" s="311" t="s">
        <v>120</v>
      </c>
      <c r="C294" s="311">
        <f t="shared" si="94"/>
        <v>9</v>
      </c>
      <c r="D294" s="311"/>
      <c r="E294" s="311"/>
      <c r="F294" s="311">
        <f t="shared" si="95"/>
        <v>6</v>
      </c>
      <c r="G294" s="311"/>
      <c r="H294" s="311"/>
      <c r="I294" s="311">
        <f t="shared" si="96"/>
        <v>3</v>
      </c>
      <c r="J294" s="311"/>
      <c r="K294" s="311"/>
      <c r="L294" s="311">
        <f t="shared" si="97"/>
        <v>5</v>
      </c>
      <c r="M294" s="311"/>
      <c r="N294" s="311"/>
      <c r="O294" s="311">
        <f t="shared" si="98"/>
        <v>9</v>
      </c>
      <c r="P294" s="311"/>
      <c r="Q294" s="311"/>
      <c r="R294" s="311">
        <f t="shared" si="99"/>
        <v>4</v>
      </c>
      <c r="S294" s="311"/>
      <c r="T294" s="311"/>
      <c r="U294" s="311">
        <f t="shared" si="100"/>
        <v>6</v>
      </c>
      <c r="V294" s="311"/>
      <c r="W294" s="311"/>
      <c r="X294" s="311">
        <f t="shared" si="101"/>
        <v>5</v>
      </c>
      <c r="Y294" s="311"/>
      <c r="Z294" s="311"/>
      <c r="AA294" s="311">
        <f t="shared" si="102"/>
        <v>2</v>
      </c>
      <c r="AB294" s="311"/>
      <c r="AC294" s="311"/>
      <c r="AD294" s="311">
        <f t="shared" si="103"/>
        <v>6</v>
      </c>
      <c r="AE294" s="311"/>
      <c r="AF294" s="311"/>
      <c r="AG294" s="311">
        <f t="shared" si="104"/>
        <v>6</v>
      </c>
      <c r="AH294" s="311"/>
      <c r="AI294" s="311"/>
      <c r="AJ294" s="311">
        <f t="shared" si="105"/>
        <v>2</v>
      </c>
      <c r="AK294" s="311"/>
      <c r="AL294" s="311"/>
      <c r="AM294" s="311">
        <f t="shared" si="106"/>
        <v>10</v>
      </c>
      <c r="AN294" s="311"/>
      <c r="AO294" s="311"/>
      <c r="AP294" s="311">
        <f t="shared" si="107"/>
        <v>8</v>
      </c>
      <c r="AQ294" s="311"/>
      <c r="AR294" s="311"/>
      <c r="AS294" s="311">
        <f t="shared" si="108"/>
        <v>9</v>
      </c>
      <c r="AT294" s="311"/>
      <c r="AU294" s="311"/>
      <c r="AV294" s="311">
        <f t="shared" si="109"/>
        <v>13</v>
      </c>
      <c r="AW294" s="311"/>
      <c r="AX294" s="311"/>
    </row>
    <row r="295" spans="1:50">
      <c r="A295" s="311"/>
      <c r="B295" s="311" t="s">
        <v>125</v>
      </c>
      <c r="C295" s="311">
        <f t="shared" si="94"/>
        <v>12</v>
      </c>
      <c r="D295" s="311"/>
      <c r="E295" s="311"/>
      <c r="F295" s="311">
        <f t="shared" si="95"/>
        <v>8</v>
      </c>
      <c r="G295" s="311"/>
      <c r="H295" s="311"/>
      <c r="I295" s="311">
        <f t="shared" si="96"/>
        <v>8</v>
      </c>
      <c r="J295" s="311"/>
      <c r="K295" s="311"/>
      <c r="L295" s="311">
        <f t="shared" si="97"/>
        <v>10</v>
      </c>
      <c r="M295" s="311"/>
      <c r="N295" s="311"/>
      <c r="O295" s="311">
        <f t="shared" si="98"/>
        <v>9</v>
      </c>
      <c r="P295" s="311"/>
      <c r="Q295" s="311"/>
      <c r="R295" s="311">
        <f t="shared" si="99"/>
        <v>9</v>
      </c>
      <c r="S295" s="311"/>
      <c r="T295" s="311"/>
      <c r="U295" s="311">
        <f t="shared" si="100"/>
        <v>7</v>
      </c>
      <c r="V295" s="311"/>
      <c r="W295" s="311"/>
      <c r="X295" s="311">
        <f t="shared" si="101"/>
        <v>11</v>
      </c>
      <c r="Y295" s="311"/>
      <c r="Z295" s="311"/>
      <c r="AA295" s="311" t="str">
        <f t="shared" si="102"/>
        <v>-</v>
      </c>
      <c r="AB295" s="311"/>
      <c r="AC295" s="311"/>
      <c r="AD295" s="311">
        <f t="shared" si="103"/>
        <v>8</v>
      </c>
      <c r="AE295" s="311"/>
      <c r="AF295" s="311"/>
      <c r="AG295" s="311">
        <f t="shared" si="104"/>
        <v>7</v>
      </c>
      <c r="AH295" s="311"/>
      <c r="AI295" s="311"/>
      <c r="AJ295" s="311">
        <f t="shared" si="105"/>
        <v>4</v>
      </c>
      <c r="AK295" s="311"/>
      <c r="AL295" s="311"/>
      <c r="AM295" s="311">
        <f t="shared" si="106"/>
        <v>9</v>
      </c>
      <c r="AN295" s="311"/>
      <c r="AO295" s="311"/>
      <c r="AP295" s="311">
        <f t="shared" si="107"/>
        <v>7</v>
      </c>
      <c r="AQ295" s="311"/>
      <c r="AR295" s="311"/>
      <c r="AS295" s="311">
        <f t="shared" si="108"/>
        <v>7</v>
      </c>
      <c r="AT295" s="311"/>
      <c r="AU295" s="311"/>
      <c r="AV295" s="311">
        <f t="shared" si="109"/>
        <v>6</v>
      </c>
      <c r="AW295" s="311"/>
      <c r="AX295" s="311"/>
    </row>
    <row r="296" spans="1:50">
      <c r="A296" s="311"/>
      <c r="B296" s="311" t="s">
        <v>122</v>
      </c>
      <c r="C296" s="311">
        <f t="shared" si="94"/>
        <v>14</v>
      </c>
      <c r="D296" s="311"/>
      <c r="E296" s="311"/>
      <c r="F296" s="311">
        <f t="shared" si="95"/>
        <v>9</v>
      </c>
      <c r="G296" s="311"/>
      <c r="H296" s="311"/>
      <c r="I296" s="311">
        <f t="shared" si="96"/>
        <v>6</v>
      </c>
      <c r="J296" s="311"/>
      <c r="K296" s="311"/>
      <c r="L296" s="311">
        <f t="shared" si="97"/>
        <v>9</v>
      </c>
      <c r="M296" s="311"/>
      <c r="N296" s="311"/>
      <c r="O296" s="311">
        <f t="shared" si="98"/>
        <v>4</v>
      </c>
      <c r="P296" s="311"/>
      <c r="Q296" s="311"/>
      <c r="R296" s="311">
        <f t="shared" si="99"/>
        <v>8</v>
      </c>
      <c r="S296" s="311"/>
      <c r="T296" s="311"/>
      <c r="U296" s="311">
        <f t="shared" si="100"/>
        <v>5</v>
      </c>
      <c r="V296" s="311"/>
      <c r="W296" s="311"/>
      <c r="X296" s="311">
        <f t="shared" si="101"/>
        <v>8</v>
      </c>
      <c r="Y296" s="311"/>
      <c r="Z296" s="311"/>
      <c r="AA296" s="311">
        <f t="shared" si="102"/>
        <v>2</v>
      </c>
      <c r="AB296" s="311"/>
      <c r="AC296" s="311"/>
      <c r="AD296" s="311">
        <f t="shared" si="103"/>
        <v>10</v>
      </c>
      <c r="AE296" s="311"/>
      <c r="AF296" s="311"/>
      <c r="AG296" s="311">
        <f t="shared" si="104"/>
        <v>9</v>
      </c>
      <c r="AH296" s="311"/>
      <c r="AI296" s="311"/>
      <c r="AJ296" s="311">
        <f t="shared" si="105"/>
        <v>10</v>
      </c>
      <c r="AK296" s="311"/>
      <c r="AL296" s="311"/>
      <c r="AM296" s="311">
        <f t="shared" si="106"/>
        <v>14</v>
      </c>
      <c r="AN296" s="311"/>
      <c r="AO296" s="311"/>
      <c r="AP296" s="311">
        <f t="shared" si="107"/>
        <v>13</v>
      </c>
      <c r="AQ296" s="311"/>
      <c r="AR296" s="311"/>
      <c r="AS296" s="311">
        <f t="shared" si="108"/>
        <v>13</v>
      </c>
      <c r="AT296" s="311"/>
      <c r="AU296" s="311"/>
      <c r="AV296" s="311">
        <f t="shared" si="109"/>
        <v>12</v>
      </c>
      <c r="AW296" s="311"/>
      <c r="AX296" s="311"/>
    </row>
    <row r="297" spans="1:50">
      <c r="A297" s="311"/>
      <c r="B297" s="311" t="s">
        <v>119</v>
      </c>
      <c r="C297" s="311">
        <f t="shared" si="94"/>
        <v>11</v>
      </c>
      <c r="D297" s="311"/>
      <c r="E297" s="311"/>
      <c r="F297" s="311">
        <f t="shared" si="95"/>
        <v>5</v>
      </c>
      <c r="G297" s="311"/>
      <c r="H297" s="311"/>
      <c r="I297" s="311">
        <f t="shared" si="96"/>
        <v>4</v>
      </c>
      <c r="J297" s="311"/>
      <c r="K297" s="311"/>
      <c r="L297" s="311">
        <f t="shared" si="97"/>
        <v>7</v>
      </c>
      <c r="M297" s="311"/>
      <c r="N297" s="311"/>
      <c r="O297" s="311">
        <f t="shared" si="98"/>
        <v>3</v>
      </c>
      <c r="P297" s="311"/>
      <c r="Q297" s="311"/>
      <c r="R297" s="311">
        <f t="shared" si="99"/>
        <v>6</v>
      </c>
      <c r="S297" s="311"/>
      <c r="T297" s="311"/>
      <c r="U297" s="311">
        <f t="shared" si="100"/>
        <v>3</v>
      </c>
      <c r="V297" s="311"/>
      <c r="W297" s="311"/>
      <c r="X297" s="311">
        <f t="shared" si="101"/>
        <v>5</v>
      </c>
      <c r="Y297" s="311"/>
      <c r="Z297" s="311"/>
      <c r="AA297" s="311" t="str">
        <f t="shared" si="102"/>
        <v>-</v>
      </c>
      <c r="AB297" s="311"/>
      <c r="AC297" s="311"/>
      <c r="AD297" s="311">
        <f t="shared" si="103"/>
        <v>5</v>
      </c>
      <c r="AE297" s="311"/>
      <c r="AF297" s="311"/>
      <c r="AG297" s="311">
        <f t="shared" si="104"/>
        <v>1</v>
      </c>
      <c r="AH297" s="311"/>
      <c r="AI297" s="311"/>
      <c r="AJ297" s="311">
        <f t="shared" si="105"/>
        <v>5</v>
      </c>
      <c r="AK297" s="311"/>
      <c r="AL297" s="311"/>
      <c r="AM297" s="311">
        <f t="shared" si="106"/>
        <v>13</v>
      </c>
      <c r="AN297" s="311"/>
      <c r="AO297" s="311"/>
      <c r="AP297" s="311">
        <f t="shared" si="107"/>
        <v>13</v>
      </c>
      <c r="AQ297" s="311"/>
      <c r="AR297" s="311"/>
      <c r="AS297" s="311">
        <f t="shared" si="108"/>
        <v>14</v>
      </c>
      <c r="AT297" s="311"/>
      <c r="AU297" s="311"/>
      <c r="AV297" s="311">
        <f t="shared" si="109"/>
        <v>14</v>
      </c>
      <c r="AW297" s="311"/>
      <c r="AX297" s="311"/>
    </row>
    <row r="298" spans="1:50">
      <c r="A298" s="311"/>
      <c r="B298" s="311" t="s">
        <v>118</v>
      </c>
      <c r="C298" s="311">
        <f t="shared" si="94"/>
        <v>5</v>
      </c>
      <c r="D298" s="311"/>
      <c r="E298" s="311"/>
      <c r="F298" s="311">
        <f t="shared" si="95"/>
        <v>3</v>
      </c>
      <c r="G298" s="311"/>
      <c r="H298" s="311"/>
      <c r="I298" s="311">
        <f t="shared" si="96"/>
        <v>1</v>
      </c>
      <c r="J298" s="311"/>
      <c r="K298" s="311"/>
      <c r="L298" s="311">
        <f t="shared" si="97"/>
        <v>3</v>
      </c>
      <c r="M298" s="311"/>
      <c r="N298" s="311"/>
      <c r="O298" s="311">
        <f t="shared" si="98"/>
        <v>2</v>
      </c>
      <c r="P298" s="311"/>
      <c r="Q298" s="311"/>
      <c r="R298" s="311">
        <f t="shared" si="99"/>
        <v>2</v>
      </c>
      <c r="S298" s="311"/>
      <c r="T298" s="311"/>
      <c r="U298" s="311">
        <f t="shared" si="100"/>
        <v>11</v>
      </c>
      <c r="V298" s="311"/>
      <c r="W298" s="311"/>
      <c r="X298" s="311">
        <f t="shared" si="101"/>
        <v>7</v>
      </c>
      <c r="Y298" s="311"/>
      <c r="Z298" s="311"/>
      <c r="AA298" s="311">
        <f t="shared" si="102"/>
        <v>1</v>
      </c>
      <c r="AB298" s="311"/>
      <c r="AC298" s="311"/>
      <c r="AD298" s="311">
        <f t="shared" si="103"/>
        <v>4</v>
      </c>
      <c r="AE298" s="311"/>
      <c r="AF298" s="311"/>
      <c r="AG298" s="311">
        <f t="shared" si="104"/>
        <v>2</v>
      </c>
      <c r="AH298" s="311"/>
      <c r="AI298" s="311"/>
      <c r="AJ298" s="311">
        <f t="shared" si="105"/>
        <v>1</v>
      </c>
      <c r="AK298" s="311"/>
      <c r="AL298" s="311"/>
      <c r="AM298" s="311">
        <f t="shared" si="106"/>
        <v>11</v>
      </c>
      <c r="AN298" s="311"/>
      <c r="AO298" s="311"/>
      <c r="AP298" s="311">
        <f t="shared" si="107"/>
        <v>12</v>
      </c>
      <c r="AQ298" s="311"/>
      <c r="AR298" s="311"/>
      <c r="AS298" s="311">
        <f t="shared" si="108"/>
        <v>12</v>
      </c>
      <c r="AT298" s="311"/>
      <c r="AU298" s="311"/>
      <c r="AV298" s="311">
        <f t="shared" si="109"/>
        <v>9</v>
      </c>
      <c r="AW298" s="311"/>
      <c r="AX298" s="311"/>
    </row>
    <row r="299" spans="1:50">
      <c r="A299" s="311"/>
      <c r="B299" s="311" t="s">
        <v>67</v>
      </c>
      <c r="C299" s="311">
        <f t="shared" si="94"/>
        <v>3</v>
      </c>
      <c r="D299" s="311"/>
      <c r="E299" s="311"/>
      <c r="F299" s="311">
        <f t="shared" si="95"/>
        <v>4</v>
      </c>
      <c r="G299" s="311"/>
      <c r="H299" s="311"/>
      <c r="I299" s="311">
        <f t="shared" si="96"/>
        <v>2</v>
      </c>
      <c r="J299" s="311"/>
      <c r="K299" s="311"/>
      <c r="L299" s="311">
        <f t="shared" si="97"/>
        <v>4</v>
      </c>
      <c r="M299" s="311"/>
      <c r="N299" s="311"/>
      <c r="O299" s="311">
        <f t="shared" si="98"/>
        <v>1</v>
      </c>
      <c r="P299" s="311"/>
      <c r="Q299" s="311"/>
      <c r="R299" s="311">
        <f t="shared" si="99"/>
        <v>3</v>
      </c>
      <c r="S299" s="311"/>
      <c r="T299" s="311"/>
      <c r="U299" s="311">
        <f t="shared" si="100"/>
        <v>4</v>
      </c>
      <c r="V299" s="311"/>
      <c r="W299" s="311"/>
      <c r="X299" s="311">
        <f t="shared" si="101"/>
        <v>3</v>
      </c>
      <c r="Y299" s="311"/>
      <c r="Z299" s="311"/>
      <c r="AA299" s="311">
        <f t="shared" si="102"/>
        <v>2</v>
      </c>
      <c r="AB299" s="311"/>
      <c r="AC299" s="311"/>
      <c r="AD299" s="311">
        <f t="shared" si="103"/>
        <v>2</v>
      </c>
      <c r="AE299" s="311"/>
      <c r="AF299" s="311"/>
      <c r="AG299" s="311">
        <f t="shared" si="104"/>
        <v>4</v>
      </c>
      <c r="AH299" s="311"/>
      <c r="AI299" s="311"/>
      <c r="AJ299" s="311">
        <f t="shared" si="105"/>
        <v>3</v>
      </c>
      <c r="AK299" s="311"/>
      <c r="AL299" s="311"/>
      <c r="AM299" s="311">
        <f t="shared" si="106"/>
        <v>8</v>
      </c>
      <c r="AN299" s="311"/>
      <c r="AO299" s="311"/>
      <c r="AP299" s="311">
        <f t="shared" si="107"/>
        <v>6</v>
      </c>
      <c r="AQ299" s="311"/>
      <c r="AR299" s="311"/>
      <c r="AS299" s="311">
        <f t="shared" si="108"/>
        <v>6</v>
      </c>
      <c r="AT299" s="311"/>
      <c r="AU299" s="311"/>
      <c r="AV299" s="311">
        <f t="shared" si="109"/>
        <v>4</v>
      </c>
      <c r="AW299" s="311"/>
      <c r="AX299" s="311"/>
    </row>
    <row r="300" spans="1:50">
      <c r="A300" s="311"/>
      <c r="B300" s="311" t="s">
        <v>126</v>
      </c>
      <c r="C300" s="311">
        <f t="shared" si="94"/>
        <v>13</v>
      </c>
      <c r="D300" s="311"/>
      <c r="E300" s="311"/>
      <c r="F300" s="311">
        <f t="shared" si="95"/>
        <v>11</v>
      </c>
      <c r="G300" s="311"/>
      <c r="H300" s="311"/>
      <c r="I300" s="311">
        <f t="shared" si="96"/>
        <v>5</v>
      </c>
      <c r="J300" s="311"/>
      <c r="K300" s="311"/>
      <c r="L300" s="311">
        <f t="shared" si="97"/>
        <v>8</v>
      </c>
      <c r="M300" s="311"/>
      <c r="N300" s="311"/>
      <c r="O300" s="311">
        <f t="shared" si="98"/>
        <v>4</v>
      </c>
      <c r="P300" s="311"/>
      <c r="Q300" s="311"/>
      <c r="R300" s="311">
        <f t="shared" si="99"/>
        <v>9</v>
      </c>
      <c r="S300" s="311"/>
      <c r="T300" s="311"/>
      <c r="U300" s="311">
        <f t="shared" si="100"/>
        <v>13</v>
      </c>
      <c r="V300" s="311"/>
      <c r="W300" s="311"/>
      <c r="X300" s="311">
        <f t="shared" si="101"/>
        <v>8</v>
      </c>
      <c r="Y300" s="311"/>
      <c r="Z300" s="311"/>
      <c r="AA300" s="311" t="str">
        <f t="shared" si="102"/>
        <v>-</v>
      </c>
      <c r="AB300" s="311"/>
      <c r="AC300" s="311"/>
      <c r="AD300" s="311">
        <f t="shared" si="103"/>
        <v>12</v>
      </c>
      <c r="AE300" s="311"/>
      <c r="AF300" s="311"/>
      <c r="AG300" s="311">
        <f t="shared" si="104"/>
        <v>4</v>
      </c>
      <c r="AH300" s="311"/>
      <c r="AI300" s="311"/>
      <c r="AJ300" s="311">
        <f t="shared" si="105"/>
        <v>10</v>
      </c>
      <c r="AK300" s="311"/>
      <c r="AL300" s="311"/>
      <c r="AM300" s="311">
        <f t="shared" si="106"/>
        <v>12</v>
      </c>
      <c r="AN300" s="311"/>
      <c r="AO300" s="311"/>
      <c r="AP300" s="311">
        <f t="shared" si="107"/>
        <v>9</v>
      </c>
      <c r="AQ300" s="311"/>
      <c r="AR300" s="311"/>
      <c r="AS300" s="311">
        <f t="shared" si="108"/>
        <v>8</v>
      </c>
      <c r="AT300" s="311"/>
      <c r="AU300" s="311"/>
      <c r="AV300" s="311">
        <f t="shared" si="109"/>
        <v>11</v>
      </c>
      <c r="AW300" s="311"/>
      <c r="AX300" s="311"/>
    </row>
    <row r="301" spans="1:50">
      <c r="A301" s="311"/>
      <c r="B301" s="311" t="s">
        <v>128</v>
      </c>
      <c r="C301" s="311">
        <f t="shared" si="94"/>
        <v>10</v>
      </c>
      <c r="D301" s="311"/>
      <c r="E301" s="311"/>
      <c r="F301" s="311">
        <f t="shared" si="95"/>
        <v>14</v>
      </c>
      <c r="G301" s="311"/>
      <c r="H301" s="311"/>
      <c r="I301" s="311" t="str">
        <f t="shared" si="96"/>
        <v>-</v>
      </c>
      <c r="J301" s="311"/>
      <c r="K301" s="311"/>
      <c r="L301" s="311" t="str">
        <f t="shared" si="97"/>
        <v>-</v>
      </c>
      <c r="M301" s="311"/>
      <c r="N301" s="311"/>
      <c r="O301" s="311">
        <f t="shared" si="98"/>
        <v>9</v>
      </c>
      <c r="P301" s="311"/>
      <c r="Q301" s="311"/>
      <c r="R301" s="311" t="str">
        <f t="shared" si="99"/>
        <v>-</v>
      </c>
      <c r="S301" s="311"/>
      <c r="T301" s="311"/>
      <c r="U301" s="311">
        <f t="shared" si="100"/>
        <v>13</v>
      </c>
      <c r="V301" s="311"/>
      <c r="W301" s="311"/>
      <c r="X301" s="311" t="str">
        <f t="shared" si="101"/>
        <v>-</v>
      </c>
      <c r="Y301" s="311"/>
      <c r="Z301" s="311"/>
      <c r="AA301" s="311" t="str">
        <f t="shared" si="102"/>
        <v>-</v>
      </c>
      <c r="AB301" s="311"/>
      <c r="AC301" s="311"/>
      <c r="AD301" s="311">
        <f t="shared" si="103"/>
        <v>14</v>
      </c>
      <c r="AE301" s="311"/>
      <c r="AF301" s="311"/>
      <c r="AG301" s="311" t="str">
        <f t="shared" si="104"/>
        <v>-</v>
      </c>
      <c r="AH301" s="311"/>
      <c r="AI301" s="311"/>
      <c r="AJ301" s="311" t="str">
        <f t="shared" si="105"/>
        <v>-</v>
      </c>
      <c r="AK301" s="311"/>
      <c r="AL301" s="311"/>
      <c r="AM301" s="311">
        <f t="shared" si="106"/>
        <v>6</v>
      </c>
      <c r="AN301" s="311"/>
      <c r="AO301" s="311"/>
      <c r="AP301" s="311">
        <f t="shared" si="107"/>
        <v>5</v>
      </c>
      <c r="AQ301" s="311"/>
      <c r="AR301" s="311"/>
      <c r="AS301" s="311">
        <f t="shared" si="108"/>
        <v>5</v>
      </c>
      <c r="AT301" s="311"/>
      <c r="AU301" s="311"/>
      <c r="AV301" s="311">
        <f t="shared" si="109"/>
        <v>8</v>
      </c>
      <c r="AW301" s="311"/>
      <c r="AX301" s="311"/>
    </row>
    <row r="302" spans="1:50">
      <c r="A302" s="311"/>
      <c r="B302" s="311" t="s">
        <v>66</v>
      </c>
      <c r="C302" s="311">
        <f t="shared" si="94"/>
        <v>2</v>
      </c>
      <c r="D302" s="311"/>
      <c r="E302" s="311"/>
      <c r="F302" s="311">
        <f t="shared" si="95"/>
        <v>2</v>
      </c>
      <c r="G302" s="311"/>
      <c r="H302" s="311"/>
      <c r="I302" s="311">
        <f t="shared" si="96"/>
        <v>10</v>
      </c>
      <c r="J302" s="311"/>
      <c r="K302" s="311"/>
      <c r="L302" s="311">
        <f t="shared" si="97"/>
        <v>2</v>
      </c>
      <c r="M302" s="311"/>
      <c r="N302" s="311"/>
      <c r="O302" s="311">
        <f t="shared" si="98"/>
        <v>4</v>
      </c>
      <c r="P302" s="311"/>
      <c r="Q302" s="311"/>
      <c r="R302" s="311">
        <f t="shared" si="99"/>
        <v>5</v>
      </c>
      <c r="S302" s="311"/>
      <c r="T302" s="311"/>
      <c r="U302" s="311">
        <f t="shared" si="100"/>
        <v>2</v>
      </c>
      <c r="V302" s="311"/>
      <c r="W302" s="311"/>
      <c r="X302" s="311">
        <f t="shared" si="101"/>
        <v>2</v>
      </c>
      <c r="Y302" s="311"/>
      <c r="Z302" s="311"/>
      <c r="AA302" s="311" t="str">
        <f t="shared" si="102"/>
        <v>-</v>
      </c>
      <c r="AB302" s="311"/>
      <c r="AC302" s="311"/>
      <c r="AD302" s="311">
        <f t="shared" si="103"/>
        <v>1</v>
      </c>
      <c r="AE302" s="311"/>
      <c r="AF302" s="311"/>
      <c r="AG302" s="311">
        <f t="shared" si="104"/>
        <v>9</v>
      </c>
      <c r="AH302" s="311"/>
      <c r="AI302" s="311"/>
      <c r="AJ302" s="311">
        <f t="shared" si="105"/>
        <v>8</v>
      </c>
      <c r="AK302" s="311"/>
      <c r="AL302" s="311"/>
      <c r="AM302" s="311">
        <f t="shared" si="106"/>
        <v>3</v>
      </c>
      <c r="AN302" s="311"/>
      <c r="AO302" s="311"/>
      <c r="AP302" s="311">
        <f t="shared" si="107"/>
        <v>4</v>
      </c>
      <c r="AQ302" s="311"/>
      <c r="AR302" s="311"/>
      <c r="AS302" s="311">
        <f t="shared" si="108"/>
        <v>4</v>
      </c>
      <c r="AT302" s="311"/>
      <c r="AU302" s="311"/>
      <c r="AV302" s="311">
        <f t="shared" si="109"/>
        <v>2</v>
      </c>
      <c r="AW302" s="311"/>
      <c r="AX302" s="311"/>
    </row>
    <row r="303" spans="1:50">
      <c r="A303" s="311"/>
      <c r="B303" s="311" t="s">
        <v>123</v>
      </c>
      <c r="C303" s="311">
        <f t="shared" si="94"/>
        <v>8</v>
      </c>
      <c r="D303" s="311"/>
      <c r="E303" s="311"/>
      <c r="F303" s="311">
        <f t="shared" si="95"/>
        <v>7</v>
      </c>
      <c r="G303" s="311"/>
      <c r="H303" s="311"/>
      <c r="I303" s="311">
        <f t="shared" si="96"/>
        <v>7</v>
      </c>
      <c r="J303" s="311"/>
      <c r="K303" s="311"/>
      <c r="L303" s="311">
        <f t="shared" si="97"/>
        <v>6</v>
      </c>
      <c r="M303" s="311"/>
      <c r="N303" s="311"/>
      <c r="O303" s="311">
        <f t="shared" si="98"/>
        <v>9</v>
      </c>
      <c r="P303" s="311"/>
      <c r="Q303" s="311"/>
      <c r="R303" s="311">
        <f t="shared" si="99"/>
        <v>6</v>
      </c>
      <c r="S303" s="311"/>
      <c r="T303" s="311"/>
      <c r="U303" s="311">
        <f t="shared" si="100"/>
        <v>7</v>
      </c>
      <c r="V303" s="311"/>
      <c r="W303" s="311"/>
      <c r="X303" s="311">
        <f t="shared" si="101"/>
        <v>4</v>
      </c>
      <c r="Y303" s="311"/>
      <c r="Z303" s="311"/>
      <c r="AA303" s="311">
        <f t="shared" si="102"/>
        <v>2</v>
      </c>
      <c r="AB303" s="311"/>
      <c r="AC303" s="311"/>
      <c r="AD303" s="311">
        <f t="shared" si="103"/>
        <v>7</v>
      </c>
      <c r="AE303" s="311"/>
      <c r="AF303" s="311"/>
      <c r="AG303" s="311">
        <f t="shared" si="104"/>
        <v>3</v>
      </c>
      <c r="AH303" s="311"/>
      <c r="AI303" s="311"/>
      <c r="AJ303" s="311">
        <f t="shared" si="105"/>
        <v>7</v>
      </c>
      <c r="AK303" s="311"/>
      <c r="AL303" s="311"/>
      <c r="AM303" s="311">
        <f t="shared" si="106"/>
        <v>7</v>
      </c>
      <c r="AN303" s="311"/>
      <c r="AO303" s="311"/>
      <c r="AP303" s="311">
        <f t="shared" si="107"/>
        <v>11</v>
      </c>
      <c r="AQ303" s="311"/>
      <c r="AR303" s="311"/>
      <c r="AS303" s="311">
        <f t="shared" si="108"/>
        <v>11</v>
      </c>
      <c r="AT303" s="311"/>
      <c r="AU303" s="311"/>
      <c r="AV303" s="311">
        <f t="shared" si="109"/>
        <v>3</v>
      </c>
      <c r="AW303" s="311"/>
      <c r="AX303" s="311"/>
    </row>
    <row r="304" spans="1:50">
      <c r="A304" s="311"/>
      <c r="B304" s="311" t="s">
        <v>127</v>
      </c>
      <c r="C304" s="311">
        <f t="shared" si="94"/>
        <v>7</v>
      </c>
      <c r="D304" s="311"/>
      <c r="E304" s="311"/>
      <c r="F304" s="311">
        <f t="shared" si="95"/>
        <v>10</v>
      </c>
      <c r="G304" s="311"/>
      <c r="H304" s="311"/>
      <c r="I304" s="311">
        <f t="shared" si="96"/>
        <v>9</v>
      </c>
      <c r="J304" s="311"/>
      <c r="K304" s="311"/>
      <c r="L304" s="311">
        <f t="shared" si="97"/>
        <v>12</v>
      </c>
      <c r="M304" s="311"/>
      <c r="N304" s="311"/>
      <c r="O304" s="311">
        <f t="shared" si="98"/>
        <v>9</v>
      </c>
      <c r="P304" s="311"/>
      <c r="Q304" s="311"/>
      <c r="R304" s="311">
        <f t="shared" si="99"/>
        <v>11</v>
      </c>
      <c r="S304" s="311"/>
      <c r="T304" s="311"/>
      <c r="U304" s="311">
        <f t="shared" si="100"/>
        <v>12</v>
      </c>
      <c r="V304" s="311"/>
      <c r="W304" s="311"/>
      <c r="X304" s="311">
        <f t="shared" si="101"/>
        <v>13</v>
      </c>
      <c r="Y304" s="311"/>
      <c r="Z304" s="311"/>
      <c r="AA304" s="311" t="str">
        <f t="shared" si="102"/>
        <v>-</v>
      </c>
      <c r="AB304" s="311"/>
      <c r="AC304" s="311"/>
      <c r="AD304" s="311">
        <f t="shared" si="103"/>
        <v>9</v>
      </c>
      <c r="AE304" s="311"/>
      <c r="AF304" s="311"/>
      <c r="AG304" s="311">
        <f t="shared" si="104"/>
        <v>11</v>
      </c>
      <c r="AH304" s="311"/>
      <c r="AI304" s="311"/>
      <c r="AJ304" s="311">
        <f t="shared" si="105"/>
        <v>8</v>
      </c>
      <c r="AK304" s="311"/>
      <c r="AL304" s="311"/>
      <c r="AM304" s="311">
        <f t="shared" si="106"/>
        <v>5</v>
      </c>
      <c r="AN304" s="311"/>
      <c r="AO304" s="311"/>
      <c r="AP304" s="311">
        <f t="shared" si="107"/>
        <v>10</v>
      </c>
      <c r="AQ304" s="311"/>
      <c r="AR304" s="311"/>
      <c r="AS304" s="311">
        <f t="shared" si="108"/>
        <v>10</v>
      </c>
      <c r="AT304" s="311"/>
      <c r="AU304" s="311"/>
      <c r="AV304" s="311">
        <f t="shared" si="109"/>
        <v>7</v>
      </c>
      <c r="AW304" s="311"/>
      <c r="AX304" s="311"/>
    </row>
    <row r="305" spans="1:50">
      <c r="A305" s="311"/>
      <c r="B305" s="311" t="s">
        <v>65</v>
      </c>
      <c r="C305" s="311">
        <f t="shared" si="94"/>
        <v>1</v>
      </c>
      <c r="D305" s="311"/>
      <c r="E305" s="311"/>
      <c r="F305" s="311">
        <f t="shared" si="95"/>
        <v>1</v>
      </c>
      <c r="G305" s="311"/>
      <c r="H305" s="311"/>
      <c r="I305" s="311">
        <f t="shared" si="96"/>
        <v>11</v>
      </c>
      <c r="J305" s="311"/>
      <c r="K305" s="311"/>
      <c r="L305" s="311">
        <f t="shared" si="97"/>
        <v>1</v>
      </c>
      <c r="M305" s="311"/>
      <c r="N305" s="311"/>
      <c r="O305" s="311">
        <f t="shared" si="98"/>
        <v>4</v>
      </c>
      <c r="P305" s="311"/>
      <c r="Q305" s="311"/>
      <c r="R305" s="311">
        <f t="shared" si="99"/>
        <v>1</v>
      </c>
      <c r="S305" s="311"/>
      <c r="T305" s="311"/>
      <c r="U305" s="311">
        <f t="shared" si="100"/>
        <v>1</v>
      </c>
      <c r="V305" s="311"/>
      <c r="W305" s="311"/>
      <c r="X305" s="311">
        <f t="shared" si="101"/>
        <v>1</v>
      </c>
      <c r="Y305" s="311"/>
      <c r="Z305" s="311"/>
      <c r="AA305" s="311">
        <f t="shared" si="102"/>
        <v>2</v>
      </c>
      <c r="AB305" s="311"/>
      <c r="AC305" s="311"/>
      <c r="AD305" s="311">
        <f t="shared" si="103"/>
        <v>3</v>
      </c>
      <c r="AE305" s="311"/>
      <c r="AF305" s="311"/>
      <c r="AG305" s="311">
        <f t="shared" si="104"/>
        <v>7</v>
      </c>
      <c r="AH305" s="311"/>
      <c r="AI305" s="311"/>
      <c r="AJ305" s="311">
        <f t="shared" si="105"/>
        <v>5</v>
      </c>
      <c r="AK305" s="311"/>
      <c r="AL305" s="311"/>
      <c r="AM305" s="311">
        <f t="shared" si="106"/>
        <v>1</v>
      </c>
      <c r="AN305" s="311"/>
      <c r="AO305" s="311"/>
      <c r="AP305" s="311">
        <f t="shared" si="107"/>
        <v>1</v>
      </c>
      <c r="AQ305" s="311"/>
      <c r="AR305" s="311"/>
      <c r="AS305" s="311">
        <f t="shared" si="108"/>
        <v>1</v>
      </c>
      <c r="AT305" s="311"/>
      <c r="AU305" s="311"/>
      <c r="AV305" s="311">
        <f t="shared" si="109"/>
        <v>1</v>
      </c>
      <c r="AW305" s="311"/>
      <c r="AX305" s="311"/>
    </row>
    <row r="306" spans="1:50">
      <c r="A306" s="311"/>
      <c r="B306" s="311" t="s">
        <v>124</v>
      </c>
      <c r="C306" s="311">
        <f t="shared" si="94"/>
        <v>6</v>
      </c>
      <c r="D306" s="311"/>
      <c r="E306" s="311"/>
      <c r="F306" s="311">
        <f t="shared" si="95"/>
        <v>12</v>
      </c>
      <c r="G306" s="311"/>
      <c r="H306" s="311"/>
      <c r="I306" s="311" t="str">
        <f t="shared" si="96"/>
        <v>-</v>
      </c>
      <c r="J306" s="311"/>
      <c r="K306" s="311"/>
      <c r="L306" s="311">
        <f t="shared" si="97"/>
        <v>10</v>
      </c>
      <c r="M306" s="311"/>
      <c r="N306" s="311"/>
      <c r="O306" s="311">
        <f t="shared" si="98"/>
        <v>9</v>
      </c>
      <c r="P306" s="311"/>
      <c r="Q306" s="311"/>
      <c r="R306" s="311">
        <f t="shared" si="99"/>
        <v>11</v>
      </c>
      <c r="S306" s="311"/>
      <c r="T306" s="311"/>
      <c r="U306" s="311">
        <f t="shared" si="100"/>
        <v>7</v>
      </c>
      <c r="V306" s="311"/>
      <c r="W306" s="311"/>
      <c r="X306" s="311">
        <f t="shared" si="101"/>
        <v>8</v>
      </c>
      <c r="Y306" s="311"/>
      <c r="Z306" s="311"/>
      <c r="AA306" s="311" t="str">
        <f t="shared" si="102"/>
        <v>-</v>
      </c>
      <c r="AB306" s="311"/>
      <c r="AC306" s="311"/>
      <c r="AD306" s="311">
        <f t="shared" si="103"/>
        <v>11</v>
      </c>
      <c r="AE306" s="311"/>
      <c r="AF306" s="311"/>
      <c r="AG306" s="311">
        <f t="shared" si="104"/>
        <v>11</v>
      </c>
      <c r="AH306" s="311"/>
      <c r="AI306" s="311"/>
      <c r="AJ306" s="311" t="str">
        <f t="shared" si="105"/>
        <v>-</v>
      </c>
      <c r="AK306" s="311"/>
      <c r="AL306" s="311"/>
      <c r="AM306" s="311">
        <f t="shared" si="106"/>
        <v>4</v>
      </c>
      <c r="AN306" s="311"/>
      <c r="AO306" s="311"/>
      <c r="AP306" s="311">
        <f t="shared" si="107"/>
        <v>3</v>
      </c>
      <c r="AQ306" s="311"/>
      <c r="AR306" s="311"/>
      <c r="AS306" s="311">
        <f t="shared" si="108"/>
        <v>3</v>
      </c>
      <c r="AT306" s="311"/>
      <c r="AU306" s="311"/>
      <c r="AV306" s="311">
        <f t="shared" si="109"/>
        <v>5</v>
      </c>
      <c r="AW306" s="311"/>
      <c r="AX306" s="311"/>
    </row>
    <row r="307" spans="1:50">
      <c r="A307" s="311"/>
      <c r="B307" s="311" t="s">
        <v>121</v>
      </c>
      <c r="C307" s="311">
        <f t="shared" si="94"/>
        <v>4</v>
      </c>
      <c r="D307" s="311"/>
      <c r="E307" s="311"/>
      <c r="F307" s="311">
        <f t="shared" si="95"/>
        <v>13</v>
      </c>
      <c r="G307" s="311"/>
      <c r="H307" s="311"/>
      <c r="I307" s="311" t="str">
        <f t="shared" si="96"/>
        <v>-</v>
      </c>
      <c r="J307" s="311"/>
      <c r="K307" s="311"/>
      <c r="L307" s="311">
        <f t="shared" si="97"/>
        <v>12</v>
      </c>
      <c r="M307" s="311"/>
      <c r="N307" s="311"/>
      <c r="O307" s="311">
        <f t="shared" si="98"/>
        <v>4</v>
      </c>
      <c r="P307" s="311"/>
      <c r="Q307" s="311"/>
      <c r="R307" s="311" t="str">
        <f t="shared" si="99"/>
        <v>-</v>
      </c>
      <c r="S307" s="311"/>
      <c r="T307" s="311"/>
      <c r="U307" s="311">
        <f t="shared" si="100"/>
        <v>10</v>
      </c>
      <c r="V307" s="311"/>
      <c r="W307" s="311"/>
      <c r="X307" s="311">
        <f t="shared" si="101"/>
        <v>11</v>
      </c>
      <c r="Y307" s="311"/>
      <c r="Z307" s="311"/>
      <c r="AA307" s="311" t="str">
        <f t="shared" si="102"/>
        <v>-</v>
      </c>
      <c r="AB307" s="311"/>
      <c r="AC307" s="311"/>
      <c r="AD307" s="311">
        <f t="shared" si="103"/>
        <v>13</v>
      </c>
      <c r="AE307" s="311"/>
      <c r="AF307" s="311"/>
      <c r="AG307" s="311" t="str">
        <f t="shared" si="104"/>
        <v>-</v>
      </c>
      <c r="AH307" s="311"/>
      <c r="AI307" s="311"/>
      <c r="AJ307" s="311" t="str">
        <f t="shared" si="105"/>
        <v>-</v>
      </c>
      <c r="AK307" s="311"/>
      <c r="AL307" s="311"/>
      <c r="AM307" s="311">
        <f t="shared" si="106"/>
        <v>2</v>
      </c>
      <c r="AN307" s="311"/>
      <c r="AO307" s="311"/>
      <c r="AP307" s="311">
        <f t="shared" si="107"/>
        <v>2</v>
      </c>
      <c r="AQ307" s="311"/>
      <c r="AR307" s="311"/>
      <c r="AS307" s="311">
        <f t="shared" si="108"/>
        <v>2</v>
      </c>
      <c r="AT307" s="311"/>
      <c r="AU307" s="311"/>
      <c r="AV307" s="311">
        <f t="shared" si="109"/>
        <v>10</v>
      </c>
      <c r="AW307" s="311"/>
      <c r="AX307" s="311"/>
    </row>
    <row r="308" spans="1:50">
      <c r="A308" s="311" t="s">
        <v>307</v>
      </c>
      <c r="B308" s="311" t="s">
        <v>182</v>
      </c>
      <c r="C308" s="311">
        <f t="shared" si="94"/>
        <v>72</v>
      </c>
      <c r="D308" s="311"/>
      <c r="E308" s="311"/>
      <c r="F308" s="311">
        <f t="shared" si="95"/>
        <v>75</v>
      </c>
      <c r="G308" s="311"/>
      <c r="H308" s="311"/>
      <c r="I308" s="311">
        <f t="shared" si="96"/>
        <v>94</v>
      </c>
      <c r="J308" s="311"/>
      <c r="K308" s="311"/>
      <c r="L308" s="311">
        <f t="shared" si="97"/>
        <v>85</v>
      </c>
      <c r="M308" s="311"/>
      <c r="N308" s="311"/>
      <c r="O308" s="311">
        <f t="shared" si="98"/>
        <v>65</v>
      </c>
      <c r="P308" s="311"/>
      <c r="Q308" s="311"/>
      <c r="R308" s="311">
        <f t="shared" si="99"/>
        <v>102</v>
      </c>
      <c r="S308" s="311"/>
      <c r="T308" s="311"/>
      <c r="U308" s="311" t="str">
        <f t="shared" si="100"/>
        <v>-</v>
      </c>
      <c r="V308" s="311"/>
      <c r="W308" s="311"/>
      <c r="X308" s="311" t="str">
        <f t="shared" si="101"/>
        <v>-</v>
      </c>
      <c r="Y308" s="311"/>
      <c r="Z308" s="311"/>
      <c r="AA308" s="311" t="str">
        <f t="shared" si="102"/>
        <v>-</v>
      </c>
      <c r="AB308" s="311"/>
      <c r="AC308" s="311"/>
      <c r="AD308" s="311">
        <f t="shared" si="103"/>
        <v>28</v>
      </c>
      <c r="AE308" s="311"/>
      <c r="AF308" s="311"/>
      <c r="AG308" s="311">
        <f t="shared" si="104"/>
        <v>8</v>
      </c>
      <c r="AH308" s="311"/>
      <c r="AI308" s="311"/>
      <c r="AJ308" s="311">
        <f t="shared" si="105"/>
        <v>8</v>
      </c>
      <c r="AK308" s="311"/>
      <c r="AL308" s="311"/>
      <c r="AM308" s="311">
        <f t="shared" si="106"/>
        <v>65</v>
      </c>
      <c r="AN308" s="311"/>
      <c r="AO308" s="311"/>
      <c r="AP308" s="311">
        <f t="shared" si="107"/>
        <v>74</v>
      </c>
      <c r="AQ308" s="311"/>
      <c r="AR308" s="311"/>
      <c r="AS308" s="311">
        <f t="shared" si="108"/>
        <v>75</v>
      </c>
      <c r="AT308" s="311"/>
      <c r="AU308" s="311"/>
      <c r="AV308" s="311">
        <f t="shared" si="109"/>
        <v>130</v>
      </c>
      <c r="AW308" s="311"/>
      <c r="AX308" s="311"/>
    </row>
    <row r="309" spans="1:50">
      <c r="A309" s="311"/>
      <c r="B309" s="311" t="s">
        <v>261</v>
      </c>
      <c r="C309" s="311">
        <f t="shared" si="94"/>
        <v>139</v>
      </c>
      <c r="D309" s="311"/>
      <c r="E309" s="311"/>
      <c r="F309" s="311">
        <f t="shared" si="95"/>
        <v>91</v>
      </c>
      <c r="G309" s="311"/>
      <c r="H309" s="311"/>
      <c r="I309" s="311">
        <f t="shared" si="96"/>
        <v>87</v>
      </c>
      <c r="J309" s="311"/>
      <c r="K309" s="311"/>
      <c r="L309" s="311" t="str">
        <f t="shared" si="97"/>
        <v>-</v>
      </c>
      <c r="M309" s="311"/>
      <c r="N309" s="311"/>
      <c r="O309" s="311" t="str">
        <f t="shared" si="98"/>
        <v>-</v>
      </c>
      <c r="P309" s="311"/>
      <c r="Q309" s="311"/>
      <c r="R309" s="311">
        <f t="shared" si="99"/>
        <v>102</v>
      </c>
      <c r="S309" s="311"/>
      <c r="T309" s="311"/>
      <c r="U309" s="311" t="str">
        <f t="shared" si="100"/>
        <v>-</v>
      </c>
      <c r="V309" s="311"/>
      <c r="W309" s="311"/>
      <c r="X309" s="311">
        <f t="shared" si="101"/>
        <v>82</v>
      </c>
      <c r="Y309" s="311"/>
      <c r="Z309" s="311"/>
      <c r="AA309" s="311" t="str">
        <f t="shared" si="102"/>
        <v>-</v>
      </c>
      <c r="AB309" s="311"/>
      <c r="AC309" s="311"/>
      <c r="AD309" s="311">
        <f t="shared" si="103"/>
        <v>50</v>
      </c>
      <c r="AE309" s="311"/>
      <c r="AF309" s="311"/>
      <c r="AG309" s="311">
        <f t="shared" si="104"/>
        <v>31</v>
      </c>
      <c r="AH309" s="311"/>
      <c r="AI309" s="311"/>
      <c r="AJ309" s="311" t="str">
        <f t="shared" si="105"/>
        <v>-</v>
      </c>
      <c r="AK309" s="311"/>
      <c r="AL309" s="311"/>
      <c r="AM309" s="311">
        <f t="shared" si="106"/>
        <v>130</v>
      </c>
      <c r="AN309" s="311"/>
      <c r="AO309" s="311"/>
      <c r="AP309" s="311">
        <f t="shared" si="107"/>
        <v>109</v>
      </c>
      <c r="AQ309" s="311"/>
      <c r="AR309" s="311"/>
      <c r="AS309" s="311">
        <f t="shared" si="108"/>
        <v>107</v>
      </c>
      <c r="AT309" s="311"/>
      <c r="AU309" s="311"/>
      <c r="AV309" s="311">
        <f t="shared" si="109"/>
        <v>107</v>
      </c>
      <c r="AW309" s="311"/>
      <c r="AX309" s="311"/>
    </row>
    <row r="310" spans="1:50">
      <c r="A310" s="311"/>
      <c r="B310" s="311" t="s">
        <v>255</v>
      </c>
      <c r="C310" s="311">
        <f t="shared" si="94"/>
        <v>162</v>
      </c>
      <c r="D310" s="311"/>
      <c r="E310" s="311"/>
      <c r="F310" s="311">
        <f t="shared" si="95"/>
        <v>132</v>
      </c>
      <c r="G310" s="311"/>
      <c r="H310" s="311"/>
      <c r="I310" s="311">
        <f t="shared" si="96"/>
        <v>99</v>
      </c>
      <c r="J310" s="311"/>
      <c r="K310" s="311"/>
      <c r="L310" s="311" t="str">
        <f t="shared" si="97"/>
        <v>-</v>
      </c>
      <c r="M310" s="311"/>
      <c r="N310" s="311"/>
      <c r="O310" s="311">
        <f t="shared" si="98"/>
        <v>65</v>
      </c>
      <c r="P310" s="311"/>
      <c r="Q310" s="311"/>
      <c r="R310" s="311" t="str">
        <f t="shared" si="99"/>
        <v>-</v>
      </c>
      <c r="S310" s="311"/>
      <c r="T310" s="311"/>
      <c r="U310" s="311" t="str">
        <f t="shared" si="100"/>
        <v>-</v>
      </c>
      <c r="V310" s="311"/>
      <c r="W310" s="311"/>
      <c r="X310" s="311" t="str">
        <f t="shared" si="101"/>
        <v>-</v>
      </c>
      <c r="Y310" s="311"/>
      <c r="Z310" s="311"/>
      <c r="AA310" s="311" t="str">
        <f t="shared" si="102"/>
        <v>-</v>
      </c>
      <c r="AB310" s="311"/>
      <c r="AC310" s="311"/>
      <c r="AD310" s="311">
        <f t="shared" si="103"/>
        <v>108</v>
      </c>
      <c r="AE310" s="311"/>
      <c r="AF310" s="311"/>
      <c r="AG310" s="311">
        <f t="shared" si="104"/>
        <v>27</v>
      </c>
      <c r="AH310" s="311"/>
      <c r="AI310" s="311"/>
      <c r="AJ310" s="311" t="str">
        <f t="shared" si="105"/>
        <v>-</v>
      </c>
      <c r="AK310" s="311"/>
      <c r="AL310" s="311"/>
      <c r="AM310" s="311" t="str">
        <f t="shared" si="106"/>
        <v>-</v>
      </c>
      <c r="AN310" s="311"/>
      <c r="AO310" s="311"/>
      <c r="AP310" s="311" t="str">
        <f t="shared" si="107"/>
        <v>-</v>
      </c>
      <c r="AQ310" s="311"/>
      <c r="AR310" s="311"/>
      <c r="AS310" s="311" t="str">
        <f t="shared" si="108"/>
        <v>-</v>
      </c>
      <c r="AT310" s="311"/>
      <c r="AU310" s="311"/>
      <c r="AV310" s="311" t="str">
        <f t="shared" si="109"/>
        <v>-</v>
      </c>
      <c r="AW310" s="311"/>
      <c r="AX310" s="311"/>
    </row>
    <row r="311" spans="1:50">
      <c r="A311" s="311"/>
      <c r="B311" s="311" t="s">
        <v>131</v>
      </c>
      <c r="C311" s="311">
        <f t="shared" si="94"/>
        <v>28</v>
      </c>
      <c r="D311" s="311"/>
      <c r="E311" s="311"/>
      <c r="F311" s="311">
        <f t="shared" si="95"/>
        <v>14</v>
      </c>
      <c r="G311" s="311"/>
      <c r="H311" s="311"/>
      <c r="I311" s="311">
        <f t="shared" si="96"/>
        <v>1</v>
      </c>
      <c r="J311" s="311"/>
      <c r="K311" s="311"/>
      <c r="L311" s="311">
        <f t="shared" si="97"/>
        <v>48</v>
      </c>
      <c r="M311" s="311"/>
      <c r="N311" s="311"/>
      <c r="O311" s="311">
        <f t="shared" si="98"/>
        <v>4</v>
      </c>
      <c r="P311" s="311"/>
      <c r="Q311" s="311"/>
      <c r="R311" s="311">
        <f t="shared" si="99"/>
        <v>23</v>
      </c>
      <c r="S311" s="311"/>
      <c r="T311" s="311"/>
      <c r="U311" s="311">
        <f t="shared" si="100"/>
        <v>34</v>
      </c>
      <c r="V311" s="311"/>
      <c r="W311" s="311"/>
      <c r="X311" s="311">
        <f t="shared" si="101"/>
        <v>46</v>
      </c>
      <c r="Y311" s="311"/>
      <c r="Z311" s="311"/>
      <c r="AA311" s="311" t="str">
        <f t="shared" si="102"/>
        <v>-</v>
      </c>
      <c r="AB311" s="311"/>
      <c r="AC311" s="311"/>
      <c r="AD311" s="311">
        <f t="shared" si="103"/>
        <v>40</v>
      </c>
      <c r="AE311" s="311"/>
      <c r="AF311" s="311"/>
      <c r="AG311" s="311">
        <f t="shared" si="104"/>
        <v>10</v>
      </c>
      <c r="AH311" s="311"/>
      <c r="AI311" s="311"/>
      <c r="AJ311" s="311" t="str">
        <f t="shared" si="105"/>
        <v>-</v>
      </c>
      <c r="AK311" s="311"/>
      <c r="AL311" s="311"/>
      <c r="AM311" s="311">
        <f t="shared" si="106"/>
        <v>68</v>
      </c>
      <c r="AN311" s="311"/>
      <c r="AO311" s="311"/>
      <c r="AP311" s="311">
        <f t="shared" si="107"/>
        <v>95</v>
      </c>
      <c r="AQ311" s="311"/>
      <c r="AR311" s="311"/>
      <c r="AS311" s="311">
        <f t="shared" si="108"/>
        <v>95</v>
      </c>
      <c r="AT311" s="311"/>
      <c r="AU311" s="311"/>
      <c r="AV311" s="311">
        <f t="shared" si="109"/>
        <v>63</v>
      </c>
      <c r="AW311" s="311"/>
      <c r="AX311" s="311"/>
    </row>
    <row r="312" spans="1:50">
      <c r="A312" s="311"/>
      <c r="B312" s="311" t="s">
        <v>300</v>
      </c>
      <c r="C312" s="311">
        <f t="shared" ref="C312:C375" si="110">IFERROR(VLOOKUP($B312,C$6:E$245,3,0),"-")</f>
        <v>157</v>
      </c>
      <c r="D312" s="311"/>
      <c r="E312" s="311"/>
      <c r="F312" s="311">
        <f t="shared" ref="F312:F375" si="111">IFERROR(VLOOKUP($B312,F$6:H$245,3,0),"-")</f>
        <v>160</v>
      </c>
      <c r="G312" s="311"/>
      <c r="H312" s="311"/>
      <c r="I312" s="311">
        <f t="shared" ref="I312:I375" si="112">IFERROR(VLOOKUP($B312,I$6:K$245,3,0),"-")</f>
        <v>105</v>
      </c>
      <c r="J312" s="311"/>
      <c r="K312" s="311"/>
      <c r="L312" s="311" t="str">
        <f t="shared" ref="L312:L375" si="113">IFERROR(VLOOKUP($B312,L$6:N$245,3,0),"-")</f>
        <v>-</v>
      </c>
      <c r="M312" s="311"/>
      <c r="N312" s="311"/>
      <c r="O312" s="311" t="str">
        <f t="shared" ref="O312:O375" si="114">IFERROR(VLOOKUP($B312,O$6:Q$245,3,0),"-")</f>
        <v>-</v>
      </c>
      <c r="P312" s="311"/>
      <c r="Q312" s="311"/>
      <c r="R312" s="311" t="str">
        <f t="shared" ref="R312:R375" si="115">IFERROR(VLOOKUP($B312,R$6:T$245,3,0),"-")</f>
        <v>-</v>
      </c>
      <c r="S312" s="311"/>
      <c r="T312" s="311"/>
      <c r="U312" s="311" t="str">
        <f t="shared" ref="U312:U375" si="116">IFERROR(VLOOKUP($B312,U$6:W$245,3,0),"-")</f>
        <v>-</v>
      </c>
      <c r="V312" s="311"/>
      <c r="W312" s="311"/>
      <c r="X312" s="311" t="str">
        <f t="shared" ref="X312:X375" si="117">IFERROR(VLOOKUP($B312,X$6:Z$245,3,0),"-")</f>
        <v>-</v>
      </c>
      <c r="Y312" s="311"/>
      <c r="Z312" s="311"/>
      <c r="AA312" s="311" t="str">
        <f t="shared" ref="AA312:AA375" si="118">IFERROR(VLOOKUP($B312,AA$6:AC$245,3,0),"-")</f>
        <v>-</v>
      </c>
      <c r="AB312" s="311"/>
      <c r="AC312" s="311"/>
      <c r="AD312" s="311">
        <f t="shared" ref="AD312:AD375" si="119">IFERROR(VLOOKUP($B312,AD$6:AF$245,3,0),"-")</f>
        <v>142</v>
      </c>
      <c r="AE312" s="311"/>
      <c r="AF312" s="311"/>
      <c r="AG312" s="311" t="str">
        <f t="shared" ref="AG312:AG375" si="120">IFERROR(VLOOKUP($B312,AG$6:AI$245,3,0),"-")</f>
        <v>-</v>
      </c>
      <c r="AH312" s="311"/>
      <c r="AI312" s="311"/>
      <c r="AJ312" s="311" t="str">
        <f t="shared" ref="AJ312:AJ375" si="121">IFERROR(VLOOKUP($B312,AJ$6:AL$245,3,0),"-")</f>
        <v>-</v>
      </c>
      <c r="AK312" s="311"/>
      <c r="AL312" s="311"/>
      <c r="AM312" s="311">
        <f t="shared" ref="AM312:AM375" si="122">IFERROR(VLOOKUP($B312,AM$6:AO$245,3,0),"-")</f>
        <v>115</v>
      </c>
      <c r="AN312" s="311"/>
      <c r="AO312" s="311"/>
      <c r="AP312" s="311">
        <f t="shared" ref="AP312:AP375" si="123">IFERROR(VLOOKUP($B312,AP$6:AR$245,3,0),"-")</f>
        <v>119</v>
      </c>
      <c r="AQ312" s="311"/>
      <c r="AR312" s="311"/>
      <c r="AS312" s="311" t="str">
        <f t="shared" ref="AS312:AS375" si="124">IFERROR(VLOOKUP($B312,AS$6:AU$245,3,0),"-")</f>
        <v>-</v>
      </c>
      <c r="AT312" s="311"/>
      <c r="AU312" s="311"/>
      <c r="AV312" s="311">
        <f t="shared" ref="AV312:AV375" si="125">IFERROR(VLOOKUP($B312,AV$6:AX$245,3,0),"-")</f>
        <v>124</v>
      </c>
      <c r="AW312" s="311"/>
      <c r="AX312" s="311"/>
    </row>
    <row r="313" spans="1:50">
      <c r="A313" s="311"/>
      <c r="B313" s="311" t="s">
        <v>215</v>
      </c>
      <c r="C313" s="311">
        <f t="shared" si="110"/>
        <v>40</v>
      </c>
      <c r="D313" s="311"/>
      <c r="E313" s="311"/>
      <c r="F313" s="311">
        <f t="shared" si="111"/>
        <v>127</v>
      </c>
      <c r="G313" s="311"/>
      <c r="H313" s="311"/>
      <c r="I313" s="311" t="str">
        <f t="shared" si="112"/>
        <v>-</v>
      </c>
      <c r="J313" s="311"/>
      <c r="K313" s="311"/>
      <c r="L313" s="311" t="str">
        <f t="shared" si="113"/>
        <v>-</v>
      </c>
      <c r="M313" s="311"/>
      <c r="N313" s="311"/>
      <c r="O313" s="311" t="str">
        <f t="shared" si="114"/>
        <v>-</v>
      </c>
      <c r="P313" s="311"/>
      <c r="Q313" s="311"/>
      <c r="R313" s="311" t="str">
        <f t="shared" si="115"/>
        <v>-</v>
      </c>
      <c r="S313" s="311"/>
      <c r="T313" s="311"/>
      <c r="U313" s="311" t="str">
        <f t="shared" si="116"/>
        <v>-</v>
      </c>
      <c r="V313" s="311"/>
      <c r="W313" s="311"/>
      <c r="X313" s="311" t="str">
        <f t="shared" si="117"/>
        <v>-</v>
      </c>
      <c r="Y313" s="311"/>
      <c r="Z313" s="311"/>
      <c r="AA313" s="311" t="str">
        <f t="shared" si="118"/>
        <v>-</v>
      </c>
      <c r="AB313" s="311"/>
      <c r="AC313" s="311"/>
      <c r="AD313" s="311">
        <f t="shared" si="119"/>
        <v>101</v>
      </c>
      <c r="AE313" s="311"/>
      <c r="AF313" s="311"/>
      <c r="AG313" s="311">
        <f t="shared" si="120"/>
        <v>39</v>
      </c>
      <c r="AH313" s="311"/>
      <c r="AI313" s="311"/>
      <c r="AJ313" s="311" t="str">
        <f t="shared" si="121"/>
        <v>-</v>
      </c>
      <c r="AK313" s="311"/>
      <c r="AL313" s="311"/>
      <c r="AM313" s="311">
        <f t="shared" si="122"/>
        <v>19</v>
      </c>
      <c r="AN313" s="311"/>
      <c r="AO313" s="311"/>
      <c r="AP313" s="311">
        <f t="shared" si="123"/>
        <v>15</v>
      </c>
      <c r="AQ313" s="311"/>
      <c r="AR313" s="311"/>
      <c r="AS313" s="311">
        <f t="shared" si="124"/>
        <v>14</v>
      </c>
      <c r="AT313" s="311"/>
      <c r="AU313" s="311"/>
      <c r="AV313" s="311">
        <f t="shared" si="125"/>
        <v>37</v>
      </c>
      <c r="AW313" s="311"/>
      <c r="AX313" s="311"/>
    </row>
    <row r="314" spans="1:50">
      <c r="A314" s="311"/>
      <c r="B314" s="311" t="s">
        <v>135</v>
      </c>
      <c r="C314" s="311">
        <f t="shared" si="110"/>
        <v>7</v>
      </c>
      <c r="D314" s="311"/>
      <c r="E314" s="311"/>
      <c r="F314" s="311">
        <f t="shared" si="111"/>
        <v>2</v>
      </c>
      <c r="G314" s="311"/>
      <c r="H314" s="311"/>
      <c r="I314" s="311" t="str">
        <f t="shared" si="112"/>
        <v>-</v>
      </c>
      <c r="J314" s="311"/>
      <c r="K314" s="311"/>
      <c r="L314" s="311">
        <f t="shared" si="113"/>
        <v>2</v>
      </c>
      <c r="M314" s="311"/>
      <c r="N314" s="311"/>
      <c r="O314" s="311">
        <f t="shared" si="114"/>
        <v>65</v>
      </c>
      <c r="P314" s="311"/>
      <c r="Q314" s="311"/>
      <c r="R314" s="311">
        <f t="shared" si="115"/>
        <v>4</v>
      </c>
      <c r="S314" s="311"/>
      <c r="T314" s="311"/>
      <c r="U314" s="311" t="str">
        <f t="shared" si="116"/>
        <v>-</v>
      </c>
      <c r="V314" s="311"/>
      <c r="W314" s="311"/>
      <c r="X314" s="311">
        <f t="shared" si="117"/>
        <v>1</v>
      </c>
      <c r="Y314" s="311"/>
      <c r="Z314" s="311"/>
      <c r="AA314" s="311">
        <f t="shared" si="118"/>
        <v>5</v>
      </c>
      <c r="AB314" s="311"/>
      <c r="AC314" s="311"/>
      <c r="AD314" s="311">
        <f t="shared" si="119"/>
        <v>5</v>
      </c>
      <c r="AE314" s="311"/>
      <c r="AF314" s="311"/>
      <c r="AG314" s="311">
        <f t="shared" si="120"/>
        <v>31</v>
      </c>
      <c r="AH314" s="311"/>
      <c r="AI314" s="311"/>
      <c r="AJ314" s="311" t="str">
        <f t="shared" si="121"/>
        <v>-</v>
      </c>
      <c r="AK314" s="311"/>
      <c r="AL314" s="311"/>
      <c r="AM314" s="311">
        <f t="shared" si="122"/>
        <v>33</v>
      </c>
      <c r="AN314" s="311"/>
      <c r="AO314" s="311"/>
      <c r="AP314" s="311">
        <f t="shared" si="123"/>
        <v>32</v>
      </c>
      <c r="AQ314" s="311"/>
      <c r="AR314" s="311"/>
      <c r="AS314" s="311">
        <f t="shared" si="124"/>
        <v>31</v>
      </c>
      <c r="AT314" s="311"/>
      <c r="AU314" s="311"/>
      <c r="AV314" s="311">
        <f t="shared" si="125"/>
        <v>16</v>
      </c>
      <c r="AW314" s="311"/>
      <c r="AX314" s="311"/>
    </row>
    <row r="315" spans="1:50">
      <c r="A315" s="311"/>
      <c r="B315" s="311" t="s">
        <v>130</v>
      </c>
      <c r="C315" s="311">
        <f t="shared" si="110"/>
        <v>2</v>
      </c>
      <c r="D315" s="311"/>
      <c r="E315" s="311"/>
      <c r="F315" s="311">
        <f t="shared" si="111"/>
        <v>1</v>
      </c>
      <c r="G315" s="311"/>
      <c r="H315" s="311"/>
      <c r="I315" s="311">
        <f t="shared" si="112"/>
        <v>47</v>
      </c>
      <c r="J315" s="311"/>
      <c r="K315" s="311"/>
      <c r="L315" s="311">
        <f t="shared" si="113"/>
        <v>5</v>
      </c>
      <c r="M315" s="311"/>
      <c r="N315" s="311"/>
      <c r="O315" s="311">
        <f t="shared" si="114"/>
        <v>42</v>
      </c>
      <c r="P315" s="311"/>
      <c r="Q315" s="311"/>
      <c r="R315" s="311">
        <f t="shared" si="115"/>
        <v>16</v>
      </c>
      <c r="S315" s="311"/>
      <c r="T315" s="311"/>
      <c r="U315" s="311" t="str">
        <f t="shared" si="116"/>
        <v>-</v>
      </c>
      <c r="V315" s="311"/>
      <c r="W315" s="311"/>
      <c r="X315" s="311">
        <f t="shared" si="117"/>
        <v>7</v>
      </c>
      <c r="Y315" s="311"/>
      <c r="Z315" s="311"/>
      <c r="AA315" s="311" t="str">
        <f t="shared" si="118"/>
        <v>-</v>
      </c>
      <c r="AB315" s="311"/>
      <c r="AC315" s="311"/>
      <c r="AD315" s="311">
        <f t="shared" si="119"/>
        <v>1</v>
      </c>
      <c r="AE315" s="311"/>
      <c r="AF315" s="311"/>
      <c r="AG315" s="311">
        <f t="shared" si="120"/>
        <v>24</v>
      </c>
      <c r="AH315" s="311"/>
      <c r="AI315" s="311"/>
      <c r="AJ315" s="311" t="str">
        <f t="shared" si="121"/>
        <v>-</v>
      </c>
      <c r="AK315" s="311"/>
      <c r="AL315" s="311"/>
      <c r="AM315" s="311">
        <f t="shared" si="122"/>
        <v>48</v>
      </c>
      <c r="AN315" s="311"/>
      <c r="AO315" s="311"/>
      <c r="AP315" s="311">
        <f t="shared" si="123"/>
        <v>38</v>
      </c>
      <c r="AQ315" s="311"/>
      <c r="AR315" s="311"/>
      <c r="AS315" s="311">
        <f t="shared" si="124"/>
        <v>36</v>
      </c>
      <c r="AT315" s="311"/>
      <c r="AU315" s="311"/>
      <c r="AV315" s="311">
        <f t="shared" si="125"/>
        <v>49</v>
      </c>
      <c r="AW315" s="311"/>
      <c r="AX315" s="311"/>
    </row>
    <row r="316" spans="1:50">
      <c r="A316" s="311"/>
      <c r="B316" s="311" t="s">
        <v>236</v>
      </c>
      <c r="C316" s="311">
        <f t="shared" si="110"/>
        <v>113</v>
      </c>
      <c r="D316" s="311"/>
      <c r="E316" s="311"/>
      <c r="F316" s="311">
        <f t="shared" si="111"/>
        <v>62</v>
      </c>
      <c r="G316" s="311"/>
      <c r="H316" s="311"/>
      <c r="I316" s="311">
        <f t="shared" si="112"/>
        <v>99</v>
      </c>
      <c r="J316" s="311"/>
      <c r="K316" s="311"/>
      <c r="L316" s="311" t="str">
        <f t="shared" si="113"/>
        <v>-</v>
      </c>
      <c r="M316" s="311"/>
      <c r="N316" s="311"/>
      <c r="O316" s="311">
        <f t="shared" si="114"/>
        <v>65</v>
      </c>
      <c r="P316" s="311"/>
      <c r="Q316" s="311"/>
      <c r="R316" s="311" t="str">
        <f t="shared" si="115"/>
        <v>-</v>
      </c>
      <c r="S316" s="311"/>
      <c r="T316" s="311"/>
      <c r="U316" s="311">
        <f t="shared" si="116"/>
        <v>67</v>
      </c>
      <c r="V316" s="311"/>
      <c r="W316" s="311"/>
      <c r="X316" s="311" t="str">
        <f t="shared" si="117"/>
        <v>-</v>
      </c>
      <c r="Y316" s="311"/>
      <c r="Z316" s="311"/>
      <c r="AA316" s="311" t="str">
        <f t="shared" si="118"/>
        <v>-</v>
      </c>
      <c r="AB316" s="311"/>
      <c r="AC316" s="311"/>
      <c r="AD316" s="311">
        <f t="shared" si="119"/>
        <v>19</v>
      </c>
      <c r="AE316" s="311"/>
      <c r="AF316" s="311"/>
      <c r="AG316" s="311" t="str">
        <f t="shared" si="120"/>
        <v>-</v>
      </c>
      <c r="AH316" s="311"/>
      <c r="AI316" s="311"/>
      <c r="AJ316" s="311" t="str">
        <f t="shared" si="121"/>
        <v>-</v>
      </c>
      <c r="AK316" s="311"/>
      <c r="AL316" s="311"/>
      <c r="AM316" s="311" t="str">
        <f t="shared" si="122"/>
        <v>-</v>
      </c>
      <c r="AN316" s="311"/>
      <c r="AO316" s="311"/>
      <c r="AP316" s="311" t="str">
        <f t="shared" si="123"/>
        <v>-</v>
      </c>
      <c r="AQ316" s="311"/>
      <c r="AR316" s="311"/>
      <c r="AS316" s="311" t="str">
        <f t="shared" si="124"/>
        <v>-</v>
      </c>
      <c r="AT316" s="311"/>
      <c r="AU316" s="311"/>
      <c r="AV316" s="311" t="str">
        <f t="shared" si="125"/>
        <v>-</v>
      </c>
      <c r="AW316" s="311"/>
      <c r="AX316" s="311"/>
    </row>
    <row r="317" spans="1:50">
      <c r="A317" s="311"/>
      <c r="B317" s="311" t="s">
        <v>142</v>
      </c>
      <c r="C317" s="311">
        <f t="shared" si="110"/>
        <v>17</v>
      </c>
      <c r="D317" s="311"/>
      <c r="E317" s="311"/>
      <c r="F317" s="311">
        <f t="shared" si="111"/>
        <v>5</v>
      </c>
      <c r="G317" s="311"/>
      <c r="H317" s="311"/>
      <c r="I317" s="311">
        <f t="shared" si="112"/>
        <v>3</v>
      </c>
      <c r="J317" s="311"/>
      <c r="K317" s="311"/>
      <c r="L317" s="311">
        <f t="shared" si="113"/>
        <v>6</v>
      </c>
      <c r="M317" s="311"/>
      <c r="N317" s="311"/>
      <c r="O317" s="311">
        <f t="shared" si="114"/>
        <v>31</v>
      </c>
      <c r="P317" s="311"/>
      <c r="Q317" s="311"/>
      <c r="R317" s="311">
        <f t="shared" si="115"/>
        <v>2</v>
      </c>
      <c r="S317" s="311"/>
      <c r="T317" s="311"/>
      <c r="U317" s="311" t="str">
        <f t="shared" si="116"/>
        <v>-</v>
      </c>
      <c r="V317" s="311"/>
      <c r="W317" s="311"/>
      <c r="X317" s="311">
        <f t="shared" si="117"/>
        <v>45</v>
      </c>
      <c r="Y317" s="311"/>
      <c r="Z317" s="311"/>
      <c r="AA317" s="311">
        <f t="shared" si="118"/>
        <v>2</v>
      </c>
      <c r="AB317" s="311"/>
      <c r="AC317" s="311"/>
      <c r="AD317" s="311">
        <f t="shared" si="119"/>
        <v>7</v>
      </c>
      <c r="AE317" s="311"/>
      <c r="AF317" s="311"/>
      <c r="AG317" s="311">
        <f t="shared" si="120"/>
        <v>9</v>
      </c>
      <c r="AH317" s="311"/>
      <c r="AI317" s="311"/>
      <c r="AJ317" s="311">
        <f t="shared" si="121"/>
        <v>2</v>
      </c>
      <c r="AK317" s="311"/>
      <c r="AL317" s="311"/>
      <c r="AM317" s="311">
        <f t="shared" si="122"/>
        <v>112</v>
      </c>
      <c r="AN317" s="311"/>
      <c r="AO317" s="311"/>
      <c r="AP317" s="311">
        <f t="shared" si="123"/>
        <v>89</v>
      </c>
      <c r="AQ317" s="311"/>
      <c r="AR317" s="311"/>
      <c r="AS317" s="311">
        <f t="shared" si="124"/>
        <v>89</v>
      </c>
      <c r="AT317" s="311"/>
      <c r="AU317" s="311"/>
      <c r="AV317" s="311">
        <f t="shared" si="125"/>
        <v>138</v>
      </c>
      <c r="AW317" s="311"/>
      <c r="AX317" s="311"/>
    </row>
    <row r="318" spans="1:50">
      <c r="A318" s="311"/>
      <c r="B318" s="311" t="s">
        <v>144</v>
      </c>
      <c r="C318" s="311">
        <f t="shared" si="110"/>
        <v>11</v>
      </c>
      <c r="D318" s="311"/>
      <c r="E318" s="311"/>
      <c r="F318" s="311">
        <f t="shared" si="111"/>
        <v>12</v>
      </c>
      <c r="G318" s="311"/>
      <c r="H318" s="311"/>
      <c r="I318" s="311">
        <f t="shared" si="112"/>
        <v>99</v>
      </c>
      <c r="J318" s="311"/>
      <c r="K318" s="311"/>
      <c r="L318" s="311">
        <f t="shared" si="113"/>
        <v>8</v>
      </c>
      <c r="M318" s="311"/>
      <c r="N318" s="311"/>
      <c r="O318" s="311">
        <f t="shared" si="114"/>
        <v>65</v>
      </c>
      <c r="P318" s="311"/>
      <c r="Q318" s="311"/>
      <c r="R318" s="311">
        <f t="shared" si="115"/>
        <v>46</v>
      </c>
      <c r="S318" s="311"/>
      <c r="T318" s="311"/>
      <c r="U318" s="311">
        <f t="shared" si="116"/>
        <v>4</v>
      </c>
      <c r="V318" s="311"/>
      <c r="W318" s="311"/>
      <c r="X318" s="311">
        <f t="shared" si="117"/>
        <v>2</v>
      </c>
      <c r="Y318" s="311"/>
      <c r="Z318" s="311"/>
      <c r="AA318" s="311" t="str">
        <f t="shared" si="118"/>
        <v>-</v>
      </c>
      <c r="AB318" s="311"/>
      <c r="AC318" s="311"/>
      <c r="AD318" s="311">
        <f t="shared" si="119"/>
        <v>62</v>
      </c>
      <c r="AE318" s="311"/>
      <c r="AF318" s="311"/>
      <c r="AG318" s="311">
        <f t="shared" si="120"/>
        <v>21</v>
      </c>
      <c r="AH318" s="311"/>
      <c r="AI318" s="311"/>
      <c r="AJ318" s="311">
        <f t="shared" si="121"/>
        <v>32</v>
      </c>
      <c r="AK318" s="311"/>
      <c r="AL318" s="311"/>
      <c r="AM318" s="311">
        <f t="shared" si="122"/>
        <v>12</v>
      </c>
      <c r="AN318" s="311"/>
      <c r="AO318" s="311"/>
      <c r="AP318" s="311">
        <f t="shared" si="123"/>
        <v>61</v>
      </c>
      <c r="AQ318" s="311"/>
      <c r="AR318" s="311"/>
      <c r="AS318" s="311">
        <f t="shared" si="124"/>
        <v>62</v>
      </c>
      <c r="AT318" s="311"/>
      <c r="AU318" s="311"/>
      <c r="AV318" s="311">
        <f t="shared" si="125"/>
        <v>47</v>
      </c>
      <c r="AW318" s="311"/>
      <c r="AX318" s="311"/>
    </row>
    <row r="319" spans="1:50">
      <c r="A319" s="311"/>
      <c r="B319" s="311" t="s">
        <v>282</v>
      </c>
      <c r="C319" s="311">
        <f t="shared" si="110"/>
        <v>151</v>
      </c>
      <c r="D319" s="311"/>
      <c r="E319" s="311"/>
      <c r="F319" s="311">
        <f t="shared" si="111"/>
        <v>118</v>
      </c>
      <c r="G319" s="311"/>
      <c r="H319" s="311"/>
      <c r="I319" s="311">
        <f t="shared" si="112"/>
        <v>56</v>
      </c>
      <c r="J319" s="311"/>
      <c r="K319" s="311"/>
      <c r="L319" s="311" t="str">
        <f t="shared" si="113"/>
        <v>-</v>
      </c>
      <c r="M319" s="311"/>
      <c r="N319" s="311"/>
      <c r="O319" s="311">
        <f t="shared" si="114"/>
        <v>42</v>
      </c>
      <c r="P319" s="311"/>
      <c r="Q319" s="311"/>
      <c r="R319" s="311">
        <f t="shared" si="115"/>
        <v>92</v>
      </c>
      <c r="S319" s="311"/>
      <c r="T319" s="311"/>
      <c r="U319" s="311">
        <f t="shared" si="116"/>
        <v>67</v>
      </c>
      <c r="V319" s="311"/>
      <c r="W319" s="311"/>
      <c r="X319" s="311" t="str">
        <f t="shared" si="117"/>
        <v>-</v>
      </c>
      <c r="Y319" s="311"/>
      <c r="Z319" s="311"/>
      <c r="AA319" s="311" t="str">
        <f t="shared" si="118"/>
        <v>-</v>
      </c>
      <c r="AB319" s="311"/>
      <c r="AC319" s="311"/>
      <c r="AD319" s="311">
        <f t="shared" si="119"/>
        <v>123</v>
      </c>
      <c r="AE319" s="311"/>
      <c r="AF319" s="311"/>
      <c r="AG319" s="311" t="str">
        <f t="shared" si="120"/>
        <v>-</v>
      </c>
      <c r="AH319" s="311"/>
      <c r="AI319" s="311"/>
      <c r="AJ319" s="311" t="str">
        <f t="shared" si="121"/>
        <v>-</v>
      </c>
      <c r="AK319" s="311"/>
      <c r="AL319" s="311"/>
      <c r="AM319" s="311">
        <f t="shared" si="122"/>
        <v>144</v>
      </c>
      <c r="AN319" s="311"/>
      <c r="AO319" s="311"/>
      <c r="AP319" s="311" t="str">
        <f t="shared" si="123"/>
        <v>-</v>
      </c>
      <c r="AQ319" s="311"/>
      <c r="AR319" s="311"/>
      <c r="AS319" s="311" t="str">
        <f t="shared" si="124"/>
        <v>-</v>
      </c>
      <c r="AT319" s="311"/>
      <c r="AU319" s="311"/>
      <c r="AV319" s="311">
        <f t="shared" si="125"/>
        <v>99</v>
      </c>
      <c r="AW319" s="311"/>
      <c r="AX319" s="311"/>
    </row>
    <row r="320" spans="1:50">
      <c r="A320" s="311"/>
      <c r="B320" s="311" t="s">
        <v>243</v>
      </c>
      <c r="C320" s="311">
        <f t="shared" si="110"/>
        <v>113</v>
      </c>
      <c r="D320" s="311"/>
      <c r="E320" s="311"/>
      <c r="F320" s="311">
        <f t="shared" si="111"/>
        <v>117</v>
      </c>
      <c r="G320" s="311"/>
      <c r="H320" s="311"/>
      <c r="I320" s="311" t="str">
        <f t="shared" si="112"/>
        <v>-</v>
      </c>
      <c r="J320" s="311"/>
      <c r="K320" s="311"/>
      <c r="L320" s="311">
        <f t="shared" si="113"/>
        <v>103</v>
      </c>
      <c r="M320" s="311"/>
      <c r="N320" s="311"/>
      <c r="O320" s="311" t="str">
        <f t="shared" si="114"/>
        <v>-</v>
      </c>
      <c r="P320" s="311"/>
      <c r="Q320" s="311"/>
      <c r="R320" s="311" t="str">
        <f t="shared" si="115"/>
        <v>-</v>
      </c>
      <c r="S320" s="311"/>
      <c r="T320" s="311"/>
      <c r="U320" s="311" t="str">
        <f t="shared" si="116"/>
        <v>-</v>
      </c>
      <c r="V320" s="311"/>
      <c r="W320" s="311"/>
      <c r="X320" s="311" t="str">
        <f t="shared" si="117"/>
        <v>-</v>
      </c>
      <c r="Y320" s="311"/>
      <c r="Z320" s="311"/>
      <c r="AA320" s="311" t="str">
        <f t="shared" si="118"/>
        <v>-</v>
      </c>
      <c r="AB320" s="311"/>
      <c r="AC320" s="311"/>
      <c r="AD320" s="311">
        <f t="shared" si="119"/>
        <v>85</v>
      </c>
      <c r="AE320" s="311"/>
      <c r="AF320" s="311"/>
      <c r="AG320" s="311">
        <f t="shared" si="120"/>
        <v>53</v>
      </c>
      <c r="AH320" s="311"/>
      <c r="AI320" s="311"/>
      <c r="AJ320" s="311">
        <f t="shared" si="121"/>
        <v>21</v>
      </c>
      <c r="AK320" s="311"/>
      <c r="AL320" s="311"/>
      <c r="AM320" s="311">
        <f t="shared" si="122"/>
        <v>80</v>
      </c>
      <c r="AN320" s="311"/>
      <c r="AO320" s="311"/>
      <c r="AP320" s="311">
        <f t="shared" si="123"/>
        <v>97</v>
      </c>
      <c r="AQ320" s="311"/>
      <c r="AR320" s="311"/>
      <c r="AS320" s="311">
        <f t="shared" si="124"/>
        <v>96</v>
      </c>
      <c r="AT320" s="311"/>
      <c r="AU320" s="311"/>
      <c r="AV320" s="311">
        <f t="shared" si="125"/>
        <v>116</v>
      </c>
      <c r="AW320" s="311"/>
      <c r="AX320" s="311"/>
    </row>
    <row r="321" spans="1:50">
      <c r="A321" s="311"/>
      <c r="B321" s="311" t="s">
        <v>191</v>
      </c>
      <c r="C321" s="311">
        <f t="shared" si="110"/>
        <v>35</v>
      </c>
      <c r="D321" s="311"/>
      <c r="E321" s="311"/>
      <c r="F321" s="311">
        <f t="shared" si="111"/>
        <v>150</v>
      </c>
      <c r="G321" s="311"/>
      <c r="H321" s="311"/>
      <c r="I321" s="311" t="str">
        <f t="shared" si="112"/>
        <v>-</v>
      </c>
      <c r="J321" s="311"/>
      <c r="K321" s="311"/>
      <c r="L321" s="311" t="str">
        <f t="shared" si="113"/>
        <v>-</v>
      </c>
      <c r="M321" s="311"/>
      <c r="N321" s="311"/>
      <c r="O321" s="311">
        <f t="shared" si="114"/>
        <v>65</v>
      </c>
      <c r="P321" s="311"/>
      <c r="Q321" s="311"/>
      <c r="R321" s="311" t="str">
        <f t="shared" si="115"/>
        <v>-</v>
      </c>
      <c r="S321" s="311"/>
      <c r="T321" s="311"/>
      <c r="U321" s="311">
        <f t="shared" si="116"/>
        <v>67</v>
      </c>
      <c r="V321" s="311"/>
      <c r="W321" s="311"/>
      <c r="X321" s="311" t="str">
        <f t="shared" si="117"/>
        <v>-</v>
      </c>
      <c r="Y321" s="311"/>
      <c r="Z321" s="311"/>
      <c r="AA321" s="311" t="str">
        <f t="shared" si="118"/>
        <v>-</v>
      </c>
      <c r="AB321" s="311"/>
      <c r="AC321" s="311"/>
      <c r="AD321" s="311">
        <f t="shared" si="119"/>
        <v>135</v>
      </c>
      <c r="AE321" s="311"/>
      <c r="AF321" s="311"/>
      <c r="AG321" s="311" t="str">
        <f t="shared" si="120"/>
        <v>-</v>
      </c>
      <c r="AH321" s="311"/>
      <c r="AI321" s="311"/>
      <c r="AJ321" s="311" t="str">
        <f t="shared" si="121"/>
        <v>-</v>
      </c>
      <c r="AK321" s="311"/>
      <c r="AL321" s="311"/>
      <c r="AM321" s="311">
        <f t="shared" si="122"/>
        <v>17</v>
      </c>
      <c r="AN321" s="311"/>
      <c r="AO321" s="311"/>
      <c r="AP321" s="311">
        <f t="shared" si="123"/>
        <v>14</v>
      </c>
      <c r="AQ321" s="311"/>
      <c r="AR321" s="311"/>
      <c r="AS321" s="311">
        <f t="shared" si="124"/>
        <v>15</v>
      </c>
      <c r="AT321" s="311"/>
      <c r="AU321" s="311"/>
      <c r="AV321" s="311">
        <f t="shared" si="125"/>
        <v>9</v>
      </c>
      <c r="AW321" s="311"/>
      <c r="AX321" s="311"/>
    </row>
    <row r="322" spans="1:50">
      <c r="A322" s="311"/>
      <c r="B322" s="311" t="s">
        <v>136</v>
      </c>
      <c r="C322" s="311">
        <f t="shared" si="110"/>
        <v>74</v>
      </c>
      <c r="D322" s="311"/>
      <c r="E322" s="311"/>
      <c r="F322" s="311">
        <f t="shared" si="111"/>
        <v>27</v>
      </c>
      <c r="G322" s="311"/>
      <c r="H322" s="311"/>
      <c r="I322" s="311">
        <f t="shared" si="112"/>
        <v>6</v>
      </c>
      <c r="J322" s="311"/>
      <c r="K322" s="311"/>
      <c r="L322" s="311">
        <f t="shared" si="113"/>
        <v>24</v>
      </c>
      <c r="M322" s="311"/>
      <c r="N322" s="311"/>
      <c r="O322" s="311">
        <f t="shared" si="114"/>
        <v>42</v>
      </c>
      <c r="P322" s="311"/>
      <c r="Q322" s="311"/>
      <c r="R322" s="311">
        <f t="shared" si="115"/>
        <v>6</v>
      </c>
      <c r="S322" s="311"/>
      <c r="T322" s="311"/>
      <c r="U322" s="311">
        <f t="shared" si="116"/>
        <v>67</v>
      </c>
      <c r="V322" s="311"/>
      <c r="W322" s="311"/>
      <c r="X322" s="311">
        <f t="shared" si="117"/>
        <v>71</v>
      </c>
      <c r="Y322" s="311"/>
      <c r="Z322" s="311"/>
      <c r="AA322" s="311">
        <f t="shared" si="118"/>
        <v>1</v>
      </c>
      <c r="AB322" s="311"/>
      <c r="AC322" s="311"/>
      <c r="AD322" s="311">
        <f t="shared" si="119"/>
        <v>88</v>
      </c>
      <c r="AE322" s="311"/>
      <c r="AF322" s="311"/>
      <c r="AG322" s="311">
        <f t="shared" si="120"/>
        <v>27</v>
      </c>
      <c r="AH322" s="311"/>
      <c r="AI322" s="311"/>
      <c r="AJ322" s="311">
        <f t="shared" si="121"/>
        <v>4</v>
      </c>
      <c r="AK322" s="311"/>
      <c r="AL322" s="311"/>
      <c r="AM322" s="311">
        <f t="shared" si="122"/>
        <v>161</v>
      </c>
      <c r="AN322" s="311"/>
      <c r="AO322" s="311"/>
      <c r="AP322" s="311" t="str">
        <f t="shared" si="123"/>
        <v>-</v>
      </c>
      <c r="AQ322" s="311"/>
      <c r="AR322" s="311"/>
      <c r="AS322" s="311" t="str">
        <f t="shared" si="124"/>
        <v>-</v>
      </c>
      <c r="AT322" s="311"/>
      <c r="AU322" s="311"/>
      <c r="AV322" s="311">
        <f t="shared" si="125"/>
        <v>130</v>
      </c>
      <c r="AW322" s="311"/>
      <c r="AX322" s="311"/>
    </row>
    <row r="323" spans="1:50">
      <c r="A323" s="311"/>
      <c r="B323" s="311" t="s">
        <v>199</v>
      </c>
      <c r="C323" s="311">
        <f t="shared" si="110"/>
        <v>118</v>
      </c>
      <c r="D323" s="311"/>
      <c r="E323" s="311"/>
      <c r="F323" s="311">
        <f t="shared" si="111"/>
        <v>78</v>
      </c>
      <c r="G323" s="311"/>
      <c r="H323" s="311"/>
      <c r="I323" s="311">
        <f t="shared" si="112"/>
        <v>19</v>
      </c>
      <c r="J323" s="311"/>
      <c r="K323" s="311"/>
      <c r="L323" s="311">
        <f t="shared" si="113"/>
        <v>103</v>
      </c>
      <c r="M323" s="311"/>
      <c r="N323" s="311"/>
      <c r="O323" s="311">
        <f t="shared" si="114"/>
        <v>23</v>
      </c>
      <c r="P323" s="311"/>
      <c r="Q323" s="311"/>
      <c r="R323" s="311">
        <f t="shared" si="115"/>
        <v>102</v>
      </c>
      <c r="S323" s="311"/>
      <c r="T323" s="311"/>
      <c r="U323" s="311" t="str">
        <f t="shared" si="116"/>
        <v>-</v>
      </c>
      <c r="V323" s="311"/>
      <c r="W323" s="311"/>
      <c r="X323" s="311" t="str">
        <f t="shared" si="117"/>
        <v>-</v>
      </c>
      <c r="Y323" s="311"/>
      <c r="Z323" s="311"/>
      <c r="AA323" s="311" t="str">
        <f t="shared" si="118"/>
        <v>-</v>
      </c>
      <c r="AB323" s="311"/>
      <c r="AC323" s="311"/>
      <c r="AD323" s="311">
        <f t="shared" si="119"/>
        <v>94</v>
      </c>
      <c r="AE323" s="311"/>
      <c r="AF323" s="311"/>
      <c r="AG323" s="311">
        <f t="shared" si="120"/>
        <v>15</v>
      </c>
      <c r="AH323" s="311"/>
      <c r="AI323" s="311"/>
      <c r="AJ323" s="311">
        <f t="shared" si="121"/>
        <v>11</v>
      </c>
      <c r="AK323" s="311"/>
      <c r="AL323" s="311"/>
      <c r="AM323" s="311">
        <f t="shared" si="122"/>
        <v>110</v>
      </c>
      <c r="AN323" s="311"/>
      <c r="AO323" s="311"/>
      <c r="AP323" s="311">
        <f t="shared" si="123"/>
        <v>115</v>
      </c>
      <c r="AQ323" s="311"/>
      <c r="AR323" s="311"/>
      <c r="AS323" s="311">
        <f t="shared" si="124"/>
        <v>110</v>
      </c>
      <c r="AT323" s="311"/>
      <c r="AU323" s="311"/>
      <c r="AV323" s="311">
        <f t="shared" si="125"/>
        <v>103</v>
      </c>
      <c r="AW323" s="311"/>
      <c r="AX323" s="311"/>
    </row>
    <row r="324" spans="1:50">
      <c r="A324" s="311"/>
      <c r="B324" s="311" t="s">
        <v>224</v>
      </c>
      <c r="C324" s="311">
        <f t="shared" si="110"/>
        <v>58</v>
      </c>
      <c r="D324" s="311"/>
      <c r="E324" s="311"/>
      <c r="F324" s="311">
        <f t="shared" si="111"/>
        <v>33</v>
      </c>
      <c r="G324" s="311"/>
      <c r="H324" s="311"/>
      <c r="I324" s="311">
        <f t="shared" si="112"/>
        <v>43</v>
      </c>
      <c r="J324" s="311"/>
      <c r="K324" s="311"/>
      <c r="L324" s="311">
        <f t="shared" si="113"/>
        <v>33</v>
      </c>
      <c r="M324" s="311"/>
      <c r="N324" s="311"/>
      <c r="O324" s="311">
        <f t="shared" si="114"/>
        <v>65</v>
      </c>
      <c r="P324" s="311"/>
      <c r="Q324" s="311"/>
      <c r="R324" s="311">
        <f t="shared" si="115"/>
        <v>17</v>
      </c>
      <c r="S324" s="311"/>
      <c r="T324" s="311"/>
      <c r="U324" s="311">
        <f t="shared" si="116"/>
        <v>41</v>
      </c>
      <c r="V324" s="311"/>
      <c r="W324" s="311"/>
      <c r="X324" s="311">
        <f t="shared" si="117"/>
        <v>53</v>
      </c>
      <c r="Y324" s="311"/>
      <c r="Z324" s="311"/>
      <c r="AA324" s="311" t="str">
        <f t="shared" si="118"/>
        <v>-</v>
      </c>
      <c r="AB324" s="311"/>
      <c r="AC324" s="311"/>
      <c r="AD324" s="311">
        <f t="shared" si="119"/>
        <v>22</v>
      </c>
      <c r="AE324" s="311"/>
      <c r="AF324" s="311"/>
      <c r="AG324" s="311">
        <f t="shared" si="120"/>
        <v>39</v>
      </c>
      <c r="AH324" s="311"/>
      <c r="AI324" s="311"/>
      <c r="AJ324" s="311" t="str">
        <f t="shared" si="121"/>
        <v>-</v>
      </c>
      <c r="AK324" s="311"/>
      <c r="AL324" s="311"/>
      <c r="AM324" s="311">
        <f t="shared" si="122"/>
        <v>69</v>
      </c>
      <c r="AN324" s="311"/>
      <c r="AO324" s="311"/>
      <c r="AP324" s="311">
        <f t="shared" si="123"/>
        <v>49</v>
      </c>
      <c r="AQ324" s="311"/>
      <c r="AR324" s="311"/>
      <c r="AS324" s="311">
        <f t="shared" si="124"/>
        <v>48</v>
      </c>
      <c r="AT324" s="311"/>
      <c r="AU324" s="311"/>
      <c r="AV324" s="311">
        <f t="shared" si="125"/>
        <v>74</v>
      </c>
      <c r="AW324" s="311"/>
      <c r="AX324" s="311"/>
    </row>
    <row r="325" spans="1:50">
      <c r="A325" s="311"/>
      <c r="B325" s="311" t="s">
        <v>166</v>
      </c>
      <c r="C325" s="311">
        <f t="shared" si="110"/>
        <v>158</v>
      </c>
      <c r="D325" s="311"/>
      <c r="E325" s="311"/>
      <c r="F325" s="311">
        <f t="shared" si="111"/>
        <v>123</v>
      </c>
      <c r="G325" s="311"/>
      <c r="H325" s="311"/>
      <c r="I325" s="311">
        <f t="shared" si="112"/>
        <v>54</v>
      </c>
      <c r="J325" s="311"/>
      <c r="K325" s="311"/>
      <c r="L325" s="311">
        <f t="shared" si="113"/>
        <v>103</v>
      </c>
      <c r="M325" s="311"/>
      <c r="N325" s="311"/>
      <c r="O325" s="311">
        <f t="shared" si="114"/>
        <v>42</v>
      </c>
      <c r="P325" s="311"/>
      <c r="Q325" s="311"/>
      <c r="R325" s="311">
        <f t="shared" si="115"/>
        <v>102</v>
      </c>
      <c r="S325" s="311"/>
      <c r="T325" s="311"/>
      <c r="U325" s="311">
        <f t="shared" si="116"/>
        <v>67</v>
      </c>
      <c r="V325" s="311"/>
      <c r="W325" s="311"/>
      <c r="X325" s="311">
        <f t="shared" si="117"/>
        <v>82</v>
      </c>
      <c r="Y325" s="311"/>
      <c r="Z325" s="311"/>
      <c r="AA325" s="311">
        <f t="shared" si="118"/>
        <v>5</v>
      </c>
      <c r="AB325" s="311"/>
      <c r="AC325" s="311"/>
      <c r="AD325" s="311">
        <f t="shared" si="119"/>
        <v>135</v>
      </c>
      <c r="AE325" s="311"/>
      <c r="AF325" s="311"/>
      <c r="AG325" s="311" t="str">
        <f t="shared" si="120"/>
        <v>-</v>
      </c>
      <c r="AH325" s="311"/>
      <c r="AI325" s="311"/>
      <c r="AJ325" s="311" t="str">
        <f t="shared" si="121"/>
        <v>-</v>
      </c>
      <c r="AK325" s="311"/>
      <c r="AL325" s="311"/>
      <c r="AM325" s="311">
        <f t="shared" si="122"/>
        <v>151</v>
      </c>
      <c r="AN325" s="311"/>
      <c r="AO325" s="311"/>
      <c r="AP325" s="311">
        <f t="shared" si="123"/>
        <v>135</v>
      </c>
      <c r="AQ325" s="311"/>
      <c r="AR325" s="311"/>
      <c r="AS325" s="311" t="str">
        <f t="shared" si="124"/>
        <v>-</v>
      </c>
      <c r="AT325" s="311"/>
      <c r="AU325" s="311"/>
      <c r="AV325" s="311">
        <f t="shared" si="125"/>
        <v>130</v>
      </c>
      <c r="AW325" s="311"/>
      <c r="AX325" s="311"/>
    </row>
    <row r="326" spans="1:50">
      <c r="A326" s="311"/>
      <c r="B326" s="311" t="s">
        <v>250</v>
      </c>
      <c r="C326" s="311">
        <f t="shared" si="110"/>
        <v>59</v>
      </c>
      <c r="D326" s="311"/>
      <c r="E326" s="311"/>
      <c r="F326" s="311">
        <f t="shared" si="111"/>
        <v>140</v>
      </c>
      <c r="G326" s="311"/>
      <c r="H326" s="311"/>
      <c r="I326" s="311" t="str">
        <f t="shared" si="112"/>
        <v>-</v>
      </c>
      <c r="J326" s="311"/>
      <c r="K326" s="311"/>
      <c r="L326" s="311" t="str">
        <f t="shared" si="113"/>
        <v>-</v>
      </c>
      <c r="M326" s="311"/>
      <c r="N326" s="311"/>
      <c r="O326" s="311" t="str">
        <f t="shared" si="114"/>
        <v>-</v>
      </c>
      <c r="P326" s="311"/>
      <c r="Q326" s="311"/>
      <c r="R326" s="311" t="str">
        <f t="shared" si="115"/>
        <v>-</v>
      </c>
      <c r="S326" s="311"/>
      <c r="T326" s="311"/>
      <c r="U326" s="311" t="str">
        <f t="shared" si="116"/>
        <v>-</v>
      </c>
      <c r="V326" s="311"/>
      <c r="W326" s="311"/>
      <c r="X326" s="311">
        <f t="shared" si="117"/>
        <v>59</v>
      </c>
      <c r="Y326" s="311"/>
      <c r="Z326" s="311"/>
      <c r="AA326" s="311" t="str">
        <f t="shared" si="118"/>
        <v>-</v>
      </c>
      <c r="AB326" s="311"/>
      <c r="AC326" s="311"/>
      <c r="AD326" s="311">
        <f t="shared" si="119"/>
        <v>127</v>
      </c>
      <c r="AE326" s="311"/>
      <c r="AF326" s="311"/>
      <c r="AG326" s="311" t="str">
        <f t="shared" si="120"/>
        <v>-</v>
      </c>
      <c r="AH326" s="311"/>
      <c r="AI326" s="311"/>
      <c r="AJ326" s="311" t="str">
        <f t="shared" si="121"/>
        <v>-</v>
      </c>
      <c r="AK326" s="311"/>
      <c r="AL326" s="311"/>
      <c r="AM326" s="311">
        <f t="shared" si="122"/>
        <v>31</v>
      </c>
      <c r="AN326" s="311"/>
      <c r="AO326" s="311"/>
      <c r="AP326" s="311">
        <f t="shared" si="123"/>
        <v>23</v>
      </c>
      <c r="AQ326" s="311"/>
      <c r="AR326" s="311"/>
      <c r="AS326" s="311">
        <f t="shared" si="124"/>
        <v>23</v>
      </c>
      <c r="AT326" s="311"/>
      <c r="AU326" s="311"/>
      <c r="AV326" s="311">
        <f t="shared" si="125"/>
        <v>24</v>
      </c>
      <c r="AW326" s="311"/>
      <c r="AX326" s="311"/>
    </row>
    <row r="327" spans="1:50">
      <c r="A327" s="311"/>
      <c r="B327" s="311" t="s">
        <v>164</v>
      </c>
      <c r="C327" s="311">
        <f t="shared" si="110"/>
        <v>47</v>
      </c>
      <c r="D327" s="311"/>
      <c r="E327" s="311"/>
      <c r="F327" s="311">
        <f t="shared" si="111"/>
        <v>28</v>
      </c>
      <c r="G327" s="311"/>
      <c r="H327" s="311"/>
      <c r="I327" s="311">
        <f t="shared" si="112"/>
        <v>11</v>
      </c>
      <c r="J327" s="311"/>
      <c r="K327" s="311"/>
      <c r="L327" s="311">
        <f t="shared" si="113"/>
        <v>34</v>
      </c>
      <c r="M327" s="311"/>
      <c r="N327" s="311"/>
      <c r="O327" s="311">
        <f t="shared" si="114"/>
        <v>6</v>
      </c>
      <c r="P327" s="311"/>
      <c r="Q327" s="311"/>
      <c r="R327" s="311">
        <f t="shared" si="115"/>
        <v>7</v>
      </c>
      <c r="S327" s="311"/>
      <c r="T327" s="311"/>
      <c r="U327" s="311">
        <f t="shared" si="116"/>
        <v>38</v>
      </c>
      <c r="V327" s="311"/>
      <c r="W327" s="311"/>
      <c r="X327" s="311">
        <f t="shared" si="117"/>
        <v>26</v>
      </c>
      <c r="Y327" s="311"/>
      <c r="Z327" s="311"/>
      <c r="AA327" s="311">
        <f t="shared" si="118"/>
        <v>5</v>
      </c>
      <c r="AB327" s="311"/>
      <c r="AC327" s="311"/>
      <c r="AD327" s="311">
        <f t="shared" si="119"/>
        <v>37</v>
      </c>
      <c r="AE327" s="311"/>
      <c r="AF327" s="311"/>
      <c r="AG327" s="311">
        <f t="shared" si="120"/>
        <v>53</v>
      </c>
      <c r="AH327" s="311"/>
      <c r="AI327" s="311"/>
      <c r="AJ327" s="311">
        <f t="shared" si="121"/>
        <v>32</v>
      </c>
      <c r="AK327" s="311"/>
      <c r="AL327" s="311"/>
      <c r="AM327" s="311">
        <f t="shared" si="122"/>
        <v>57</v>
      </c>
      <c r="AN327" s="311"/>
      <c r="AO327" s="311"/>
      <c r="AP327" s="311">
        <f t="shared" si="123"/>
        <v>50</v>
      </c>
      <c r="AQ327" s="311"/>
      <c r="AR327" s="311"/>
      <c r="AS327" s="311">
        <f t="shared" si="124"/>
        <v>51</v>
      </c>
      <c r="AT327" s="311"/>
      <c r="AU327" s="311"/>
      <c r="AV327" s="311">
        <f t="shared" si="125"/>
        <v>33</v>
      </c>
      <c r="AW327" s="311"/>
      <c r="AX327" s="311"/>
    </row>
    <row r="328" spans="1:50">
      <c r="A328" s="311"/>
      <c r="B328" s="311" t="s">
        <v>155</v>
      </c>
      <c r="C328" s="311">
        <f t="shared" si="110"/>
        <v>44</v>
      </c>
      <c r="D328" s="311"/>
      <c r="E328" s="311"/>
      <c r="F328" s="311">
        <f t="shared" si="111"/>
        <v>20</v>
      </c>
      <c r="G328" s="311"/>
      <c r="H328" s="311"/>
      <c r="I328" s="311">
        <f t="shared" si="112"/>
        <v>4</v>
      </c>
      <c r="J328" s="311"/>
      <c r="K328" s="311"/>
      <c r="L328" s="311">
        <f t="shared" si="113"/>
        <v>56</v>
      </c>
      <c r="M328" s="311"/>
      <c r="N328" s="311"/>
      <c r="O328" s="311">
        <f t="shared" si="114"/>
        <v>4</v>
      </c>
      <c r="P328" s="311"/>
      <c r="Q328" s="311"/>
      <c r="R328" s="311">
        <f t="shared" si="115"/>
        <v>23</v>
      </c>
      <c r="S328" s="311"/>
      <c r="T328" s="311"/>
      <c r="U328" s="311">
        <f t="shared" si="116"/>
        <v>35</v>
      </c>
      <c r="V328" s="311"/>
      <c r="W328" s="311"/>
      <c r="X328" s="311">
        <f t="shared" si="117"/>
        <v>59</v>
      </c>
      <c r="Y328" s="311"/>
      <c r="Z328" s="311"/>
      <c r="AA328" s="311">
        <f t="shared" si="118"/>
        <v>5</v>
      </c>
      <c r="AB328" s="311"/>
      <c r="AC328" s="311"/>
      <c r="AD328" s="311">
        <f t="shared" si="119"/>
        <v>23</v>
      </c>
      <c r="AE328" s="311"/>
      <c r="AF328" s="311"/>
      <c r="AG328" s="311">
        <f t="shared" si="120"/>
        <v>39</v>
      </c>
      <c r="AH328" s="311"/>
      <c r="AI328" s="311"/>
      <c r="AJ328" s="311" t="str">
        <f t="shared" si="121"/>
        <v>-</v>
      </c>
      <c r="AK328" s="311"/>
      <c r="AL328" s="311"/>
      <c r="AM328" s="311">
        <f t="shared" si="122"/>
        <v>75</v>
      </c>
      <c r="AN328" s="311"/>
      <c r="AO328" s="311"/>
      <c r="AP328" s="311">
        <f t="shared" si="123"/>
        <v>59</v>
      </c>
      <c r="AQ328" s="311"/>
      <c r="AR328" s="311"/>
      <c r="AS328" s="311">
        <f t="shared" si="124"/>
        <v>60</v>
      </c>
      <c r="AT328" s="311"/>
      <c r="AU328" s="311"/>
      <c r="AV328" s="311">
        <f t="shared" si="125"/>
        <v>105</v>
      </c>
      <c r="AW328" s="311"/>
      <c r="AX328" s="311"/>
    </row>
    <row r="329" spans="1:50">
      <c r="A329" s="311"/>
      <c r="B329" s="311" t="s">
        <v>214</v>
      </c>
      <c r="C329" s="311">
        <f t="shared" si="110"/>
        <v>133</v>
      </c>
      <c r="D329" s="311"/>
      <c r="E329" s="311"/>
      <c r="F329" s="311">
        <f t="shared" si="111"/>
        <v>95</v>
      </c>
      <c r="G329" s="311"/>
      <c r="H329" s="311"/>
      <c r="I329" s="311">
        <f t="shared" si="112"/>
        <v>71</v>
      </c>
      <c r="J329" s="311"/>
      <c r="K329" s="311"/>
      <c r="L329" s="311">
        <f t="shared" si="113"/>
        <v>78</v>
      </c>
      <c r="M329" s="311"/>
      <c r="N329" s="311"/>
      <c r="O329" s="311">
        <f t="shared" si="114"/>
        <v>65</v>
      </c>
      <c r="P329" s="311"/>
      <c r="Q329" s="311"/>
      <c r="R329" s="311">
        <f t="shared" si="115"/>
        <v>61</v>
      </c>
      <c r="S329" s="311"/>
      <c r="T329" s="311"/>
      <c r="U329" s="311" t="str">
        <f t="shared" si="116"/>
        <v>-</v>
      </c>
      <c r="V329" s="311"/>
      <c r="W329" s="311"/>
      <c r="X329" s="311" t="str">
        <f t="shared" si="117"/>
        <v>-</v>
      </c>
      <c r="Y329" s="311"/>
      <c r="Z329" s="311"/>
      <c r="AA329" s="311" t="str">
        <f t="shared" si="118"/>
        <v>-</v>
      </c>
      <c r="AB329" s="311"/>
      <c r="AC329" s="311"/>
      <c r="AD329" s="311">
        <f t="shared" si="119"/>
        <v>56</v>
      </c>
      <c r="AE329" s="311"/>
      <c r="AF329" s="311"/>
      <c r="AG329" s="311">
        <f t="shared" si="120"/>
        <v>14</v>
      </c>
      <c r="AH329" s="311"/>
      <c r="AI329" s="311"/>
      <c r="AJ329" s="311" t="str">
        <f t="shared" si="121"/>
        <v>-</v>
      </c>
      <c r="AK329" s="311"/>
      <c r="AL329" s="311"/>
      <c r="AM329" s="311">
        <f t="shared" si="122"/>
        <v>102</v>
      </c>
      <c r="AN329" s="311"/>
      <c r="AO329" s="311"/>
      <c r="AP329" s="311">
        <f t="shared" si="123"/>
        <v>121</v>
      </c>
      <c r="AQ329" s="311"/>
      <c r="AR329" s="311"/>
      <c r="AS329" s="311" t="str">
        <f t="shared" si="124"/>
        <v>-</v>
      </c>
      <c r="AT329" s="311"/>
      <c r="AU329" s="311"/>
      <c r="AV329" s="311">
        <f t="shared" si="125"/>
        <v>130</v>
      </c>
      <c r="AW329" s="311"/>
      <c r="AX329" s="311"/>
    </row>
    <row r="330" spans="1:50">
      <c r="A330" s="311"/>
      <c r="B330" s="311" t="s">
        <v>245</v>
      </c>
      <c r="C330" s="311">
        <f t="shared" si="110"/>
        <v>67</v>
      </c>
      <c r="D330" s="311"/>
      <c r="E330" s="311"/>
      <c r="F330" s="311">
        <f t="shared" si="111"/>
        <v>160</v>
      </c>
      <c r="G330" s="311"/>
      <c r="H330" s="311"/>
      <c r="I330" s="311" t="str">
        <f t="shared" si="112"/>
        <v>-</v>
      </c>
      <c r="J330" s="311"/>
      <c r="K330" s="311"/>
      <c r="L330" s="311" t="str">
        <f t="shared" si="113"/>
        <v>-</v>
      </c>
      <c r="M330" s="311"/>
      <c r="N330" s="311"/>
      <c r="O330" s="311" t="str">
        <f t="shared" si="114"/>
        <v>-</v>
      </c>
      <c r="P330" s="311"/>
      <c r="Q330" s="311"/>
      <c r="R330" s="311" t="str">
        <f t="shared" si="115"/>
        <v>-</v>
      </c>
      <c r="S330" s="311"/>
      <c r="T330" s="311"/>
      <c r="U330" s="311" t="str">
        <f t="shared" si="116"/>
        <v>-</v>
      </c>
      <c r="V330" s="311"/>
      <c r="W330" s="311"/>
      <c r="X330" s="311" t="str">
        <f t="shared" si="117"/>
        <v>-</v>
      </c>
      <c r="Y330" s="311"/>
      <c r="Z330" s="311"/>
      <c r="AA330" s="311" t="str">
        <f t="shared" si="118"/>
        <v>-</v>
      </c>
      <c r="AB330" s="311"/>
      <c r="AC330" s="311"/>
      <c r="AD330" s="311">
        <f t="shared" si="119"/>
        <v>151</v>
      </c>
      <c r="AE330" s="311"/>
      <c r="AF330" s="311"/>
      <c r="AG330" s="311" t="str">
        <f t="shared" si="120"/>
        <v>-</v>
      </c>
      <c r="AH330" s="311"/>
      <c r="AI330" s="311"/>
      <c r="AJ330" s="311" t="str">
        <f t="shared" si="121"/>
        <v>-</v>
      </c>
      <c r="AK330" s="311"/>
      <c r="AL330" s="311"/>
      <c r="AM330" s="311">
        <f t="shared" si="122"/>
        <v>38</v>
      </c>
      <c r="AN330" s="311"/>
      <c r="AO330" s="311"/>
      <c r="AP330" s="311">
        <f t="shared" si="123"/>
        <v>22</v>
      </c>
      <c r="AQ330" s="311"/>
      <c r="AR330" s="311"/>
      <c r="AS330" s="311">
        <f t="shared" si="124"/>
        <v>21</v>
      </c>
      <c r="AT330" s="311"/>
      <c r="AU330" s="311"/>
      <c r="AV330" s="311">
        <f t="shared" si="125"/>
        <v>86</v>
      </c>
      <c r="AW330" s="311"/>
      <c r="AX330" s="311"/>
    </row>
    <row r="331" spans="1:50">
      <c r="A331" s="311"/>
      <c r="B331" s="311" t="s">
        <v>188</v>
      </c>
      <c r="C331" s="311">
        <f t="shared" si="110"/>
        <v>31</v>
      </c>
      <c r="D331" s="311"/>
      <c r="E331" s="311"/>
      <c r="F331" s="311">
        <f t="shared" si="111"/>
        <v>47</v>
      </c>
      <c r="G331" s="311"/>
      <c r="H331" s="311"/>
      <c r="I331" s="311">
        <f t="shared" si="112"/>
        <v>82</v>
      </c>
      <c r="J331" s="311"/>
      <c r="K331" s="311"/>
      <c r="L331" s="311">
        <f t="shared" si="113"/>
        <v>31</v>
      </c>
      <c r="M331" s="311"/>
      <c r="N331" s="311"/>
      <c r="O331" s="311">
        <f t="shared" si="114"/>
        <v>65</v>
      </c>
      <c r="P331" s="311"/>
      <c r="Q331" s="311"/>
      <c r="R331" s="311">
        <f t="shared" si="115"/>
        <v>11</v>
      </c>
      <c r="S331" s="311"/>
      <c r="T331" s="311"/>
      <c r="U331" s="311" t="str">
        <f t="shared" si="116"/>
        <v>-</v>
      </c>
      <c r="V331" s="311"/>
      <c r="W331" s="311"/>
      <c r="X331" s="311">
        <f t="shared" si="117"/>
        <v>24</v>
      </c>
      <c r="Y331" s="311"/>
      <c r="Z331" s="311"/>
      <c r="AA331" s="311">
        <f t="shared" si="118"/>
        <v>5</v>
      </c>
      <c r="AB331" s="311"/>
      <c r="AC331" s="311"/>
      <c r="AD331" s="311">
        <f t="shared" si="119"/>
        <v>27</v>
      </c>
      <c r="AE331" s="311"/>
      <c r="AF331" s="311"/>
      <c r="AG331" s="311">
        <f t="shared" si="120"/>
        <v>31</v>
      </c>
      <c r="AH331" s="311"/>
      <c r="AI331" s="311"/>
      <c r="AJ331" s="311">
        <f t="shared" si="121"/>
        <v>28</v>
      </c>
      <c r="AK331" s="311"/>
      <c r="AL331" s="311"/>
      <c r="AM331" s="311">
        <f t="shared" si="122"/>
        <v>30</v>
      </c>
      <c r="AN331" s="311"/>
      <c r="AO331" s="311"/>
      <c r="AP331" s="311">
        <f t="shared" si="123"/>
        <v>55</v>
      </c>
      <c r="AQ331" s="311"/>
      <c r="AR331" s="311"/>
      <c r="AS331" s="311">
        <f t="shared" si="124"/>
        <v>55</v>
      </c>
      <c r="AT331" s="311"/>
      <c r="AU331" s="311"/>
      <c r="AV331" s="311">
        <f t="shared" si="125"/>
        <v>73</v>
      </c>
      <c r="AW331" s="311"/>
      <c r="AX331" s="311"/>
    </row>
    <row r="332" spans="1:50">
      <c r="A332" s="311"/>
      <c r="B332" s="311" t="s">
        <v>152</v>
      </c>
      <c r="C332" s="311">
        <f t="shared" si="110"/>
        <v>106</v>
      </c>
      <c r="D332" s="311"/>
      <c r="E332" s="311"/>
      <c r="F332" s="311">
        <f t="shared" si="111"/>
        <v>58</v>
      </c>
      <c r="G332" s="311"/>
      <c r="H332" s="311"/>
      <c r="I332" s="311">
        <f t="shared" si="112"/>
        <v>16</v>
      </c>
      <c r="J332" s="311"/>
      <c r="K332" s="311"/>
      <c r="L332" s="311">
        <f t="shared" si="113"/>
        <v>52</v>
      </c>
      <c r="M332" s="311"/>
      <c r="N332" s="311"/>
      <c r="O332" s="311">
        <f t="shared" si="114"/>
        <v>31</v>
      </c>
      <c r="P332" s="311"/>
      <c r="Q332" s="311"/>
      <c r="R332" s="311">
        <f t="shared" si="115"/>
        <v>51</v>
      </c>
      <c r="S332" s="311"/>
      <c r="T332" s="311"/>
      <c r="U332" s="311" t="str">
        <f t="shared" si="116"/>
        <v>-</v>
      </c>
      <c r="V332" s="311"/>
      <c r="W332" s="311"/>
      <c r="X332" s="311">
        <f t="shared" si="117"/>
        <v>82</v>
      </c>
      <c r="Y332" s="311"/>
      <c r="Z332" s="311"/>
      <c r="AA332" s="311">
        <f t="shared" si="118"/>
        <v>3</v>
      </c>
      <c r="AB332" s="311"/>
      <c r="AC332" s="311"/>
      <c r="AD332" s="311">
        <f t="shared" si="119"/>
        <v>75</v>
      </c>
      <c r="AE332" s="311"/>
      <c r="AF332" s="311"/>
      <c r="AG332" s="311">
        <f t="shared" si="120"/>
        <v>17</v>
      </c>
      <c r="AH332" s="311"/>
      <c r="AI332" s="311"/>
      <c r="AJ332" s="311">
        <f t="shared" si="121"/>
        <v>23</v>
      </c>
      <c r="AK332" s="311"/>
      <c r="AL332" s="311"/>
      <c r="AM332" s="311">
        <f t="shared" si="122"/>
        <v>131</v>
      </c>
      <c r="AN332" s="311"/>
      <c r="AO332" s="311"/>
      <c r="AP332" s="311">
        <f t="shared" si="123"/>
        <v>125</v>
      </c>
      <c r="AQ332" s="311"/>
      <c r="AR332" s="311"/>
      <c r="AS332" s="311" t="str">
        <f t="shared" si="124"/>
        <v>-</v>
      </c>
      <c r="AT332" s="311"/>
      <c r="AU332" s="311"/>
      <c r="AV332" s="311">
        <f t="shared" si="125"/>
        <v>116</v>
      </c>
      <c r="AW332" s="311"/>
      <c r="AX332" s="311"/>
    </row>
    <row r="333" spans="1:50">
      <c r="A333" s="311"/>
      <c r="B333" s="311" t="s">
        <v>233</v>
      </c>
      <c r="C333" s="311">
        <f t="shared" si="110"/>
        <v>125</v>
      </c>
      <c r="D333" s="311"/>
      <c r="E333" s="311"/>
      <c r="F333" s="311">
        <f t="shared" si="111"/>
        <v>92</v>
      </c>
      <c r="G333" s="311"/>
      <c r="H333" s="311"/>
      <c r="I333" s="311">
        <f t="shared" si="112"/>
        <v>51</v>
      </c>
      <c r="J333" s="311"/>
      <c r="K333" s="311"/>
      <c r="L333" s="311" t="str">
        <f t="shared" si="113"/>
        <v>-</v>
      </c>
      <c r="M333" s="311"/>
      <c r="N333" s="311"/>
      <c r="O333" s="311">
        <f t="shared" si="114"/>
        <v>23</v>
      </c>
      <c r="P333" s="311"/>
      <c r="Q333" s="311"/>
      <c r="R333" s="311" t="str">
        <f t="shared" si="115"/>
        <v>-</v>
      </c>
      <c r="S333" s="311"/>
      <c r="T333" s="311"/>
      <c r="U333" s="311">
        <f t="shared" si="116"/>
        <v>67</v>
      </c>
      <c r="V333" s="311"/>
      <c r="W333" s="311"/>
      <c r="X333" s="311" t="str">
        <f t="shared" si="117"/>
        <v>-</v>
      </c>
      <c r="Y333" s="311"/>
      <c r="Z333" s="311"/>
      <c r="AA333" s="311" t="str">
        <f t="shared" si="118"/>
        <v>-</v>
      </c>
      <c r="AB333" s="311"/>
      <c r="AC333" s="311"/>
      <c r="AD333" s="311">
        <f t="shared" si="119"/>
        <v>57</v>
      </c>
      <c r="AE333" s="311"/>
      <c r="AF333" s="311"/>
      <c r="AG333" s="311">
        <f t="shared" si="120"/>
        <v>24</v>
      </c>
      <c r="AH333" s="311"/>
      <c r="AI333" s="311"/>
      <c r="AJ333" s="311">
        <f t="shared" si="121"/>
        <v>18</v>
      </c>
      <c r="AK333" s="311"/>
      <c r="AL333" s="311"/>
      <c r="AM333" s="311">
        <f t="shared" si="122"/>
        <v>101</v>
      </c>
      <c r="AN333" s="311"/>
      <c r="AO333" s="311"/>
      <c r="AP333" s="311">
        <f t="shared" si="123"/>
        <v>113</v>
      </c>
      <c r="AQ333" s="311"/>
      <c r="AR333" s="311"/>
      <c r="AS333" s="311" t="str">
        <f t="shared" si="124"/>
        <v>-</v>
      </c>
      <c r="AT333" s="311"/>
      <c r="AU333" s="311"/>
      <c r="AV333" s="311" t="str">
        <f t="shared" si="125"/>
        <v>-</v>
      </c>
      <c r="AW333" s="311"/>
      <c r="AX333" s="311"/>
    </row>
    <row r="334" spans="1:50">
      <c r="A334" s="311"/>
      <c r="B334" s="311" t="s">
        <v>302</v>
      </c>
      <c r="C334" s="311">
        <f t="shared" si="110"/>
        <v>173</v>
      </c>
      <c r="D334" s="311"/>
      <c r="E334" s="311"/>
      <c r="F334" s="311">
        <f t="shared" si="111"/>
        <v>170</v>
      </c>
      <c r="G334" s="311"/>
      <c r="H334" s="311"/>
      <c r="I334" s="311" t="str">
        <f t="shared" si="112"/>
        <v>-</v>
      </c>
      <c r="J334" s="311"/>
      <c r="K334" s="311"/>
      <c r="L334" s="311" t="str">
        <f t="shared" si="113"/>
        <v>-</v>
      </c>
      <c r="M334" s="311"/>
      <c r="N334" s="311"/>
      <c r="O334" s="311" t="str">
        <f t="shared" si="114"/>
        <v>-</v>
      </c>
      <c r="P334" s="311"/>
      <c r="Q334" s="311"/>
      <c r="R334" s="311" t="str">
        <f t="shared" si="115"/>
        <v>-</v>
      </c>
      <c r="S334" s="311"/>
      <c r="T334" s="311"/>
      <c r="U334" s="311" t="str">
        <f t="shared" si="116"/>
        <v>-</v>
      </c>
      <c r="V334" s="311"/>
      <c r="W334" s="311"/>
      <c r="X334" s="311" t="str">
        <f t="shared" si="117"/>
        <v>-</v>
      </c>
      <c r="Y334" s="311"/>
      <c r="Z334" s="311"/>
      <c r="AA334" s="311" t="str">
        <f t="shared" si="118"/>
        <v>-</v>
      </c>
      <c r="AB334" s="311"/>
      <c r="AC334" s="311"/>
      <c r="AD334" s="311">
        <f t="shared" si="119"/>
        <v>155</v>
      </c>
      <c r="AE334" s="311"/>
      <c r="AF334" s="311"/>
      <c r="AG334" s="311" t="str">
        <f t="shared" si="120"/>
        <v>-</v>
      </c>
      <c r="AH334" s="311"/>
      <c r="AI334" s="311"/>
      <c r="AJ334" s="311" t="str">
        <f t="shared" si="121"/>
        <v>-</v>
      </c>
      <c r="AK334" s="311"/>
      <c r="AL334" s="311"/>
      <c r="AM334" s="311" t="str">
        <f t="shared" si="122"/>
        <v>-</v>
      </c>
      <c r="AN334" s="311"/>
      <c r="AO334" s="311"/>
      <c r="AP334" s="311" t="str">
        <f t="shared" si="123"/>
        <v>-</v>
      </c>
      <c r="AQ334" s="311"/>
      <c r="AR334" s="311"/>
      <c r="AS334" s="311" t="str">
        <f t="shared" si="124"/>
        <v>-</v>
      </c>
      <c r="AT334" s="311"/>
      <c r="AU334" s="311"/>
      <c r="AV334" s="311" t="str">
        <f t="shared" si="125"/>
        <v>-</v>
      </c>
      <c r="AW334" s="311"/>
      <c r="AX334" s="311"/>
    </row>
    <row r="335" spans="1:50">
      <c r="A335" s="311"/>
      <c r="B335" s="311" t="s">
        <v>140</v>
      </c>
      <c r="C335" s="311">
        <f t="shared" si="110"/>
        <v>52</v>
      </c>
      <c r="D335" s="311"/>
      <c r="E335" s="311"/>
      <c r="F335" s="311">
        <f t="shared" si="111"/>
        <v>19</v>
      </c>
      <c r="G335" s="311"/>
      <c r="H335" s="311"/>
      <c r="I335" s="311">
        <f t="shared" si="112"/>
        <v>2</v>
      </c>
      <c r="J335" s="311"/>
      <c r="K335" s="311"/>
      <c r="L335" s="311">
        <f t="shared" si="113"/>
        <v>50</v>
      </c>
      <c r="M335" s="311"/>
      <c r="N335" s="311"/>
      <c r="O335" s="311">
        <f t="shared" si="114"/>
        <v>3</v>
      </c>
      <c r="P335" s="311"/>
      <c r="Q335" s="311"/>
      <c r="R335" s="311">
        <f t="shared" si="115"/>
        <v>28</v>
      </c>
      <c r="S335" s="311"/>
      <c r="T335" s="311"/>
      <c r="U335" s="311">
        <f t="shared" si="116"/>
        <v>60</v>
      </c>
      <c r="V335" s="311"/>
      <c r="W335" s="311"/>
      <c r="X335" s="311">
        <f t="shared" si="117"/>
        <v>76</v>
      </c>
      <c r="Y335" s="311"/>
      <c r="Z335" s="311"/>
      <c r="AA335" s="311" t="str">
        <f t="shared" si="118"/>
        <v>-</v>
      </c>
      <c r="AB335" s="311"/>
      <c r="AC335" s="311"/>
      <c r="AD335" s="311">
        <f t="shared" si="119"/>
        <v>79</v>
      </c>
      <c r="AE335" s="311"/>
      <c r="AF335" s="311"/>
      <c r="AG335" s="311">
        <f t="shared" si="120"/>
        <v>5</v>
      </c>
      <c r="AH335" s="311"/>
      <c r="AI335" s="311"/>
      <c r="AJ335" s="311">
        <f t="shared" si="121"/>
        <v>3</v>
      </c>
      <c r="AK335" s="311"/>
      <c r="AL335" s="311"/>
      <c r="AM335" s="311">
        <f t="shared" si="122"/>
        <v>91</v>
      </c>
      <c r="AN335" s="311"/>
      <c r="AO335" s="311"/>
      <c r="AP335" s="311">
        <f t="shared" si="123"/>
        <v>106</v>
      </c>
      <c r="AQ335" s="311"/>
      <c r="AR335" s="311"/>
      <c r="AS335" s="311">
        <f t="shared" si="124"/>
        <v>103</v>
      </c>
      <c r="AT335" s="311"/>
      <c r="AU335" s="311"/>
      <c r="AV335" s="311">
        <f t="shared" si="125"/>
        <v>25</v>
      </c>
      <c r="AW335" s="311"/>
      <c r="AX335" s="311"/>
    </row>
    <row r="336" spans="1:50">
      <c r="A336" s="311"/>
      <c r="B336" s="311" t="s">
        <v>145</v>
      </c>
      <c r="C336" s="311">
        <f t="shared" si="110"/>
        <v>14</v>
      </c>
      <c r="D336" s="311"/>
      <c r="E336" s="311"/>
      <c r="F336" s="311">
        <f t="shared" si="111"/>
        <v>7</v>
      </c>
      <c r="G336" s="311"/>
      <c r="H336" s="311"/>
      <c r="I336" s="311">
        <f t="shared" si="112"/>
        <v>48</v>
      </c>
      <c r="J336" s="311"/>
      <c r="K336" s="311"/>
      <c r="L336" s="311">
        <f t="shared" si="113"/>
        <v>27</v>
      </c>
      <c r="M336" s="311"/>
      <c r="N336" s="311"/>
      <c r="O336" s="311">
        <f t="shared" si="114"/>
        <v>23</v>
      </c>
      <c r="P336" s="311"/>
      <c r="Q336" s="311"/>
      <c r="R336" s="311">
        <f t="shared" si="115"/>
        <v>61</v>
      </c>
      <c r="S336" s="311"/>
      <c r="T336" s="311"/>
      <c r="U336" s="311">
        <f t="shared" si="116"/>
        <v>36</v>
      </c>
      <c r="V336" s="311"/>
      <c r="W336" s="311"/>
      <c r="X336" s="311">
        <f t="shared" si="117"/>
        <v>32</v>
      </c>
      <c r="Y336" s="311"/>
      <c r="Z336" s="311"/>
      <c r="AA336" s="311" t="str">
        <f t="shared" si="118"/>
        <v>-</v>
      </c>
      <c r="AB336" s="311"/>
      <c r="AC336" s="311"/>
      <c r="AD336" s="311">
        <f t="shared" si="119"/>
        <v>2</v>
      </c>
      <c r="AE336" s="311"/>
      <c r="AF336" s="311"/>
      <c r="AG336" s="311">
        <f t="shared" si="120"/>
        <v>13</v>
      </c>
      <c r="AH336" s="311"/>
      <c r="AI336" s="311"/>
      <c r="AJ336" s="311" t="str">
        <f t="shared" si="121"/>
        <v>-</v>
      </c>
      <c r="AK336" s="311"/>
      <c r="AL336" s="311"/>
      <c r="AM336" s="311">
        <f t="shared" si="122"/>
        <v>71</v>
      </c>
      <c r="AN336" s="311"/>
      <c r="AO336" s="311"/>
      <c r="AP336" s="311">
        <f t="shared" si="123"/>
        <v>46</v>
      </c>
      <c r="AQ336" s="311"/>
      <c r="AR336" s="311"/>
      <c r="AS336" s="311">
        <f t="shared" si="124"/>
        <v>46</v>
      </c>
      <c r="AT336" s="311"/>
      <c r="AU336" s="311"/>
      <c r="AV336" s="311">
        <f t="shared" si="125"/>
        <v>107</v>
      </c>
      <c r="AW336" s="311"/>
      <c r="AX336" s="311"/>
    </row>
    <row r="337" spans="1:50">
      <c r="A337" s="311"/>
      <c r="B337" s="311" t="s">
        <v>270</v>
      </c>
      <c r="C337" s="311">
        <f t="shared" si="110"/>
        <v>123</v>
      </c>
      <c r="D337" s="311"/>
      <c r="E337" s="311"/>
      <c r="F337" s="311">
        <f t="shared" si="111"/>
        <v>164</v>
      </c>
      <c r="G337" s="311"/>
      <c r="H337" s="311"/>
      <c r="I337" s="311">
        <f t="shared" si="112"/>
        <v>105</v>
      </c>
      <c r="J337" s="311"/>
      <c r="K337" s="311"/>
      <c r="L337" s="311" t="str">
        <f t="shared" si="113"/>
        <v>-</v>
      </c>
      <c r="M337" s="311"/>
      <c r="N337" s="311"/>
      <c r="O337" s="311" t="str">
        <f t="shared" si="114"/>
        <v>-</v>
      </c>
      <c r="P337" s="311"/>
      <c r="Q337" s="311"/>
      <c r="R337" s="311" t="str">
        <f t="shared" si="115"/>
        <v>-</v>
      </c>
      <c r="S337" s="311"/>
      <c r="T337" s="311"/>
      <c r="U337" s="311" t="str">
        <f t="shared" si="116"/>
        <v>-</v>
      </c>
      <c r="V337" s="311"/>
      <c r="W337" s="311"/>
      <c r="X337" s="311" t="str">
        <f t="shared" si="117"/>
        <v>-</v>
      </c>
      <c r="Y337" s="311"/>
      <c r="Z337" s="311"/>
      <c r="AA337" s="311" t="str">
        <f t="shared" si="118"/>
        <v>-</v>
      </c>
      <c r="AB337" s="311"/>
      <c r="AC337" s="311"/>
      <c r="AD337" s="311">
        <f t="shared" si="119"/>
        <v>155</v>
      </c>
      <c r="AE337" s="311"/>
      <c r="AF337" s="311"/>
      <c r="AG337" s="311" t="str">
        <f t="shared" si="120"/>
        <v>-</v>
      </c>
      <c r="AH337" s="311"/>
      <c r="AI337" s="311"/>
      <c r="AJ337" s="311">
        <f t="shared" si="121"/>
        <v>36</v>
      </c>
      <c r="AK337" s="311"/>
      <c r="AL337" s="311"/>
      <c r="AM337" s="311">
        <f t="shared" si="122"/>
        <v>77</v>
      </c>
      <c r="AN337" s="311"/>
      <c r="AO337" s="311"/>
      <c r="AP337" s="311">
        <f t="shared" si="123"/>
        <v>98</v>
      </c>
      <c r="AQ337" s="311"/>
      <c r="AR337" s="311"/>
      <c r="AS337" s="311">
        <f t="shared" si="124"/>
        <v>96</v>
      </c>
      <c r="AT337" s="311"/>
      <c r="AU337" s="311"/>
      <c r="AV337" s="311">
        <f t="shared" si="125"/>
        <v>43</v>
      </c>
      <c r="AW337" s="311"/>
      <c r="AX337" s="311"/>
    </row>
    <row r="338" spans="1:50">
      <c r="A338" s="311"/>
      <c r="B338" s="311" t="s">
        <v>247</v>
      </c>
      <c r="C338" s="311">
        <f t="shared" si="110"/>
        <v>79</v>
      </c>
      <c r="D338" s="311"/>
      <c r="E338" s="311"/>
      <c r="F338" s="311">
        <f t="shared" si="111"/>
        <v>54</v>
      </c>
      <c r="G338" s="311"/>
      <c r="H338" s="311"/>
      <c r="I338" s="311">
        <f t="shared" si="112"/>
        <v>49</v>
      </c>
      <c r="J338" s="311"/>
      <c r="K338" s="311"/>
      <c r="L338" s="311">
        <f t="shared" si="113"/>
        <v>43</v>
      </c>
      <c r="M338" s="311"/>
      <c r="N338" s="311"/>
      <c r="O338" s="311">
        <f t="shared" si="114"/>
        <v>65</v>
      </c>
      <c r="P338" s="311"/>
      <c r="Q338" s="311"/>
      <c r="R338" s="311">
        <f t="shared" si="115"/>
        <v>22</v>
      </c>
      <c r="S338" s="311"/>
      <c r="T338" s="311"/>
      <c r="U338" s="311">
        <f t="shared" si="116"/>
        <v>26</v>
      </c>
      <c r="V338" s="311"/>
      <c r="W338" s="311"/>
      <c r="X338" s="311">
        <f t="shared" si="117"/>
        <v>35</v>
      </c>
      <c r="Y338" s="311"/>
      <c r="Z338" s="311"/>
      <c r="AA338" s="311" t="str">
        <f t="shared" si="118"/>
        <v>-</v>
      </c>
      <c r="AB338" s="311"/>
      <c r="AC338" s="311"/>
      <c r="AD338" s="311">
        <f t="shared" si="119"/>
        <v>36</v>
      </c>
      <c r="AE338" s="311"/>
      <c r="AF338" s="311"/>
      <c r="AG338" s="311">
        <f t="shared" si="120"/>
        <v>53</v>
      </c>
      <c r="AH338" s="311"/>
      <c r="AI338" s="311"/>
      <c r="AJ338" s="311" t="str">
        <f t="shared" si="121"/>
        <v>-</v>
      </c>
      <c r="AK338" s="311"/>
      <c r="AL338" s="311"/>
      <c r="AM338" s="311">
        <f t="shared" si="122"/>
        <v>88</v>
      </c>
      <c r="AN338" s="311"/>
      <c r="AO338" s="311"/>
      <c r="AP338" s="311">
        <f t="shared" si="123"/>
        <v>74</v>
      </c>
      <c r="AQ338" s="311"/>
      <c r="AR338" s="311"/>
      <c r="AS338" s="311">
        <f t="shared" si="124"/>
        <v>83</v>
      </c>
      <c r="AT338" s="311"/>
      <c r="AU338" s="311"/>
      <c r="AV338" s="311">
        <f t="shared" si="125"/>
        <v>109</v>
      </c>
      <c r="AW338" s="311"/>
      <c r="AX338" s="311"/>
    </row>
    <row r="339" spans="1:50">
      <c r="A339" s="311"/>
      <c r="B339" s="311" t="s">
        <v>227</v>
      </c>
      <c r="C339" s="311">
        <f t="shared" si="110"/>
        <v>41</v>
      </c>
      <c r="D339" s="311"/>
      <c r="E339" s="311"/>
      <c r="F339" s="311">
        <f t="shared" si="111"/>
        <v>44</v>
      </c>
      <c r="G339" s="311"/>
      <c r="H339" s="311"/>
      <c r="I339" s="311">
        <f t="shared" si="112"/>
        <v>71</v>
      </c>
      <c r="J339" s="311"/>
      <c r="K339" s="311"/>
      <c r="L339" s="311">
        <f t="shared" si="113"/>
        <v>81</v>
      </c>
      <c r="M339" s="311"/>
      <c r="N339" s="311"/>
      <c r="O339" s="311">
        <f t="shared" si="114"/>
        <v>65</v>
      </c>
      <c r="P339" s="311"/>
      <c r="Q339" s="311"/>
      <c r="R339" s="311">
        <f t="shared" si="115"/>
        <v>102</v>
      </c>
      <c r="S339" s="311"/>
      <c r="T339" s="311"/>
      <c r="U339" s="311">
        <f t="shared" si="116"/>
        <v>49</v>
      </c>
      <c r="V339" s="311"/>
      <c r="W339" s="311"/>
      <c r="X339" s="311">
        <f t="shared" si="117"/>
        <v>35</v>
      </c>
      <c r="Y339" s="311"/>
      <c r="Z339" s="311"/>
      <c r="AA339" s="311" t="str">
        <f t="shared" si="118"/>
        <v>-</v>
      </c>
      <c r="AB339" s="311"/>
      <c r="AC339" s="311"/>
      <c r="AD339" s="311">
        <f t="shared" si="119"/>
        <v>17</v>
      </c>
      <c r="AE339" s="311"/>
      <c r="AF339" s="311"/>
      <c r="AG339" s="311">
        <f t="shared" si="120"/>
        <v>27</v>
      </c>
      <c r="AH339" s="311"/>
      <c r="AI339" s="311"/>
      <c r="AJ339" s="311" t="str">
        <f t="shared" si="121"/>
        <v>-</v>
      </c>
      <c r="AK339" s="311"/>
      <c r="AL339" s="311"/>
      <c r="AM339" s="311">
        <f t="shared" si="122"/>
        <v>41</v>
      </c>
      <c r="AN339" s="311"/>
      <c r="AO339" s="311"/>
      <c r="AP339" s="311">
        <f t="shared" si="123"/>
        <v>66</v>
      </c>
      <c r="AQ339" s="311"/>
      <c r="AR339" s="311"/>
      <c r="AS339" s="311">
        <f t="shared" si="124"/>
        <v>66</v>
      </c>
      <c r="AT339" s="311"/>
      <c r="AU339" s="311"/>
      <c r="AV339" s="311">
        <f t="shared" si="125"/>
        <v>63</v>
      </c>
      <c r="AW339" s="311"/>
      <c r="AX339" s="311"/>
    </row>
    <row r="340" spans="1:50">
      <c r="A340" s="311"/>
      <c r="B340" s="311" t="s">
        <v>249</v>
      </c>
      <c r="C340" s="311">
        <f t="shared" si="110"/>
        <v>85</v>
      </c>
      <c r="D340" s="311"/>
      <c r="E340" s="311"/>
      <c r="F340" s="311">
        <f t="shared" si="111"/>
        <v>104</v>
      </c>
      <c r="G340" s="311"/>
      <c r="H340" s="311"/>
      <c r="I340" s="311">
        <f t="shared" si="112"/>
        <v>78</v>
      </c>
      <c r="J340" s="311"/>
      <c r="K340" s="311"/>
      <c r="L340" s="311">
        <f t="shared" si="113"/>
        <v>96</v>
      </c>
      <c r="M340" s="311"/>
      <c r="N340" s="311"/>
      <c r="O340" s="311">
        <f t="shared" si="114"/>
        <v>65</v>
      </c>
      <c r="P340" s="311"/>
      <c r="Q340" s="311"/>
      <c r="R340" s="311">
        <f t="shared" si="115"/>
        <v>76</v>
      </c>
      <c r="S340" s="311"/>
      <c r="T340" s="311"/>
      <c r="U340" s="311" t="str">
        <f t="shared" si="116"/>
        <v>-</v>
      </c>
      <c r="V340" s="311"/>
      <c r="W340" s="311"/>
      <c r="X340" s="311" t="str">
        <f t="shared" si="117"/>
        <v>-</v>
      </c>
      <c r="Y340" s="311"/>
      <c r="Z340" s="311"/>
      <c r="AA340" s="311" t="str">
        <f t="shared" si="118"/>
        <v>-</v>
      </c>
      <c r="AB340" s="311"/>
      <c r="AC340" s="311"/>
      <c r="AD340" s="311">
        <f t="shared" si="119"/>
        <v>62</v>
      </c>
      <c r="AE340" s="311"/>
      <c r="AF340" s="311"/>
      <c r="AG340" s="311">
        <f t="shared" si="120"/>
        <v>53</v>
      </c>
      <c r="AH340" s="311"/>
      <c r="AI340" s="311"/>
      <c r="AJ340" s="311">
        <f t="shared" si="121"/>
        <v>22</v>
      </c>
      <c r="AK340" s="311"/>
      <c r="AL340" s="311"/>
      <c r="AM340" s="311">
        <f t="shared" si="122"/>
        <v>63</v>
      </c>
      <c r="AN340" s="311"/>
      <c r="AO340" s="311"/>
      <c r="AP340" s="311">
        <f t="shared" si="123"/>
        <v>85</v>
      </c>
      <c r="AQ340" s="311"/>
      <c r="AR340" s="311"/>
      <c r="AS340" s="311">
        <f t="shared" si="124"/>
        <v>84</v>
      </c>
      <c r="AT340" s="311"/>
      <c r="AU340" s="311"/>
      <c r="AV340" s="311">
        <f t="shared" si="125"/>
        <v>97</v>
      </c>
      <c r="AW340" s="311"/>
      <c r="AX340" s="311"/>
    </row>
    <row r="341" spans="1:50">
      <c r="A341" s="311"/>
      <c r="B341" s="311" t="s">
        <v>232</v>
      </c>
      <c r="C341" s="311">
        <f t="shared" si="110"/>
        <v>98</v>
      </c>
      <c r="D341" s="311"/>
      <c r="E341" s="311"/>
      <c r="F341" s="311">
        <f t="shared" si="111"/>
        <v>56</v>
      </c>
      <c r="G341" s="311"/>
      <c r="H341" s="311"/>
      <c r="I341" s="311">
        <f t="shared" si="112"/>
        <v>33</v>
      </c>
      <c r="J341" s="311"/>
      <c r="K341" s="311"/>
      <c r="L341" s="311">
        <f t="shared" si="113"/>
        <v>45</v>
      </c>
      <c r="M341" s="311"/>
      <c r="N341" s="311"/>
      <c r="O341" s="311">
        <f t="shared" si="114"/>
        <v>42</v>
      </c>
      <c r="P341" s="311"/>
      <c r="Q341" s="311"/>
      <c r="R341" s="311">
        <f t="shared" si="115"/>
        <v>92</v>
      </c>
      <c r="S341" s="311"/>
      <c r="T341" s="311"/>
      <c r="U341" s="311">
        <f t="shared" si="116"/>
        <v>38</v>
      </c>
      <c r="V341" s="311"/>
      <c r="W341" s="311"/>
      <c r="X341" s="311">
        <f t="shared" si="117"/>
        <v>76</v>
      </c>
      <c r="Y341" s="311"/>
      <c r="Z341" s="311"/>
      <c r="AA341" s="311" t="str">
        <f t="shared" si="118"/>
        <v>-</v>
      </c>
      <c r="AB341" s="311"/>
      <c r="AC341" s="311"/>
      <c r="AD341" s="311">
        <f t="shared" si="119"/>
        <v>41</v>
      </c>
      <c r="AE341" s="311"/>
      <c r="AF341" s="311"/>
      <c r="AG341" s="311">
        <f t="shared" si="120"/>
        <v>17</v>
      </c>
      <c r="AH341" s="311"/>
      <c r="AI341" s="311"/>
      <c r="AJ341" s="311" t="str">
        <f t="shared" si="121"/>
        <v>-</v>
      </c>
      <c r="AK341" s="311"/>
      <c r="AL341" s="311"/>
      <c r="AM341" s="311">
        <f t="shared" si="122"/>
        <v>107</v>
      </c>
      <c r="AN341" s="311"/>
      <c r="AO341" s="311"/>
      <c r="AP341" s="311">
        <f t="shared" si="123"/>
        <v>102</v>
      </c>
      <c r="AQ341" s="311"/>
      <c r="AR341" s="311"/>
      <c r="AS341" s="311">
        <f t="shared" si="124"/>
        <v>101</v>
      </c>
      <c r="AT341" s="311"/>
      <c r="AU341" s="311"/>
      <c r="AV341" s="311">
        <f t="shared" si="125"/>
        <v>99</v>
      </c>
      <c r="AW341" s="311"/>
      <c r="AX341" s="311"/>
    </row>
    <row r="342" spans="1:50">
      <c r="A342" s="311"/>
      <c r="B342" s="311" t="s">
        <v>196</v>
      </c>
      <c r="C342" s="311">
        <f t="shared" si="110"/>
        <v>71</v>
      </c>
      <c r="D342" s="311"/>
      <c r="E342" s="311"/>
      <c r="F342" s="311">
        <f t="shared" si="111"/>
        <v>25</v>
      </c>
      <c r="G342" s="311"/>
      <c r="H342" s="311"/>
      <c r="I342" s="311">
        <f t="shared" si="112"/>
        <v>37</v>
      </c>
      <c r="J342" s="311"/>
      <c r="K342" s="311"/>
      <c r="L342" s="311">
        <f t="shared" si="113"/>
        <v>85</v>
      </c>
      <c r="M342" s="311"/>
      <c r="N342" s="311"/>
      <c r="O342" s="311">
        <f t="shared" si="114"/>
        <v>65</v>
      </c>
      <c r="P342" s="311"/>
      <c r="Q342" s="311"/>
      <c r="R342" s="311">
        <f t="shared" si="115"/>
        <v>55</v>
      </c>
      <c r="S342" s="311"/>
      <c r="T342" s="311"/>
      <c r="U342" s="311" t="str">
        <f t="shared" si="116"/>
        <v>-</v>
      </c>
      <c r="V342" s="311"/>
      <c r="W342" s="311"/>
      <c r="X342" s="311" t="str">
        <f t="shared" si="117"/>
        <v>-</v>
      </c>
      <c r="Y342" s="311"/>
      <c r="Z342" s="311"/>
      <c r="AA342" s="311" t="str">
        <f t="shared" si="118"/>
        <v>-</v>
      </c>
      <c r="AB342" s="311"/>
      <c r="AC342" s="311"/>
      <c r="AD342" s="311">
        <f t="shared" si="119"/>
        <v>10</v>
      </c>
      <c r="AE342" s="311"/>
      <c r="AF342" s="311"/>
      <c r="AG342" s="311">
        <f t="shared" si="120"/>
        <v>39</v>
      </c>
      <c r="AH342" s="311"/>
      <c r="AI342" s="311"/>
      <c r="AJ342" s="311" t="str">
        <f t="shared" si="121"/>
        <v>-</v>
      </c>
      <c r="AK342" s="311"/>
      <c r="AL342" s="311"/>
      <c r="AM342" s="311">
        <f t="shared" si="122"/>
        <v>107</v>
      </c>
      <c r="AN342" s="311"/>
      <c r="AO342" s="311"/>
      <c r="AP342" s="311">
        <f t="shared" si="123"/>
        <v>96</v>
      </c>
      <c r="AQ342" s="311"/>
      <c r="AR342" s="311"/>
      <c r="AS342" s="311">
        <f t="shared" si="124"/>
        <v>110</v>
      </c>
      <c r="AT342" s="311"/>
      <c r="AU342" s="311"/>
      <c r="AV342" s="311">
        <f t="shared" si="125"/>
        <v>65</v>
      </c>
      <c r="AW342" s="311"/>
      <c r="AX342" s="311"/>
    </row>
    <row r="343" spans="1:50">
      <c r="A343" s="311"/>
      <c r="B343" s="311" t="s">
        <v>195</v>
      </c>
      <c r="C343" s="311">
        <f t="shared" si="110"/>
        <v>76</v>
      </c>
      <c r="D343" s="311"/>
      <c r="E343" s="311"/>
      <c r="F343" s="311">
        <f t="shared" si="111"/>
        <v>31</v>
      </c>
      <c r="G343" s="311"/>
      <c r="H343" s="311"/>
      <c r="I343" s="311">
        <f t="shared" si="112"/>
        <v>25</v>
      </c>
      <c r="J343" s="311"/>
      <c r="K343" s="311"/>
      <c r="L343" s="311">
        <f t="shared" si="113"/>
        <v>18</v>
      </c>
      <c r="M343" s="311"/>
      <c r="N343" s="311"/>
      <c r="O343" s="311">
        <f t="shared" si="114"/>
        <v>65</v>
      </c>
      <c r="P343" s="311"/>
      <c r="Q343" s="311"/>
      <c r="R343" s="311">
        <f t="shared" si="115"/>
        <v>19</v>
      </c>
      <c r="S343" s="311"/>
      <c r="T343" s="311"/>
      <c r="U343" s="311">
        <f t="shared" si="116"/>
        <v>46</v>
      </c>
      <c r="V343" s="311"/>
      <c r="W343" s="311"/>
      <c r="X343" s="311">
        <f t="shared" si="117"/>
        <v>65</v>
      </c>
      <c r="Y343" s="311"/>
      <c r="Z343" s="311"/>
      <c r="AA343" s="311">
        <f t="shared" si="118"/>
        <v>5</v>
      </c>
      <c r="AB343" s="311"/>
      <c r="AC343" s="311"/>
      <c r="AD343" s="311">
        <f t="shared" si="119"/>
        <v>61</v>
      </c>
      <c r="AE343" s="311"/>
      <c r="AF343" s="311"/>
      <c r="AG343" s="311">
        <f t="shared" si="120"/>
        <v>39</v>
      </c>
      <c r="AH343" s="311"/>
      <c r="AI343" s="311"/>
      <c r="AJ343" s="311" t="str">
        <f t="shared" si="121"/>
        <v>-</v>
      </c>
      <c r="AK343" s="311"/>
      <c r="AL343" s="311"/>
      <c r="AM343" s="311">
        <f t="shared" si="122"/>
        <v>122</v>
      </c>
      <c r="AN343" s="311"/>
      <c r="AO343" s="311"/>
      <c r="AP343" s="311">
        <f t="shared" si="123"/>
        <v>125</v>
      </c>
      <c r="AQ343" s="311"/>
      <c r="AR343" s="311"/>
      <c r="AS343" s="311">
        <f t="shared" si="124"/>
        <v>117</v>
      </c>
      <c r="AT343" s="311"/>
      <c r="AU343" s="311"/>
      <c r="AV343" s="311">
        <f t="shared" si="125"/>
        <v>88</v>
      </c>
      <c r="AW343" s="311"/>
      <c r="AX343" s="311"/>
    </row>
    <row r="344" spans="1:50">
      <c r="A344" s="311"/>
      <c r="B344" s="311" t="s">
        <v>178</v>
      </c>
      <c r="C344" s="311">
        <f t="shared" si="110"/>
        <v>87</v>
      </c>
      <c r="D344" s="311"/>
      <c r="E344" s="311"/>
      <c r="F344" s="311">
        <f t="shared" si="111"/>
        <v>34</v>
      </c>
      <c r="G344" s="311"/>
      <c r="H344" s="311"/>
      <c r="I344" s="311">
        <f t="shared" si="112"/>
        <v>8</v>
      </c>
      <c r="J344" s="311"/>
      <c r="K344" s="311"/>
      <c r="L344" s="311">
        <f t="shared" si="113"/>
        <v>32</v>
      </c>
      <c r="M344" s="311"/>
      <c r="N344" s="311"/>
      <c r="O344" s="311">
        <f t="shared" si="114"/>
        <v>65</v>
      </c>
      <c r="P344" s="311"/>
      <c r="Q344" s="311"/>
      <c r="R344" s="311">
        <f t="shared" si="115"/>
        <v>15</v>
      </c>
      <c r="S344" s="311"/>
      <c r="T344" s="311"/>
      <c r="U344" s="311" t="str">
        <f t="shared" si="116"/>
        <v>-</v>
      </c>
      <c r="V344" s="311"/>
      <c r="W344" s="311"/>
      <c r="X344" s="311">
        <f t="shared" si="117"/>
        <v>82</v>
      </c>
      <c r="Y344" s="311"/>
      <c r="Z344" s="311"/>
      <c r="AA344" s="311" t="str">
        <f t="shared" si="118"/>
        <v>-</v>
      </c>
      <c r="AB344" s="311"/>
      <c r="AC344" s="311"/>
      <c r="AD344" s="311">
        <f t="shared" si="119"/>
        <v>54</v>
      </c>
      <c r="AE344" s="311"/>
      <c r="AF344" s="311"/>
      <c r="AG344" s="311" t="str">
        <f t="shared" si="120"/>
        <v>-</v>
      </c>
      <c r="AH344" s="311"/>
      <c r="AI344" s="311"/>
      <c r="AJ344" s="311">
        <f t="shared" si="121"/>
        <v>9</v>
      </c>
      <c r="AK344" s="311"/>
      <c r="AL344" s="311"/>
      <c r="AM344" s="311" t="str">
        <f t="shared" si="122"/>
        <v>-</v>
      </c>
      <c r="AN344" s="311"/>
      <c r="AO344" s="311"/>
      <c r="AP344" s="311" t="str">
        <f t="shared" si="123"/>
        <v>-</v>
      </c>
      <c r="AQ344" s="311"/>
      <c r="AR344" s="311"/>
      <c r="AS344" s="311" t="str">
        <f t="shared" si="124"/>
        <v>-</v>
      </c>
      <c r="AT344" s="311"/>
      <c r="AU344" s="311"/>
      <c r="AV344" s="311" t="str">
        <f t="shared" si="125"/>
        <v>-</v>
      </c>
      <c r="AW344" s="311"/>
      <c r="AX344" s="311"/>
    </row>
    <row r="345" spans="1:50">
      <c r="A345" s="311"/>
      <c r="B345" s="311" t="s">
        <v>272</v>
      </c>
      <c r="C345" s="311">
        <f t="shared" si="110"/>
        <v>170</v>
      </c>
      <c r="D345" s="311"/>
      <c r="E345" s="311"/>
      <c r="F345" s="311">
        <f t="shared" si="111"/>
        <v>164</v>
      </c>
      <c r="G345" s="311"/>
      <c r="H345" s="311"/>
      <c r="I345" s="311" t="str">
        <f t="shared" si="112"/>
        <v>-</v>
      </c>
      <c r="J345" s="311"/>
      <c r="K345" s="311"/>
      <c r="L345" s="311" t="str">
        <f t="shared" si="113"/>
        <v>-</v>
      </c>
      <c r="M345" s="311"/>
      <c r="N345" s="311"/>
      <c r="O345" s="311" t="str">
        <f t="shared" si="114"/>
        <v>-</v>
      </c>
      <c r="P345" s="311"/>
      <c r="Q345" s="311"/>
      <c r="R345" s="311" t="str">
        <f t="shared" si="115"/>
        <v>-</v>
      </c>
      <c r="S345" s="311"/>
      <c r="T345" s="311"/>
      <c r="U345" s="311">
        <f t="shared" si="116"/>
        <v>67</v>
      </c>
      <c r="V345" s="311"/>
      <c r="W345" s="311"/>
      <c r="X345" s="311" t="str">
        <f t="shared" si="117"/>
        <v>-</v>
      </c>
      <c r="Y345" s="311"/>
      <c r="Z345" s="311"/>
      <c r="AA345" s="311" t="str">
        <f t="shared" si="118"/>
        <v>-</v>
      </c>
      <c r="AB345" s="311"/>
      <c r="AC345" s="311"/>
      <c r="AD345" s="311">
        <f t="shared" si="119"/>
        <v>155</v>
      </c>
      <c r="AE345" s="311"/>
      <c r="AF345" s="311"/>
      <c r="AG345" s="311" t="str">
        <f t="shared" si="120"/>
        <v>-</v>
      </c>
      <c r="AH345" s="311"/>
      <c r="AI345" s="311"/>
      <c r="AJ345" s="311">
        <f t="shared" si="121"/>
        <v>36</v>
      </c>
      <c r="AK345" s="311"/>
      <c r="AL345" s="311"/>
      <c r="AM345" s="311">
        <f t="shared" si="122"/>
        <v>143</v>
      </c>
      <c r="AN345" s="311"/>
      <c r="AO345" s="311"/>
      <c r="AP345" s="311" t="str">
        <f t="shared" si="123"/>
        <v>-</v>
      </c>
      <c r="AQ345" s="311"/>
      <c r="AR345" s="311"/>
      <c r="AS345" s="311" t="str">
        <f t="shared" si="124"/>
        <v>-</v>
      </c>
      <c r="AT345" s="311"/>
      <c r="AU345" s="311"/>
      <c r="AV345" s="311">
        <f t="shared" si="125"/>
        <v>97</v>
      </c>
      <c r="AW345" s="311"/>
      <c r="AX345" s="311"/>
    </row>
    <row r="346" spans="1:50">
      <c r="A346" s="311"/>
      <c r="B346" s="311" t="s">
        <v>275</v>
      </c>
      <c r="C346" s="311">
        <f t="shared" si="110"/>
        <v>161</v>
      </c>
      <c r="D346" s="311"/>
      <c r="E346" s="311"/>
      <c r="F346" s="311">
        <f t="shared" si="111"/>
        <v>159</v>
      </c>
      <c r="G346" s="311"/>
      <c r="H346" s="311"/>
      <c r="I346" s="311">
        <f t="shared" si="112"/>
        <v>94</v>
      </c>
      <c r="J346" s="311"/>
      <c r="K346" s="311"/>
      <c r="L346" s="311" t="str">
        <f t="shared" si="113"/>
        <v>-</v>
      </c>
      <c r="M346" s="311"/>
      <c r="N346" s="311"/>
      <c r="O346" s="311">
        <f t="shared" si="114"/>
        <v>65</v>
      </c>
      <c r="P346" s="311"/>
      <c r="Q346" s="311"/>
      <c r="R346" s="311" t="str">
        <f t="shared" si="115"/>
        <v>-</v>
      </c>
      <c r="S346" s="311"/>
      <c r="T346" s="311"/>
      <c r="U346" s="311">
        <f t="shared" si="116"/>
        <v>67</v>
      </c>
      <c r="V346" s="311"/>
      <c r="W346" s="311"/>
      <c r="X346" s="311" t="str">
        <f t="shared" si="117"/>
        <v>-</v>
      </c>
      <c r="Y346" s="311"/>
      <c r="Z346" s="311"/>
      <c r="AA346" s="311" t="str">
        <f t="shared" si="118"/>
        <v>-</v>
      </c>
      <c r="AB346" s="311"/>
      <c r="AC346" s="311"/>
      <c r="AD346" s="311">
        <f t="shared" si="119"/>
        <v>142</v>
      </c>
      <c r="AE346" s="311"/>
      <c r="AF346" s="311"/>
      <c r="AG346" s="311" t="str">
        <f t="shared" si="120"/>
        <v>-</v>
      </c>
      <c r="AH346" s="311"/>
      <c r="AI346" s="311"/>
      <c r="AJ346" s="311">
        <f t="shared" si="121"/>
        <v>36</v>
      </c>
      <c r="AK346" s="311"/>
      <c r="AL346" s="311"/>
      <c r="AM346" s="311">
        <f t="shared" si="122"/>
        <v>125</v>
      </c>
      <c r="AN346" s="311"/>
      <c r="AO346" s="311"/>
      <c r="AP346" s="311" t="str">
        <f t="shared" si="123"/>
        <v>-</v>
      </c>
      <c r="AQ346" s="311"/>
      <c r="AR346" s="311"/>
      <c r="AS346" s="311" t="str">
        <f t="shared" si="124"/>
        <v>-</v>
      </c>
      <c r="AT346" s="311"/>
      <c r="AU346" s="311"/>
      <c r="AV346" s="311" t="str">
        <f t="shared" si="125"/>
        <v>-</v>
      </c>
      <c r="AW346" s="311"/>
      <c r="AX346" s="311"/>
    </row>
    <row r="347" spans="1:50">
      <c r="A347" s="311"/>
      <c r="B347" s="311" t="s">
        <v>277</v>
      </c>
      <c r="C347" s="311">
        <f t="shared" si="110"/>
        <v>150</v>
      </c>
      <c r="D347" s="311"/>
      <c r="E347" s="311"/>
      <c r="F347" s="311">
        <f t="shared" si="111"/>
        <v>113</v>
      </c>
      <c r="G347" s="311"/>
      <c r="H347" s="311"/>
      <c r="I347" s="311">
        <f t="shared" si="112"/>
        <v>60</v>
      </c>
      <c r="J347" s="311"/>
      <c r="K347" s="311"/>
      <c r="L347" s="311">
        <f t="shared" si="113"/>
        <v>103</v>
      </c>
      <c r="M347" s="311"/>
      <c r="N347" s="311"/>
      <c r="O347" s="311">
        <f t="shared" si="114"/>
        <v>42</v>
      </c>
      <c r="P347" s="311"/>
      <c r="Q347" s="311"/>
      <c r="R347" s="311">
        <f t="shared" si="115"/>
        <v>69</v>
      </c>
      <c r="S347" s="311"/>
      <c r="T347" s="311"/>
      <c r="U347" s="311">
        <f t="shared" si="116"/>
        <v>67</v>
      </c>
      <c r="V347" s="311"/>
      <c r="W347" s="311"/>
      <c r="X347" s="311" t="str">
        <f t="shared" si="117"/>
        <v>-</v>
      </c>
      <c r="Y347" s="311"/>
      <c r="Z347" s="311"/>
      <c r="AA347" s="311" t="str">
        <f t="shared" si="118"/>
        <v>-</v>
      </c>
      <c r="AB347" s="311"/>
      <c r="AC347" s="311"/>
      <c r="AD347" s="311">
        <f t="shared" si="119"/>
        <v>105</v>
      </c>
      <c r="AE347" s="311"/>
      <c r="AF347" s="311"/>
      <c r="AG347" s="311" t="str">
        <f t="shared" si="120"/>
        <v>-</v>
      </c>
      <c r="AH347" s="311"/>
      <c r="AI347" s="311"/>
      <c r="AJ347" s="311">
        <f t="shared" si="121"/>
        <v>36</v>
      </c>
      <c r="AK347" s="311"/>
      <c r="AL347" s="311"/>
      <c r="AM347" s="311">
        <f t="shared" si="122"/>
        <v>155</v>
      </c>
      <c r="AN347" s="311"/>
      <c r="AO347" s="311"/>
      <c r="AP347" s="311">
        <f t="shared" si="123"/>
        <v>141</v>
      </c>
      <c r="AQ347" s="311"/>
      <c r="AR347" s="311"/>
      <c r="AS347" s="311" t="str">
        <f t="shared" si="124"/>
        <v>-</v>
      </c>
      <c r="AT347" s="311"/>
      <c r="AU347" s="311"/>
      <c r="AV347" s="311">
        <f t="shared" si="125"/>
        <v>138</v>
      </c>
      <c r="AW347" s="311"/>
      <c r="AX347" s="311"/>
    </row>
    <row r="348" spans="1:50">
      <c r="A348" s="311"/>
      <c r="B348" s="311" t="s">
        <v>290</v>
      </c>
      <c r="C348" s="311">
        <f t="shared" si="110"/>
        <v>154</v>
      </c>
      <c r="D348" s="311"/>
      <c r="E348" s="311"/>
      <c r="F348" s="311">
        <f t="shared" si="111"/>
        <v>132</v>
      </c>
      <c r="G348" s="311"/>
      <c r="H348" s="311"/>
      <c r="I348" s="311">
        <f t="shared" si="112"/>
        <v>66</v>
      </c>
      <c r="J348" s="311"/>
      <c r="K348" s="311"/>
      <c r="L348" s="311" t="str">
        <f t="shared" si="113"/>
        <v>-</v>
      </c>
      <c r="M348" s="311"/>
      <c r="N348" s="311"/>
      <c r="O348" s="311" t="str">
        <f t="shared" si="114"/>
        <v>-</v>
      </c>
      <c r="P348" s="311"/>
      <c r="Q348" s="311"/>
      <c r="R348" s="311" t="str">
        <f t="shared" si="115"/>
        <v>-</v>
      </c>
      <c r="S348" s="311"/>
      <c r="T348" s="311"/>
      <c r="U348" s="311">
        <f t="shared" si="116"/>
        <v>67</v>
      </c>
      <c r="V348" s="311"/>
      <c r="W348" s="311"/>
      <c r="X348" s="311" t="str">
        <f t="shared" si="117"/>
        <v>-</v>
      </c>
      <c r="Y348" s="311"/>
      <c r="Z348" s="311"/>
      <c r="AA348" s="311" t="str">
        <f t="shared" si="118"/>
        <v>-</v>
      </c>
      <c r="AB348" s="311"/>
      <c r="AC348" s="311"/>
      <c r="AD348" s="311">
        <f t="shared" si="119"/>
        <v>126</v>
      </c>
      <c r="AE348" s="311"/>
      <c r="AF348" s="311"/>
      <c r="AG348" s="311">
        <f t="shared" si="120"/>
        <v>53</v>
      </c>
      <c r="AH348" s="311"/>
      <c r="AI348" s="311"/>
      <c r="AJ348" s="311" t="str">
        <f t="shared" si="121"/>
        <v>-</v>
      </c>
      <c r="AK348" s="311"/>
      <c r="AL348" s="311"/>
      <c r="AM348" s="311">
        <f t="shared" si="122"/>
        <v>132</v>
      </c>
      <c r="AN348" s="311"/>
      <c r="AO348" s="311"/>
      <c r="AP348" s="311">
        <f t="shared" si="123"/>
        <v>113</v>
      </c>
      <c r="AQ348" s="311"/>
      <c r="AR348" s="311"/>
      <c r="AS348" s="311">
        <f t="shared" si="124"/>
        <v>110</v>
      </c>
      <c r="AT348" s="311"/>
      <c r="AU348" s="311"/>
      <c r="AV348" s="311">
        <f t="shared" si="125"/>
        <v>109</v>
      </c>
      <c r="AW348" s="311"/>
      <c r="AX348" s="311"/>
    </row>
    <row r="349" spans="1:50">
      <c r="A349" s="311"/>
      <c r="B349" s="311" t="s">
        <v>161</v>
      </c>
      <c r="C349" s="311">
        <f t="shared" si="110"/>
        <v>63</v>
      </c>
      <c r="D349" s="311"/>
      <c r="E349" s="311"/>
      <c r="F349" s="311">
        <f t="shared" si="111"/>
        <v>50</v>
      </c>
      <c r="G349" s="311"/>
      <c r="H349" s="311"/>
      <c r="I349" s="311">
        <f t="shared" si="112"/>
        <v>54</v>
      </c>
      <c r="J349" s="311"/>
      <c r="K349" s="311"/>
      <c r="L349" s="311" t="str">
        <f t="shared" si="113"/>
        <v>-</v>
      </c>
      <c r="M349" s="311"/>
      <c r="N349" s="311"/>
      <c r="O349" s="311" t="str">
        <f t="shared" si="114"/>
        <v>-</v>
      </c>
      <c r="P349" s="311"/>
      <c r="Q349" s="311"/>
      <c r="R349" s="311" t="str">
        <f t="shared" si="115"/>
        <v>-</v>
      </c>
      <c r="S349" s="311"/>
      <c r="T349" s="311"/>
      <c r="U349" s="311">
        <f t="shared" si="116"/>
        <v>58</v>
      </c>
      <c r="V349" s="311"/>
      <c r="W349" s="311"/>
      <c r="X349" s="311" t="str">
        <f t="shared" si="117"/>
        <v>-</v>
      </c>
      <c r="Y349" s="311"/>
      <c r="Z349" s="311"/>
      <c r="AA349" s="311" t="str">
        <f t="shared" si="118"/>
        <v>-</v>
      </c>
      <c r="AB349" s="311"/>
      <c r="AC349" s="311"/>
      <c r="AD349" s="311">
        <f t="shared" si="119"/>
        <v>25</v>
      </c>
      <c r="AE349" s="311"/>
      <c r="AF349" s="311"/>
      <c r="AG349" s="311">
        <f t="shared" si="120"/>
        <v>6</v>
      </c>
      <c r="AH349" s="311"/>
      <c r="AI349" s="311"/>
      <c r="AJ349" s="311">
        <f t="shared" si="121"/>
        <v>5</v>
      </c>
      <c r="AK349" s="311"/>
      <c r="AL349" s="311"/>
      <c r="AM349" s="311">
        <f t="shared" si="122"/>
        <v>60</v>
      </c>
      <c r="AN349" s="311"/>
      <c r="AO349" s="311"/>
      <c r="AP349" s="311">
        <f t="shared" si="123"/>
        <v>67</v>
      </c>
      <c r="AQ349" s="311"/>
      <c r="AR349" s="311"/>
      <c r="AS349" s="311">
        <f t="shared" si="124"/>
        <v>67</v>
      </c>
      <c r="AT349" s="311"/>
      <c r="AU349" s="311"/>
      <c r="AV349" s="311">
        <f t="shared" si="125"/>
        <v>10</v>
      </c>
      <c r="AW349" s="311"/>
      <c r="AX349" s="311"/>
    </row>
    <row r="350" spans="1:50">
      <c r="A350" s="311"/>
      <c r="B350" s="311" t="s">
        <v>288</v>
      </c>
      <c r="C350" s="311">
        <f t="shared" si="110"/>
        <v>156</v>
      </c>
      <c r="D350" s="311"/>
      <c r="E350" s="311"/>
      <c r="F350" s="311" t="str">
        <f t="shared" si="111"/>
        <v>-</v>
      </c>
      <c r="G350" s="311"/>
      <c r="H350" s="311"/>
      <c r="I350" s="311" t="str">
        <f t="shared" si="112"/>
        <v>-</v>
      </c>
      <c r="J350" s="311"/>
      <c r="K350" s="311"/>
      <c r="L350" s="311" t="str">
        <f t="shared" si="113"/>
        <v>-</v>
      </c>
      <c r="M350" s="311"/>
      <c r="N350" s="311"/>
      <c r="O350" s="311" t="str">
        <f t="shared" si="114"/>
        <v>-</v>
      </c>
      <c r="P350" s="311"/>
      <c r="Q350" s="311"/>
      <c r="R350" s="311" t="str">
        <f t="shared" si="115"/>
        <v>-</v>
      </c>
      <c r="S350" s="311"/>
      <c r="T350" s="311"/>
      <c r="U350" s="311" t="str">
        <f t="shared" si="116"/>
        <v>-</v>
      </c>
      <c r="V350" s="311"/>
      <c r="W350" s="311"/>
      <c r="X350" s="311" t="str">
        <f t="shared" si="117"/>
        <v>-</v>
      </c>
      <c r="Y350" s="311"/>
      <c r="Z350" s="311"/>
      <c r="AA350" s="311" t="str">
        <f t="shared" si="118"/>
        <v>-</v>
      </c>
      <c r="AB350" s="311"/>
      <c r="AC350" s="311"/>
      <c r="AD350" s="311" t="str">
        <f t="shared" si="119"/>
        <v>-</v>
      </c>
      <c r="AE350" s="311"/>
      <c r="AF350" s="311"/>
      <c r="AG350" s="311" t="str">
        <f t="shared" si="120"/>
        <v>-</v>
      </c>
      <c r="AH350" s="311"/>
      <c r="AI350" s="311"/>
      <c r="AJ350" s="311" t="str">
        <f t="shared" si="121"/>
        <v>-</v>
      </c>
      <c r="AK350" s="311"/>
      <c r="AL350" s="311"/>
      <c r="AM350" s="311">
        <f t="shared" si="122"/>
        <v>112</v>
      </c>
      <c r="AN350" s="311"/>
      <c r="AO350" s="311"/>
      <c r="AP350" s="311" t="str">
        <f t="shared" si="123"/>
        <v>-</v>
      </c>
      <c r="AQ350" s="311"/>
      <c r="AR350" s="311"/>
      <c r="AS350" s="311" t="str">
        <f t="shared" si="124"/>
        <v>-</v>
      </c>
      <c r="AT350" s="311"/>
      <c r="AU350" s="311"/>
      <c r="AV350" s="311">
        <f t="shared" si="125"/>
        <v>49</v>
      </c>
      <c r="AW350" s="311"/>
      <c r="AX350" s="311"/>
    </row>
    <row r="351" spans="1:50">
      <c r="A351" s="311"/>
      <c r="B351" s="311" t="s">
        <v>239</v>
      </c>
      <c r="C351" s="311">
        <f t="shared" si="110"/>
        <v>50</v>
      </c>
      <c r="D351" s="311"/>
      <c r="E351" s="311"/>
      <c r="F351" s="311">
        <f t="shared" si="111"/>
        <v>68</v>
      </c>
      <c r="G351" s="311"/>
      <c r="H351" s="311"/>
      <c r="I351" s="311">
        <f t="shared" si="112"/>
        <v>75</v>
      </c>
      <c r="J351" s="311"/>
      <c r="K351" s="311"/>
      <c r="L351" s="311">
        <f t="shared" si="113"/>
        <v>85</v>
      </c>
      <c r="M351" s="311"/>
      <c r="N351" s="311"/>
      <c r="O351" s="311" t="str">
        <f t="shared" si="114"/>
        <v>-</v>
      </c>
      <c r="P351" s="311"/>
      <c r="Q351" s="311"/>
      <c r="R351" s="311">
        <f t="shared" si="115"/>
        <v>69</v>
      </c>
      <c r="S351" s="311"/>
      <c r="T351" s="311"/>
      <c r="U351" s="311" t="str">
        <f t="shared" si="116"/>
        <v>-</v>
      </c>
      <c r="V351" s="311"/>
      <c r="W351" s="311"/>
      <c r="X351" s="311">
        <f t="shared" si="117"/>
        <v>56</v>
      </c>
      <c r="Y351" s="311"/>
      <c r="Z351" s="311"/>
      <c r="AA351" s="311" t="str">
        <f t="shared" si="118"/>
        <v>-</v>
      </c>
      <c r="AB351" s="311"/>
      <c r="AC351" s="311"/>
      <c r="AD351" s="311">
        <f t="shared" si="119"/>
        <v>30</v>
      </c>
      <c r="AE351" s="311"/>
      <c r="AF351" s="311"/>
      <c r="AG351" s="311">
        <f t="shared" si="120"/>
        <v>53</v>
      </c>
      <c r="AH351" s="311"/>
      <c r="AI351" s="311"/>
      <c r="AJ351" s="311">
        <f t="shared" si="121"/>
        <v>20</v>
      </c>
      <c r="AK351" s="311"/>
      <c r="AL351" s="311"/>
      <c r="AM351" s="311">
        <f t="shared" si="122"/>
        <v>36</v>
      </c>
      <c r="AN351" s="311"/>
      <c r="AO351" s="311"/>
      <c r="AP351" s="311">
        <f t="shared" si="123"/>
        <v>117</v>
      </c>
      <c r="AQ351" s="311"/>
      <c r="AR351" s="311"/>
      <c r="AS351" s="311" t="str">
        <f t="shared" si="124"/>
        <v>-</v>
      </c>
      <c r="AT351" s="311"/>
      <c r="AU351" s="311"/>
      <c r="AV351" s="311">
        <f t="shared" si="125"/>
        <v>105</v>
      </c>
      <c r="AW351" s="311"/>
      <c r="AX351" s="311"/>
    </row>
    <row r="352" spans="1:50">
      <c r="A352" s="311"/>
      <c r="B352" s="311" t="s">
        <v>251</v>
      </c>
      <c r="C352" s="311">
        <f t="shared" si="110"/>
        <v>51</v>
      </c>
      <c r="D352" s="311"/>
      <c r="E352" s="311"/>
      <c r="F352" s="311">
        <f t="shared" si="111"/>
        <v>114</v>
      </c>
      <c r="G352" s="311"/>
      <c r="H352" s="311"/>
      <c r="I352" s="311">
        <f t="shared" si="112"/>
        <v>59</v>
      </c>
      <c r="J352" s="311"/>
      <c r="K352" s="311"/>
      <c r="L352" s="311" t="str">
        <f t="shared" si="113"/>
        <v>-</v>
      </c>
      <c r="M352" s="311"/>
      <c r="N352" s="311"/>
      <c r="O352" s="311">
        <f t="shared" si="114"/>
        <v>65</v>
      </c>
      <c r="P352" s="311"/>
      <c r="Q352" s="311"/>
      <c r="R352" s="311" t="str">
        <f t="shared" si="115"/>
        <v>-</v>
      </c>
      <c r="S352" s="311"/>
      <c r="T352" s="311"/>
      <c r="U352" s="311" t="str">
        <f t="shared" si="116"/>
        <v>-</v>
      </c>
      <c r="V352" s="311"/>
      <c r="W352" s="311"/>
      <c r="X352" s="311">
        <f t="shared" si="117"/>
        <v>82</v>
      </c>
      <c r="Y352" s="311"/>
      <c r="Z352" s="311"/>
      <c r="AA352" s="311" t="str">
        <f t="shared" si="118"/>
        <v>-</v>
      </c>
      <c r="AB352" s="311"/>
      <c r="AC352" s="311"/>
      <c r="AD352" s="311">
        <f t="shared" si="119"/>
        <v>116</v>
      </c>
      <c r="AE352" s="311"/>
      <c r="AF352" s="311"/>
      <c r="AG352" s="311" t="str">
        <f t="shared" si="120"/>
        <v>-</v>
      </c>
      <c r="AH352" s="311"/>
      <c r="AI352" s="311"/>
      <c r="AJ352" s="311">
        <f t="shared" si="121"/>
        <v>23</v>
      </c>
      <c r="AK352" s="311"/>
      <c r="AL352" s="311"/>
      <c r="AM352" s="311">
        <f t="shared" si="122"/>
        <v>26</v>
      </c>
      <c r="AN352" s="311"/>
      <c r="AO352" s="311"/>
      <c r="AP352" s="311">
        <f t="shared" si="123"/>
        <v>27</v>
      </c>
      <c r="AQ352" s="311"/>
      <c r="AR352" s="311"/>
      <c r="AS352" s="311">
        <f t="shared" si="124"/>
        <v>26</v>
      </c>
      <c r="AT352" s="311"/>
      <c r="AU352" s="311"/>
      <c r="AV352" s="311">
        <f t="shared" si="125"/>
        <v>38</v>
      </c>
      <c r="AW352" s="311"/>
      <c r="AX352" s="311"/>
    </row>
    <row r="353" spans="1:50">
      <c r="A353" s="311"/>
      <c r="B353" s="311" t="s">
        <v>278</v>
      </c>
      <c r="C353" s="311">
        <f t="shared" si="110"/>
        <v>108</v>
      </c>
      <c r="D353" s="311"/>
      <c r="E353" s="311"/>
      <c r="F353" s="311">
        <f t="shared" si="111"/>
        <v>152</v>
      </c>
      <c r="G353" s="311"/>
      <c r="H353" s="311"/>
      <c r="I353" s="311" t="str">
        <f t="shared" si="112"/>
        <v>-</v>
      </c>
      <c r="J353" s="311"/>
      <c r="K353" s="311"/>
      <c r="L353" s="311" t="str">
        <f t="shared" si="113"/>
        <v>-</v>
      </c>
      <c r="M353" s="311"/>
      <c r="N353" s="311"/>
      <c r="O353" s="311" t="str">
        <f t="shared" si="114"/>
        <v>-</v>
      </c>
      <c r="P353" s="311"/>
      <c r="Q353" s="311"/>
      <c r="R353" s="311" t="str">
        <f t="shared" si="115"/>
        <v>-</v>
      </c>
      <c r="S353" s="311"/>
      <c r="T353" s="311"/>
      <c r="U353" s="311">
        <f t="shared" si="116"/>
        <v>67</v>
      </c>
      <c r="V353" s="311"/>
      <c r="W353" s="311"/>
      <c r="X353" s="311" t="str">
        <f t="shared" si="117"/>
        <v>-</v>
      </c>
      <c r="Y353" s="311"/>
      <c r="Z353" s="311"/>
      <c r="AA353" s="311" t="str">
        <f t="shared" si="118"/>
        <v>-</v>
      </c>
      <c r="AB353" s="311"/>
      <c r="AC353" s="311"/>
      <c r="AD353" s="311">
        <f t="shared" si="119"/>
        <v>130</v>
      </c>
      <c r="AE353" s="311"/>
      <c r="AF353" s="311"/>
      <c r="AG353" s="311" t="str">
        <f t="shared" si="120"/>
        <v>-</v>
      </c>
      <c r="AH353" s="311"/>
      <c r="AI353" s="311"/>
      <c r="AJ353" s="311">
        <f t="shared" si="121"/>
        <v>36</v>
      </c>
      <c r="AK353" s="311"/>
      <c r="AL353" s="311"/>
      <c r="AM353" s="311">
        <f t="shared" si="122"/>
        <v>70</v>
      </c>
      <c r="AN353" s="311"/>
      <c r="AO353" s="311"/>
      <c r="AP353" s="311">
        <f t="shared" si="123"/>
        <v>67</v>
      </c>
      <c r="AQ353" s="311"/>
      <c r="AR353" s="311"/>
      <c r="AS353" s="311">
        <f t="shared" si="124"/>
        <v>69</v>
      </c>
      <c r="AT353" s="311"/>
      <c r="AU353" s="311"/>
      <c r="AV353" s="311">
        <f t="shared" si="125"/>
        <v>90</v>
      </c>
      <c r="AW353" s="311"/>
      <c r="AX353" s="311"/>
    </row>
    <row r="354" spans="1:50">
      <c r="A354" s="311"/>
      <c r="B354" s="311" t="s">
        <v>267</v>
      </c>
      <c r="C354" s="311">
        <f t="shared" si="110"/>
        <v>154</v>
      </c>
      <c r="D354" s="311"/>
      <c r="E354" s="311"/>
      <c r="F354" s="311">
        <f t="shared" si="111"/>
        <v>119</v>
      </c>
      <c r="G354" s="311"/>
      <c r="H354" s="311"/>
      <c r="I354" s="311">
        <f t="shared" si="112"/>
        <v>67</v>
      </c>
      <c r="J354" s="311"/>
      <c r="K354" s="311"/>
      <c r="L354" s="311">
        <f t="shared" si="113"/>
        <v>96</v>
      </c>
      <c r="M354" s="311"/>
      <c r="N354" s="311"/>
      <c r="O354" s="311">
        <f t="shared" si="114"/>
        <v>65</v>
      </c>
      <c r="P354" s="311"/>
      <c r="Q354" s="311"/>
      <c r="R354" s="311">
        <f t="shared" si="115"/>
        <v>76</v>
      </c>
      <c r="S354" s="311"/>
      <c r="T354" s="311"/>
      <c r="U354" s="311" t="str">
        <f t="shared" si="116"/>
        <v>-</v>
      </c>
      <c r="V354" s="311"/>
      <c r="W354" s="311"/>
      <c r="X354" s="311" t="str">
        <f t="shared" si="117"/>
        <v>-</v>
      </c>
      <c r="Y354" s="311"/>
      <c r="Z354" s="311"/>
      <c r="AA354" s="311" t="str">
        <f t="shared" si="118"/>
        <v>-</v>
      </c>
      <c r="AB354" s="311"/>
      <c r="AC354" s="311"/>
      <c r="AD354" s="311">
        <f t="shared" si="119"/>
        <v>116</v>
      </c>
      <c r="AE354" s="311"/>
      <c r="AF354" s="311"/>
      <c r="AG354" s="311">
        <f t="shared" si="120"/>
        <v>53</v>
      </c>
      <c r="AH354" s="311"/>
      <c r="AI354" s="311"/>
      <c r="AJ354" s="311">
        <f t="shared" si="121"/>
        <v>32</v>
      </c>
      <c r="AK354" s="311"/>
      <c r="AL354" s="311"/>
      <c r="AM354" s="311">
        <f t="shared" si="122"/>
        <v>151</v>
      </c>
      <c r="AN354" s="311"/>
      <c r="AO354" s="311"/>
      <c r="AP354" s="311" t="str">
        <f t="shared" si="123"/>
        <v>-</v>
      </c>
      <c r="AQ354" s="311"/>
      <c r="AR354" s="311"/>
      <c r="AS354" s="311" t="str">
        <f t="shared" si="124"/>
        <v>-</v>
      </c>
      <c r="AT354" s="311"/>
      <c r="AU354" s="311"/>
      <c r="AV354" s="311">
        <f t="shared" si="125"/>
        <v>138</v>
      </c>
      <c r="AW354" s="311"/>
      <c r="AX354" s="311"/>
    </row>
    <row r="355" spans="1:50">
      <c r="A355" s="311"/>
      <c r="B355" s="311" t="s">
        <v>198</v>
      </c>
      <c r="C355" s="311">
        <f t="shared" si="110"/>
        <v>152</v>
      </c>
      <c r="D355" s="311"/>
      <c r="E355" s="311"/>
      <c r="F355" s="311">
        <f t="shared" si="111"/>
        <v>124</v>
      </c>
      <c r="G355" s="311"/>
      <c r="H355" s="311"/>
      <c r="I355" s="311">
        <f t="shared" si="112"/>
        <v>71</v>
      </c>
      <c r="J355" s="311"/>
      <c r="K355" s="311"/>
      <c r="L355" s="311">
        <f t="shared" si="113"/>
        <v>96</v>
      </c>
      <c r="M355" s="311"/>
      <c r="N355" s="311"/>
      <c r="O355" s="311">
        <f t="shared" si="114"/>
        <v>65</v>
      </c>
      <c r="P355" s="311"/>
      <c r="Q355" s="311"/>
      <c r="R355" s="311">
        <f t="shared" si="115"/>
        <v>76</v>
      </c>
      <c r="S355" s="311"/>
      <c r="T355" s="311"/>
      <c r="U355" s="311">
        <f t="shared" si="116"/>
        <v>58</v>
      </c>
      <c r="V355" s="311"/>
      <c r="W355" s="311"/>
      <c r="X355" s="311" t="str">
        <f t="shared" si="117"/>
        <v>-</v>
      </c>
      <c r="Y355" s="311"/>
      <c r="Z355" s="311"/>
      <c r="AA355" s="311">
        <f t="shared" si="118"/>
        <v>5</v>
      </c>
      <c r="AB355" s="311"/>
      <c r="AC355" s="311"/>
      <c r="AD355" s="311">
        <f t="shared" si="119"/>
        <v>119</v>
      </c>
      <c r="AE355" s="311"/>
      <c r="AF355" s="311"/>
      <c r="AG355" s="311">
        <f t="shared" si="120"/>
        <v>39</v>
      </c>
      <c r="AH355" s="311"/>
      <c r="AI355" s="311"/>
      <c r="AJ355" s="311">
        <f t="shared" si="121"/>
        <v>36</v>
      </c>
      <c r="AK355" s="311"/>
      <c r="AL355" s="311"/>
      <c r="AM355" s="311">
        <f t="shared" si="122"/>
        <v>140</v>
      </c>
      <c r="AN355" s="311"/>
      <c r="AO355" s="311"/>
      <c r="AP355" s="311" t="str">
        <f t="shared" si="123"/>
        <v>-</v>
      </c>
      <c r="AQ355" s="311"/>
      <c r="AR355" s="311"/>
      <c r="AS355" s="311" t="str">
        <f t="shared" si="124"/>
        <v>-</v>
      </c>
      <c r="AT355" s="311"/>
      <c r="AU355" s="311"/>
      <c r="AV355" s="311">
        <f t="shared" si="125"/>
        <v>138</v>
      </c>
      <c r="AW355" s="311"/>
      <c r="AX355" s="311"/>
    </row>
    <row r="356" spans="1:50">
      <c r="A356" s="311"/>
      <c r="B356" s="311" t="s">
        <v>220</v>
      </c>
      <c r="C356" s="311">
        <f t="shared" si="110"/>
        <v>113</v>
      </c>
      <c r="D356" s="311"/>
      <c r="E356" s="311"/>
      <c r="F356" s="311">
        <f t="shared" si="111"/>
        <v>72</v>
      </c>
      <c r="G356" s="311"/>
      <c r="H356" s="311"/>
      <c r="I356" s="311">
        <f t="shared" si="112"/>
        <v>51</v>
      </c>
      <c r="J356" s="311"/>
      <c r="K356" s="311"/>
      <c r="L356" s="311">
        <f t="shared" si="113"/>
        <v>54</v>
      </c>
      <c r="M356" s="311"/>
      <c r="N356" s="311"/>
      <c r="O356" s="311">
        <f t="shared" si="114"/>
        <v>65</v>
      </c>
      <c r="P356" s="311"/>
      <c r="Q356" s="311"/>
      <c r="R356" s="311">
        <f t="shared" si="115"/>
        <v>30</v>
      </c>
      <c r="S356" s="311"/>
      <c r="T356" s="311"/>
      <c r="U356" s="311" t="str">
        <f t="shared" si="116"/>
        <v>-</v>
      </c>
      <c r="V356" s="311"/>
      <c r="W356" s="311"/>
      <c r="X356" s="311">
        <f t="shared" si="117"/>
        <v>56</v>
      </c>
      <c r="Y356" s="311"/>
      <c r="Z356" s="311"/>
      <c r="AA356" s="311" t="str">
        <f t="shared" si="118"/>
        <v>-</v>
      </c>
      <c r="AB356" s="311"/>
      <c r="AC356" s="311"/>
      <c r="AD356" s="311">
        <f t="shared" si="119"/>
        <v>46</v>
      </c>
      <c r="AE356" s="311"/>
      <c r="AF356" s="311"/>
      <c r="AG356" s="311">
        <f t="shared" si="120"/>
        <v>16</v>
      </c>
      <c r="AH356" s="311"/>
      <c r="AI356" s="311"/>
      <c r="AJ356" s="311" t="str">
        <f t="shared" si="121"/>
        <v>-</v>
      </c>
      <c r="AK356" s="311"/>
      <c r="AL356" s="311"/>
      <c r="AM356" s="311">
        <f t="shared" si="122"/>
        <v>120</v>
      </c>
      <c r="AN356" s="311"/>
      <c r="AO356" s="311"/>
      <c r="AP356" s="311" t="str">
        <f t="shared" si="123"/>
        <v>-</v>
      </c>
      <c r="AQ356" s="311"/>
      <c r="AR356" s="311"/>
      <c r="AS356" s="311" t="str">
        <f t="shared" si="124"/>
        <v>-</v>
      </c>
      <c r="AT356" s="311"/>
      <c r="AU356" s="311"/>
      <c r="AV356" s="311">
        <f t="shared" si="125"/>
        <v>60</v>
      </c>
      <c r="AW356" s="311"/>
      <c r="AX356" s="311"/>
    </row>
    <row r="357" spans="1:50">
      <c r="A357" s="311"/>
      <c r="B357" s="311" t="s">
        <v>218</v>
      </c>
      <c r="C357" s="311">
        <f t="shared" si="110"/>
        <v>162</v>
      </c>
      <c r="D357" s="311"/>
      <c r="E357" s="311"/>
      <c r="F357" s="311">
        <f t="shared" si="111"/>
        <v>135</v>
      </c>
      <c r="G357" s="311"/>
      <c r="H357" s="311"/>
      <c r="I357" s="311">
        <f t="shared" si="112"/>
        <v>84</v>
      </c>
      <c r="J357" s="311"/>
      <c r="K357" s="311"/>
      <c r="L357" s="311" t="str">
        <f t="shared" si="113"/>
        <v>-</v>
      </c>
      <c r="M357" s="311"/>
      <c r="N357" s="311"/>
      <c r="O357" s="311">
        <f t="shared" si="114"/>
        <v>16</v>
      </c>
      <c r="P357" s="311"/>
      <c r="Q357" s="311"/>
      <c r="R357" s="311">
        <f t="shared" si="115"/>
        <v>76</v>
      </c>
      <c r="S357" s="311"/>
      <c r="T357" s="311"/>
      <c r="U357" s="311">
        <f t="shared" si="116"/>
        <v>53</v>
      </c>
      <c r="V357" s="311"/>
      <c r="W357" s="311"/>
      <c r="X357" s="311">
        <f t="shared" si="117"/>
        <v>82</v>
      </c>
      <c r="Y357" s="311"/>
      <c r="Z357" s="311"/>
      <c r="AA357" s="311" t="str">
        <f t="shared" si="118"/>
        <v>-</v>
      </c>
      <c r="AB357" s="311"/>
      <c r="AC357" s="311"/>
      <c r="AD357" s="311">
        <f t="shared" si="119"/>
        <v>120</v>
      </c>
      <c r="AE357" s="311"/>
      <c r="AF357" s="311"/>
      <c r="AG357" s="311">
        <f t="shared" si="120"/>
        <v>53</v>
      </c>
      <c r="AH357" s="311"/>
      <c r="AI357" s="311"/>
      <c r="AJ357" s="311" t="str">
        <f t="shared" si="121"/>
        <v>-</v>
      </c>
      <c r="AK357" s="311"/>
      <c r="AL357" s="311"/>
      <c r="AM357" s="311">
        <f t="shared" si="122"/>
        <v>163</v>
      </c>
      <c r="AN357" s="311"/>
      <c r="AO357" s="311"/>
      <c r="AP357" s="311" t="str">
        <f t="shared" si="123"/>
        <v>-</v>
      </c>
      <c r="AQ357" s="311"/>
      <c r="AR357" s="311"/>
      <c r="AS357" s="311" t="str">
        <f t="shared" si="124"/>
        <v>-</v>
      </c>
      <c r="AT357" s="311"/>
      <c r="AU357" s="311"/>
      <c r="AV357" s="311">
        <f t="shared" si="125"/>
        <v>138</v>
      </c>
      <c r="AW357" s="311"/>
      <c r="AX357" s="311"/>
    </row>
    <row r="358" spans="1:50">
      <c r="A358" s="311"/>
      <c r="B358" s="311" t="s">
        <v>237</v>
      </c>
      <c r="C358" s="311">
        <f t="shared" si="110"/>
        <v>169</v>
      </c>
      <c r="D358" s="311"/>
      <c r="E358" s="311"/>
      <c r="F358" s="311">
        <f t="shared" si="111"/>
        <v>145</v>
      </c>
      <c r="G358" s="311"/>
      <c r="H358" s="311"/>
      <c r="I358" s="311">
        <f t="shared" si="112"/>
        <v>90</v>
      </c>
      <c r="J358" s="311"/>
      <c r="K358" s="311"/>
      <c r="L358" s="311" t="str">
        <f t="shared" si="113"/>
        <v>-</v>
      </c>
      <c r="M358" s="311"/>
      <c r="N358" s="311"/>
      <c r="O358" s="311" t="str">
        <f t="shared" si="114"/>
        <v>-</v>
      </c>
      <c r="P358" s="311"/>
      <c r="Q358" s="311"/>
      <c r="R358" s="311" t="str">
        <f t="shared" si="115"/>
        <v>-</v>
      </c>
      <c r="S358" s="311"/>
      <c r="T358" s="311"/>
      <c r="U358" s="311">
        <f t="shared" si="116"/>
        <v>67</v>
      </c>
      <c r="V358" s="311"/>
      <c r="W358" s="311"/>
      <c r="X358" s="311" t="str">
        <f t="shared" si="117"/>
        <v>-</v>
      </c>
      <c r="Y358" s="311"/>
      <c r="Z358" s="311"/>
      <c r="AA358" s="311" t="str">
        <f t="shared" si="118"/>
        <v>-</v>
      </c>
      <c r="AB358" s="311"/>
      <c r="AC358" s="311"/>
      <c r="AD358" s="311">
        <f t="shared" si="119"/>
        <v>135</v>
      </c>
      <c r="AE358" s="311"/>
      <c r="AF358" s="311"/>
      <c r="AG358" s="311">
        <f t="shared" si="120"/>
        <v>17</v>
      </c>
      <c r="AH358" s="311"/>
      <c r="AI358" s="311"/>
      <c r="AJ358" s="311" t="str">
        <f t="shared" si="121"/>
        <v>-</v>
      </c>
      <c r="AK358" s="311"/>
      <c r="AL358" s="311"/>
      <c r="AM358" s="311">
        <f t="shared" si="122"/>
        <v>156</v>
      </c>
      <c r="AN358" s="311"/>
      <c r="AO358" s="311"/>
      <c r="AP358" s="311" t="str">
        <f t="shared" si="123"/>
        <v>-</v>
      </c>
      <c r="AQ358" s="311"/>
      <c r="AR358" s="311"/>
      <c r="AS358" s="311" t="str">
        <f t="shared" si="124"/>
        <v>-</v>
      </c>
      <c r="AT358" s="311"/>
      <c r="AU358" s="311"/>
      <c r="AV358" s="311">
        <f t="shared" si="125"/>
        <v>120</v>
      </c>
      <c r="AW358" s="311"/>
      <c r="AX358" s="311"/>
    </row>
    <row r="359" spans="1:50">
      <c r="A359" s="311"/>
      <c r="B359" s="311" t="s">
        <v>248</v>
      </c>
      <c r="C359" s="311">
        <f t="shared" si="110"/>
        <v>96</v>
      </c>
      <c r="D359" s="311"/>
      <c r="E359" s="311"/>
      <c r="F359" s="311">
        <f t="shared" si="111"/>
        <v>68</v>
      </c>
      <c r="G359" s="311"/>
      <c r="H359" s="311"/>
      <c r="I359" s="311">
        <f t="shared" si="112"/>
        <v>32</v>
      </c>
      <c r="J359" s="311"/>
      <c r="K359" s="311"/>
      <c r="L359" s="311">
        <f t="shared" si="113"/>
        <v>65</v>
      </c>
      <c r="M359" s="311"/>
      <c r="N359" s="311"/>
      <c r="O359" s="311">
        <f t="shared" si="114"/>
        <v>42</v>
      </c>
      <c r="P359" s="311"/>
      <c r="Q359" s="311"/>
      <c r="R359" s="311">
        <f t="shared" si="115"/>
        <v>32</v>
      </c>
      <c r="S359" s="311"/>
      <c r="T359" s="311"/>
      <c r="U359" s="311">
        <f t="shared" si="116"/>
        <v>22</v>
      </c>
      <c r="V359" s="311"/>
      <c r="W359" s="311"/>
      <c r="X359" s="311">
        <f t="shared" si="117"/>
        <v>50</v>
      </c>
      <c r="Y359" s="311"/>
      <c r="Z359" s="311"/>
      <c r="AA359" s="311" t="str">
        <f t="shared" si="118"/>
        <v>-</v>
      </c>
      <c r="AB359" s="311"/>
      <c r="AC359" s="311"/>
      <c r="AD359" s="311">
        <f t="shared" si="119"/>
        <v>81</v>
      </c>
      <c r="AE359" s="311"/>
      <c r="AF359" s="311"/>
      <c r="AG359" s="311">
        <f t="shared" si="120"/>
        <v>53</v>
      </c>
      <c r="AH359" s="311"/>
      <c r="AI359" s="311"/>
      <c r="AJ359" s="311" t="str">
        <f t="shared" si="121"/>
        <v>-</v>
      </c>
      <c r="AK359" s="311"/>
      <c r="AL359" s="311"/>
      <c r="AM359" s="311">
        <f t="shared" si="122"/>
        <v>92</v>
      </c>
      <c r="AN359" s="311"/>
      <c r="AO359" s="311"/>
      <c r="AP359" s="311">
        <f t="shared" si="123"/>
        <v>73</v>
      </c>
      <c r="AQ359" s="311"/>
      <c r="AR359" s="311"/>
      <c r="AS359" s="311">
        <f t="shared" si="124"/>
        <v>73</v>
      </c>
      <c r="AT359" s="311"/>
      <c r="AU359" s="311"/>
      <c r="AV359" s="311">
        <f t="shared" si="125"/>
        <v>52</v>
      </c>
      <c r="AW359" s="311"/>
      <c r="AX359" s="311"/>
    </row>
    <row r="360" spans="1:50">
      <c r="A360" s="311"/>
      <c r="B360" s="311" t="s">
        <v>253</v>
      </c>
      <c r="C360" s="311">
        <f t="shared" si="110"/>
        <v>92</v>
      </c>
      <c r="D360" s="311"/>
      <c r="E360" s="311"/>
      <c r="F360" s="311">
        <f t="shared" si="111"/>
        <v>81</v>
      </c>
      <c r="G360" s="311"/>
      <c r="H360" s="311"/>
      <c r="I360" s="311">
        <f t="shared" si="112"/>
        <v>29</v>
      </c>
      <c r="J360" s="311"/>
      <c r="K360" s="311"/>
      <c r="L360" s="311">
        <f t="shared" si="113"/>
        <v>85</v>
      </c>
      <c r="M360" s="311"/>
      <c r="N360" s="311"/>
      <c r="O360" s="311">
        <f t="shared" si="114"/>
        <v>23</v>
      </c>
      <c r="P360" s="311"/>
      <c r="Q360" s="311"/>
      <c r="R360" s="311">
        <f t="shared" si="115"/>
        <v>33</v>
      </c>
      <c r="S360" s="311"/>
      <c r="T360" s="311"/>
      <c r="U360" s="311">
        <f t="shared" si="116"/>
        <v>36</v>
      </c>
      <c r="V360" s="311"/>
      <c r="W360" s="311"/>
      <c r="X360" s="311">
        <f t="shared" si="117"/>
        <v>71</v>
      </c>
      <c r="Y360" s="311"/>
      <c r="Z360" s="311"/>
      <c r="AA360" s="311" t="str">
        <f t="shared" si="118"/>
        <v>-</v>
      </c>
      <c r="AB360" s="311"/>
      <c r="AC360" s="311"/>
      <c r="AD360" s="311">
        <f t="shared" si="119"/>
        <v>109</v>
      </c>
      <c r="AE360" s="311"/>
      <c r="AF360" s="311"/>
      <c r="AG360" s="311">
        <f t="shared" si="120"/>
        <v>53</v>
      </c>
      <c r="AH360" s="311"/>
      <c r="AI360" s="311"/>
      <c r="AJ360" s="311" t="str">
        <f t="shared" si="121"/>
        <v>-</v>
      </c>
      <c r="AK360" s="311"/>
      <c r="AL360" s="311"/>
      <c r="AM360" s="311">
        <f t="shared" si="122"/>
        <v>81</v>
      </c>
      <c r="AN360" s="311"/>
      <c r="AO360" s="311"/>
      <c r="AP360" s="311">
        <f t="shared" si="123"/>
        <v>62</v>
      </c>
      <c r="AQ360" s="311"/>
      <c r="AR360" s="311"/>
      <c r="AS360" s="311">
        <f t="shared" si="124"/>
        <v>61</v>
      </c>
      <c r="AT360" s="311"/>
      <c r="AU360" s="311"/>
      <c r="AV360" s="311">
        <f t="shared" si="125"/>
        <v>66</v>
      </c>
      <c r="AW360" s="311"/>
      <c r="AX360" s="311"/>
    </row>
    <row r="361" spans="1:50">
      <c r="A361" s="311"/>
      <c r="B361" s="311" t="s">
        <v>281</v>
      </c>
      <c r="C361" s="311">
        <f t="shared" si="110"/>
        <v>171</v>
      </c>
      <c r="D361" s="311"/>
      <c r="E361" s="311"/>
      <c r="F361" s="311">
        <f t="shared" si="111"/>
        <v>152</v>
      </c>
      <c r="G361" s="311"/>
      <c r="H361" s="311"/>
      <c r="I361" s="311">
        <f t="shared" si="112"/>
        <v>94</v>
      </c>
      <c r="J361" s="311"/>
      <c r="K361" s="311"/>
      <c r="L361" s="311" t="str">
        <f t="shared" si="113"/>
        <v>-</v>
      </c>
      <c r="M361" s="311"/>
      <c r="N361" s="311"/>
      <c r="O361" s="311" t="str">
        <f t="shared" si="114"/>
        <v>-</v>
      </c>
      <c r="P361" s="311"/>
      <c r="Q361" s="311"/>
      <c r="R361" s="311" t="str">
        <f t="shared" si="115"/>
        <v>-</v>
      </c>
      <c r="S361" s="311"/>
      <c r="T361" s="311"/>
      <c r="U361" s="311">
        <f t="shared" si="116"/>
        <v>67</v>
      </c>
      <c r="V361" s="311"/>
      <c r="W361" s="311"/>
      <c r="X361" s="311" t="str">
        <f t="shared" si="117"/>
        <v>-</v>
      </c>
      <c r="Y361" s="311"/>
      <c r="Z361" s="311"/>
      <c r="AA361" s="311" t="str">
        <f t="shared" si="118"/>
        <v>-</v>
      </c>
      <c r="AB361" s="311"/>
      <c r="AC361" s="311"/>
      <c r="AD361" s="311">
        <f t="shared" si="119"/>
        <v>134</v>
      </c>
      <c r="AE361" s="311"/>
      <c r="AF361" s="311"/>
      <c r="AG361" s="311">
        <f t="shared" si="120"/>
        <v>53</v>
      </c>
      <c r="AH361" s="311"/>
      <c r="AI361" s="311"/>
      <c r="AJ361" s="311">
        <f t="shared" si="121"/>
        <v>36</v>
      </c>
      <c r="AK361" s="311"/>
      <c r="AL361" s="311"/>
      <c r="AM361" s="311">
        <f t="shared" si="122"/>
        <v>158</v>
      </c>
      <c r="AN361" s="311"/>
      <c r="AO361" s="311"/>
      <c r="AP361" s="311" t="str">
        <f t="shared" si="123"/>
        <v>-</v>
      </c>
      <c r="AQ361" s="311"/>
      <c r="AR361" s="311"/>
      <c r="AS361" s="311" t="str">
        <f t="shared" si="124"/>
        <v>-</v>
      </c>
      <c r="AT361" s="311"/>
      <c r="AU361" s="311"/>
      <c r="AV361" s="311">
        <f t="shared" si="125"/>
        <v>124</v>
      </c>
      <c r="AW361" s="311"/>
      <c r="AX361" s="311"/>
    </row>
    <row r="362" spans="1:50">
      <c r="A362" s="311"/>
      <c r="B362" s="311" t="s">
        <v>293</v>
      </c>
      <c r="C362" s="311">
        <f t="shared" si="110"/>
        <v>172</v>
      </c>
      <c r="D362" s="311"/>
      <c r="E362" s="311"/>
      <c r="F362" s="311">
        <f t="shared" si="111"/>
        <v>160</v>
      </c>
      <c r="G362" s="311"/>
      <c r="H362" s="311"/>
      <c r="I362" s="311">
        <f t="shared" si="112"/>
        <v>105</v>
      </c>
      <c r="J362" s="311"/>
      <c r="K362" s="311"/>
      <c r="L362" s="311" t="str">
        <f t="shared" si="113"/>
        <v>-</v>
      </c>
      <c r="M362" s="311"/>
      <c r="N362" s="311"/>
      <c r="O362" s="311" t="str">
        <f t="shared" si="114"/>
        <v>-</v>
      </c>
      <c r="P362" s="311"/>
      <c r="Q362" s="311"/>
      <c r="R362" s="311">
        <f t="shared" si="115"/>
        <v>102</v>
      </c>
      <c r="S362" s="311"/>
      <c r="T362" s="311"/>
      <c r="U362" s="311" t="str">
        <f t="shared" si="116"/>
        <v>-</v>
      </c>
      <c r="V362" s="311"/>
      <c r="W362" s="311"/>
      <c r="X362" s="311">
        <f t="shared" si="117"/>
        <v>76</v>
      </c>
      <c r="Y362" s="311"/>
      <c r="Z362" s="311"/>
      <c r="AA362" s="311" t="str">
        <f t="shared" si="118"/>
        <v>-</v>
      </c>
      <c r="AB362" s="311"/>
      <c r="AC362" s="311"/>
      <c r="AD362" s="311">
        <f t="shared" si="119"/>
        <v>155</v>
      </c>
      <c r="AE362" s="311"/>
      <c r="AF362" s="311"/>
      <c r="AG362" s="311">
        <f t="shared" si="120"/>
        <v>53</v>
      </c>
      <c r="AH362" s="311"/>
      <c r="AI362" s="311"/>
      <c r="AJ362" s="311" t="str">
        <f t="shared" si="121"/>
        <v>-</v>
      </c>
      <c r="AK362" s="311"/>
      <c r="AL362" s="311"/>
      <c r="AM362" s="311">
        <f t="shared" si="122"/>
        <v>163</v>
      </c>
      <c r="AN362" s="311"/>
      <c r="AO362" s="311"/>
      <c r="AP362" s="311" t="str">
        <f t="shared" si="123"/>
        <v>-</v>
      </c>
      <c r="AQ362" s="311"/>
      <c r="AR362" s="311"/>
      <c r="AS362" s="311" t="str">
        <f t="shared" si="124"/>
        <v>-</v>
      </c>
      <c r="AT362" s="311"/>
      <c r="AU362" s="311"/>
      <c r="AV362" s="311">
        <f t="shared" si="125"/>
        <v>148</v>
      </c>
      <c r="AW362" s="311"/>
      <c r="AX362" s="311"/>
    </row>
    <row r="363" spans="1:50">
      <c r="A363" s="311"/>
      <c r="B363" s="311" t="s">
        <v>172</v>
      </c>
      <c r="C363" s="311">
        <f t="shared" si="110"/>
        <v>112</v>
      </c>
      <c r="D363" s="311"/>
      <c r="E363" s="311"/>
      <c r="F363" s="311">
        <f t="shared" si="111"/>
        <v>134</v>
      </c>
      <c r="G363" s="311"/>
      <c r="H363" s="311"/>
      <c r="I363" s="311">
        <f t="shared" si="112"/>
        <v>89</v>
      </c>
      <c r="J363" s="311"/>
      <c r="K363" s="311"/>
      <c r="L363" s="311">
        <f t="shared" si="113"/>
        <v>85</v>
      </c>
      <c r="M363" s="311"/>
      <c r="N363" s="311"/>
      <c r="O363" s="311">
        <f t="shared" si="114"/>
        <v>7</v>
      </c>
      <c r="P363" s="311"/>
      <c r="Q363" s="311"/>
      <c r="R363" s="311">
        <f t="shared" si="115"/>
        <v>58</v>
      </c>
      <c r="S363" s="311"/>
      <c r="T363" s="311"/>
      <c r="U363" s="311">
        <f t="shared" si="116"/>
        <v>46</v>
      </c>
      <c r="V363" s="311"/>
      <c r="W363" s="311"/>
      <c r="X363" s="311">
        <f t="shared" si="117"/>
        <v>82</v>
      </c>
      <c r="Y363" s="311"/>
      <c r="Z363" s="311"/>
      <c r="AA363" s="311" t="str">
        <f t="shared" si="118"/>
        <v>-</v>
      </c>
      <c r="AB363" s="311"/>
      <c r="AC363" s="311"/>
      <c r="AD363" s="311">
        <f t="shared" si="119"/>
        <v>135</v>
      </c>
      <c r="AE363" s="311"/>
      <c r="AF363" s="311"/>
      <c r="AG363" s="311">
        <f t="shared" si="120"/>
        <v>39</v>
      </c>
      <c r="AH363" s="311"/>
      <c r="AI363" s="311"/>
      <c r="AJ363" s="311" t="str">
        <f t="shared" si="121"/>
        <v>-</v>
      </c>
      <c r="AK363" s="311"/>
      <c r="AL363" s="311"/>
      <c r="AM363" s="311">
        <f t="shared" si="122"/>
        <v>76</v>
      </c>
      <c r="AN363" s="311"/>
      <c r="AO363" s="311"/>
      <c r="AP363" s="311">
        <f t="shared" si="123"/>
        <v>86</v>
      </c>
      <c r="AQ363" s="311"/>
      <c r="AR363" s="311"/>
      <c r="AS363" s="311">
        <f t="shared" si="124"/>
        <v>86</v>
      </c>
      <c r="AT363" s="311"/>
      <c r="AU363" s="311"/>
      <c r="AV363" s="311">
        <f t="shared" si="125"/>
        <v>68</v>
      </c>
      <c r="AW363" s="311"/>
      <c r="AX363" s="311"/>
    </row>
    <row r="364" spans="1:50">
      <c r="A364" s="311"/>
      <c r="B364" s="311" t="s">
        <v>223</v>
      </c>
      <c r="C364" s="311">
        <f t="shared" si="110"/>
        <v>125</v>
      </c>
      <c r="D364" s="311"/>
      <c r="E364" s="311"/>
      <c r="F364" s="311">
        <f t="shared" si="111"/>
        <v>72</v>
      </c>
      <c r="G364" s="311"/>
      <c r="H364" s="311"/>
      <c r="I364" s="311">
        <f t="shared" si="112"/>
        <v>19</v>
      </c>
      <c r="J364" s="311"/>
      <c r="K364" s="311"/>
      <c r="L364" s="311">
        <f t="shared" si="113"/>
        <v>96</v>
      </c>
      <c r="M364" s="311"/>
      <c r="N364" s="311"/>
      <c r="O364" s="311">
        <f t="shared" si="114"/>
        <v>16</v>
      </c>
      <c r="P364" s="311"/>
      <c r="Q364" s="311"/>
      <c r="R364" s="311">
        <f t="shared" si="115"/>
        <v>58</v>
      </c>
      <c r="S364" s="311"/>
      <c r="T364" s="311"/>
      <c r="U364" s="311">
        <f t="shared" si="116"/>
        <v>46</v>
      </c>
      <c r="V364" s="311"/>
      <c r="W364" s="311"/>
      <c r="X364" s="311" t="str">
        <f t="shared" si="117"/>
        <v>-</v>
      </c>
      <c r="Y364" s="311"/>
      <c r="Z364" s="311"/>
      <c r="AA364" s="311" t="str">
        <f t="shared" si="118"/>
        <v>-</v>
      </c>
      <c r="AB364" s="311"/>
      <c r="AC364" s="311"/>
      <c r="AD364" s="311">
        <f t="shared" si="119"/>
        <v>72</v>
      </c>
      <c r="AE364" s="311"/>
      <c r="AF364" s="311"/>
      <c r="AG364" s="311">
        <f t="shared" si="120"/>
        <v>53</v>
      </c>
      <c r="AH364" s="311"/>
      <c r="AI364" s="311"/>
      <c r="AJ364" s="311">
        <f t="shared" si="121"/>
        <v>36</v>
      </c>
      <c r="AK364" s="311"/>
      <c r="AL364" s="311"/>
      <c r="AM364" s="311">
        <f t="shared" si="122"/>
        <v>151</v>
      </c>
      <c r="AN364" s="311"/>
      <c r="AO364" s="311"/>
      <c r="AP364" s="311">
        <f t="shared" si="123"/>
        <v>138</v>
      </c>
      <c r="AQ364" s="311"/>
      <c r="AR364" s="311"/>
      <c r="AS364" s="311" t="str">
        <f t="shared" si="124"/>
        <v>-</v>
      </c>
      <c r="AT364" s="311"/>
      <c r="AU364" s="311"/>
      <c r="AV364" s="311">
        <f t="shared" si="125"/>
        <v>130</v>
      </c>
      <c r="AW364" s="311"/>
      <c r="AX364" s="311"/>
    </row>
    <row r="365" spans="1:50">
      <c r="A365" s="311"/>
      <c r="B365" s="311" t="s">
        <v>259</v>
      </c>
      <c r="C365" s="311">
        <f t="shared" si="110"/>
        <v>127</v>
      </c>
      <c r="D365" s="311"/>
      <c r="E365" s="311"/>
      <c r="F365" s="311">
        <f t="shared" si="111"/>
        <v>87</v>
      </c>
      <c r="G365" s="311"/>
      <c r="H365" s="311"/>
      <c r="I365" s="311">
        <f t="shared" si="112"/>
        <v>61</v>
      </c>
      <c r="J365" s="311"/>
      <c r="K365" s="311"/>
      <c r="L365" s="311">
        <f t="shared" si="113"/>
        <v>85</v>
      </c>
      <c r="M365" s="311"/>
      <c r="N365" s="311"/>
      <c r="O365" s="311">
        <f t="shared" si="114"/>
        <v>65</v>
      </c>
      <c r="P365" s="311"/>
      <c r="Q365" s="311"/>
      <c r="R365" s="311">
        <f t="shared" si="115"/>
        <v>48</v>
      </c>
      <c r="S365" s="311"/>
      <c r="T365" s="311"/>
      <c r="U365" s="311">
        <f t="shared" si="116"/>
        <v>29</v>
      </c>
      <c r="V365" s="311"/>
      <c r="W365" s="311"/>
      <c r="X365" s="311">
        <f t="shared" si="117"/>
        <v>76</v>
      </c>
      <c r="Y365" s="311"/>
      <c r="Z365" s="311"/>
      <c r="AA365" s="311" t="str">
        <f t="shared" si="118"/>
        <v>-</v>
      </c>
      <c r="AB365" s="311"/>
      <c r="AC365" s="311"/>
      <c r="AD365" s="311">
        <f t="shared" si="119"/>
        <v>54</v>
      </c>
      <c r="AE365" s="311"/>
      <c r="AF365" s="311"/>
      <c r="AG365" s="311">
        <f t="shared" si="120"/>
        <v>39</v>
      </c>
      <c r="AH365" s="311"/>
      <c r="AI365" s="311"/>
      <c r="AJ365" s="311">
        <f t="shared" si="121"/>
        <v>28</v>
      </c>
      <c r="AK365" s="311"/>
      <c r="AL365" s="311"/>
      <c r="AM365" s="311">
        <f t="shared" si="122"/>
        <v>105</v>
      </c>
      <c r="AN365" s="311"/>
      <c r="AO365" s="311"/>
      <c r="AP365" s="311">
        <f t="shared" si="123"/>
        <v>92</v>
      </c>
      <c r="AQ365" s="311"/>
      <c r="AR365" s="311"/>
      <c r="AS365" s="311">
        <f t="shared" si="124"/>
        <v>94</v>
      </c>
      <c r="AT365" s="311"/>
      <c r="AU365" s="311"/>
      <c r="AV365" s="311">
        <f t="shared" si="125"/>
        <v>130</v>
      </c>
      <c r="AW365" s="311"/>
      <c r="AX365" s="311"/>
    </row>
    <row r="366" spans="1:50">
      <c r="A366" s="311"/>
      <c r="B366" s="311" t="s">
        <v>225</v>
      </c>
      <c r="C366" s="311">
        <f t="shared" si="110"/>
        <v>90</v>
      </c>
      <c r="D366" s="311"/>
      <c r="E366" s="311"/>
      <c r="F366" s="311">
        <f t="shared" si="111"/>
        <v>57</v>
      </c>
      <c r="G366" s="311"/>
      <c r="H366" s="311"/>
      <c r="I366" s="311">
        <f t="shared" si="112"/>
        <v>99</v>
      </c>
      <c r="J366" s="311"/>
      <c r="K366" s="311"/>
      <c r="L366" s="311">
        <f t="shared" si="113"/>
        <v>76</v>
      </c>
      <c r="M366" s="311"/>
      <c r="N366" s="311"/>
      <c r="O366" s="311">
        <f t="shared" si="114"/>
        <v>65</v>
      </c>
      <c r="P366" s="311"/>
      <c r="Q366" s="311"/>
      <c r="R366" s="311">
        <f t="shared" si="115"/>
        <v>55</v>
      </c>
      <c r="S366" s="311"/>
      <c r="T366" s="311"/>
      <c r="U366" s="311">
        <f t="shared" si="116"/>
        <v>17</v>
      </c>
      <c r="V366" s="311"/>
      <c r="W366" s="311"/>
      <c r="X366" s="311">
        <f t="shared" si="117"/>
        <v>43</v>
      </c>
      <c r="Y366" s="311"/>
      <c r="Z366" s="311"/>
      <c r="AA366" s="311" t="str">
        <f t="shared" si="118"/>
        <v>-</v>
      </c>
      <c r="AB366" s="311"/>
      <c r="AC366" s="311"/>
      <c r="AD366" s="311">
        <f t="shared" si="119"/>
        <v>31</v>
      </c>
      <c r="AE366" s="311"/>
      <c r="AF366" s="311"/>
      <c r="AG366" s="311">
        <f t="shared" si="120"/>
        <v>53</v>
      </c>
      <c r="AH366" s="311"/>
      <c r="AI366" s="311"/>
      <c r="AJ366" s="311" t="str">
        <f t="shared" si="121"/>
        <v>-</v>
      </c>
      <c r="AK366" s="311"/>
      <c r="AL366" s="311"/>
      <c r="AM366" s="311">
        <f t="shared" si="122"/>
        <v>95</v>
      </c>
      <c r="AN366" s="311"/>
      <c r="AO366" s="311"/>
      <c r="AP366" s="311">
        <f t="shared" si="123"/>
        <v>87</v>
      </c>
      <c r="AQ366" s="311"/>
      <c r="AR366" s="311"/>
      <c r="AS366" s="311">
        <f t="shared" si="124"/>
        <v>87</v>
      </c>
      <c r="AT366" s="311"/>
      <c r="AU366" s="311"/>
      <c r="AV366" s="311">
        <f t="shared" si="125"/>
        <v>113</v>
      </c>
      <c r="AW366" s="311"/>
      <c r="AX366" s="311"/>
    </row>
    <row r="367" spans="1:50">
      <c r="A367" s="311"/>
      <c r="B367" s="311" t="s">
        <v>231</v>
      </c>
      <c r="C367" s="311">
        <f t="shared" si="110"/>
        <v>104</v>
      </c>
      <c r="D367" s="311"/>
      <c r="E367" s="311"/>
      <c r="F367" s="311">
        <f t="shared" si="111"/>
        <v>71</v>
      </c>
      <c r="G367" s="311"/>
      <c r="H367" s="311"/>
      <c r="I367" s="311">
        <f t="shared" si="112"/>
        <v>105</v>
      </c>
      <c r="J367" s="311"/>
      <c r="K367" s="311"/>
      <c r="L367" s="311">
        <f t="shared" si="113"/>
        <v>81</v>
      </c>
      <c r="M367" s="311"/>
      <c r="N367" s="311"/>
      <c r="O367" s="311" t="str">
        <f t="shared" si="114"/>
        <v>-</v>
      </c>
      <c r="P367" s="311"/>
      <c r="Q367" s="311"/>
      <c r="R367" s="311">
        <f t="shared" si="115"/>
        <v>69</v>
      </c>
      <c r="S367" s="311"/>
      <c r="T367" s="311"/>
      <c r="U367" s="311">
        <f t="shared" si="116"/>
        <v>17</v>
      </c>
      <c r="V367" s="311"/>
      <c r="W367" s="311"/>
      <c r="X367" s="311">
        <f t="shared" si="117"/>
        <v>41</v>
      </c>
      <c r="Y367" s="311"/>
      <c r="Z367" s="311"/>
      <c r="AA367" s="311" t="str">
        <f t="shared" si="118"/>
        <v>-</v>
      </c>
      <c r="AB367" s="311"/>
      <c r="AC367" s="311"/>
      <c r="AD367" s="311">
        <f t="shared" si="119"/>
        <v>37</v>
      </c>
      <c r="AE367" s="311"/>
      <c r="AF367" s="311"/>
      <c r="AG367" s="311" t="str">
        <f t="shared" si="120"/>
        <v>-</v>
      </c>
      <c r="AH367" s="311"/>
      <c r="AI367" s="311"/>
      <c r="AJ367" s="311" t="str">
        <f t="shared" si="121"/>
        <v>-</v>
      </c>
      <c r="AK367" s="311"/>
      <c r="AL367" s="311"/>
      <c r="AM367" s="311">
        <f t="shared" si="122"/>
        <v>104</v>
      </c>
      <c r="AN367" s="311"/>
      <c r="AO367" s="311"/>
      <c r="AP367" s="311">
        <f t="shared" si="123"/>
        <v>135</v>
      </c>
      <c r="AQ367" s="311"/>
      <c r="AR367" s="311"/>
      <c r="AS367" s="311" t="str">
        <f t="shared" si="124"/>
        <v>-</v>
      </c>
      <c r="AT367" s="311"/>
      <c r="AU367" s="311"/>
      <c r="AV367" s="311">
        <f t="shared" si="125"/>
        <v>116</v>
      </c>
      <c r="AW367" s="311"/>
      <c r="AX367" s="311"/>
    </row>
    <row r="368" spans="1:50">
      <c r="A368" s="311"/>
      <c r="B368" s="311" t="s">
        <v>260</v>
      </c>
      <c r="C368" s="311">
        <f t="shared" si="110"/>
        <v>140</v>
      </c>
      <c r="D368" s="311"/>
      <c r="E368" s="311"/>
      <c r="F368" s="311">
        <f t="shared" si="111"/>
        <v>96</v>
      </c>
      <c r="G368" s="311"/>
      <c r="H368" s="311"/>
      <c r="I368" s="311">
        <f t="shared" si="112"/>
        <v>105</v>
      </c>
      <c r="J368" s="311"/>
      <c r="K368" s="311"/>
      <c r="L368" s="311">
        <f t="shared" si="113"/>
        <v>103</v>
      </c>
      <c r="M368" s="311"/>
      <c r="N368" s="311"/>
      <c r="O368" s="311" t="str">
        <f t="shared" si="114"/>
        <v>-</v>
      </c>
      <c r="P368" s="311"/>
      <c r="Q368" s="311"/>
      <c r="R368" s="311">
        <f t="shared" si="115"/>
        <v>69</v>
      </c>
      <c r="S368" s="311"/>
      <c r="T368" s="311"/>
      <c r="U368" s="311" t="str">
        <f t="shared" si="116"/>
        <v>-</v>
      </c>
      <c r="V368" s="311"/>
      <c r="W368" s="311"/>
      <c r="X368" s="311">
        <f t="shared" si="117"/>
        <v>59</v>
      </c>
      <c r="Y368" s="311"/>
      <c r="Z368" s="311"/>
      <c r="AA368" s="311" t="str">
        <f t="shared" si="118"/>
        <v>-</v>
      </c>
      <c r="AB368" s="311"/>
      <c r="AC368" s="311"/>
      <c r="AD368" s="311">
        <f t="shared" si="119"/>
        <v>66</v>
      </c>
      <c r="AE368" s="311"/>
      <c r="AF368" s="311"/>
      <c r="AG368" s="311" t="str">
        <f t="shared" si="120"/>
        <v>-</v>
      </c>
      <c r="AH368" s="311"/>
      <c r="AI368" s="311"/>
      <c r="AJ368" s="311">
        <f t="shared" si="121"/>
        <v>28</v>
      </c>
      <c r="AK368" s="311"/>
      <c r="AL368" s="311"/>
      <c r="AM368" s="311">
        <f t="shared" si="122"/>
        <v>114</v>
      </c>
      <c r="AN368" s="311"/>
      <c r="AO368" s="311"/>
      <c r="AP368" s="311">
        <f t="shared" si="123"/>
        <v>141</v>
      </c>
      <c r="AQ368" s="311"/>
      <c r="AR368" s="311"/>
      <c r="AS368" s="311" t="str">
        <f t="shared" si="124"/>
        <v>-</v>
      </c>
      <c r="AT368" s="311"/>
      <c r="AU368" s="311"/>
      <c r="AV368" s="311" t="str">
        <f t="shared" si="125"/>
        <v>-</v>
      </c>
      <c r="AW368" s="311"/>
      <c r="AX368" s="311"/>
    </row>
    <row r="369" spans="1:50">
      <c r="A369" s="311"/>
      <c r="B369" s="311" t="s">
        <v>219</v>
      </c>
      <c r="C369" s="311">
        <f t="shared" si="110"/>
        <v>128</v>
      </c>
      <c r="D369" s="311"/>
      <c r="E369" s="311"/>
      <c r="F369" s="311">
        <f t="shared" si="111"/>
        <v>82</v>
      </c>
      <c r="G369" s="311"/>
      <c r="H369" s="311"/>
      <c r="I369" s="311">
        <f t="shared" si="112"/>
        <v>105</v>
      </c>
      <c r="J369" s="311"/>
      <c r="K369" s="311"/>
      <c r="L369" s="311">
        <f t="shared" si="113"/>
        <v>60</v>
      </c>
      <c r="M369" s="311"/>
      <c r="N369" s="311"/>
      <c r="O369" s="311">
        <f t="shared" si="114"/>
        <v>42</v>
      </c>
      <c r="P369" s="311"/>
      <c r="Q369" s="311"/>
      <c r="R369" s="311">
        <f t="shared" si="115"/>
        <v>42</v>
      </c>
      <c r="S369" s="311"/>
      <c r="T369" s="311"/>
      <c r="U369" s="311">
        <f t="shared" si="116"/>
        <v>16</v>
      </c>
      <c r="V369" s="311"/>
      <c r="W369" s="311"/>
      <c r="X369" s="311">
        <f t="shared" si="117"/>
        <v>48</v>
      </c>
      <c r="Y369" s="311"/>
      <c r="Z369" s="311"/>
      <c r="AA369" s="311" t="str">
        <f t="shared" si="118"/>
        <v>-</v>
      </c>
      <c r="AB369" s="311"/>
      <c r="AC369" s="311"/>
      <c r="AD369" s="311">
        <f t="shared" si="119"/>
        <v>77</v>
      </c>
      <c r="AE369" s="311"/>
      <c r="AF369" s="311"/>
      <c r="AG369" s="311" t="str">
        <f t="shared" si="120"/>
        <v>-</v>
      </c>
      <c r="AH369" s="311"/>
      <c r="AI369" s="311"/>
      <c r="AJ369" s="311" t="str">
        <f t="shared" si="121"/>
        <v>-</v>
      </c>
      <c r="AK369" s="311"/>
      <c r="AL369" s="311"/>
      <c r="AM369" s="311">
        <f t="shared" si="122"/>
        <v>120</v>
      </c>
      <c r="AN369" s="311"/>
      <c r="AO369" s="311"/>
      <c r="AP369" s="311">
        <f t="shared" si="123"/>
        <v>121</v>
      </c>
      <c r="AQ369" s="311"/>
      <c r="AR369" s="311"/>
      <c r="AS369" s="311" t="str">
        <f t="shared" si="124"/>
        <v>-</v>
      </c>
      <c r="AT369" s="311"/>
      <c r="AU369" s="311"/>
      <c r="AV369" s="311">
        <f t="shared" si="125"/>
        <v>138</v>
      </c>
      <c r="AW369" s="311"/>
      <c r="AX369" s="311"/>
    </row>
    <row r="370" spans="1:50">
      <c r="A370" s="311"/>
      <c r="B370" s="311" t="s">
        <v>230</v>
      </c>
      <c r="C370" s="311">
        <f t="shared" si="110"/>
        <v>103</v>
      </c>
      <c r="D370" s="311"/>
      <c r="E370" s="311"/>
      <c r="F370" s="311">
        <f t="shared" si="111"/>
        <v>59</v>
      </c>
      <c r="G370" s="311"/>
      <c r="H370" s="311"/>
      <c r="I370" s="311">
        <f t="shared" si="112"/>
        <v>67</v>
      </c>
      <c r="J370" s="311"/>
      <c r="K370" s="311"/>
      <c r="L370" s="311">
        <f t="shared" si="113"/>
        <v>55</v>
      </c>
      <c r="M370" s="311"/>
      <c r="N370" s="311"/>
      <c r="O370" s="311">
        <f t="shared" si="114"/>
        <v>16</v>
      </c>
      <c r="P370" s="311"/>
      <c r="Q370" s="311"/>
      <c r="R370" s="311">
        <f t="shared" si="115"/>
        <v>33</v>
      </c>
      <c r="S370" s="311"/>
      <c r="T370" s="311"/>
      <c r="U370" s="311" t="str">
        <f t="shared" si="116"/>
        <v>-</v>
      </c>
      <c r="V370" s="311"/>
      <c r="W370" s="311"/>
      <c r="X370" s="311">
        <f t="shared" si="117"/>
        <v>32</v>
      </c>
      <c r="Y370" s="311"/>
      <c r="Z370" s="311"/>
      <c r="AA370" s="311" t="str">
        <f t="shared" si="118"/>
        <v>-</v>
      </c>
      <c r="AB370" s="311"/>
      <c r="AC370" s="311"/>
      <c r="AD370" s="311">
        <f t="shared" si="119"/>
        <v>81</v>
      </c>
      <c r="AE370" s="311"/>
      <c r="AF370" s="311"/>
      <c r="AG370" s="311" t="str">
        <f t="shared" si="120"/>
        <v>-</v>
      </c>
      <c r="AH370" s="311"/>
      <c r="AI370" s="311"/>
      <c r="AJ370" s="311">
        <f t="shared" si="121"/>
        <v>36</v>
      </c>
      <c r="AK370" s="311"/>
      <c r="AL370" s="311"/>
      <c r="AM370" s="311">
        <f t="shared" si="122"/>
        <v>110</v>
      </c>
      <c r="AN370" s="311"/>
      <c r="AO370" s="311"/>
      <c r="AP370" s="311">
        <f t="shared" si="123"/>
        <v>93</v>
      </c>
      <c r="AQ370" s="311"/>
      <c r="AR370" s="311"/>
      <c r="AS370" s="311">
        <f t="shared" si="124"/>
        <v>93</v>
      </c>
      <c r="AT370" s="311"/>
      <c r="AU370" s="311"/>
      <c r="AV370" s="311">
        <f t="shared" si="125"/>
        <v>124</v>
      </c>
      <c r="AW370" s="311"/>
      <c r="AX370" s="311"/>
    </row>
    <row r="371" spans="1:50">
      <c r="A371" s="311"/>
      <c r="B371" s="311" t="s">
        <v>179</v>
      </c>
      <c r="C371" s="311">
        <f t="shared" si="110"/>
        <v>73</v>
      </c>
      <c r="D371" s="311"/>
      <c r="E371" s="311"/>
      <c r="F371" s="311">
        <f t="shared" si="111"/>
        <v>26</v>
      </c>
      <c r="G371" s="311"/>
      <c r="H371" s="311"/>
      <c r="I371" s="311">
        <f t="shared" si="112"/>
        <v>23</v>
      </c>
      <c r="J371" s="311"/>
      <c r="K371" s="311"/>
      <c r="L371" s="311">
        <f t="shared" si="113"/>
        <v>65</v>
      </c>
      <c r="M371" s="311"/>
      <c r="N371" s="311"/>
      <c r="O371" s="311">
        <f t="shared" si="114"/>
        <v>7</v>
      </c>
      <c r="P371" s="311"/>
      <c r="Q371" s="311"/>
      <c r="R371" s="311">
        <f t="shared" si="115"/>
        <v>53</v>
      </c>
      <c r="S371" s="311"/>
      <c r="T371" s="311"/>
      <c r="U371" s="311">
        <f t="shared" si="116"/>
        <v>27</v>
      </c>
      <c r="V371" s="311"/>
      <c r="W371" s="311"/>
      <c r="X371" s="311">
        <f t="shared" si="117"/>
        <v>76</v>
      </c>
      <c r="Y371" s="311"/>
      <c r="Z371" s="311"/>
      <c r="AA371" s="311" t="str">
        <f t="shared" si="118"/>
        <v>-</v>
      </c>
      <c r="AB371" s="311"/>
      <c r="AC371" s="311"/>
      <c r="AD371" s="311">
        <f t="shared" si="119"/>
        <v>15</v>
      </c>
      <c r="AE371" s="311"/>
      <c r="AF371" s="311"/>
      <c r="AG371" s="311">
        <f t="shared" si="120"/>
        <v>53</v>
      </c>
      <c r="AH371" s="311"/>
      <c r="AI371" s="311"/>
      <c r="AJ371" s="311" t="str">
        <f t="shared" si="121"/>
        <v>-</v>
      </c>
      <c r="AK371" s="311"/>
      <c r="AL371" s="311"/>
      <c r="AM371" s="311">
        <f t="shared" si="122"/>
        <v>158</v>
      </c>
      <c r="AN371" s="311"/>
      <c r="AO371" s="311"/>
      <c r="AP371" s="311">
        <f t="shared" si="123"/>
        <v>141</v>
      </c>
      <c r="AQ371" s="311"/>
      <c r="AR371" s="311"/>
      <c r="AS371" s="311" t="str">
        <f t="shared" si="124"/>
        <v>-</v>
      </c>
      <c r="AT371" s="311"/>
      <c r="AU371" s="311"/>
      <c r="AV371" s="311" t="str">
        <f t="shared" si="125"/>
        <v>-</v>
      </c>
      <c r="AW371" s="311"/>
      <c r="AX371" s="311"/>
    </row>
    <row r="372" spans="1:50">
      <c r="A372" s="311"/>
      <c r="B372" s="311" t="s">
        <v>294</v>
      </c>
      <c r="C372" s="311">
        <f t="shared" si="110"/>
        <v>168</v>
      </c>
      <c r="D372" s="311"/>
      <c r="E372" s="311"/>
      <c r="F372" s="311">
        <f t="shared" si="111"/>
        <v>147</v>
      </c>
      <c r="G372" s="311"/>
      <c r="H372" s="311"/>
      <c r="I372" s="311">
        <f t="shared" si="112"/>
        <v>82</v>
      </c>
      <c r="J372" s="311"/>
      <c r="K372" s="311"/>
      <c r="L372" s="311" t="str">
        <f t="shared" si="113"/>
        <v>-</v>
      </c>
      <c r="M372" s="311"/>
      <c r="N372" s="311"/>
      <c r="O372" s="311" t="str">
        <f t="shared" si="114"/>
        <v>-</v>
      </c>
      <c r="P372" s="311"/>
      <c r="Q372" s="311"/>
      <c r="R372" s="311" t="str">
        <f t="shared" si="115"/>
        <v>-</v>
      </c>
      <c r="S372" s="311"/>
      <c r="T372" s="311"/>
      <c r="U372" s="311">
        <f t="shared" si="116"/>
        <v>67</v>
      </c>
      <c r="V372" s="311"/>
      <c r="W372" s="311"/>
      <c r="X372" s="311" t="str">
        <f t="shared" si="117"/>
        <v>-</v>
      </c>
      <c r="Y372" s="311"/>
      <c r="Z372" s="311"/>
      <c r="AA372" s="311" t="str">
        <f t="shared" si="118"/>
        <v>-</v>
      </c>
      <c r="AB372" s="311"/>
      <c r="AC372" s="311"/>
      <c r="AD372" s="311">
        <f t="shared" si="119"/>
        <v>151</v>
      </c>
      <c r="AE372" s="311"/>
      <c r="AF372" s="311"/>
      <c r="AG372" s="311">
        <f t="shared" si="120"/>
        <v>53</v>
      </c>
      <c r="AH372" s="311"/>
      <c r="AI372" s="311"/>
      <c r="AJ372" s="311" t="str">
        <f t="shared" si="121"/>
        <v>-</v>
      </c>
      <c r="AK372" s="311"/>
      <c r="AL372" s="311"/>
      <c r="AM372" s="311">
        <f t="shared" si="122"/>
        <v>147</v>
      </c>
      <c r="AN372" s="311"/>
      <c r="AO372" s="311"/>
      <c r="AP372" s="311">
        <f t="shared" si="123"/>
        <v>125</v>
      </c>
      <c r="AQ372" s="311"/>
      <c r="AR372" s="311"/>
      <c r="AS372" s="311">
        <f t="shared" si="124"/>
        <v>116</v>
      </c>
      <c r="AT372" s="311"/>
      <c r="AU372" s="311"/>
      <c r="AV372" s="311">
        <f t="shared" si="125"/>
        <v>148</v>
      </c>
      <c r="AW372" s="311"/>
      <c r="AX372" s="311"/>
    </row>
    <row r="373" spans="1:50">
      <c r="A373" s="311"/>
      <c r="B373" s="311" t="s">
        <v>303</v>
      </c>
      <c r="C373" s="311">
        <f t="shared" si="110"/>
        <v>173</v>
      </c>
      <c r="D373" s="311"/>
      <c r="E373" s="311"/>
      <c r="F373" s="311">
        <f t="shared" si="111"/>
        <v>170</v>
      </c>
      <c r="G373" s="311"/>
      <c r="H373" s="311"/>
      <c r="I373" s="311" t="str">
        <f t="shared" si="112"/>
        <v>-</v>
      </c>
      <c r="J373" s="311"/>
      <c r="K373" s="311"/>
      <c r="L373" s="311" t="str">
        <f t="shared" si="113"/>
        <v>-</v>
      </c>
      <c r="M373" s="311"/>
      <c r="N373" s="311"/>
      <c r="O373" s="311" t="str">
        <f t="shared" si="114"/>
        <v>-</v>
      </c>
      <c r="P373" s="311"/>
      <c r="Q373" s="311"/>
      <c r="R373" s="311" t="str">
        <f t="shared" si="115"/>
        <v>-</v>
      </c>
      <c r="S373" s="311"/>
      <c r="T373" s="311"/>
      <c r="U373" s="311" t="str">
        <f t="shared" si="116"/>
        <v>-</v>
      </c>
      <c r="V373" s="311"/>
      <c r="W373" s="311"/>
      <c r="X373" s="311" t="str">
        <f t="shared" si="117"/>
        <v>-</v>
      </c>
      <c r="Y373" s="311"/>
      <c r="Z373" s="311"/>
      <c r="AA373" s="311" t="str">
        <f t="shared" si="118"/>
        <v>-</v>
      </c>
      <c r="AB373" s="311"/>
      <c r="AC373" s="311"/>
      <c r="AD373" s="311">
        <f t="shared" si="119"/>
        <v>155</v>
      </c>
      <c r="AE373" s="311"/>
      <c r="AF373" s="311"/>
      <c r="AG373" s="311" t="str">
        <f t="shared" si="120"/>
        <v>-</v>
      </c>
      <c r="AH373" s="311"/>
      <c r="AI373" s="311"/>
      <c r="AJ373" s="311" t="str">
        <f t="shared" si="121"/>
        <v>-</v>
      </c>
      <c r="AK373" s="311"/>
      <c r="AL373" s="311"/>
      <c r="AM373" s="311" t="str">
        <f t="shared" si="122"/>
        <v>-</v>
      </c>
      <c r="AN373" s="311"/>
      <c r="AO373" s="311"/>
      <c r="AP373" s="311" t="str">
        <f t="shared" si="123"/>
        <v>-</v>
      </c>
      <c r="AQ373" s="311"/>
      <c r="AR373" s="311"/>
      <c r="AS373" s="311" t="str">
        <f t="shared" si="124"/>
        <v>-</v>
      </c>
      <c r="AT373" s="311"/>
      <c r="AU373" s="311"/>
      <c r="AV373" s="311" t="str">
        <f t="shared" si="125"/>
        <v>-</v>
      </c>
      <c r="AW373" s="311"/>
      <c r="AX373" s="311"/>
    </row>
    <row r="374" spans="1:50">
      <c r="A374" s="311"/>
      <c r="B374" s="311" t="s">
        <v>301</v>
      </c>
      <c r="C374" s="311">
        <f t="shared" si="110"/>
        <v>173</v>
      </c>
      <c r="D374" s="311"/>
      <c r="E374" s="311"/>
      <c r="F374" s="311">
        <f t="shared" si="111"/>
        <v>170</v>
      </c>
      <c r="G374" s="311"/>
      <c r="H374" s="311"/>
      <c r="I374" s="311">
        <f t="shared" si="112"/>
        <v>105</v>
      </c>
      <c r="J374" s="311"/>
      <c r="K374" s="311"/>
      <c r="L374" s="311" t="str">
        <f t="shared" si="113"/>
        <v>-</v>
      </c>
      <c r="M374" s="311"/>
      <c r="N374" s="311"/>
      <c r="O374" s="311" t="str">
        <f t="shared" si="114"/>
        <v>-</v>
      </c>
      <c r="P374" s="311"/>
      <c r="Q374" s="311"/>
      <c r="R374" s="311" t="str">
        <f t="shared" si="115"/>
        <v>-</v>
      </c>
      <c r="S374" s="311"/>
      <c r="T374" s="311"/>
      <c r="U374" s="311" t="str">
        <f t="shared" si="116"/>
        <v>-</v>
      </c>
      <c r="V374" s="311"/>
      <c r="W374" s="311"/>
      <c r="X374" s="311" t="str">
        <f t="shared" si="117"/>
        <v>-</v>
      </c>
      <c r="Y374" s="311"/>
      <c r="Z374" s="311"/>
      <c r="AA374" s="311" t="str">
        <f t="shared" si="118"/>
        <v>-</v>
      </c>
      <c r="AB374" s="311"/>
      <c r="AC374" s="311"/>
      <c r="AD374" s="311" t="str">
        <f t="shared" si="119"/>
        <v>-</v>
      </c>
      <c r="AE374" s="311"/>
      <c r="AF374" s="311"/>
      <c r="AG374" s="311" t="str">
        <f t="shared" si="120"/>
        <v>-</v>
      </c>
      <c r="AH374" s="311"/>
      <c r="AI374" s="311"/>
      <c r="AJ374" s="311" t="str">
        <f t="shared" si="121"/>
        <v>-</v>
      </c>
      <c r="AK374" s="311"/>
      <c r="AL374" s="311"/>
      <c r="AM374" s="311" t="str">
        <f t="shared" si="122"/>
        <v>-</v>
      </c>
      <c r="AN374" s="311"/>
      <c r="AO374" s="311"/>
      <c r="AP374" s="311" t="str">
        <f t="shared" si="123"/>
        <v>-</v>
      </c>
      <c r="AQ374" s="311"/>
      <c r="AR374" s="311"/>
      <c r="AS374" s="311" t="str">
        <f t="shared" si="124"/>
        <v>-</v>
      </c>
      <c r="AT374" s="311"/>
      <c r="AU374" s="311"/>
      <c r="AV374" s="311" t="str">
        <f t="shared" si="125"/>
        <v>-</v>
      </c>
      <c r="AW374" s="311"/>
      <c r="AX374" s="311"/>
    </row>
    <row r="375" spans="1:50">
      <c r="A375" s="311"/>
      <c r="B375" s="311" t="s">
        <v>286</v>
      </c>
      <c r="C375" s="311">
        <f t="shared" si="110"/>
        <v>164</v>
      </c>
      <c r="D375" s="311"/>
      <c r="E375" s="311"/>
      <c r="F375" s="311">
        <f t="shared" si="111"/>
        <v>136</v>
      </c>
      <c r="G375" s="311"/>
      <c r="H375" s="311"/>
      <c r="I375" s="311" t="str">
        <f t="shared" si="112"/>
        <v>-</v>
      </c>
      <c r="J375" s="311"/>
      <c r="K375" s="311"/>
      <c r="L375" s="311" t="str">
        <f t="shared" si="113"/>
        <v>-</v>
      </c>
      <c r="M375" s="311"/>
      <c r="N375" s="311"/>
      <c r="O375" s="311">
        <f t="shared" si="114"/>
        <v>42</v>
      </c>
      <c r="P375" s="311"/>
      <c r="Q375" s="311"/>
      <c r="R375" s="311" t="str">
        <f t="shared" si="115"/>
        <v>-</v>
      </c>
      <c r="S375" s="311"/>
      <c r="T375" s="311"/>
      <c r="U375" s="311">
        <f t="shared" si="116"/>
        <v>60</v>
      </c>
      <c r="V375" s="311"/>
      <c r="W375" s="311"/>
      <c r="X375" s="311">
        <f t="shared" si="117"/>
        <v>82</v>
      </c>
      <c r="Y375" s="311"/>
      <c r="Z375" s="311"/>
      <c r="AA375" s="311" t="str">
        <f t="shared" si="118"/>
        <v>-</v>
      </c>
      <c r="AB375" s="311"/>
      <c r="AC375" s="311"/>
      <c r="AD375" s="311">
        <f t="shared" si="119"/>
        <v>111</v>
      </c>
      <c r="AE375" s="311"/>
      <c r="AF375" s="311"/>
      <c r="AG375" s="311">
        <f t="shared" si="120"/>
        <v>53</v>
      </c>
      <c r="AH375" s="311"/>
      <c r="AI375" s="311"/>
      <c r="AJ375" s="311" t="str">
        <f t="shared" si="121"/>
        <v>-</v>
      </c>
      <c r="AK375" s="311"/>
      <c r="AL375" s="311"/>
      <c r="AM375" s="311">
        <f t="shared" si="122"/>
        <v>149</v>
      </c>
      <c r="AN375" s="311"/>
      <c r="AO375" s="311"/>
      <c r="AP375" s="311">
        <f t="shared" si="123"/>
        <v>129</v>
      </c>
      <c r="AQ375" s="311"/>
      <c r="AR375" s="311"/>
      <c r="AS375" s="311" t="str">
        <f t="shared" si="124"/>
        <v>-</v>
      </c>
      <c r="AT375" s="311"/>
      <c r="AU375" s="311"/>
      <c r="AV375" s="311">
        <f t="shared" si="125"/>
        <v>138</v>
      </c>
      <c r="AW375" s="311"/>
      <c r="AX375" s="311"/>
    </row>
    <row r="376" spans="1:50">
      <c r="A376" s="311"/>
      <c r="B376" s="311" t="s">
        <v>299</v>
      </c>
      <c r="C376" s="311">
        <f t="shared" ref="C376:C439" si="126">IFERROR(VLOOKUP($B376,C$6:E$245,3,0),"-")</f>
        <v>167</v>
      </c>
      <c r="D376" s="311"/>
      <c r="E376" s="311"/>
      <c r="F376" s="311">
        <f t="shared" ref="F376:F439" si="127">IFERROR(VLOOKUP($B376,F$6:H$245,3,0),"-")</f>
        <v>157</v>
      </c>
      <c r="G376" s="311"/>
      <c r="H376" s="311"/>
      <c r="I376" s="311">
        <f t="shared" ref="I376:I439" si="128">IFERROR(VLOOKUP($B376,I$6:K$245,3,0),"-")</f>
        <v>99</v>
      </c>
      <c r="J376" s="311"/>
      <c r="K376" s="311"/>
      <c r="L376" s="311" t="str">
        <f t="shared" ref="L376:L439" si="129">IFERROR(VLOOKUP($B376,L$6:N$245,3,0),"-")</f>
        <v>-</v>
      </c>
      <c r="M376" s="311"/>
      <c r="N376" s="311"/>
      <c r="O376" s="311" t="str">
        <f t="shared" ref="O376:O439" si="130">IFERROR(VLOOKUP($B376,O$6:Q$245,3,0),"-")</f>
        <v>-</v>
      </c>
      <c r="P376" s="311"/>
      <c r="Q376" s="311"/>
      <c r="R376" s="311" t="str">
        <f t="shared" ref="R376:R439" si="131">IFERROR(VLOOKUP($B376,R$6:T$245,3,0),"-")</f>
        <v>-</v>
      </c>
      <c r="S376" s="311"/>
      <c r="T376" s="311"/>
      <c r="U376" s="311" t="str">
        <f t="shared" ref="U376:U439" si="132">IFERROR(VLOOKUP($B376,U$6:W$245,3,0),"-")</f>
        <v>-</v>
      </c>
      <c r="V376" s="311"/>
      <c r="W376" s="311"/>
      <c r="X376" s="311" t="str">
        <f t="shared" ref="X376:X439" si="133">IFERROR(VLOOKUP($B376,X$6:Z$245,3,0),"-")</f>
        <v>-</v>
      </c>
      <c r="Y376" s="311"/>
      <c r="Z376" s="311"/>
      <c r="AA376" s="311" t="str">
        <f t="shared" ref="AA376:AA439" si="134">IFERROR(VLOOKUP($B376,AA$6:AC$245,3,0),"-")</f>
        <v>-</v>
      </c>
      <c r="AB376" s="311"/>
      <c r="AC376" s="311"/>
      <c r="AD376" s="311">
        <f t="shared" ref="AD376:AD439" si="135">IFERROR(VLOOKUP($B376,AD$6:AF$245,3,0),"-")</f>
        <v>135</v>
      </c>
      <c r="AE376" s="311"/>
      <c r="AF376" s="311"/>
      <c r="AG376" s="311" t="str">
        <f t="shared" ref="AG376:AG439" si="136">IFERROR(VLOOKUP($B376,AG$6:AI$245,3,0),"-")</f>
        <v>-</v>
      </c>
      <c r="AH376" s="311"/>
      <c r="AI376" s="311"/>
      <c r="AJ376" s="311" t="str">
        <f t="shared" ref="AJ376:AJ439" si="137">IFERROR(VLOOKUP($B376,AJ$6:AL$245,3,0),"-")</f>
        <v>-</v>
      </c>
      <c r="AK376" s="311"/>
      <c r="AL376" s="311"/>
      <c r="AM376" s="311">
        <f t="shared" ref="AM376:AM439" si="138">IFERROR(VLOOKUP($B376,AM$6:AO$245,3,0),"-")</f>
        <v>140</v>
      </c>
      <c r="AN376" s="311"/>
      <c r="AO376" s="311"/>
      <c r="AP376" s="311" t="str">
        <f t="shared" ref="AP376:AP439" si="139">IFERROR(VLOOKUP($B376,AP$6:AR$245,3,0),"-")</f>
        <v>-</v>
      </c>
      <c r="AQ376" s="311"/>
      <c r="AR376" s="311"/>
      <c r="AS376" s="311" t="str">
        <f t="shared" ref="AS376:AS439" si="140">IFERROR(VLOOKUP($B376,AS$6:AU$245,3,0),"-")</f>
        <v>-</v>
      </c>
      <c r="AT376" s="311"/>
      <c r="AU376" s="311"/>
      <c r="AV376" s="311" t="str">
        <f t="shared" ref="AV376:AV439" si="141">IFERROR(VLOOKUP($B376,AV$6:AX$245,3,0),"-")</f>
        <v>-</v>
      </c>
      <c r="AW376" s="311"/>
      <c r="AX376" s="311"/>
    </row>
    <row r="377" spans="1:50">
      <c r="A377" s="311"/>
      <c r="B377" s="311" t="s">
        <v>146</v>
      </c>
      <c r="C377" s="311">
        <f t="shared" si="126"/>
        <v>94</v>
      </c>
      <c r="D377" s="311"/>
      <c r="E377" s="311"/>
      <c r="F377" s="311">
        <f t="shared" si="127"/>
        <v>38</v>
      </c>
      <c r="G377" s="311"/>
      <c r="H377" s="311"/>
      <c r="I377" s="311">
        <f t="shared" si="128"/>
        <v>57</v>
      </c>
      <c r="J377" s="311"/>
      <c r="K377" s="311"/>
      <c r="L377" s="311" t="str">
        <f t="shared" si="129"/>
        <v>-</v>
      </c>
      <c r="M377" s="311"/>
      <c r="N377" s="311"/>
      <c r="O377" s="311">
        <f t="shared" si="130"/>
        <v>42</v>
      </c>
      <c r="P377" s="311"/>
      <c r="Q377" s="311"/>
      <c r="R377" s="311">
        <f t="shared" si="131"/>
        <v>102</v>
      </c>
      <c r="S377" s="311"/>
      <c r="T377" s="311"/>
      <c r="U377" s="311">
        <f t="shared" si="132"/>
        <v>67</v>
      </c>
      <c r="V377" s="311"/>
      <c r="W377" s="311"/>
      <c r="X377" s="311" t="str">
        <f t="shared" si="133"/>
        <v>-</v>
      </c>
      <c r="Y377" s="311"/>
      <c r="Z377" s="311"/>
      <c r="AA377" s="311" t="str">
        <f t="shared" si="134"/>
        <v>-</v>
      </c>
      <c r="AB377" s="311"/>
      <c r="AC377" s="311"/>
      <c r="AD377" s="311">
        <f t="shared" si="135"/>
        <v>26</v>
      </c>
      <c r="AE377" s="311"/>
      <c r="AF377" s="311"/>
      <c r="AG377" s="311">
        <f t="shared" si="136"/>
        <v>2</v>
      </c>
      <c r="AH377" s="311"/>
      <c r="AI377" s="311"/>
      <c r="AJ377" s="311" t="str">
        <f t="shared" si="137"/>
        <v>-</v>
      </c>
      <c r="AK377" s="311"/>
      <c r="AL377" s="311"/>
      <c r="AM377" s="311">
        <f t="shared" si="138"/>
        <v>167</v>
      </c>
      <c r="AN377" s="311"/>
      <c r="AO377" s="311"/>
      <c r="AP377" s="311" t="str">
        <f t="shared" si="139"/>
        <v>-</v>
      </c>
      <c r="AQ377" s="311"/>
      <c r="AR377" s="311"/>
      <c r="AS377" s="311" t="str">
        <f t="shared" si="140"/>
        <v>-</v>
      </c>
      <c r="AT377" s="311"/>
      <c r="AU377" s="311"/>
      <c r="AV377" s="311" t="str">
        <f t="shared" si="141"/>
        <v>-</v>
      </c>
      <c r="AW377" s="311"/>
      <c r="AX377" s="311"/>
    </row>
    <row r="378" spans="1:50">
      <c r="A378" s="311"/>
      <c r="B378" s="311" t="s">
        <v>137</v>
      </c>
      <c r="C378" s="311">
        <f t="shared" si="126"/>
        <v>80</v>
      </c>
      <c r="D378" s="311"/>
      <c r="E378" s="311"/>
      <c r="F378" s="311">
        <f t="shared" si="127"/>
        <v>35</v>
      </c>
      <c r="G378" s="311"/>
      <c r="H378" s="311"/>
      <c r="I378" s="311">
        <f t="shared" si="128"/>
        <v>90</v>
      </c>
      <c r="J378" s="311"/>
      <c r="K378" s="311"/>
      <c r="L378" s="311" t="str">
        <f t="shared" si="129"/>
        <v>-</v>
      </c>
      <c r="M378" s="311"/>
      <c r="N378" s="311"/>
      <c r="O378" s="311" t="str">
        <f t="shared" si="130"/>
        <v>-</v>
      </c>
      <c r="P378" s="311"/>
      <c r="Q378" s="311"/>
      <c r="R378" s="311" t="str">
        <f t="shared" si="131"/>
        <v>-</v>
      </c>
      <c r="S378" s="311"/>
      <c r="T378" s="311"/>
      <c r="U378" s="311">
        <f t="shared" si="132"/>
        <v>67</v>
      </c>
      <c r="V378" s="311"/>
      <c r="W378" s="311"/>
      <c r="X378" s="311" t="str">
        <f t="shared" si="133"/>
        <v>-</v>
      </c>
      <c r="Y378" s="311"/>
      <c r="Z378" s="311"/>
      <c r="AA378" s="311" t="str">
        <f t="shared" si="134"/>
        <v>-</v>
      </c>
      <c r="AB378" s="311"/>
      <c r="AC378" s="311"/>
      <c r="AD378" s="311">
        <f t="shared" si="135"/>
        <v>32</v>
      </c>
      <c r="AE378" s="311"/>
      <c r="AF378" s="311"/>
      <c r="AG378" s="311">
        <f t="shared" si="136"/>
        <v>1</v>
      </c>
      <c r="AH378" s="311"/>
      <c r="AI378" s="311"/>
      <c r="AJ378" s="311" t="str">
        <f t="shared" si="137"/>
        <v>-</v>
      </c>
      <c r="AK378" s="311"/>
      <c r="AL378" s="311"/>
      <c r="AM378" s="311">
        <f t="shared" si="138"/>
        <v>109</v>
      </c>
      <c r="AN378" s="311"/>
      <c r="AO378" s="311"/>
      <c r="AP378" s="311">
        <f t="shared" si="139"/>
        <v>119</v>
      </c>
      <c r="AQ378" s="311"/>
      <c r="AR378" s="311"/>
      <c r="AS378" s="311" t="str">
        <f t="shared" si="140"/>
        <v>-</v>
      </c>
      <c r="AT378" s="311"/>
      <c r="AU378" s="311"/>
      <c r="AV378" s="311" t="str">
        <f t="shared" si="141"/>
        <v>-</v>
      </c>
      <c r="AW378" s="311"/>
      <c r="AX378" s="311"/>
    </row>
    <row r="379" spans="1:50">
      <c r="A379" s="311"/>
      <c r="B379" s="311" t="s">
        <v>266</v>
      </c>
      <c r="C379" s="311">
        <f t="shared" si="126"/>
        <v>146</v>
      </c>
      <c r="D379" s="311"/>
      <c r="E379" s="311"/>
      <c r="F379" s="311">
        <f t="shared" si="127"/>
        <v>110</v>
      </c>
      <c r="G379" s="311"/>
      <c r="H379" s="311"/>
      <c r="I379" s="311">
        <f t="shared" si="128"/>
        <v>78</v>
      </c>
      <c r="J379" s="311"/>
      <c r="K379" s="311"/>
      <c r="L379" s="311" t="str">
        <f t="shared" si="129"/>
        <v>-</v>
      </c>
      <c r="M379" s="311"/>
      <c r="N379" s="311"/>
      <c r="O379" s="311">
        <f t="shared" si="130"/>
        <v>65</v>
      </c>
      <c r="P379" s="311"/>
      <c r="Q379" s="311"/>
      <c r="R379" s="311">
        <f t="shared" si="131"/>
        <v>102</v>
      </c>
      <c r="S379" s="311"/>
      <c r="T379" s="311"/>
      <c r="U379" s="311" t="str">
        <f t="shared" si="132"/>
        <v>-</v>
      </c>
      <c r="V379" s="311"/>
      <c r="W379" s="311"/>
      <c r="X379" s="311" t="str">
        <f t="shared" si="133"/>
        <v>-</v>
      </c>
      <c r="Y379" s="311"/>
      <c r="Z379" s="311"/>
      <c r="AA379" s="311" t="str">
        <f t="shared" si="134"/>
        <v>-</v>
      </c>
      <c r="AB379" s="311"/>
      <c r="AC379" s="311"/>
      <c r="AD379" s="311">
        <f t="shared" si="135"/>
        <v>78</v>
      </c>
      <c r="AE379" s="311"/>
      <c r="AF379" s="311"/>
      <c r="AG379" s="311">
        <f t="shared" si="136"/>
        <v>31</v>
      </c>
      <c r="AH379" s="311"/>
      <c r="AI379" s="311"/>
      <c r="AJ379" s="311" t="str">
        <f t="shared" si="137"/>
        <v>-</v>
      </c>
      <c r="AK379" s="311"/>
      <c r="AL379" s="311"/>
      <c r="AM379" s="311">
        <f t="shared" si="138"/>
        <v>124</v>
      </c>
      <c r="AN379" s="311"/>
      <c r="AO379" s="311"/>
      <c r="AP379" s="311">
        <f t="shared" si="139"/>
        <v>128</v>
      </c>
      <c r="AQ379" s="311"/>
      <c r="AR379" s="311"/>
      <c r="AS379" s="311" t="str">
        <f t="shared" si="140"/>
        <v>-</v>
      </c>
      <c r="AT379" s="311"/>
      <c r="AU379" s="311"/>
      <c r="AV379" s="311">
        <f t="shared" si="141"/>
        <v>120</v>
      </c>
      <c r="AW379" s="311"/>
      <c r="AX379" s="311"/>
    </row>
    <row r="380" spans="1:50">
      <c r="A380" s="311"/>
      <c r="B380" s="311" t="s">
        <v>156</v>
      </c>
      <c r="C380" s="311">
        <f t="shared" si="126"/>
        <v>97</v>
      </c>
      <c r="D380" s="311"/>
      <c r="E380" s="311"/>
      <c r="F380" s="311">
        <f t="shared" si="127"/>
        <v>43</v>
      </c>
      <c r="G380" s="311"/>
      <c r="H380" s="311"/>
      <c r="I380" s="311">
        <f t="shared" si="128"/>
        <v>17</v>
      </c>
      <c r="J380" s="311"/>
      <c r="K380" s="311"/>
      <c r="L380" s="311">
        <f t="shared" si="129"/>
        <v>23</v>
      </c>
      <c r="M380" s="311"/>
      <c r="N380" s="311"/>
      <c r="O380" s="311" t="str">
        <f t="shared" si="130"/>
        <v>-</v>
      </c>
      <c r="P380" s="311"/>
      <c r="Q380" s="311"/>
      <c r="R380" s="311">
        <f t="shared" si="131"/>
        <v>11</v>
      </c>
      <c r="S380" s="311"/>
      <c r="T380" s="311"/>
      <c r="U380" s="311">
        <f t="shared" si="132"/>
        <v>67</v>
      </c>
      <c r="V380" s="311"/>
      <c r="W380" s="311"/>
      <c r="X380" s="311">
        <f t="shared" si="133"/>
        <v>53</v>
      </c>
      <c r="Y380" s="311"/>
      <c r="Z380" s="311"/>
      <c r="AA380" s="311">
        <f t="shared" si="134"/>
        <v>4</v>
      </c>
      <c r="AB380" s="311"/>
      <c r="AC380" s="311"/>
      <c r="AD380" s="311">
        <f t="shared" si="135"/>
        <v>57</v>
      </c>
      <c r="AE380" s="311"/>
      <c r="AF380" s="311"/>
      <c r="AG380" s="311">
        <f t="shared" si="136"/>
        <v>53</v>
      </c>
      <c r="AH380" s="311"/>
      <c r="AI380" s="311"/>
      <c r="AJ380" s="311" t="str">
        <f t="shared" si="137"/>
        <v>-</v>
      </c>
      <c r="AK380" s="311"/>
      <c r="AL380" s="311"/>
      <c r="AM380" s="311">
        <f t="shared" si="138"/>
        <v>151</v>
      </c>
      <c r="AN380" s="311"/>
      <c r="AO380" s="311"/>
      <c r="AP380" s="311">
        <f t="shared" si="139"/>
        <v>133</v>
      </c>
      <c r="AQ380" s="311"/>
      <c r="AR380" s="311"/>
      <c r="AS380" s="311" t="str">
        <f t="shared" si="140"/>
        <v>-</v>
      </c>
      <c r="AT380" s="311"/>
      <c r="AU380" s="311"/>
      <c r="AV380" s="311" t="str">
        <f t="shared" si="141"/>
        <v>-</v>
      </c>
      <c r="AW380" s="311"/>
      <c r="AX380" s="311"/>
    </row>
    <row r="381" spans="1:50">
      <c r="A381" s="311"/>
      <c r="B381" s="311" t="s">
        <v>269</v>
      </c>
      <c r="C381" s="311">
        <f t="shared" si="126"/>
        <v>140</v>
      </c>
      <c r="D381" s="311"/>
      <c r="E381" s="311"/>
      <c r="F381" s="311">
        <f t="shared" si="127"/>
        <v>88</v>
      </c>
      <c r="G381" s="311"/>
      <c r="H381" s="311"/>
      <c r="I381" s="311">
        <f t="shared" si="128"/>
        <v>35</v>
      </c>
      <c r="J381" s="311"/>
      <c r="K381" s="311"/>
      <c r="L381" s="311">
        <f t="shared" si="129"/>
        <v>78</v>
      </c>
      <c r="M381" s="311"/>
      <c r="N381" s="311"/>
      <c r="O381" s="311">
        <f t="shared" si="130"/>
        <v>65</v>
      </c>
      <c r="P381" s="311"/>
      <c r="Q381" s="311"/>
      <c r="R381" s="311">
        <f t="shared" si="131"/>
        <v>61</v>
      </c>
      <c r="S381" s="311"/>
      <c r="T381" s="311"/>
      <c r="U381" s="311">
        <f t="shared" si="132"/>
        <v>67</v>
      </c>
      <c r="V381" s="311"/>
      <c r="W381" s="311"/>
      <c r="X381" s="311" t="str">
        <f t="shared" si="133"/>
        <v>-</v>
      </c>
      <c r="Y381" s="311"/>
      <c r="Z381" s="311"/>
      <c r="AA381" s="311" t="str">
        <f t="shared" si="134"/>
        <v>-</v>
      </c>
      <c r="AB381" s="311"/>
      <c r="AC381" s="311"/>
      <c r="AD381" s="311">
        <f t="shared" si="135"/>
        <v>85</v>
      </c>
      <c r="AE381" s="311"/>
      <c r="AF381" s="311"/>
      <c r="AG381" s="311" t="str">
        <f t="shared" si="136"/>
        <v>-</v>
      </c>
      <c r="AH381" s="311"/>
      <c r="AI381" s="311"/>
      <c r="AJ381" s="311" t="str">
        <f t="shared" si="137"/>
        <v>-</v>
      </c>
      <c r="AK381" s="311"/>
      <c r="AL381" s="311"/>
      <c r="AM381" s="311">
        <f t="shared" si="138"/>
        <v>145</v>
      </c>
      <c r="AN381" s="311"/>
      <c r="AO381" s="311"/>
      <c r="AP381" s="311">
        <f t="shared" si="139"/>
        <v>123</v>
      </c>
      <c r="AQ381" s="311"/>
      <c r="AR381" s="311"/>
      <c r="AS381" s="311">
        <f t="shared" si="140"/>
        <v>115</v>
      </c>
      <c r="AT381" s="311"/>
      <c r="AU381" s="311"/>
      <c r="AV381" s="311">
        <f t="shared" si="141"/>
        <v>148</v>
      </c>
      <c r="AW381" s="311"/>
      <c r="AX381" s="311"/>
    </row>
    <row r="382" spans="1:50">
      <c r="A382" s="311"/>
      <c r="B382" s="311" t="s">
        <v>356</v>
      </c>
      <c r="C382" s="311" t="str">
        <f t="shared" si="126"/>
        <v>-</v>
      </c>
      <c r="D382" s="311"/>
      <c r="E382" s="311"/>
      <c r="F382" s="311" t="str">
        <f t="shared" si="127"/>
        <v>-</v>
      </c>
      <c r="G382" s="311"/>
      <c r="H382" s="311"/>
      <c r="I382" s="311" t="str">
        <f t="shared" si="128"/>
        <v>-</v>
      </c>
      <c r="J382" s="311"/>
      <c r="K382" s="311"/>
      <c r="L382" s="311" t="str">
        <f t="shared" si="129"/>
        <v>-</v>
      </c>
      <c r="M382" s="311"/>
      <c r="N382" s="311"/>
      <c r="O382" s="311" t="str">
        <f t="shared" si="130"/>
        <v>-</v>
      </c>
      <c r="P382" s="311"/>
      <c r="Q382" s="311"/>
      <c r="R382" s="311" t="str">
        <f t="shared" si="131"/>
        <v>-</v>
      </c>
      <c r="S382" s="311"/>
      <c r="T382" s="311"/>
      <c r="U382" s="311" t="str">
        <f t="shared" si="132"/>
        <v>-</v>
      </c>
      <c r="V382" s="311"/>
      <c r="W382" s="311"/>
      <c r="X382" s="311" t="str">
        <f t="shared" si="133"/>
        <v>-</v>
      </c>
      <c r="Y382" s="311"/>
      <c r="Z382" s="311"/>
      <c r="AA382" s="311" t="str">
        <f t="shared" si="134"/>
        <v>-</v>
      </c>
      <c r="AB382" s="311"/>
      <c r="AC382" s="311"/>
      <c r="AD382" s="311" t="str">
        <f t="shared" si="135"/>
        <v>-</v>
      </c>
      <c r="AE382" s="311"/>
      <c r="AF382" s="311"/>
      <c r="AG382" s="311" t="str">
        <f t="shared" si="136"/>
        <v>-</v>
      </c>
      <c r="AH382" s="311"/>
      <c r="AI382" s="311"/>
      <c r="AJ382" s="311" t="str">
        <f t="shared" si="137"/>
        <v>-</v>
      </c>
      <c r="AK382" s="311"/>
      <c r="AL382" s="311"/>
      <c r="AM382" s="311" t="str">
        <f t="shared" si="138"/>
        <v>-</v>
      </c>
      <c r="AN382" s="311"/>
      <c r="AO382" s="311"/>
      <c r="AP382" s="311" t="str">
        <f t="shared" si="139"/>
        <v>-</v>
      </c>
      <c r="AQ382" s="311"/>
      <c r="AR382" s="311"/>
      <c r="AS382" s="311" t="str">
        <f t="shared" si="140"/>
        <v>-</v>
      </c>
      <c r="AT382" s="311"/>
      <c r="AU382" s="311"/>
      <c r="AV382" s="311" t="str">
        <f t="shared" si="141"/>
        <v>-</v>
      </c>
      <c r="AW382" s="311"/>
      <c r="AX382" s="311"/>
    </row>
    <row r="383" spans="1:50">
      <c r="A383" s="311"/>
      <c r="B383" s="311" t="s">
        <v>208</v>
      </c>
      <c r="C383" s="311">
        <f t="shared" si="126"/>
        <v>76</v>
      </c>
      <c r="D383" s="311"/>
      <c r="E383" s="311"/>
      <c r="F383" s="311">
        <f t="shared" si="127"/>
        <v>40</v>
      </c>
      <c r="G383" s="311"/>
      <c r="H383" s="311"/>
      <c r="I383" s="311">
        <f t="shared" si="128"/>
        <v>24</v>
      </c>
      <c r="J383" s="311"/>
      <c r="K383" s="311"/>
      <c r="L383" s="311">
        <f t="shared" si="129"/>
        <v>28</v>
      </c>
      <c r="M383" s="311"/>
      <c r="N383" s="311"/>
      <c r="O383" s="311" t="str">
        <f t="shared" si="130"/>
        <v>-</v>
      </c>
      <c r="P383" s="311"/>
      <c r="Q383" s="311"/>
      <c r="R383" s="311">
        <f t="shared" si="131"/>
        <v>13</v>
      </c>
      <c r="S383" s="311"/>
      <c r="T383" s="311"/>
      <c r="U383" s="311">
        <f t="shared" si="132"/>
        <v>42</v>
      </c>
      <c r="V383" s="311"/>
      <c r="W383" s="311"/>
      <c r="X383" s="311">
        <f t="shared" si="133"/>
        <v>40</v>
      </c>
      <c r="Y383" s="311"/>
      <c r="Z383" s="311"/>
      <c r="AA383" s="311" t="str">
        <f t="shared" si="134"/>
        <v>-</v>
      </c>
      <c r="AB383" s="311"/>
      <c r="AC383" s="311"/>
      <c r="AD383" s="311">
        <f t="shared" si="135"/>
        <v>44</v>
      </c>
      <c r="AE383" s="311"/>
      <c r="AF383" s="311"/>
      <c r="AG383" s="311">
        <f t="shared" si="136"/>
        <v>31</v>
      </c>
      <c r="AH383" s="311"/>
      <c r="AI383" s="311"/>
      <c r="AJ383" s="311" t="str">
        <f t="shared" si="137"/>
        <v>-</v>
      </c>
      <c r="AK383" s="311"/>
      <c r="AL383" s="311"/>
      <c r="AM383" s="311">
        <f t="shared" si="138"/>
        <v>100</v>
      </c>
      <c r="AN383" s="311"/>
      <c r="AO383" s="311"/>
      <c r="AP383" s="311">
        <f t="shared" si="139"/>
        <v>78</v>
      </c>
      <c r="AQ383" s="311"/>
      <c r="AR383" s="311"/>
      <c r="AS383" s="311">
        <f t="shared" si="140"/>
        <v>79</v>
      </c>
      <c r="AT383" s="311"/>
      <c r="AU383" s="311"/>
      <c r="AV383" s="311">
        <f t="shared" si="141"/>
        <v>99</v>
      </c>
      <c r="AW383" s="311"/>
      <c r="AX383" s="311"/>
    </row>
    <row r="384" spans="1:50">
      <c r="A384" s="311"/>
      <c r="B384" s="311" t="s">
        <v>151</v>
      </c>
      <c r="C384" s="311">
        <f t="shared" si="126"/>
        <v>42</v>
      </c>
      <c r="D384" s="311"/>
      <c r="E384" s="311"/>
      <c r="F384" s="311">
        <f t="shared" si="127"/>
        <v>16</v>
      </c>
      <c r="G384" s="311"/>
      <c r="H384" s="311"/>
      <c r="I384" s="311">
        <f t="shared" si="128"/>
        <v>26</v>
      </c>
      <c r="J384" s="311"/>
      <c r="K384" s="311"/>
      <c r="L384" s="311">
        <f t="shared" si="129"/>
        <v>12</v>
      </c>
      <c r="M384" s="311"/>
      <c r="N384" s="311"/>
      <c r="O384" s="311">
        <f t="shared" si="130"/>
        <v>42</v>
      </c>
      <c r="P384" s="311"/>
      <c r="Q384" s="311"/>
      <c r="R384" s="311">
        <f t="shared" si="131"/>
        <v>2</v>
      </c>
      <c r="S384" s="311"/>
      <c r="T384" s="311"/>
      <c r="U384" s="311">
        <f t="shared" si="132"/>
        <v>42</v>
      </c>
      <c r="V384" s="311"/>
      <c r="W384" s="311"/>
      <c r="X384" s="311">
        <f t="shared" si="133"/>
        <v>63</v>
      </c>
      <c r="Y384" s="311"/>
      <c r="Z384" s="311"/>
      <c r="AA384" s="311">
        <f t="shared" si="134"/>
        <v>5</v>
      </c>
      <c r="AB384" s="311"/>
      <c r="AC384" s="311"/>
      <c r="AD384" s="311">
        <f t="shared" si="135"/>
        <v>13</v>
      </c>
      <c r="AE384" s="311"/>
      <c r="AF384" s="311"/>
      <c r="AG384" s="311">
        <f t="shared" si="136"/>
        <v>11</v>
      </c>
      <c r="AH384" s="311"/>
      <c r="AI384" s="311"/>
      <c r="AJ384" s="311" t="str">
        <f t="shared" si="137"/>
        <v>-</v>
      </c>
      <c r="AK384" s="311"/>
      <c r="AL384" s="311"/>
      <c r="AM384" s="311">
        <f t="shared" si="138"/>
        <v>79</v>
      </c>
      <c r="AN384" s="311"/>
      <c r="AO384" s="311"/>
      <c r="AP384" s="311">
        <f t="shared" si="139"/>
        <v>93</v>
      </c>
      <c r="AQ384" s="311"/>
      <c r="AR384" s="311"/>
      <c r="AS384" s="311">
        <f t="shared" si="140"/>
        <v>92</v>
      </c>
      <c r="AT384" s="311"/>
      <c r="AU384" s="311"/>
      <c r="AV384" s="311">
        <f t="shared" si="141"/>
        <v>56</v>
      </c>
      <c r="AW384" s="311"/>
      <c r="AX384" s="311"/>
    </row>
    <row r="385" spans="1:50">
      <c r="A385" s="311"/>
      <c r="B385" s="311" t="s">
        <v>175</v>
      </c>
      <c r="C385" s="311">
        <f t="shared" si="126"/>
        <v>70</v>
      </c>
      <c r="D385" s="311"/>
      <c r="E385" s="311"/>
      <c r="F385" s="311">
        <f t="shared" si="127"/>
        <v>29</v>
      </c>
      <c r="G385" s="311"/>
      <c r="H385" s="311"/>
      <c r="I385" s="311">
        <f t="shared" si="128"/>
        <v>26</v>
      </c>
      <c r="J385" s="311"/>
      <c r="K385" s="311"/>
      <c r="L385" s="311">
        <f t="shared" si="129"/>
        <v>25</v>
      </c>
      <c r="M385" s="311"/>
      <c r="N385" s="311"/>
      <c r="O385" s="311">
        <f t="shared" si="130"/>
        <v>42</v>
      </c>
      <c r="P385" s="311"/>
      <c r="Q385" s="311"/>
      <c r="R385" s="311">
        <f t="shared" si="131"/>
        <v>36</v>
      </c>
      <c r="S385" s="311"/>
      <c r="T385" s="311"/>
      <c r="U385" s="311">
        <f t="shared" si="132"/>
        <v>60</v>
      </c>
      <c r="V385" s="311"/>
      <c r="W385" s="311"/>
      <c r="X385" s="311">
        <f t="shared" si="133"/>
        <v>76</v>
      </c>
      <c r="Y385" s="311"/>
      <c r="Z385" s="311"/>
      <c r="AA385" s="311" t="str">
        <f t="shared" si="134"/>
        <v>-</v>
      </c>
      <c r="AB385" s="311"/>
      <c r="AC385" s="311"/>
      <c r="AD385" s="311">
        <f t="shared" si="135"/>
        <v>19</v>
      </c>
      <c r="AE385" s="311"/>
      <c r="AF385" s="311"/>
      <c r="AG385" s="311">
        <f t="shared" si="136"/>
        <v>21</v>
      </c>
      <c r="AH385" s="311"/>
      <c r="AI385" s="311"/>
      <c r="AJ385" s="311">
        <f t="shared" si="137"/>
        <v>7</v>
      </c>
      <c r="AK385" s="311"/>
      <c r="AL385" s="311"/>
      <c r="AM385" s="311">
        <f t="shared" si="138"/>
        <v>99</v>
      </c>
      <c r="AN385" s="311"/>
      <c r="AO385" s="311"/>
      <c r="AP385" s="311" t="str">
        <f t="shared" si="139"/>
        <v>-</v>
      </c>
      <c r="AQ385" s="311"/>
      <c r="AR385" s="311"/>
      <c r="AS385" s="311" t="str">
        <f t="shared" si="140"/>
        <v>-</v>
      </c>
      <c r="AT385" s="311"/>
      <c r="AU385" s="311"/>
      <c r="AV385" s="311">
        <f t="shared" si="141"/>
        <v>82</v>
      </c>
      <c r="AW385" s="311"/>
      <c r="AX385" s="311"/>
    </row>
    <row r="386" spans="1:50">
      <c r="A386" s="311"/>
      <c r="B386" s="311" t="s">
        <v>138</v>
      </c>
      <c r="C386" s="311">
        <f t="shared" si="126"/>
        <v>107</v>
      </c>
      <c r="D386" s="311"/>
      <c r="E386" s="311"/>
      <c r="F386" s="311">
        <f t="shared" si="127"/>
        <v>60</v>
      </c>
      <c r="G386" s="311"/>
      <c r="H386" s="311"/>
      <c r="I386" s="311">
        <f t="shared" si="128"/>
        <v>36</v>
      </c>
      <c r="J386" s="311"/>
      <c r="K386" s="311"/>
      <c r="L386" s="311">
        <f t="shared" si="129"/>
        <v>60</v>
      </c>
      <c r="M386" s="311"/>
      <c r="N386" s="311"/>
      <c r="O386" s="311">
        <f t="shared" si="130"/>
        <v>65</v>
      </c>
      <c r="P386" s="311"/>
      <c r="Q386" s="311"/>
      <c r="R386" s="311">
        <f t="shared" si="131"/>
        <v>36</v>
      </c>
      <c r="S386" s="311"/>
      <c r="T386" s="311"/>
      <c r="U386" s="311">
        <f t="shared" si="132"/>
        <v>67</v>
      </c>
      <c r="V386" s="311"/>
      <c r="W386" s="311"/>
      <c r="X386" s="311">
        <f t="shared" si="133"/>
        <v>71</v>
      </c>
      <c r="Y386" s="311"/>
      <c r="Z386" s="311"/>
      <c r="AA386" s="311" t="str">
        <f t="shared" si="134"/>
        <v>-</v>
      </c>
      <c r="AB386" s="311"/>
      <c r="AC386" s="311"/>
      <c r="AD386" s="311">
        <f t="shared" si="135"/>
        <v>93</v>
      </c>
      <c r="AE386" s="311"/>
      <c r="AF386" s="311"/>
      <c r="AG386" s="311">
        <f t="shared" si="136"/>
        <v>53</v>
      </c>
      <c r="AH386" s="311"/>
      <c r="AI386" s="311"/>
      <c r="AJ386" s="311">
        <f t="shared" si="137"/>
        <v>1</v>
      </c>
      <c r="AK386" s="311"/>
      <c r="AL386" s="311"/>
      <c r="AM386" s="311">
        <f t="shared" si="138"/>
        <v>129</v>
      </c>
      <c r="AN386" s="311"/>
      <c r="AO386" s="311"/>
      <c r="AP386" s="311">
        <f t="shared" si="139"/>
        <v>133</v>
      </c>
      <c r="AQ386" s="311"/>
      <c r="AR386" s="311"/>
      <c r="AS386" s="311">
        <f t="shared" si="140"/>
        <v>118</v>
      </c>
      <c r="AT386" s="311"/>
      <c r="AU386" s="311"/>
      <c r="AV386" s="311">
        <f t="shared" si="141"/>
        <v>76</v>
      </c>
      <c r="AW386" s="311"/>
      <c r="AX386" s="311"/>
    </row>
    <row r="387" spans="1:50">
      <c r="A387" s="311"/>
      <c r="B387" s="311" t="s">
        <v>174</v>
      </c>
      <c r="C387" s="311">
        <f t="shared" si="126"/>
        <v>119</v>
      </c>
      <c r="D387" s="311"/>
      <c r="E387" s="311"/>
      <c r="F387" s="311">
        <f t="shared" si="127"/>
        <v>79</v>
      </c>
      <c r="G387" s="311"/>
      <c r="H387" s="311"/>
      <c r="I387" s="311">
        <f t="shared" si="128"/>
        <v>22</v>
      </c>
      <c r="J387" s="311"/>
      <c r="K387" s="311"/>
      <c r="L387" s="311">
        <f t="shared" si="129"/>
        <v>70</v>
      </c>
      <c r="M387" s="311"/>
      <c r="N387" s="311"/>
      <c r="O387" s="311">
        <f t="shared" si="130"/>
        <v>42</v>
      </c>
      <c r="P387" s="311"/>
      <c r="Q387" s="311"/>
      <c r="R387" s="311">
        <f t="shared" si="131"/>
        <v>92</v>
      </c>
      <c r="S387" s="311"/>
      <c r="T387" s="311"/>
      <c r="U387" s="311">
        <f t="shared" si="132"/>
        <v>60</v>
      </c>
      <c r="V387" s="311"/>
      <c r="W387" s="311"/>
      <c r="X387" s="311" t="str">
        <f t="shared" si="133"/>
        <v>-</v>
      </c>
      <c r="Y387" s="311"/>
      <c r="Z387" s="311"/>
      <c r="AA387" s="311" t="str">
        <f t="shared" si="134"/>
        <v>-</v>
      </c>
      <c r="AB387" s="311"/>
      <c r="AC387" s="311"/>
      <c r="AD387" s="311">
        <f t="shared" si="135"/>
        <v>105</v>
      </c>
      <c r="AE387" s="311"/>
      <c r="AF387" s="311"/>
      <c r="AG387" s="311">
        <f t="shared" si="136"/>
        <v>7</v>
      </c>
      <c r="AH387" s="311"/>
      <c r="AI387" s="311"/>
      <c r="AJ387" s="311">
        <f t="shared" si="137"/>
        <v>15</v>
      </c>
      <c r="AK387" s="311"/>
      <c r="AL387" s="311"/>
      <c r="AM387" s="311">
        <f t="shared" si="138"/>
        <v>117</v>
      </c>
      <c r="AN387" s="311"/>
      <c r="AO387" s="311"/>
      <c r="AP387" s="311">
        <f t="shared" si="139"/>
        <v>138</v>
      </c>
      <c r="AQ387" s="311"/>
      <c r="AR387" s="311"/>
      <c r="AS387" s="311" t="str">
        <f t="shared" si="140"/>
        <v>-</v>
      </c>
      <c r="AT387" s="311"/>
      <c r="AU387" s="311"/>
      <c r="AV387" s="311">
        <f t="shared" si="141"/>
        <v>58</v>
      </c>
      <c r="AW387" s="311"/>
      <c r="AX387" s="311"/>
    </row>
    <row r="388" spans="1:50">
      <c r="A388" s="311"/>
      <c r="B388" s="311" t="s">
        <v>159</v>
      </c>
      <c r="C388" s="311">
        <f t="shared" si="126"/>
        <v>95</v>
      </c>
      <c r="D388" s="311"/>
      <c r="E388" s="311"/>
      <c r="F388" s="311">
        <f t="shared" si="127"/>
        <v>41</v>
      </c>
      <c r="G388" s="311"/>
      <c r="H388" s="311"/>
      <c r="I388" s="311">
        <f t="shared" si="128"/>
        <v>5</v>
      </c>
      <c r="J388" s="311"/>
      <c r="K388" s="311"/>
      <c r="L388" s="311">
        <f t="shared" si="129"/>
        <v>81</v>
      </c>
      <c r="M388" s="311"/>
      <c r="N388" s="311"/>
      <c r="O388" s="311">
        <f t="shared" si="130"/>
        <v>16</v>
      </c>
      <c r="P388" s="311"/>
      <c r="Q388" s="311"/>
      <c r="R388" s="311">
        <f t="shared" si="131"/>
        <v>61</v>
      </c>
      <c r="S388" s="311"/>
      <c r="T388" s="311"/>
      <c r="U388" s="311" t="str">
        <f t="shared" si="132"/>
        <v>-</v>
      </c>
      <c r="V388" s="311"/>
      <c r="W388" s="311"/>
      <c r="X388" s="311" t="str">
        <f t="shared" si="133"/>
        <v>-</v>
      </c>
      <c r="Y388" s="311"/>
      <c r="Z388" s="311"/>
      <c r="AA388" s="311" t="str">
        <f t="shared" si="134"/>
        <v>-</v>
      </c>
      <c r="AB388" s="311"/>
      <c r="AC388" s="311"/>
      <c r="AD388" s="311">
        <f t="shared" si="135"/>
        <v>95</v>
      </c>
      <c r="AE388" s="311"/>
      <c r="AF388" s="311"/>
      <c r="AG388" s="311" t="str">
        <f t="shared" si="136"/>
        <v>-</v>
      </c>
      <c r="AH388" s="311"/>
      <c r="AI388" s="311"/>
      <c r="AJ388" s="311" t="str">
        <f t="shared" si="137"/>
        <v>-</v>
      </c>
      <c r="AK388" s="311"/>
      <c r="AL388" s="311"/>
      <c r="AM388" s="311">
        <f t="shared" si="138"/>
        <v>145</v>
      </c>
      <c r="AN388" s="311"/>
      <c r="AO388" s="311"/>
      <c r="AP388" s="311" t="str">
        <f t="shared" si="139"/>
        <v>-</v>
      </c>
      <c r="AQ388" s="311"/>
      <c r="AR388" s="311"/>
      <c r="AS388" s="311" t="str">
        <f t="shared" si="140"/>
        <v>-</v>
      </c>
      <c r="AT388" s="311"/>
      <c r="AU388" s="311"/>
      <c r="AV388" s="311">
        <f t="shared" si="141"/>
        <v>103</v>
      </c>
      <c r="AW388" s="311"/>
      <c r="AX388" s="311"/>
    </row>
    <row r="389" spans="1:50">
      <c r="A389" s="311"/>
      <c r="B389" s="311" t="s">
        <v>168</v>
      </c>
      <c r="C389" s="311">
        <f t="shared" si="126"/>
        <v>111</v>
      </c>
      <c r="D389" s="311"/>
      <c r="E389" s="311"/>
      <c r="F389" s="311">
        <f t="shared" si="127"/>
        <v>64</v>
      </c>
      <c r="G389" s="311"/>
      <c r="H389" s="311"/>
      <c r="I389" s="311">
        <f t="shared" si="128"/>
        <v>14</v>
      </c>
      <c r="J389" s="311"/>
      <c r="K389" s="311"/>
      <c r="L389" s="311">
        <f t="shared" si="129"/>
        <v>53</v>
      </c>
      <c r="M389" s="311"/>
      <c r="N389" s="311"/>
      <c r="O389" s="311">
        <f t="shared" si="130"/>
        <v>65</v>
      </c>
      <c r="P389" s="311"/>
      <c r="Q389" s="311"/>
      <c r="R389" s="311">
        <f t="shared" si="131"/>
        <v>69</v>
      </c>
      <c r="S389" s="311"/>
      <c r="T389" s="311"/>
      <c r="U389" s="311">
        <f t="shared" si="132"/>
        <v>67</v>
      </c>
      <c r="V389" s="311"/>
      <c r="W389" s="311"/>
      <c r="X389" s="311" t="str">
        <f t="shared" si="133"/>
        <v>-</v>
      </c>
      <c r="Y389" s="311"/>
      <c r="Z389" s="311"/>
      <c r="AA389" s="311" t="str">
        <f t="shared" si="134"/>
        <v>-</v>
      </c>
      <c r="AB389" s="311"/>
      <c r="AC389" s="311"/>
      <c r="AD389" s="311">
        <f t="shared" si="135"/>
        <v>130</v>
      </c>
      <c r="AE389" s="311"/>
      <c r="AF389" s="311"/>
      <c r="AG389" s="311" t="str">
        <f t="shared" si="136"/>
        <v>-</v>
      </c>
      <c r="AH389" s="311"/>
      <c r="AI389" s="311"/>
      <c r="AJ389" s="311">
        <f t="shared" si="137"/>
        <v>6</v>
      </c>
      <c r="AK389" s="311"/>
      <c r="AL389" s="311"/>
      <c r="AM389" s="311">
        <f t="shared" si="138"/>
        <v>147</v>
      </c>
      <c r="AN389" s="311"/>
      <c r="AO389" s="311"/>
      <c r="AP389" s="311">
        <f t="shared" si="139"/>
        <v>129</v>
      </c>
      <c r="AQ389" s="311"/>
      <c r="AR389" s="311"/>
      <c r="AS389" s="311" t="str">
        <f t="shared" si="140"/>
        <v>-</v>
      </c>
      <c r="AT389" s="311"/>
      <c r="AU389" s="311"/>
      <c r="AV389" s="311">
        <f t="shared" si="141"/>
        <v>124</v>
      </c>
      <c r="AW389" s="311"/>
      <c r="AX389" s="311"/>
    </row>
    <row r="390" spans="1:50">
      <c r="A390" s="311"/>
      <c r="B390" s="311" t="s">
        <v>201</v>
      </c>
      <c r="C390" s="311">
        <f t="shared" si="126"/>
        <v>121</v>
      </c>
      <c r="D390" s="311"/>
      <c r="E390" s="311"/>
      <c r="F390" s="311">
        <f t="shared" si="127"/>
        <v>66</v>
      </c>
      <c r="G390" s="311"/>
      <c r="H390" s="311"/>
      <c r="I390" s="311">
        <f t="shared" si="128"/>
        <v>12</v>
      </c>
      <c r="J390" s="311"/>
      <c r="K390" s="311"/>
      <c r="L390" s="311">
        <f t="shared" si="129"/>
        <v>70</v>
      </c>
      <c r="M390" s="311"/>
      <c r="N390" s="311"/>
      <c r="O390" s="311">
        <f t="shared" si="130"/>
        <v>31</v>
      </c>
      <c r="P390" s="311"/>
      <c r="Q390" s="311"/>
      <c r="R390" s="311">
        <f t="shared" si="131"/>
        <v>84</v>
      </c>
      <c r="S390" s="311"/>
      <c r="T390" s="311"/>
      <c r="U390" s="311" t="str">
        <f t="shared" si="132"/>
        <v>-</v>
      </c>
      <c r="V390" s="311"/>
      <c r="W390" s="311"/>
      <c r="X390" s="311" t="str">
        <f t="shared" si="133"/>
        <v>-</v>
      </c>
      <c r="Y390" s="311"/>
      <c r="Z390" s="311"/>
      <c r="AA390" s="311" t="str">
        <f t="shared" si="134"/>
        <v>-</v>
      </c>
      <c r="AB390" s="311"/>
      <c r="AC390" s="311"/>
      <c r="AD390" s="311">
        <f t="shared" si="135"/>
        <v>127</v>
      </c>
      <c r="AE390" s="311"/>
      <c r="AF390" s="311"/>
      <c r="AG390" s="311" t="str">
        <f t="shared" si="136"/>
        <v>-</v>
      </c>
      <c r="AH390" s="311"/>
      <c r="AI390" s="311"/>
      <c r="AJ390" s="311" t="str">
        <f t="shared" si="137"/>
        <v>-</v>
      </c>
      <c r="AK390" s="311"/>
      <c r="AL390" s="311"/>
      <c r="AM390" s="311" t="str">
        <f t="shared" si="138"/>
        <v>-</v>
      </c>
      <c r="AN390" s="311"/>
      <c r="AO390" s="311"/>
      <c r="AP390" s="311" t="str">
        <f t="shared" si="139"/>
        <v>-</v>
      </c>
      <c r="AQ390" s="311"/>
      <c r="AR390" s="311"/>
      <c r="AS390" s="311" t="str">
        <f t="shared" si="140"/>
        <v>-</v>
      </c>
      <c r="AT390" s="311"/>
      <c r="AU390" s="311"/>
      <c r="AV390" s="311" t="str">
        <f t="shared" si="141"/>
        <v>-</v>
      </c>
      <c r="AW390" s="311"/>
      <c r="AX390" s="311"/>
    </row>
    <row r="391" spans="1:50">
      <c r="A391" s="311"/>
      <c r="B391" s="311" t="s">
        <v>216</v>
      </c>
      <c r="C391" s="311">
        <f t="shared" si="126"/>
        <v>122</v>
      </c>
      <c r="D391" s="311"/>
      <c r="E391" s="311"/>
      <c r="F391" s="311">
        <f t="shared" si="127"/>
        <v>67</v>
      </c>
      <c r="G391" s="311"/>
      <c r="H391" s="311"/>
      <c r="I391" s="311">
        <f t="shared" si="128"/>
        <v>15</v>
      </c>
      <c r="J391" s="311"/>
      <c r="K391" s="311"/>
      <c r="L391" s="311">
        <f t="shared" si="129"/>
        <v>85</v>
      </c>
      <c r="M391" s="311"/>
      <c r="N391" s="311"/>
      <c r="O391" s="311">
        <f t="shared" si="130"/>
        <v>23</v>
      </c>
      <c r="P391" s="311"/>
      <c r="Q391" s="311"/>
      <c r="R391" s="311">
        <f t="shared" si="131"/>
        <v>92</v>
      </c>
      <c r="S391" s="311"/>
      <c r="T391" s="311"/>
      <c r="U391" s="311">
        <f t="shared" si="132"/>
        <v>67</v>
      </c>
      <c r="V391" s="311"/>
      <c r="W391" s="311"/>
      <c r="X391" s="311" t="str">
        <f t="shared" si="133"/>
        <v>-</v>
      </c>
      <c r="Y391" s="311"/>
      <c r="Z391" s="311"/>
      <c r="AA391" s="311" t="str">
        <f t="shared" si="134"/>
        <v>-</v>
      </c>
      <c r="AB391" s="311"/>
      <c r="AC391" s="311"/>
      <c r="AD391" s="311">
        <f t="shared" si="135"/>
        <v>105</v>
      </c>
      <c r="AE391" s="311"/>
      <c r="AF391" s="311"/>
      <c r="AG391" s="311">
        <f t="shared" si="136"/>
        <v>53</v>
      </c>
      <c r="AH391" s="311"/>
      <c r="AI391" s="311"/>
      <c r="AJ391" s="311">
        <f t="shared" si="137"/>
        <v>23</v>
      </c>
      <c r="AK391" s="311"/>
      <c r="AL391" s="311"/>
      <c r="AM391" s="311">
        <f t="shared" si="138"/>
        <v>163</v>
      </c>
      <c r="AN391" s="311"/>
      <c r="AO391" s="311"/>
      <c r="AP391" s="311" t="str">
        <f t="shared" si="139"/>
        <v>-</v>
      </c>
      <c r="AQ391" s="311"/>
      <c r="AR391" s="311"/>
      <c r="AS391" s="311" t="str">
        <f t="shared" si="140"/>
        <v>-</v>
      </c>
      <c r="AT391" s="311"/>
      <c r="AU391" s="311"/>
      <c r="AV391" s="311">
        <f t="shared" si="141"/>
        <v>138</v>
      </c>
      <c r="AW391" s="311"/>
      <c r="AX391" s="311"/>
    </row>
    <row r="392" spans="1:50">
      <c r="A392" s="311"/>
      <c r="B392" s="311" t="s">
        <v>229</v>
      </c>
      <c r="C392" s="311">
        <f t="shared" si="126"/>
        <v>129</v>
      </c>
      <c r="D392" s="311"/>
      <c r="E392" s="311"/>
      <c r="F392" s="311">
        <f t="shared" si="127"/>
        <v>77</v>
      </c>
      <c r="G392" s="311"/>
      <c r="H392" s="311"/>
      <c r="I392" s="311">
        <f t="shared" si="128"/>
        <v>18</v>
      </c>
      <c r="J392" s="311"/>
      <c r="K392" s="311"/>
      <c r="L392" s="311">
        <f t="shared" si="129"/>
        <v>78</v>
      </c>
      <c r="M392" s="311"/>
      <c r="N392" s="311"/>
      <c r="O392" s="311">
        <f t="shared" si="130"/>
        <v>23</v>
      </c>
      <c r="P392" s="311"/>
      <c r="Q392" s="311"/>
      <c r="R392" s="311">
        <f t="shared" si="131"/>
        <v>53</v>
      </c>
      <c r="S392" s="311"/>
      <c r="T392" s="311"/>
      <c r="U392" s="311">
        <f t="shared" si="132"/>
        <v>67</v>
      </c>
      <c r="V392" s="311"/>
      <c r="W392" s="311"/>
      <c r="X392" s="311">
        <f t="shared" si="133"/>
        <v>82</v>
      </c>
      <c r="Y392" s="311"/>
      <c r="Z392" s="311"/>
      <c r="AA392" s="311" t="str">
        <f t="shared" si="134"/>
        <v>-</v>
      </c>
      <c r="AB392" s="311"/>
      <c r="AC392" s="311"/>
      <c r="AD392" s="311">
        <f t="shared" si="135"/>
        <v>114</v>
      </c>
      <c r="AE392" s="311"/>
      <c r="AF392" s="311"/>
      <c r="AG392" s="311" t="str">
        <f t="shared" si="136"/>
        <v>-</v>
      </c>
      <c r="AH392" s="311"/>
      <c r="AI392" s="311"/>
      <c r="AJ392" s="311" t="str">
        <f t="shared" si="137"/>
        <v>-</v>
      </c>
      <c r="AK392" s="311"/>
      <c r="AL392" s="311"/>
      <c r="AM392" s="311" t="str">
        <f t="shared" si="138"/>
        <v>-</v>
      </c>
      <c r="AN392" s="311"/>
      <c r="AO392" s="311"/>
      <c r="AP392" s="311" t="str">
        <f t="shared" si="139"/>
        <v>-</v>
      </c>
      <c r="AQ392" s="311"/>
      <c r="AR392" s="311"/>
      <c r="AS392" s="311" t="str">
        <f t="shared" si="140"/>
        <v>-</v>
      </c>
      <c r="AT392" s="311"/>
      <c r="AU392" s="311"/>
      <c r="AV392" s="311" t="str">
        <f t="shared" si="141"/>
        <v>-</v>
      </c>
      <c r="AW392" s="311"/>
      <c r="AX392" s="311"/>
    </row>
    <row r="393" spans="1:50">
      <c r="A393" s="311"/>
      <c r="B393" s="311" t="s">
        <v>185</v>
      </c>
      <c r="C393" s="311">
        <f t="shared" si="126"/>
        <v>105</v>
      </c>
      <c r="D393" s="311"/>
      <c r="E393" s="311"/>
      <c r="F393" s="311">
        <f t="shared" si="127"/>
        <v>52</v>
      </c>
      <c r="G393" s="311"/>
      <c r="H393" s="311"/>
      <c r="I393" s="311">
        <f t="shared" si="128"/>
        <v>9</v>
      </c>
      <c r="J393" s="311"/>
      <c r="K393" s="311"/>
      <c r="L393" s="311">
        <f t="shared" si="129"/>
        <v>70</v>
      </c>
      <c r="M393" s="311"/>
      <c r="N393" s="311"/>
      <c r="O393" s="311">
        <f t="shared" si="130"/>
        <v>16</v>
      </c>
      <c r="P393" s="311"/>
      <c r="Q393" s="311"/>
      <c r="R393" s="311">
        <f t="shared" si="131"/>
        <v>61</v>
      </c>
      <c r="S393" s="311"/>
      <c r="T393" s="311"/>
      <c r="U393" s="311">
        <f t="shared" si="132"/>
        <v>67</v>
      </c>
      <c r="V393" s="311"/>
      <c r="W393" s="311"/>
      <c r="X393" s="311">
        <f t="shared" si="133"/>
        <v>71</v>
      </c>
      <c r="Y393" s="311"/>
      <c r="Z393" s="311"/>
      <c r="AA393" s="311" t="str">
        <f t="shared" si="134"/>
        <v>-</v>
      </c>
      <c r="AB393" s="311"/>
      <c r="AC393" s="311"/>
      <c r="AD393" s="311">
        <f t="shared" si="135"/>
        <v>110</v>
      </c>
      <c r="AE393" s="311"/>
      <c r="AF393" s="311"/>
      <c r="AG393" s="311">
        <f t="shared" si="136"/>
        <v>53</v>
      </c>
      <c r="AH393" s="311"/>
      <c r="AI393" s="311"/>
      <c r="AJ393" s="311" t="str">
        <f t="shared" si="137"/>
        <v>-</v>
      </c>
      <c r="AK393" s="311"/>
      <c r="AL393" s="311"/>
      <c r="AM393" s="311">
        <f t="shared" si="138"/>
        <v>161</v>
      </c>
      <c r="AN393" s="311"/>
      <c r="AO393" s="311"/>
      <c r="AP393" s="311">
        <f t="shared" si="139"/>
        <v>144</v>
      </c>
      <c r="AQ393" s="311"/>
      <c r="AR393" s="311"/>
      <c r="AS393" s="311" t="str">
        <f t="shared" si="140"/>
        <v>-</v>
      </c>
      <c r="AT393" s="311"/>
      <c r="AU393" s="311"/>
      <c r="AV393" s="311">
        <f t="shared" si="141"/>
        <v>148</v>
      </c>
      <c r="AW393" s="311"/>
      <c r="AX393" s="311"/>
    </row>
    <row r="394" spans="1:50">
      <c r="A394" s="311"/>
      <c r="B394" s="311" t="s">
        <v>192</v>
      </c>
      <c r="C394" s="311">
        <f t="shared" si="126"/>
        <v>109</v>
      </c>
      <c r="D394" s="311"/>
      <c r="E394" s="311"/>
      <c r="F394" s="311">
        <f t="shared" si="127"/>
        <v>61</v>
      </c>
      <c r="G394" s="311"/>
      <c r="H394" s="311"/>
      <c r="I394" s="311">
        <f t="shared" si="128"/>
        <v>10</v>
      </c>
      <c r="J394" s="311"/>
      <c r="K394" s="311"/>
      <c r="L394" s="311">
        <f t="shared" si="129"/>
        <v>103</v>
      </c>
      <c r="M394" s="311"/>
      <c r="N394" s="311"/>
      <c r="O394" s="311">
        <f t="shared" si="130"/>
        <v>31</v>
      </c>
      <c r="P394" s="311"/>
      <c r="Q394" s="311"/>
      <c r="R394" s="311">
        <f t="shared" si="131"/>
        <v>84</v>
      </c>
      <c r="S394" s="311"/>
      <c r="T394" s="311"/>
      <c r="U394" s="311">
        <f t="shared" si="132"/>
        <v>67</v>
      </c>
      <c r="V394" s="311"/>
      <c r="W394" s="311"/>
      <c r="X394" s="311" t="str">
        <f t="shared" si="133"/>
        <v>-</v>
      </c>
      <c r="Y394" s="311"/>
      <c r="Z394" s="311"/>
      <c r="AA394" s="311" t="str">
        <f t="shared" si="134"/>
        <v>-</v>
      </c>
      <c r="AB394" s="311"/>
      <c r="AC394" s="311"/>
      <c r="AD394" s="311">
        <f t="shared" si="135"/>
        <v>88</v>
      </c>
      <c r="AE394" s="311"/>
      <c r="AF394" s="311"/>
      <c r="AG394" s="311">
        <f t="shared" si="136"/>
        <v>53</v>
      </c>
      <c r="AH394" s="311"/>
      <c r="AI394" s="311"/>
      <c r="AJ394" s="311" t="str">
        <f t="shared" si="137"/>
        <v>-</v>
      </c>
      <c r="AK394" s="311"/>
      <c r="AL394" s="311"/>
      <c r="AM394" s="311">
        <f t="shared" si="138"/>
        <v>134</v>
      </c>
      <c r="AN394" s="311"/>
      <c r="AO394" s="311"/>
      <c r="AP394" s="311">
        <f t="shared" si="139"/>
        <v>115</v>
      </c>
      <c r="AQ394" s="311"/>
      <c r="AR394" s="311"/>
      <c r="AS394" s="311">
        <f t="shared" si="140"/>
        <v>110</v>
      </c>
      <c r="AT394" s="311"/>
      <c r="AU394" s="311"/>
      <c r="AV394" s="311">
        <f t="shared" si="141"/>
        <v>130</v>
      </c>
      <c r="AW394" s="311"/>
      <c r="AX394" s="311"/>
    </row>
    <row r="395" spans="1:50">
      <c r="A395" s="311"/>
      <c r="B395" s="311" t="s">
        <v>256</v>
      </c>
      <c r="C395" s="311">
        <f t="shared" si="126"/>
        <v>119</v>
      </c>
      <c r="D395" s="311"/>
      <c r="E395" s="311"/>
      <c r="F395" s="311">
        <f t="shared" si="127"/>
        <v>83</v>
      </c>
      <c r="G395" s="311"/>
      <c r="H395" s="311"/>
      <c r="I395" s="311">
        <f t="shared" si="128"/>
        <v>28</v>
      </c>
      <c r="J395" s="311"/>
      <c r="K395" s="311"/>
      <c r="L395" s="311">
        <f t="shared" si="129"/>
        <v>60</v>
      </c>
      <c r="M395" s="311"/>
      <c r="N395" s="311"/>
      <c r="O395" s="311">
        <f t="shared" si="130"/>
        <v>31</v>
      </c>
      <c r="P395" s="311"/>
      <c r="Q395" s="311"/>
      <c r="R395" s="311">
        <f t="shared" si="131"/>
        <v>92</v>
      </c>
      <c r="S395" s="311"/>
      <c r="T395" s="311"/>
      <c r="U395" s="311">
        <f t="shared" si="132"/>
        <v>60</v>
      </c>
      <c r="V395" s="311"/>
      <c r="W395" s="311"/>
      <c r="X395" s="311">
        <f t="shared" si="133"/>
        <v>66</v>
      </c>
      <c r="Y395" s="311"/>
      <c r="Z395" s="311"/>
      <c r="AA395" s="311" t="str">
        <f t="shared" si="134"/>
        <v>-</v>
      </c>
      <c r="AB395" s="311"/>
      <c r="AC395" s="311"/>
      <c r="AD395" s="311">
        <f t="shared" si="135"/>
        <v>90</v>
      </c>
      <c r="AE395" s="311"/>
      <c r="AF395" s="311"/>
      <c r="AG395" s="311">
        <f t="shared" si="136"/>
        <v>53</v>
      </c>
      <c r="AH395" s="311"/>
      <c r="AI395" s="311"/>
      <c r="AJ395" s="311" t="str">
        <f t="shared" si="137"/>
        <v>-</v>
      </c>
      <c r="AK395" s="311"/>
      <c r="AL395" s="311"/>
      <c r="AM395" s="311">
        <f t="shared" si="138"/>
        <v>106</v>
      </c>
      <c r="AN395" s="311"/>
      <c r="AO395" s="311"/>
      <c r="AP395" s="311">
        <f t="shared" si="139"/>
        <v>84</v>
      </c>
      <c r="AQ395" s="311"/>
      <c r="AR395" s="311"/>
      <c r="AS395" s="311">
        <f t="shared" si="140"/>
        <v>85</v>
      </c>
      <c r="AT395" s="311"/>
      <c r="AU395" s="311"/>
      <c r="AV395" s="311">
        <f t="shared" si="141"/>
        <v>99</v>
      </c>
      <c r="AW395" s="311"/>
      <c r="AX395" s="311"/>
    </row>
    <row r="396" spans="1:50">
      <c r="A396" s="311"/>
      <c r="B396" s="311" t="s">
        <v>171</v>
      </c>
      <c r="C396" s="311">
        <f t="shared" si="126"/>
        <v>99</v>
      </c>
      <c r="D396" s="311"/>
      <c r="E396" s="311"/>
      <c r="F396" s="311">
        <f t="shared" si="127"/>
        <v>45</v>
      </c>
      <c r="G396" s="311"/>
      <c r="H396" s="311"/>
      <c r="I396" s="311">
        <f t="shared" si="128"/>
        <v>7</v>
      </c>
      <c r="J396" s="311"/>
      <c r="K396" s="311"/>
      <c r="L396" s="311">
        <f t="shared" si="129"/>
        <v>96</v>
      </c>
      <c r="M396" s="311"/>
      <c r="N396" s="311"/>
      <c r="O396" s="311">
        <f t="shared" si="130"/>
        <v>31</v>
      </c>
      <c r="P396" s="311"/>
      <c r="Q396" s="311"/>
      <c r="R396" s="311">
        <f t="shared" si="131"/>
        <v>58</v>
      </c>
      <c r="S396" s="311"/>
      <c r="T396" s="311"/>
      <c r="U396" s="311">
        <f t="shared" si="132"/>
        <v>67</v>
      </c>
      <c r="V396" s="311"/>
      <c r="W396" s="311"/>
      <c r="X396" s="311" t="str">
        <f t="shared" si="133"/>
        <v>-</v>
      </c>
      <c r="Y396" s="311"/>
      <c r="Z396" s="311"/>
      <c r="AA396" s="311" t="str">
        <f t="shared" si="134"/>
        <v>-</v>
      </c>
      <c r="AB396" s="311"/>
      <c r="AC396" s="311"/>
      <c r="AD396" s="311">
        <f t="shared" si="135"/>
        <v>52</v>
      </c>
      <c r="AE396" s="311"/>
      <c r="AF396" s="311"/>
      <c r="AG396" s="311">
        <f t="shared" si="136"/>
        <v>53</v>
      </c>
      <c r="AH396" s="311"/>
      <c r="AI396" s="311"/>
      <c r="AJ396" s="311">
        <f t="shared" si="137"/>
        <v>12</v>
      </c>
      <c r="AK396" s="311"/>
      <c r="AL396" s="311"/>
      <c r="AM396" s="311">
        <f t="shared" si="138"/>
        <v>163</v>
      </c>
      <c r="AN396" s="311"/>
      <c r="AO396" s="311"/>
      <c r="AP396" s="311" t="str">
        <f t="shared" si="139"/>
        <v>-</v>
      </c>
      <c r="AQ396" s="311"/>
      <c r="AR396" s="311"/>
      <c r="AS396" s="311" t="str">
        <f t="shared" si="140"/>
        <v>-</v>
      </c>
      <c r="AT396" s="311"/>
      <c r="AU396" s="311"/>
      <c r="AV396" s="311" t="str">
        <f t="shared" si="141"/>
        <v>-</v>
      </c>
      <c r="AW396" s="311"/>
      <c r="AX396" s="311"/>
    </row>
    <row r="397" spans="1:50">
      <c r="A397" s="311"/>
      <c r="B397" s="311" t="s">
        <v>210</v>
      </c>
      <c r="C397" s="311">
        <f t="shared" si="126"/>
        <v>124</v>
      </c>
      <c r="D397" s="311"/>
      <c r="E397" s="311"/>
      <c r="F397" s="311">
        <f t="shared" si="127"/>
        <v>76</v>
      </c>
      <c r="G397" s="311"/>
      <c r="H397" s="311"/>
      <c r="I397" s="311">
        <f t="shared" si="128"/>
        <v>21</v>
      </c>
      <c r="J397" s="311"/>
      <c r="K397" s="311"/>
      <c r="L397" s="311">
        <f t="shared" si="129"/>
        <v>85</v>
      </c>
      <c r="M397" s="311"/>
      <c r="N397" s="311"/>
      <c r="O397" s="311">
        <f t="shared" si="130"/>
        <v>65</v>
      </c>
      <c r="P397" s="311"/>
      <c r="Q397" s="311"/>
      <c r="R397" s="311">
        <f t="shared" si="131"/>
        <v>69</v>
      </c>
      <c r="S397" s="311"/>
      <c r="T397" s="311"/>
      <c r="U397" s="311">
        <f t="shared" si="132"/>
        <v>67</v>
      </c>
      <c r="V397" s="311"/>
      <c r="W397" s="311"/>
      <c r="X397" s="311" t="str">
        <f t="shared" si="133"/>
        <v>-</v>
      </c>
      <c r="Y397" s="311"/>
      <c r="Z397" s="311"/>
      <c r="AA397" s="311">
        <f t="shared" si="134"/>
        <v>5</v>
      </c>
      <c r="AB397" s="311"/>
      <c r="AC397" s="311"/>
      <c r="AD397" s="311">
        <f t="shared" si="135"/>
        <v>68</v>
      </c>
      <c r="AE397" s="311"/>
      <c r="AF397" s="311"/>
      <c r="AG397" s="311" t="str">
        <f t="shared" si="136"/>
        <v>-</v>
      </c>
      <c r="AH397" s="311"/>
      <c r="AI397" s="311"/>
      <c r="AJ397" s="311" t="str">
        <f t="shared" si="137"/>
        <v>-</v>
      </c>
      <c r="AK397" s="311"/>
      <c r="AL397" s="311"/>
      <c r="AM397" s="311">
        <f t="shared" si="138"/>
        <v>142</v>
      </c>
      <c r="AN397" s="311"/>
      <c r="AO397" s="311"/>
      <c r="AP397" s="311">
        <f t="shared" si="139"/>
        <v>135</v>
      </c>
      <c r="AQ397" s="311"/>
      <c r="AR397" s="311"/>
      <c r="AS397" s="311">
        <f t="shared" si="140"/>
        <v>119</v>
      </c>
      <c r="AT397" s="311"/>
      <c r="AU397" s="311"/>
      <c r="AV397" s="311">
        <f t="shared" si="141"/>
        <v>120</v>
      </c>
      <c r="AW397" s="311"/>
      <c r="AX397" s="311"/>
    </row>
    <row r="398" spans="1:50">
      <c r="A398" s="311"/>
      <c r="B398" s="311" t="s">
        <v>279</v>
      </c>
      <c r="C398" s="311">
        <f t="shared" si="126"/>
        <v>131</v>
      </c>
      <c r="D398" s="311"/>
      <c r="E398" s="311"/>
      <c r="F398" s="311">
        <f t="shared" si="127"/>
        <v>105</v>
      </c>
      <c r="G398" s="311"/>
      <c r="H398" s="311"/>
      <c r="I398" s="311">
        <f t="shared" si="128"/>
        <v>41</v>
      </c>
      <c r="J398" s="311"/>
      <c r="K398" s="311"/>
      <c r="L398" s="311">
        <f t="shared" si="129"/>
        <v>111</v>
      </c>
      <c r="M398" s="311"/>
      <c r="N398" s="311"/>
      <c r="O398" s="311">
        <f t="shared" si="130"/>
        <v>42</v>
      </c>
      <c r="P398" s="311"/>
      <c r="Q398" s="311"/>
      <c r="R398" s="311">
        <f t="shared" si="131"/>
        <v>92</v>
      </c>
      <c r="S398" s="311"/>
      <c r="T398" s="311"/>
      <c r="U398" s="311" t="str">
        <f t="shared" si="132"/>
        <v>-</v>
      </c>
      <c r="V398" s="311"/>
      <c r="W398" s="311"/>
      <c r="X398" s="311" t="str">
        <f t="shared" si="133"/>
        <v>-</v>
      </c>
      <c r="Y398" s="311"/>
      <c r="Z398" s="311"/>
      <c r="AA398" s="311" t="str">
        <f t="shared" si="134"/>
        <v>-</v>
      </c>
      <c r="AB398" s="311"/>
      <c r="AC398" s="311"/>
      <c r="AD398" s="311">
        <f t="shared" si="135"/>
        <v>122</v>
      </c>
      <c r="AE398" s="311"/>
      <c r="AF398" s="311"/>
      <c r="AG398" s="311" t="str">
        <f t="shared" si="136"/>
        <v>-</v>
      </c>
      <c r="AH398" s="311"/>
      <c r="AI398" s="311"/>
      <c r="AJ398" s="311">
        <f t="shared" si="137"/>
        <v>36</v>
      </c>
      <c r="AK398" s="311"/>
      <c r="AL398" s="311"/>
      <c r="AM398" s="311">
        <f t="shared" si="138"/>
        <v>96</v>
      </c>
      <c r="AN398" s="311"/>
      <c r="AO398" s="311"/>
      <c r="AP398" s="311" t="str">
        <f t="shared" si="139"/>
        <v>-</v>
      </c>
      <c r="AQ398" s="311"/>
      <c r="AR398" s="311"/>
      <c r="AS398" s="311" t="str">
        <f t="shared" si="140"/>
        <v>-</v>
      </c>
      <c r="AT398" s="311"/>
      <c r="AU398" s="311"/>
      <c r="AV398" s="311">
        <f t="shared" si="141"/>
        <v>45</v>
      </c>
      <c r="AW398" s="311"/>
      <c r="AX398" s="311"/>
    </row>
    <row r="399" spans="1:50">
      <c r="A399" s="311"/>
      <c r="B399" s="311" t="s">
        <v>257</v>
      </c>
      <c r="C399" s="311">
        <f t="shared" si="126"/>
        <v>138</v>
      </c>
      <c r="D399" s="311"/>
      <c r="E399" s="311"/>
      <c r="F399" s="311">
        <f t="shared" si="127"/>
        <v>112</v>
      </c>
      <c r="G399" s="311"/>
      <c r="H399" s="311"/>
      <c r="I399" s="311">
        <f t="shared" si="128"/>
        <v>63</v>
      </c>
      <c r="J399" s="311"/>
      <c r="K399" s="311"/>
      <c r="L399" s="311" t="str">
        <f t="shared" si="129"/>
        <v>-</v>
      </c>
      <c r="M399" s="311"/>
      <c r="N399" s="311"/>
      <c r="O399" s="311">
        <f t="shared" si="130"/>
        <v>23</v>
      </c>
      <c r="P399" s="311"/>
      <c r="Q399" s="311"/>
      <c r="R399" s="311">
        <f t="shared" si="131"/>
        <v>84</v>
      </c>
      <c r="S399" s="311"/>
      <c r="T399" s="311"/>
      <c r="U399" s="311">
        <f t="shared" si="132"/>
        <v>53</v>
      </c>
      <c r="V399" s="311"/>
      <c r="W399" s="311"/>
      <c r="X399" s="311" t="str">
        <f t="shared" si="133"/>
        <v>-</v>
      </c>
      <c r="Y399" s="311"/>
      <c r="Z399" s="311"/>
      <c r="AA399" s="311" t="str">
        <f t="shared" si="134"/>
        <v>-</v>
      </c>
      <c r="AB399" s="311"/>
      <c r="AC399" s="311"/>
      <c r="AD399" s="311">
        <f t="shared" si="135"/>
        <v>103</v>
      </c>
      <c r="AE399" s="311"/>
      <c r="AF399" s="311"/>
      <c r="AG399" s="311" t="str">
        <f t="shared" si="136"/>
        <v>-</v>
      </c>
      <c r="AH399" s="311"/>
      <c r="AI399" s="311"/>
      <c r="AJ399" s="311">
        <f t="shared" si="137"/>
        <v>36</v>
      </c>
      <c r="AK399" s="311"/>
      <c r="AL399" s="311"/>
      <c r="AM399" s="311">
        <f t="shared" si="138"/>
        <v>97</v>
      </c>
      <c r="AN399" s="311"/>
      <c r="AO399" s="311"/>
      <c r="AP399" s="311">
        <f t="shared" si="139"/>
        <v>77</v>
      </c>
      <c r="AQ399" s="311"/>
      <c r="AR399" s="311"/>
      <c r="AS399" s="311">
        <f t="shared" si="140"/>
        <v>77</v>
      </c>
      <c r="AT399" s="311"/>
      <c r="AU399" s="311"/>
      <c r="AV399" s="311">
        <f t="shared" si="141"/>
        <v>84</v>
      </c>
      <c r="AW399" s="311"/>
      <c r="AX399" s="311"/>
    </row>
    <row r="400" spans="1:50">
      <c r="A400" s="311"/>
      <c r="B400" s="311" t="s">
        <v>206</v>
      </c>
      <c r="C400" s="311">
        <f t="shared" si="126"/>
        <v>100</v>
      </c>
      <c r="D400" s="311"/>
      <c r="E400" s="311"/>
      <c r="F400" s="311">
        <f t="shared" si="127"/>
        <v>46</v>
      </c>
      <c r="G400" s="311"/>
      <c r="H400" s="311"/>
      <c r="I400" s="311">
        <f t="shared" si="128"/>
        <v>12</v>
      </c>
      <c r="J400" s="311"/>
      <c r="K400" s="311"/>
      <c r="L400" s="311" t="str">
        <f t="shared" si="129"/>
        <v>-</v>
      </c>
      <c r="M400" s="311"/>
      <c r="N400" s="311"/>
      <c r="O400" s="311">
        <f t="shared" si="130"/>
        <v>31</v>
      </c>
      <c r="P400" s="311"/>
      <c r="Q400" s="311"/>
      <c r="R400" s="311">
        <f t="shared" si="131"/>
        <v>84</v>
      </c>
      <c r="S400" s="311"/>
      <c r="T400" s="311"/>
      <c r="U400" s="311" t="str">
        <f t="shared" si="132"/>
        <v>-</v>
      </c>
      <c r="V400" s="311"/>
      <c r="W400" s="311"/>
      <c r="X400" s="311" t="str">
        <f t="shared" si="133"/>
        <v>-</v>
      </c>
      <c r="Y400" s="311"/>
      <c r="Z400" s="311"/>
      <c r="AA400" s="311" t="str">
        <f t="shared" si="134"/>
        <v>-</v>
      </c>
      <c r="AB400" s="311"/>
      <c r="AC400" s="311"/>
      <c r="AD400" s="311">
        <f t="shared" si="135"/>
        <v>37</v>
      </c>
      <c r="AE400" s="311"/>
      <c r="AF400" s="311"/>
      <c r="AG400" s="311">
        <f t="shared" si="136"/>
        <v>53</v>
      </c>
      <c r="AH400" s="311"/>
      <c r="AI400" s="311"/>
      <c r="AJ400" s="311">
        <f t="shared" si="137"/>
        <v>36</v>
      </c>
      <c r="AK400" s="311"/>
      <c r="AL400" s="311"/>
      <c r="AM400" s="311">
        <f t="shared" si="138"/>
        <v>158</v>
      </c>
      <c r="AN400" s="311"/>
      <c r="AO400" s="311"/>
      <c r="AP400" s="311" t="str">
        <f t="shared" si="139"/>
        <v>-</v>
      </c>
      <c r="AQ400" s="311"/>
      <c r="AR400" s="311"/>
      <c r="AS400" s="311" t="str">
        <f t="shared" si="140"/>
        <v>-</v>
      </c>
      <c r="AT400" s="311"/>
      <c r="AU400" s="311"/>
      <c r="AV400" s="311">
        <f t="shared" si="141"/>
        <v>148</v>
      </c>
      <c r="AW400" s="311"/>
      <c r="AX400" s="311"/>
    </row>
    <row r="401" spans="1:50">
      <c r="A401" s="311"/>
      <c r="B401" s="311" t="s">
        <v>186</v>
      </c>
      <c r="C401" s="311">
        <f t="shared" si="126"/>
        <v>27</v>
      </c>
      <c r="D401" s="311"/>
      <c r="E401" s="311"/>
      <c r="F401" s="311">
        <f t="shared" si="127"/>
        <v>18</v>
      </c>
      <c r="G401" s="311"/>
      <c r="H401" s="311"/>
      <c r="I401" s="311">
        <f t="shared" si="128"/>
        <v>38</v>
      </c>
      <c r="J401" s="311"/>
      <c r="K401" s="311"/>
      <c r="L401" s="311">
        <f t="shared" si="129"/>
        <v>13</v>
      </c>
      <c r="M401" s="311"/>
      <c r="N401" s="311"/>
      <c r="O401" s="311">
        <f t="shared" si="130"/>
        <v>7</v>
      </c>
      <c r="P401" s="311"/>
      <c r="Q401" s="311"/>
      <c r="R401" s="311">
        <f t="shared" si="131"/>
        <v>21</v>
      </c>
      <c r="S401" s="311"/>
      <c r="T401" s="311"/>
      <c r="U401" s="311">
        <f t="shared" si="132"/>
        <v>14</v>
      </c>
      <c r="V401" s="311"/>
      <c r="W401" s="311"/>
      <c r="X401" s="311">
        <f t="shared" si="133"/>
        <v>20</v>
      </c>
      <c r="Y401" s="311"/>
      <c r="Z401" s="311"/>
      <c r="AA401" s="311" t="str">
        <f t="shared" si="134"/>
        <v>-</v>
      </c>
      <c r="AB401" s="311"/>
      <c r="AC401" s="311"/>
      <c r="AD401" s="311">
        <f t="shared" si="135"/>
        <v>16</v>
      </c>
      <c r="AE401" s="311"/>
      <c r="AF401" s="311"/>
      <c r="AG401" s="311">
        <f t="shared" si="136"/>
        <v>21</v>
      </c>
      <c r="AH401" s="311"/>
      <c r="AI401" s="311"/>
      <c r="AJ401" s="311">
        <f t="shared" si="137"/>
        <v>18</v>
      </c>
      <c r="AK401" s="311"/>
      <c r="AL401" s="311"/>
      <c r="AM401" s="311">
        <f t="shared" si="138"/>
        <v>49</v>
      </c>
      <c r="AN401" s="311"/>
      <c r="AO401" s="311"/>
      <c r="AP401" s="311">
        <f t="shared" si="139"/>
        <v>45</v>
      </c>
      <c r="AQ401" s="311"/>
      <c r="AR401" s="311"/>
      <c r="AS401" s="311">
        <f t="shared" si="140"/>
        <v>45</v>
      </c>
      <c r="AT401" s="311"/>
      <c r="AU401" s="311"/>
      <c r="AV401" s="311">
        <f t="shared" si="141"/>
        <v>29</v>
      </c>
      <c r="AW401" s="311"/>
      <c r="AX401" s="311"/>
    </row>
    <row r="402" spans="1:50">
      <c r="A402" s="311"/>
      <c r="B402" s="311" t="s">
        <v>205</v>
      </c>
      <c r="C402" s="311">
        <f t="shared" si="126"/>
        <v>54</v>
      </c>
      <c r="D402" s="311"/>
      <c r="E402" s="311"/>
      <c r="F402" s="311">
        <f t="shared" si="127"/>
        <v>51</v>
      </c>
      <c r="G402" s="311"/>
      <c r="H402" s="311"/>
      <c r="I402" s="311">
        <f t="shared" si="128"/>
        <v>44</v>
      </c>
      <c r="J402" s="311"/>
      <c r="K402" s="311"/>
      <c r="L402" s="311">
        <f t="shared" si="129"/>
        <v>30</v>
      </c>
      <c r="M402" s="311"/>
      <c r="N402" s="311"/>
      <c r="O402" s="311" t="str">
        <f t="shared" si="130"/>
        <v>-</v>
      </c>
      <c r="P402" s="311"/>
      <c r="Q402" s="311"/>
      <c r="R402" s="311">
        <f t="shared" si="131"/>
        <v>26</v>
      </c>
      <c r="S402" s="311"/>
      <c r="T402" s="311"/>
      <c r="U402" s="311">
        <f t="shared" si="132"/>
        <v>25</v>
      </c>
      <c r="V402" s="311"/>
      <c r="W402" s="311"/>
      <c r="X402" s="311">
        <f t="shared" si="133"/>
        <v>38</v>
      </c>
      <c r="Y402" s="311"/>
      <c r="Z402" s="311"/>
      <c r="AA402" s="311" t="str">
        <f t="shared" si="134"/>
        <v>-</v>
      </c>
      <c r="AB402" s="311"/>
      <c r="AC402" s="311"/>
      <c r="AD402" s="311">
        <f t="shared" si="135"/>
        <v>47</v>
      </c>
      <c r="AE402" s="311"/>
      <c r="AF402" s="311"/>
      <c r="AG402" s="311">
        <f t="shared" si="136"/>
        <v>24</v>
      </c>
      <c r="AH402" s="311"/>
      <c r="AI402" s="311"/>
      <c r="AJ402" s="311">
        <f t="shared" si="137"/>
        <v>15</v>
      </c>
      <c r="AK402" s="311"/>
      <c r="AL402" s="311"/>
      <c r="AM402" s="311">
        <f t="shared" si="138"/>
        <v>46</v>
      </c>
      <c r="AN402" s="311"/>
      <c r="AO402" s="311"/>
      <c r="AP402" s="311">
        <f t="shared" si="139"/>
        <v>80</v>
      </c>
      <c r="AQ402" s="311"/>
      <c r="AR402" s="311"/>
      <c r="AS402" s="311">
        <f t="shared" si="140"/>
        <v>78</v>
      </c>
      <c r="AT402" s="311"/>
      <c r="AU402" s="311"/>
      <c r="AV402" s="311">
        <f t="shared" si="141"/>
        <v>12</v>
      </c>
      <c r="AW402" s="311"/>
      <c r="AX402" s="311"/>
    </row>
    <row r="403" spans="1:50">
      <c r="A403" s="311"/>
      <c r="B403" s="311" t="s">
        <v>189</v>
      </c>
      <c r="C403" s="311">
        <f t="shared" si="126"/>
        <v>66</v>
      </c>
      <c r="D403" s="311"/>
      <c r="E403" s="311"/>
      <c r="F403" s="311">
        <f t="shared" si="127"/>
        <v>22</v>
      </c>
      <c r="G403" s="311"/>
      <c r="H403" s="311"/>
      <c r="I403" s="311">
        <f t="shared" si="128"/>
        <v>34</v>
      </c>
      <c r="J403" s="311"/>
      <c r="K403" s="311"/>
      <c r="L403" s="311">
        <f t="shared" si="129"/>
        <v>41</v>
      </c>
      <c r="M403" s="311"/>
      <c r="N403" s="311"/>
      <c r="O403" s="311">
        <f t="shared" si="130"/>
        <v>65</v>
      </c>
      <c r="P403" s="311"/>
      <c r="Q403" s="311"/>
      <c r="R403" s="311">
        <f t="shared" si="131"/>
        <v>76</v>
      </c>
      <c r="S403" s="311"/>
      <c r="T403" s="311"/>
      <c r="U403" s="311">
        <f t="shared" si="132"/>
        <v>40</v>
      </c>
      <c r="V403" s="311"/>
      <c r="W403" s="311"/>
      <c r="X403" s="311">
        <f t="shared" si="133"/>
        <v>56</v>
      </c>
      <c r="Y403" s="311"/>
      <c r="Z403" s="311"/>
      <c r="AA403" s="311" t="str">
        <f t="shared" si="134"/>
        <v>-</v>
      </c>
      <c r="AB403" s="311"/>
      <c r="AC403" s="311"/>
      <c r="AD403" s="311">
        <f t="shared" si="135"/>
        <v>9</v>
      </c>
      <c r="AE403" s="311"/>
      <c r="AF403" s="311"/>
      <c r="AG403" s="311">
        <f t="shared" si="136"/>
        <v>17</v>
      </c>
      <c r="AH403" s="311"/>
      <c r="AI403" s="311"/>
      <c r="AJ403" s="311" t="str">
        <f t="shared" si="137"/>
        <v>-</v>
      </c>
      <c r="AK403" s="311"/>
      <c r="AL403" s="311"/>
      <c r="AM403" s="311">
        <f t="shared" si="138"/>
        <v>127</v>
      </c>
      <c r="AN403" s="311"/>
      <c r="AO403" s="311"/>
      <c r="AP403" s="311">
        <f t="shared" si="139"/>
        <v>110</v>
      </c>
      <c r="AQ403" s="311"/>
      <c r="AR403" s="311"/>
      <c r="AS403" s="311">
        <f t="shared" si="140"/>
        <v>106</v>
      </c>
      <c r="AT403" s="311"/>
      <c r="AU403" s="311"/>
      <c r="AV403" s="311">
        <f t="shared" si="141"/>
        <v>95</v>
      </c>
      <c r="AW403" s="311"/>
      <c r="AX403" s="311"/>
    </row>
    <row r="404" spans="1:50">
      <c r="A404" s="311"/>
      <c r="B404" s="311" t="s">
        <v>263</v>
      </c>
      <c r="C404" s="311">
        <f t="shared" si="126"/>
        <v>135</v>
      </c>
      <c r="D404" s="311"/>
      <c r="E404" s="311"/>
      <c r="F404" s="311">
        <f t="shared" si="127"/>
        <v>84</v>
      </c>
      <c r="G404" s="311"/>
      <c r="H404" s="311"/>
      <c r="I404" s="311">
        <f t="shared" si="128"/>
        <v>80</v>
      </c>
      <c r="J404" s="311"/>
      <c r="K404" s="311"/>
      <c r="L404" s="311">
        <f t="shared" si="129"/>
        <v>64</v>
      </c>
      <c r="M404" s="311"/>
      <c r="N404" s="311"/>
      <c r="O404" s="311">
        <f t="shared" si="130"/>
        <v>42</v>
      </c>
      <c r="P404" s="311"/>
      <c r="Q404" s="311"/>
      <c r="R404" s="311">
        <f t="shared" si="131"/>
        <v>84</v>
      </c>
      <c r="S404" s="311"/>
      <c r="T404" s="311"/>
      <c r="U404" s="311">
        <f t="shared" si="132"/>
        <v>32</v>
      </c>
      <c r="V404" s="311"/>
      <c r="W404" s="311"/>
      <c r="X404" s="311">
        <f t="shared" si="133"/>
        <v>52</v>
      </c>
      <c r="Y404" s="311"/>
      <c r="Z404" s="311"/>
      <c r="AA404" s="311" t="str">
        <f t="shared" si="134"/>
        <v>-</v>
      </c>
      <c r="AB404" s="311"/>
      <c r="AC404" s="311"/>
      <c r="AD404" s="311">
        <f t="shared" si="135"/>
        <v>44</v>
      </c>
      <c r="AE404" s="311"/>
      <c r="AF404" s="311"/>
      <c r="AG404" s="311">
        <f t="shared" si="136"/>
        <v>39</v>
      </c>
      <c r="AH404" s="311"/>
      <c r="AI404" s="311"/>
      <c r="AJ404" s="311" t="str">
        <f t="shared" si="137"/>
        <v>-</v>
      </c>
      <c r="AK404" s="311"/>
      <c r="AL404" s="311"/>
      <c r="AM404" s="311">
        <f t="shared" si="138"/>
        <v>135</v>
      </c>
      <c r="AN404" s="311"/>
      <c r="AO404" s="311"/>
      <c r="AP404" s="311">
        <f t="shared" si="139"/>
        <v>107</v>
      </c>
      <c r="AQ404" s="311"/>
      <c r="AR404" s="311"/>
      <c r="AS404" s="311">
        <f t="shared" si="140"/>
        <v>105</v>
      </c>
      <c r="AT404" s="311"/>
      <c r="AU404" s="311"/>
      <c r="AV404" s="311">
        <f t="shared" si="141"/>
        <v>138</v>
      </c>
      <c r="AW404" s="311"/>
      <c r="AX404" s="311"/>
    </row>
    <row r="405" spans="1:50">
      <c r="A405" s="311"/>
      <c r="B405" s="311" t="s">
        <v>285</v>
      </c>
      <c r="C405" s="311">
        <f t="shared" si="126"/>
        <v>160</v>
      </c>
      <c r="D405" s="311"/>
      <c r="E405" s="311"/>
      <c r="F405" s="311">
        <f t="shared" si="127"/>
        <v>164</v>
      </c>
      <c r="G405" s="311"/>
      <c r="H405" s="311"/>
      <c r="I405" s="311" t="str">
        <f t="shared" si="128"/>
        <v>-</v>
      </c>
      <c r="J405" s="311"/>
      <c r="K405" s="311"/>
      <c r="L405" s="311" t="str">
        <f t="shared" si="129"/>
        <v>-</v>
      </c>
      <c r="M405" s="311"/>
      <c r="N405" s="311"/>
      <c r="O405" s="311">
        <f t="shared" si="130"/>
        <v>65</v>
      </c>
      <c r="P405" s="311"/>
      <c r="Q405" s="311"/>
      <c r="R405" s="311" t="str">
        <f t="shared" si="131"/>
        <v>-</v>
      </c>
      <c r="S405" s="311"/>
      <c r="T405" s="311"/>
      <c r="U405" s="311">
        <f t="shared" si="132"/>
        <v>67</v>
      </c>
      <c r="V405" s="311"/>
      <c r="W405" s="311"/>
      <c r="X405" s="311" t="str">
        <f t="shared" si="133"/>
        <v>-</v>
      </c>
      <c r="Y405" s="311"/>
      <c r="Z405" s="311"/>
      <c r="AA405" s="311" t="str">
        <f t="shared" si="134"/>
        <v>-</v>
      </c>
      <c r="AB405" s="311"/>
      <c r="AC405" s="311"/>
      <c r="AD405" s="311">
        <f t="shared" si="135"/>
        <v>142</v>
      </c>
      <c r="AE405" s="311"/>
      <c r="AF405" s="311"/>
      <c r="AG405" s="311" t="str">
        <f t="shared" si="136"/>
        <v>-</v>
      </c>
      <c r="AH405" s="311"/>
      <c r="AI405" s="311"/>
      <c r="AJ405" s="311">
        <f t="shared" si="137"/>
        <v>36</v>
      </c>
      <c r="AK405" s="311"/>
      <c r="AL405" s="311"/>
      <c r="AM405" s="311">
        <f t="shared" si="138"/>
        <v>119</v>
      </c>
      <c r="AN405" s="311"/>
      <c r="AO405" s="311"/>
      <c r="AP405" s="311">
        <f t="shared" si="139"/>
        <v>103</v>
      </c>
      <c r="AQ405" s="311"/>
      <c r="AR405" s="311"/>
      <c r="AS405" s="311" t="str">
        <f t="shared" si="140"/>
        <v>-</v>
      </c>
      <c r="AT405" s="311"/>
      <c r="AU405" s="311"/>
      <c r="AV405" s="311">
        <f t="shared" si="141"/>
        <v>95</v>
      </c>
      <c r="AW405" s="311"/>
      <c r="AX405" s="311"/>
    </row>
    <row r="406" spans="1:50">
      <c r="A406" s="311"/>
      <c r="B406" s="311" t="s">
        <v>213</v>
      </c>
      <c r="C406" s="311">
        <f t="shared" si="126"/>
        <v>102</v>
      </c>
      <c r="D406" s="311"/>
      <c r="E406" s="311"/>
      <c r="F406" s="311">
        <f t="shared" si="127"/>
        <v>53</v>
      </c>
      <c r="G406" s="311"/>
      <c r="H406" s="311"/>
      <c r="I406" s="311">
        <f t="shared" si="128"/>
        <v>41</v>
      </c>
      <c r="J406" s="311"/>
      <c r="K406" s="311"/>
      <c r="L406" s="311">
        <f t="shared" si="129"/>
        <v>60</v>
      </c>
      <c r="M406" s="311"/>
      <c r="N406" s="311"/>
      <c r="O406" s="311">
        <f t="shared" si="130"/>
        <v>15</v>
      </c>
      <c r="P406" s="311"/>
      <c r="Q406" s="311"/>
      <c r="R406" s="311">
        <f t="shared" si="131"/>
        <v>25</v>
      </c>
      <c r="S406" s="311"/>
      <c r="T406" s="311"/>
      <c r="U406" s="311">
        <f t="shared" si="132"/>
        <v>60</v>
      </c>
      <c r="V406" s="311"/>
      <c r="W406" s="311"/>
      <c r="X406" s="311">
        <f t="shared" si="133"/>
        <v>69</v>
      </c>
      <c r="Y406" s="311"/>
      <c r="Z406" s="311"/>
      <c r="AA406" s="311">
        <f t="shared" si="134"/>
        <v>5</v>
      </c>
      <c r="AB406" s="311"/>
      <c r="AC406" s="311"/>
      <c r="AD406" s="311">
        <f t="shared" si="135"/>
        <v>29</v>
      </c>
      <c r="AE406" s="311"/>
      <c r="AF406" s="311"/>
      <c r="AG406" s="311">
        <f t="shared" si="136"/>
        <v>53</v>
      </c>
      <c r="AH406" s="311"/>
      <c r="AI406" s="311"/>
      <c r="AJ406" s="311" t="str">
        <f t="shared" si="137"/>
        <v>-</v>
      </c>
      <c r="AK406" s="311"/>
      <c r="AL406" s="311"/>
      <c r="AM406" s="311">
        <f t="shared" si="138"/>
        <v>126</v>
      </c>
      <c r="AN406" s="311"/>
      <c r="AO406" s="311"/>
      <c r="AP406" s="311">
        <f t="shared" si="139"/>
        <v>103</v>
      </c>
      <c r="AQ406" s="311"/>
      <c r="AR406" s="311"/>
      <c r="AS406" s="311">
        <f t="shared" si="140"/>
        <v>102</v>
      </c>
      <c r="AT406" s="311"/>
      <c r="AU406" s="311"/>
      <c r="AV406" s="311">
        <f t="shared" si="141"/>
        <v>109</v>
      </c>
      <c r="AW406" s="311"/>
      <c r="AX406" s="311"/>
    </row>
    <row r="407" spans="1:50">
      <c r="A407" s="311"/>
      <c r="B407" s="311" t="s">
        <v>187</v>
      </c>
      <c r="C407" s="311">
        <f t="shared" si="126"/>
        <v>113</v>
      </c>
      <c r="D407" s="311"/>
      <c r="E407" s="311"/>
      <c r="F407" s="311">
        <f t="shared" si="127"/>
        <v>70</v>
      </c>
      <c r="G407" s="311"/>
      <c r="H407" s="311"/>
      <c r="I407" s="311">
        <f t="shared" si="128"/>
        <v>46</v>
      </c>
      <c r="J407" s="311"/>
      <c r="K407" s="311"/>
      <c r="L407" s="311">
        <f t="shared" si="129"/>
        <v>38</v>
      </c>
      <c r="M407" s="311"/>
      <c r="N407" s="311"/>
      <c r="O407" s="311">
        <f t="shared" si="130"/>
        <v>12</v>
      </c>
      <c r="P407" s="311"/>
      <c r="Q407" s="311"/>
      <c r="R407" s="311">
        <f t="shared" si="131"/>
        <v>9</v>
      </c>
      <c r="S407" s="311"/>
      <c r="T407" s="311"/>
      <c r="U407" s="311">
        <f t="shared" si="132"/>
        <v>32</v>
      </c>
      <c r="V407" s="311"/>
      <c r="W407" s="311"/>
      <c r="X407" s="311">
        <f t="shared" si="133"/>
        <v>43</v>
      </c>
      <c r="Y407" s="311"/>
      <c r="Z407" s="311"/>
      <c r="AA407" s="311">
        <f t="shared" si="134"/>
        <v>5</v>
      </c>
      <c r="AB407" s="311"/>
      <c r="AC407" s="311"/>
      <c r="AD407" s="311">
        <f t="shared" si="135"/>
        <v>81</v>
      </c>
      <c r="AE407" s="311"/>
      <c r="AF407" s="311"/>
      <c r="AG407" s="311" t="str">
        <f t="shared" si="136"/>
        <v>-</v>
      </c>
      <c r="AH407" s="311"/>
      <c r="AI407" s="311"/>
      <c r="AJ407" s="311" t="str">
        <f t="shared" si="137"/>
        <v>-</v>
      </c>
      <c r="AK407" s="311"/>
      <c r="AL407" s="311"/>
      <c r="AM407" s="311">
        <f t="shared" si="138"/>
        <v>127</v>
      </c>
      <c r="AN407" s="311"/>
      <c r="AO407" s="311"/>
      <c r="AP407" s="311">
        <f t="shared" si="139"/>
        <v>101</v>
      </c>
      <c r="AQ407" s="311"/>
      <c r="AR407" s="311"/>
      <c r="AS407" s="311">
        <f t="shared" si="140"/>
        <v>100</v>
      </c>
      <c r="AT407" s="311"/>
      <c r="AU407" s="311"/>
      <c r="AV407" s="311">
        <f t="shared" si="141"/>
        <v>148</v>
      </c>
      <c r="AW407" s="311"/>
      <c r="AX407" s="311"/>
    </row>
    <row r="408" spans="1:50">
      <c r="A408" s="311"/>
      <c r="B408" s="311" t="s">
        <v>274</v>
      </c>
      <c r="C408" s="311">
        <f t="shared" si="126"/>
        <v>131</v>
      </c>
      <c r="D408" s="311"/>
      <c r="E408" s="311"/>
      <c r="F408" s="311">
        <f t="shared" si="127"/>
        <v>120</v>
      </c>
      <c r="G408" s="311"/>
      <c r="H408" s="311"/>
      <c r="I408" s="311">
        <f t="shared" si="128"/>
        <v>85</v>
      </c>
      <c r="J408" s="311"/>
      <c r="K408" s="311"/>
      <c r="L408" s="311">
        <f t="shared" si="129"/>
        <v>81</v>
      </c>
      <c r="M408" s="311"/>
      <c r="N408" s="311"/>
      <c r="O408" s="311">
        <f t="shared" si="130"/>
        <v>31</v>
      </c>
      <c r="P408" s="311"/>
      <c r="Q408" s="311"/>
      <c r="R408" s="311" t="str">
        <f t="shared" si="131"/>
        <v>-</v>
      </c>
      <c r="S408" s="311"/>
      <c r="T408" s="311"/>
      <c r="U408" s="311" t="str">
        <f t="shared" si="132"/>
        <v>-</v>
      </c>
      <c r="V408" s="311"/>
      <c r="W408" s="311"/>
      <c r="X408" s="311" t="str">
        <f t="shared" si="133"/>
        <v>-</v>
      </c>
      <c r="Y408" s="311"/>
      <c r="Z408" s="311"/>
      <c r="AA408" s="311" t="str">
        <f t="shared" si="134"/>
        <v>-</v>
      </c>
      <c r="AB408" s="311"/>
      <c r="AC408" s="311"/>
      <c r="AD408" s="311">
        <f t="shared" si="135"/>
        <v>91</v>
      </c>
      <c r="AE408" s="311"/>
      <c r="AF408" s="311"/>
      <c r="AG408" s="311">
        <f t="shared" si="136"/>
        <v>53</v>
      </c>
      <c r="AH408" s="311"/>
      <c r="AI408" s="311"/>
      <c r="AJ408" s="311" t="str">
        <f t="shared" si="137"/>
        <v>-</v>
      </c>
      <c r="AK408" s="311"/>
      <c r="AL408" s="311"/>
      <c r="AM408" s="311">
        <f t="shared" si="138"/>
        <v>89</v>
      </c>
      <c r="AN408" s="311"/>
      <c r="AO408" s="311"/>
      <c r="AP408" s="311">
        <f t="shared" si="139"/>
        <v>64</v>
      </c>
      <c r="AQ408" s="311"/>
      <c r="AR408" s="311"/>
      <c r="AS408" s="311">
        <f t="shared" si="140"/>
        <v>65</v>
      </c>
      <c r="AT408" s="311"/>
      <c r="AU408" s="311"/>
      <c r="AV408" s="311">
        <f t="shared" si="141"/>
        <v>79</v>
      </c>
      <c r="AW408" s="311"/>
      <c r="AX408" s="311"/>
    </row>
    <row r="409" spans="1:50">
      <c r="A409" s="311"/>
      <c r="B409" s="311" t="s">
        <v>207</v>
      </c>
      <c r="C409" s="311">
        <f t="shared" si="126"/>
        <v>101</v>
      </c>
      <c r="D409" s="311"/>
      <c r="E409" s="311"/>
      <c r="F409" s="311">
        <f t="shared" si="127"/>
        <v>94</v>
      </c>
      <c r="G409" s="311"/>
      <c r="H409" s="311"/>
      <c r="I409" s="311">
        <f t="shared" si="128"/>
        <v>67</v>
      </c>
      <c r="J409" s="311"/>
      <c r="K409" s="311"/>
      <c r="L409" s="311">
        <f t="shared" si="129"/>
        <v>70</v>
      </c>
      <c r="M409" s="311"/>
      <c r="N409" s="311"/>
      <c r="O409" s="311">
        <f t="shared" si="130"/>
        <v>12</v>
      </c>
      <c r="P409" s="311"/>
      <c r="Q409" s="311"/>
      <c r="R409" s="311">
        <f t="shared" si="131"/>
        <v>102</v>
      </c>
      <c r="S409" s="311"/>
      <c r="T409" s="311"/>
      <c r="U409" s="311">
        <f t="shared" si="132"/>
        <v>57</v>
      </c>
      <c r="V409" s="311"/>
      <c r="W409" s="311"/>
      <c r="X409" s="311">
        <f t="shared" si="133"/>
        <v>66</v>
      </c>
      <c r="Y409" s="311"/>
      <c r="Z409" s="311"/>
      <c r="AA409" s="311" t="str">
        <f t="shared" si="134"/>
        <v>-</v>
      </c>
      <c r="AB409" s="311"/>
      <c r="AC409" s="311"/>
      <c r="AD409" s="311">
        <f t="shared" si="135"/>
        <v>53</v>
      </c>
      <c r="AE409" s="311"/>
      <c r="AF409" s="311"/>
      <c r="AG409" s="311">
        <f t="shared" si="136"/>
        <v>53</v>
      </c>
      <c r="AH409" s="311"/>
      <c r="AI409" s="311"/>
      <c r="AJ409" s="311" t="str">
        <f t="shared" si="137"/>
        <v>-</v>
      </c>
      <c r="AK409" s="311"/>
      <c r="AL409" s="311"/>
      <c r="AM409" s="311">
        <f t="shared" si="138"/>
        <v>78</v>
      </c>
      <c r="AN409" s="311"/>
      <c r="AO409" s="311"/>
      <c r="AP409" s="311">
        <f t="shared" si="139"/>
        <v>63</v>
      </c>
      <c r="AQ409" s="311"/>
      <c r="AR409" s="311"/>
      <c r="AS409" s="311">
        <f t="shared" si="140"/>
        <v>63</v>
      </c>
      <c r="AT409" s="311"/>
      <c r="AU409" s="311"/>
      <c r="AV409" s="311">
        <f t="shared" si="141"/>
        <v>42</v>
      </c>
      <c r="AW409" s="311"/>
      <c r="AX409" s="311"/>
    </row>
    <row r="410" spans="1:50">
      <c r="A410" s="311"/>
      <c r="B410" s="311" t="s">
        <v>141</v>
      </c>
      <c r="C410" s="311">
        <f t="shared" si="126"/>
        <v>165</v>
      </c>
      <c r="D410" s="311"/>
      <c r="E410" s="311"/>
      <c r="F410" s="311">
        <f t="shared" si="127"/>
        <v>139</v>
      </c>
      <c r="G410" s="311"/>
      <c r="H410" s="311"/>
      <c r="I410" s="311" t="str">
        <f t="shared" si="128"/>
        <v>-</v>
      </c>
      <c r="J410" s="311"/>
      <c r="K410" s="311"/>
      <c r="L410" s="311" t="str">
        <f t="shared" si="129"/>
        <v>-</v>
      </c>
      <c r="M410" s="311"/>
      <c r="N410" s="311"/>
      <c r="O410" s="311">
        <f t="shared" si="130"/>
        <v>2</v>
      </c>
      <c r="P410" s="311"/>
      <c r="Q410" s="311"/>
      <c r="R410" s="311" t="str">
        <f t="shared" si="131"/>
        <v>-</v>
      </c>
      <c r="S410" s="311"/>
      <c r="T410" s="311"/>
      <c r="U410" s="311" t="str">
        <f t="shared" si="132"/>
        <v>-</v>
      </c>
      <c r="V410" s="311"/>
      <c r="W410" s="311"/>
      <c r="X410" s="311" t="str">
        <f t="shared" si="133"/>
        <v>-</v>
      </c>
      <c r="Y410" s="311"/>
      <c r="Z410" s="311"/>
      <c r="AA410" s="311" t="str">
        <f t="shared" si="134"/>
        <v>-</v>
      </c>
      <c r="AB410" s="311"/>
      <c r="AC410" s="311"/>
      <c r="AD410" s="311">
        <f t="shared" si="135"/>
        <v>151</v>
      </c>
      <c r="AE410" s="311"/>
      <c r="AF410" s="311"/>
      <c r="AG410" s="311" t="str">
        <f t="shared" si="136"/>
        <v>-</v>
      </c>
      <c r="AH410" s="311"/>
      <c r="AI410" s="311"/>
      <c r="AJ410" s="311" t="str">
        <f t="shared" si="137"/>
        <v>-</v>
      </c>
      <c r="AK410" s="311"/>
      <c r="AL410" s="311"/>
      <c r="AM410" s="311">
        <f t="shared" si="138"/>
        <v>150</v>
      </c>
      <c r="AN410" s="311"/>
      <c r="AO410" s="311"/>
      <c r="AP410" s="311">
        <f t="shared" si="139"/>
        <v>129</v>
      </c>
      <c r="AQ410" s="311"/>
      <c r="AR410" s="311"/>
      <c r="AS410" s="311" t="str">
        <f t="shared" si="140"/>
        <v>-</v>
      </c>
      <c r="AT410" s="311"/>
      <c r="AU410" s="311"/>
      <c r="AV410" s="311">
        <f t="shared" si="141"/>
        <v>148</v>
      </c>
      <c r="AW410" s="311"/>
      <c r="AX410" s="311"/>
    </row>
    <row r="411" spans="1:50">
      <c r="A411" s="311"/>
      <c r="B411" s="311" t="s">
        <v>193</v>
      </c>
      <c r="C411" s="311">
        <f t="shared" si="126"/>
        <v>145</v>
      </c>
      <c r="D411" s="311"/>
      <c r="E411" s="311"/>
      <c r="F411" s="311">
        <f t="shared" si="127"/>
        <v>130</v>
      </c>
      <c r="G411" s="311"/>
      <c r="H411" s="311"/>
      <c r="I411" s="311" t="str">
        <f t="shared" si="128"/>
        <v>-</v>
      </c>
      <c r="J411" s="311"/>
      <c r="K411" s="311"/>
      <c r="L411" s="311" t="str">
        <f t="shared" si="129"/>
        <v>-</v>
      </c>
      <c r="M411" s="311"/>
      <c r="N411" s="311"/>
      <c r="O411" s="311">
        <f t="shared" si="130"/>
        <v>7</v>
      </c>
      <c r="P411" s="311"/>
      <c r="Q411" s="311"/>
      <c r="R411" s="311" t="str">
        <f t="shared" si="131"/>
        <v>-</v>
      </c>
      <c r="S411" s="311"/>
      <c r="T411" s="311"/>
      <c r="U411" s="311" t="str">
        <f t="shared" si="132"/>
        <v>-</v>
      </c>
      <c r="V411" s="311"/>
      <c r="W411" s="311"/>
      <c r="X411" s="311" t="str">
        <f t="shared" si="133"/>
        <v>-</v>
      </c>
      <c r="Y411" s="311"/>
      <c r="Z411" s="311"/>
      <c r="AA411" s="311">
        <f t="shared" si="134"/>
        <v>5</v>
      </c>
      <c r="AB411" s="311"/>
      <c r="AC411" s="311"/>
      <c r="AD411" s="311">
        <f t="shared" si="135"/>
        <v>115</v>
      </c>
      <c r="AE411" s="311"/>
      <c r="AF411" s="311"/>
      <c r="AG411" s="311" t="str">
        <f t="shared" si="136"/>
        <v>-</v>
      </c>
      <c r="AH411" s="311"/>
      <c r="AI411" s="311"/>
      <c r="AJ411" s="311" t="str">
        <f t="shared" si="137"/>
        <v>-</v>
      </c>
      <c r="AK411" s="311"/>
      <c r="AL411" s="311"/>
      <c r="AM411" s="311">
        <f t="shared" si="138"/>
        <v>103</v>
      </c>
      <c r="AN411" s="311"/>
      <c r="AO411" s="311"/>
      <c r="AP411" s="311">
        <f t="shared" si="139"/>
        <v>78</v>
      </c>
      <c r="AQ411" s="311"/>
      <c r="AR411" s="311"/>
      <c r="AS411" s="311">
        <f t="shared" si="140"/>
        <v>75</v>
      </c>
      <c r="AT411" s="311"/>
      <c r="AU411" s="311"/>
      <c r="AV411" s="311">
        <f t="shared" si="141"/>
        <v>113</v>
      </c>
      <c r="AW411" s="311"/>
      <c r="AX411" s="311"/>
    </row>
    <row r="412" spans="1:50">
      <c r="A412" s="311"/>
      <c r="B412" s="311" t="s">
        <v>133</v>
      </c>
      <c r="C412" s="311">
        <f t="shared" si="126"/>
        <v>148</v>
      </c>
      <c r="D412" s="311"/>
      <c r="E412" s="311"/>
      <c r="F412" s="311">
        <f t="shared" si="127"/>
        <v>109</v>
      </c>
      <c r="G412" s="311"/>
      <c r="H412" s="311"/>
      <c r="I412" s="311">
        <f t="shared" si="128"/>
        <v>58</v>
      </c>
      <c r="J412" s="311"/>
      <c r="K412" s="311"/>
      <c r="L412" s="311">
        <f t="shared" si="129"/>
        <v>85</v>
      </c>
      <c r="M412" s="311"/>
      <c r="N412" s="311"/>
      <c r="O412" s="311">
        <f t="shared" si="130"/>
        <v>1</v>
      </c>
      <c r="P412" s="311"/>
      <c r="Q412" s="311"/>
      <c r="R412" s="311">
        <f t="shared" si="131"/>
        <v>76</v>
      </c>
      <c r="S412" s="311"/>
      <c r="T412" s="311"/>
      <c r="U412" s="311" t="str">
        <f t="shared" si="132"/>
        <v>-</v>
      </c>
      <c r="V412" s="311"/>
      <c r="W412" s="311"/>
      <c r="X412" s="311" t="str">
        <f t="shared" si="133"/>
        <v>-</v>
      </c>
      <c r="Y412" s="311"/>
      <c r="Z412" s="311"/>
      <c r="AA412" s="311" t="str">
        <f t="shared" si="134"/>
        <v>-</v>
      </c>
      <c r="AB412" s="311"/>
      <c r="AC412" s="311"/>
      <c r="AD412" s="311">
        <f t="shared" si="135"/>
        <v>142</v>
      </c>
      <c r="AE412" s="311"/>
      <c r="AF412" s="311"/>
      <c r="AG412" s="311" t="str">
        <f t="shared" si="136"/>
        <v>-</v>
      </c>
      <c r="AH412" s="311"/>
      <c r="AI412" s="311"/>
      <c r="AJ412" s="311">
        <f t="shared" si="137"/>
        <v>36</v>
      </c>
      <c r="AK412" s="311"/>
      <c r="AL412" s="311"/>
      <c r="AM412" s="311">
        <f t="shared" si="138"/>
        <v>135</v>
      </c>
      <c r="AN412" s="311"/>
      <c r="AO412" s="311"/>
      <c r="AP412" s="311">
        <f t="shared" si="139"/>
        <v>123</v>
      </c>
      <c r="AQ412" s="311"/>
      <c r="AR412" s="311"/>
      <c r="AS412" s="311" t="str">
        <f t="shared" si="140"/>
        <v>-</v>
      </c>
      <c r="AT412" s="311"/>
      <c r="AU412" s="311"/>
      <c r="AV412" s="311">
        <f t="shared" si="141"/>
        <v>93</v>
      </c>
      <c r="AW412" s="311"/>
      <c r="AX412" s="311"/>
    </row>
    <row r="413" spans="1:50">
      <c r="A413" s="311"/>
      <c r="B413" s="311" t="s">
        <v>157</v>
      </c>
      <c r="C413" s="311">
        <f t="shared" si="126"/>
        <v>153</v>
      </c>
      <c r="D413" s="311"/>
      <c r="E413" s="311"/>
      <c r="F413" s="311">
        <f t="shared" si="127"/>
        <v>115</v>
      </c>
      <c r="G413" s="311"/>
      <c r="H413" s="311"/>
      <c r="I413" s="311">
        <f t="shared" si="128"/>
        <v>71</v>
      </c>
      <c r="J413" s="311"/>
      <c r="K413" s="311"/>
      <c r="L413" s="311" t="str">
        <f t="shared" si="129"/>
        <v>-</v>
      </c>
      <c r="M413" s="311"/>
      <c r="N413" s="311"/>
      <c r="O413" s="311">
        <f t="shared" si="130"/>
        <v>31</v>
      </c>
      <c r="P413" s="311"/>
      <c r="Q413" s="311"/>
      <c r="R413" s="311">
        <f t="shared" si="131"/>
        <v>102</v>
      </c>
      <c r="S413" s="311"/>
      <c r="T413" s="311"/>
      <c r="U413" s="311" t="str">
        <f t="shared" si="132"/>
        <v>-</v>
      </c>
      <c r="V413" s="311"/>
      <c r="W413" s="311"/>
      <c r="X413" s="311" t="str">
        <f t="shared" si="133"/>
        <v>-</v>
      </c>
      <c r="Y413" s="311"/>
      <c r="Z413" s="311"/>
      <c r="AA413" s="311" t="str">
        <f t="shared" si="134"/>
        <v>-</v>
      </c>
      <c r="AB413" s="311"/>
      <c r="AC413" s="311"/>
      <c r="AD413" s="311">
        <f t="shared" si="135"/>
        <v>142</v>
      </c>
      <c r="AE413" s="311"/>
      <c r="AF413" s="311"/>
      <c r="AG413" s="311">
        <f t="shared" si="136"/>
        <v>4</v>
      </c>
      <c r="AH413" s="311"/>
      <c r="AI413" s="311"/>
      <c r="AJ413" s="311" t="str">
        <f t="shared" si="137"/>
        <v>-</v>
      </c>
      <c r="AK413" s="311"/>
      <c r="AL413" s="311"/>
      <c r="AM413" s="311">
        <f t="shared" si="138"/>
        <v>156</v>
      </c>
      <c r="AN413" s="311"/>
      <c r="AO413" s="311"/>
      <c r="AP413" s="311" t="str">
        <f t="shared" si="139"/>
        <v>-</v>
      </c>
      <c r="AQ413" s="311"/>
      <c r="AR413" s="311"/>
      <c r="AS413" s="311" t="str">
        <f t="shared" si="140"/>
        <v>-</v>
      </c>
      <c r="AT413" s="311"/>
      <c r="AU413" s="311"/>
      <c r="AV413" s="311">
        <f t="shared" si="141"/>
        <v>138</v>
      </c>
      <c r="AW413" s="311"/>
      <c r="AX413" s="311"/>
    </row>
    <row r="414" spans="1:50">
      <c r="A414" s="311"/>
      <c r="B414" s="311" t="s">
        <v>254</v>
      </c>
      <c r="C414" s="311">
        <f t="shared" si="126"/>
        <v>143</v>
      </c>
      <c r="D414" s="311"/>
      <c r="E414" s="311"/>
      <c r="F414" s="311">
        <f t="shared" si="127"/>
        <v>99</v>
      </c>
      <c r="G414" s="311"/>
      <c r="H414" s="311"/>
      <c r="I414" s="311">
        <f t="shared" si="128"/>
        <v>40</v>
      </c>
      <c r="J414" s="311"/>
      <c r="K414" s="311"/>
      <c r="L414" s="311">
        <f t="shared" si="129"/>
        <v>76</v>
      </c>
      <c r="M414" s="311"/>
      <c r="N414" s="311"/>
      <c r="O414" s="311">
        <f t="shared" si="130"/>
        <v>65</v>
      </c>
      <c r="P414" s="311"/>
      <c r="Q414" s="311"/>
      <c r="R414" s="311">
        <f t="shared" si="131"/>
        <v>84</v>
      </c>
      <c r="S414" s="311"/>
      <c r="T414" s="311"/>
      <c r="U414" s="311">
        <f t="shared" si="132"/>
        <v>67</v>
      </c>
      <c r="V414" s="311"/>
      <c r="W414" s="311"/>
      <c r="X414" s="311" t="str">
        <f t="shared" si="133"/>
        <v>-</v>
      </c>
      <c r="Y414" s="311"/>
      <c r="Z414" s="311"/>
      <c r="AA414" s="311" t="str">
        <f t="shared" si="134"/>
        <v>-</v>
      </c>
      <c r="AB414" s="311"/>
      <c r="AC414" s="311"/>
      <c r="AD414" s="311">
        <f t="shared" si="135"/>
        <v>123</v>
      </c>
      <c r="AE414" s="311"/>
      <c r="AF414" s="311"/>
      <c r="AG414" s="311">
        <f t="shared" si="136"/>
        <v>31</v>
      </c>
      <c r="AH414" s="311"/>
      <c r="AI414" s="311"/>
      <c r="AJ414" s="311">
        <f t="shared" si="137"/>
        <v>23</v>
      </c>
      <c r="AK414" s="311"/>
      <c r="AL414" s="311"/>
      <c r="AM414" s="311">
        <f t="shared" si="138"/>
        <v>139</v>
      </c>
      <c r="AN414" s="311"/>
      <c r="AO414" s="311"/>
      <c r="AP414" s="311" t="str">
        <f t="shared" si="139"/>
        <v>-</v>
      </c>
      <c r="AQ414" s="311"/>
      <c r="AR414" s="311"/>
      <c r="AS414" s="311" t="str">
        <f t="shared" si="140"/>
        <v>-</v>
      </c>
      <c r="AT414" s="311"/>
      <c r="AU414" s="311"/>
      <c r="AV414" s="311">
        <f t="shared" si="141"/>
        <v>84</v>
      </c>
      <c r="AW414" s="311"/>
      <c r="AX414" s="311"/>
    </row>
    <row r="415" spans="1:50">
      <c r="A415" s="311"/>
      <c r="B415" s="311" t="s">
        <v>283</v>
      </c>
      <c r="C415" s="311">
        <f t="shared" si="126"/>
        <v>117</v>
      </c>
      <c r="D415" s="311"/>
      <c r="E415" s="311"/>
      <c r="F415" s="311">
        <f t="shared" si="127"/>
        <v>89</v>
      </c>
      <c r="G415" s="311"/>
      <c r="H415" s="311"/>
      <c r="I415" s="311">
        <f t="shared" si="128"/>
        <v>45</v>
      </c>
      <c r="J415" s="311"/>
      <c r="K415" s="311"/>
      <c r="L415" s="311">
        <f t="shared" si="129"/>
        <v>70</v>
      </c>
      <c r="M415" s="311"/>
      <c r="N415" s="311"/>
      <c r="O415" s="311">
        <f t="shared" si="130"/>
        <v>65</v>
      </c>
      <c r="P415" s="311"/>
      <c r="Q415" s="311"/>
      <c r="R415" s="311">
        <f t="shared" si="131"/>
        <v>46</v>
      </c>
      <c r="S415" s="311"/>
      <c r="T415" s="311"/>
      <c r="U415" s="311" t="str">
        <f t="shared" si="132"/>
        <v>-</v>
      </c>
      <c r="V415" s="311"/>
      <c r="W415" s="311"/>
      <c r="X415" s="311">
        <f t="shared" si="133"/>
        <v>66</v>
      </c>
      <c r="Y415" s="311"/>
      <c r="Z415" s="311"/>
      <c r="AA415" s="311" t="str">
        <f t="shared" si="134"/>
        <v>-</v>
      </c>
      <c r="AB415" s="311"/>
      <c r="AC415" s="311"/>
      <c r="AD415" s="311">
        <f t="shared" si="135"/>
        <v>73</v>
      </c>
      <c r="AE415" s="311"/>
      <c r="AF415" s="311"/>
      <c r="AG415" s="311">
        <f t="shared" si="136"/>
        <v>53</v>
      </c>
      <c r="AH415" s="311"/>
      <c r="AI415" s="311"/>
      <c r="AJ415" s="311" t="str">
        <f t="shared" si="137"/>
        <v>-</v>
      </c>
      <c r="AK415" s="311"/>
      <c r="AL415" s="311"/>
      <c r="AM415" s="311">
        <f t="shared" si="138"/>
        <v>98</v>
      </c>
      <c r="AN415" s="311"/>
      <c r="AO415" s="311"/>
      <c r="AP415" s="311">
        <f t="shared" si="139"/>
        <v>70</v>
      </c>
      <c r="AQ415" s="311"/>
      <c r="AR415" s="311"/>
      <c r="AS415" s="311">
        <f t="shared" si="140"/>
        <v>71</v>
      </c>
      <c r="AT415" s="311"/>
      <c r="AU415" s="311"/>
      <c r="AV415" s="311">
        <f t="shared" si="141"/>
        <v>148</v>
      </c>
      <c r="AW415" s="311"/>
      <c r="AX415" s="311"/>
    </row>
    <row r="416" spans="1:50">
      <c r="A416" s="311"/>
      <c r="B416" s="311" t="s">
        <v>276</v>
      </c>
      <c r="C416" s="311">
        <f t="shared" si="126"/>
        <v>143</v>
      </c>
      <c r="D416" s="311"/>
      <c r="E416" s="311"/>
      <c r="F416" s="311">
        <f t="shared" si="127"/>
        <v>101</v>
      </c>
      <c r="G416" s="311"/>
      <c r="H416" s="311"/>
      <c r="I416" s="311">
        <f t="shared" si="128"/>
        <v>39</v>
      </c>
      <c r="J416" s="311"/>
      <c r="K416" s="311"/>
      <c r="L416" s="311">
        <f t="shared" si="129"/>
        <v>65</v>
      </c>
      <c r="M416" s="311"/>
      <c r="N416" s="311"/>
      <c r="O416" s="311">
        <f t="shared" si="130"/>
        <v>31</v>
      </c>
      <c r="P416" s="311"/>
      <c r="Q416" s="311"/>
      <c r="R416" s="311">
        <f t="shared" si="131"/>
        <v>61</v>
      </c>
      <c r="S416" s="311"/>
      <c r="T416" s="311"/>
      <c r="U416" s="311">
        <f t="shared" si="132"/>
        <v>67</v>
      </c>
      <c r="V416" s="311"/>
      <c r="W416" s="311"/>
      <c r="X416" s="311">
        <f t="shared" si="133"/>
        <v>82</v>
      </c>
      <c r="Y416" s="311"/>
      <c r="Z416" s="311"/>
      <c r="AA416" s="311" t="str">
        <f t="shared" si="134"/>
        <v>-</v>
      </c>
      <c r="AB416" s="311"/>
      <c r="AC416" s="311"/>
      <c r="AD416" s="311">
        <f t="shared" si="135"/>
        <v>130</v>
      </c>
      <c r="AE416" s="311"/>
      <c r="AF416" s="311"/>
      <c r="AG416" s="311">
        <f t="shared" si="136"/>
        <v>53</v>
      </c>
      <c r="AH416" s="311"/>
      <c r="AI416" s="311"/>
      <c r="AJ416" s="311" t="str">
        <f t="shared" si="137"/>
        <v>-</v>
      </c>
      <c r="AK416" s="311"/>
      <c r="AL416" s="311"/>
      <c r="AM416" s="311">
        <f t="shared" si="138"/>
        <v>135</v>
      </c>
      <c r="AN416" s="311"/>
      <c r="AO416" s="311"/>
      <c r="AP416" s="311">
        <f t="shared" si="139"/>
        <v>110</v>
      </c>
      <c r="AQ416" s="311"/>
      <c r="AR416" s="311"/>
      <c r="AS416" s="311">
        <f t="shared" si="140"/>
        <v>109</v>
      </c>
      <c r="AT416" s="311"/>
      <c r="AU416" s="311"/>
      <c r="AV416" s="311">
        <f t="shared" si="141"/>
        <v>130</v>
      </c>
      <c r="AW416" s="311"/>
      <c r="AX416" s="311"/>
    </row>
    <row r="417" spans="1:50">
      <c r="A417" s="311"/>
      <c r="B417" s="311" t="s">
        <v>284</v>
      </c>
      <c r="C417" s="311">
        <f t="shared" si="126"/>
        <v>149</v>
      </c>
      <c r="D417" s="311"/>
      <c r="E417" s="311"/>
      <c r="F417" s="311">
        <f t="shared" si="127"/>
        <v>126</v>
      </c>
      <c r="G417" s="311"/>
      <c r="H417" s="311"/>
      <c r="I417" s="311">
        <f t="shared" si="128"/>
        <v>64</v>
      </c>
      <c r="J417" s="311"/>
      <c r="K417" s="311"/>
      <c r="L417" s="311">
        <f t="shared" si="129"/>
        <v>69</v>
      </c>
      <c r="M417" s="311"/>
      <c r="N417" s="311"/>
      <c r="O417" s="311">
        <f t="shared" si="130"/>
        <v>65</v>
      </c>
      <c r="P417" s="311"/>
      <c r="Q417" s="311"/>
      <c r="R417" s="311">
        <f t="shared" si="131"/>
        <v>69</v>
      </c>
      <c r="S417" s="311"/>
      <c r="T417" s="311"/>
      <c r="U417" s="311" t="str">
        <f t="shared" si="132"/>
        <v>-</v>
      </c>
      <c r="V417" s="311"/>
      <c r="W417" s="311"/>
      <c r="X417" s="311" t="str">
        <f t="shared" si="133"/>
        <v>-</v>
      </c>
      <c r="Y417" s="311"/>
      <c r="Z417" s="311"/>
      <c r="AA417" s="311" t="str">
        <f t="shared" si="134"/>
        <v>-</v>
      </c>
      <c r="AB417" s="311"/>
      <c r="AC417" s="311"/>
      <c r="AD417" s="311">
        <f t="shared" si="135"/>
        <v>142</v>
      </c>
      <c r="AE417" s="311"/>
      <c r="AF417" s="311"/>
      <c r="AG417" s="311">
        <f t="shared" si="136"/>
        <v>39</v>
      </c>
      <c r="AH417" s="311"/>
      <c r="AI417" s="311"/>
      <c r="AJ417" s="311" t="str">
        <f t="shared" si="137"/>
        <v>-</v>
      </c>
      <c r="AK417" s="311"/>
      <c r="AL417" s="311"/>
      <c r="AM417" s="311">
        <f t="shared" si="138"/>
        <v>116</v>
      </c>
      <c r="AN417" s="311"/>
      <c r="AO417" s="311"/>
      <c r="AP417" s="311">
        <f t="shared" si="139"/>
        <v>90</v>
      </c>
      <c r="AQ417" s="311"/>
      <c r="AR417" s="311"/>
      <c r="AS417" s="311">
        <f t="shared" si="140"/>
        <v>91</v>
      </c>
      <c r="AT417" s="311"/>
      <c r="AU417" s="311"/>
      <c r="AV417" s="311">
        <f t="shared" si="141"/>
        <v>116</v>
      </c>
      <c r="AW417" s="311"/>
      <c r="AX417" s="311"/>
    </row>
    <row r="418" spans="1:50">
      <c r="A418" s="311"/>
      <c r="B418" s="311" t="s">
        <v>287</v>
      </c>
      <c r="C418" s="311">
        <f t="shared" si="126"/>
        <v>129</v>
      </c>
      <c r="D418" s="311"/>
      <c r="E418" s="311"/>
      <c r="F418" s="311">
        <f t="shared" si="127"/>
        <v>107</v>
      </c>
      <c r="G418" s="311"/>
      <c r="H418" s="311"/>
      <c r="I418" s="311">
        <f t="shared" si="128"/>
        <v>53</v>
      </c>
      <c r="J418" s="311"/>
      <c r="K418" s="311"/>
      <c r="L418" s="311">
        <f t="shared" si="129"/>
        <v>59</v>
      </c>
      <c r="M418" s="311"/>
      <c r="N418" s="311"/>
      <c r="O418" s="311">
        <f t="shared" si="130"/>
        <v>65</v>
      </c>
      <c r="P418" s="311"/>
      <c r="Q418" s="311"/>
      <c r="R418" s="311">
        <f t="shared" si="131"/>
        <v>92</v>
      </c>
      <c r="S418" s="311"/>
      <c r="T418" s="311"/>
      <c r="U418" s="311">
        <f t="shared" si="132"/>
        <v>60</v>
      </c>
      <c r="V418" s="311"/>
      <c r="W418" s="311"/>
      <c r="X418" s="311">
        <f t="shared" si="133"/>
        <v>53</v>
      </c>
      <c r="Y418" s="311"/>
      <c r="Z418" s="311"/>
      <c r="AA418" s="311" t="str">
        <f t="shared" si="134"/>
        <v>-</v>
      </c>
      <c r="AB418" s="311"/>
      <c r="AC418" s="311"/>
      <c r="AD418" s="311">
        <f t="shared" si="135"/>
        <v>123</v>
      </c>
      <c r="AE418" s="311"/>
      <c r="AF418" s="311"/>
      <c r="AG418" s="311" t="str">
        <f t="shared" si="136"/>
        <v>-</v>
      </c>
      <c r="AH418" s="311"/>
      <c r="AI418" s="311"/>
      <c r="AJ418" s="311">
        <f t="shared" si="137"/>
        <v>36</v>
      </c>
      <c r="AK418" s="311"/>
      <c r="AL418" s="311"/>
      <c r="AM418" s="311">
        <f t="shared" si="138"/>
        <v>90</v>
      </c>
      <c r="AN418" s="311"/>
      <c r="AO418" s="311"/>
      <c r="AP418" s="311">
        <f t="shared" si="139"/>
        <v>69</v>
      </c>
      <c r="AQ418" s="311"/>
      <c r="AR418" s="311"/>
      <c r="AS418" s="311">
        <f t="shared" si="140"/>
        <v>67</v>
      </c>
      <c r="AT418" s="311"/>
      <c r="AU418" s="311"/>
      <c r="AV418" s="311">
        <f t="shared" si="141"/>
        <v>71</v>
      </c>
      <c r="AW418" s="311"/>
      <c r="AX418" s="311"/>
    </row>
    <row r="419" spans="1:50">
      <c r="A419" s="311"/>
      <c r="B419" s="311" t="s">
        <v>246</v>
      </c>
      <c r="C419" s="311">
        <f t="shared" si="126"/>
        <v>69</v>
      </c>
      <c r="D419" s="311"/>
      <c r="E419" s="311"/>
      <c r="F419" s="311">
        <f t="shared" si="127"/>
        <v>150</v>
      </c>
      <c r="G419" s="311"/>
      <c r="H419" s="311"/>
      <c r="I419" s="311" t="str">
        <f t="shared" si="128"/>
        <v>-</v>
      </c>
      <c r="J419" s="311"/>
      <c r="K419" s="311"/>
      <c r="L419" s="311" t="str">
        <f t="shared" si="129"/>
        <v>-</v>
      </c>
      <c r="M419" s="311"/>
      <c r="N419" s="311"/>
      <c r="O419" s="311">
        <f t="shared" si="130"/>
        <v>65</v>
      </c>
      <c r="P419" s="311"/>
      <c r="Q419" s="311"/>
      <c r="R419" s="311" t="str">
        <f t="shared" si="131"/>
        <v>-</v>
      </c>
      <c r="S419" s="311"/>
      <c r="T419" s="311"/>
      <c r="U419" s="311" t="str">
        <f t="shared" si="132"/>
        <v>-</v>
      </c>
      <c r="V419" s="311"/>
      <c r="W419" s="311"/>
      <c r="X419" s="311" t="str">
        <f t="shared" si="133"/>
        <v>-</v>
      </c>
      <c r="Y419" s="311"/>
      <c r="Z419" s="311"/>
      <c r="AA419" s="311" t="str">
        <f t="shared" si="134"/>
        <v>-</v>
      </c>
      <c r="AB419" s="311"/>
      <c r="AC419" s="311"/>
      <c r="AD419" s="311">
        <f t="shared" si="135"/>
        <v>155</v>
      </c>
      <c r="AE419" s="311"/>
      <c r="AF419" s="311"/>
      <c r="AG419" s="311" t="str">
        <f t="shared" si="136"/>
        <v>-</v>
      </c>
      <c r="AH419" s="311"/>
      <c r="AI419" s="311"/>
      <c r="AJ419" s="311" t="str">
        <f t="shared" si="137"/>
        <v>-</v>
      </c>
      <c r="AK419" s="311"/>
      <c r="AL419" s="311"/>
      <c r="AM419" s="311">
        <f t="shared" si="138"/>
        <v>43</v>
      </c>
      <c r="AN419" s="311"/>
      <c r="AO419" s="311"/>
      <c r="AP419" s="311">
        <f t="shared" si="139"/>
        <v>31</v>
      </c>
      <c r="AQ419" s="311"/>
      <c r="AR419" s="311"/>
      <c r="AS419" s="311">
        <f t="shared" si="140"/>
        <v>30</v>
      </c>
      <c r="AT419" s="311"/>
      <c r="AU419" s="311"/>
      <c r="AV419" s="311">
        <f t="shared" si="141"/>
        <v>21</v>
      </c>
      <c r="AW419" s="311"/>
      <c r="AX419" s="311"/>
    </row>
    <row r="420" spans="1:50">
      <c r="A420" s="311"/>
      <c r="B420" s="311" t="s">
        <v>268</v>
      </c>
      <c r="C420" s="311">
        <f t="shared" si="126"/>
        <v>86</v>
      </c>
      <c r="D420" s="311"/>
      <c r="E420" s="311"/>
      <c r="F420" s="311">
        <f t="shared" si="127"/>
        <v>147</v>
      </c>
      <c r="G420" s="311"/>
      <c r="H420" s="311"/>
      <c r="I420" s="311" t="str">
        <f t="shared" si="128"/>
        <v>-</v>
      </c>
      <c r="J420" s="311"/>
      <c r="K420" s="311"/>
      <c r="L420" s="311" t="str">
        <f t="shared" si="129"/>
        <v>-</v>
      </c>
      <c r="M420" s="311"/>
      <c r="N420" s="311"/>
      <c r="O420" s="311">
        <f t="shared" si="130"/>
        <v>65</v>
      </c>
      <c r="P420" s="311"/>
      <c r="Q420" s="311"/>
      <c r="R420" s="311" t="str">
        <f t="shared" si="131"/>
        <v>-</v>
      </c>
      <c r="S420" s="311"/>
      <c r="T420" s="311"/>
      <c r="U420" s="311" t="str">
        <f t="shared" si="132"/>
        <v>-</v>
      </c>
      <c r="V420" s="311"/>
      <c r="W420" s="311"/>
      <c r="X420" s="311" t="str">
        <f t="shared" si="133"/>
        <v>-</v>
      </c>
      <c r="Y420" s="311"/>
      <c r="Z420" s="311"/>
      <c r="AA420" s="311" t="str">
        <f t="shared" si="134"/>
        <v>-</v>
      </c>
      <c r="AB420" s="311"/>
      <c r="AC420" s="311"/>
      <c r="AD420" s="311" t="str">
        <f t="shared" si="135"/>
        <v>-</v>
      </c>
      <c r="AE420" s="311"/>
      <c r="AF420" s="311"/>
      <c r="AG420" s="311" t="str">
        <f t="shared" si="136"/>
        <v>-</v>
      </c>
      <c r="AH420" s="311"/>
      <c r="AI420" s="311"/>
      <c r="AJ420" s="311" t="str">
        <f t="shared" si="137"/>
        <v>-</v>
      </c>
      <c r="AK420" s="311"/>
      <c r="AL420" s="311"/>
      <c r="AM420" s="311">
        <f t="shared" si="138"/>
        <v>53</v>
      </c>
      <c r="AN420" s="311"/>
      <c r="AO420" s="311"/>
      <c r="AP420" s="311">
        <f t="shared" si="139"/>
        <v>34</v>
      </c>
      <c r="AQ420" s="311"/>
      <c r="AR420" s="311"/>
      <c r="AS420" s="311">
        <f t="shared" si="140"/>
        <v>34</v>
      </c>
      <c r="AT420" s="311"/>
      <c r="AU420" s="311"/>
      <c r="AV420" s="311">
        <f t="shared" si="141"/>
        <v>148</v>
      </c>
      <c r="AW420" s="311"/>
      <c r="AX420" s="311"/>
    </row>
    <row r="421" spans="1:50">
      <c r="A421" s="311"/>
      <c r="B421" s="311" t="s">
        <v>271</v>
      </c>
      <c r="C421" s="311">
        <f t="shared" si="126"/>
        <v>93</v>
      </c>
      <c r="D421" s="311"/>
      <c r="E421" s="311"/>
      <c r="F421" s="311">
        <f t="shared" si="127"/>
        <v>167</v>
      </c>
      <c r="G421" s="311"/>
      <c r="H421" s="311"/>
      <c r="I421" s="311" t="str">
        <f t="shared" si="128"/>
        <v>-</v>
      </c>
      <c r="J421" s="311"/>
      <c r="K421" s="311"/>
      <c r="L421" s="311" t="str">
        <f t="shared" si="129"/>
        <v>-</v>
      </c>
      <c r="M421" s="311"/>
      <c r="N421" s="311"/>
      <c r="O421" s="311">
        <f t="shared" si="130"/>
        <v>65</v>
      </c>
      <c r="P421" s="311"/>
      <c r="Q421" s="311"/>
      <c r="R421" s="311" t="str">
        <f t="shared" si="131"/>
        <v>-</v>
      </c>
      <c r="S421" s="311"/>
      <c r="T421" s="311"/>
      <c r="U421" s="311" t="str">
        <f t="shared" si="132"/>
        <v>-</v>
      </c>
      <c r="V421" s="311"/>
      <c r="W421" s="311"/>
      <c r="X421" s="311" t="str">
        <f t="shared" si="133"/>
        <v>-</v>
      </c>
      <c r="Y421" s="311"/>
      <c r="Z421" s="311"/>
      <c r="AA421" s="311" t="str">
        <f t="shared" si="134"/>
        <v>-</v>
      </c>
      <c r="AB421" s="311"/>
      <c r="AC421" s="311"/>
      <c r="AD421" s="311">
        <f t="shared" si="135"/>
        <v>155</v>
      </c>
      <c r="AE421" s="311"/>
      <c r="AF421" s="311"/>
      <c r="AG421" s="311" t="str">
        <f t="shared" si="136"/>
        <v>-</v>
      </c>
      <c r="AH421" s="311"/>
      <c r="AI421" s="311"/>
      <c r="AJ421" s="311" t="str">
        <f t="shared" si="137"/>
        <v>-</v>
      </c>
      <c r="AK421" s="311"/>
      <c r="AL421" s="311"/>
      <c r="AM421" s="311">
        <f t="shared" si="138"/>
        <v>58</v>
      </c>
      <c r="AN421" s="311"/>
      <c r="AO421" s="311"/>
      <c r="AP421" s="311">
        <f t="shared" si="139"/>
        <v>36</v>
      </c>
      <c r="AQ421" s="311"/>
      <c r="AR421" s="311"/>
      <c r="AS421" s="311">
        <f t="shared" si="140"/>
        <v>38</v>
      </c>
      <c r="AT421" s="311"/>
      <c r="AU421" s="311"/>
      <c r="AV421" s="311">
        <f t="shared" si="141"/>
        <v>124</v>
      </c>
      <c r="AW421" s="311"/>
      <c r="AX421" s="311"/>
    </row>
    <row r="422" spans="1:50">
      <c r="A422" s="311"/>
      <c r="B422" s="311" t="s">
        <v>292</v>
      </c>
      <c r="C422" s="311">
        <f t="shared" si="126"/>
        <v>137</v>
      </c>
      <c r="D422" s="311"/>
      <c r="E422" s="311"/>
      <c r="F422" s="311">
        <f t="shared" si="127"/>
        <v>157</v>
      </c>
      <c r="G422" s="311"/>
      <c r="H422" s="311"/>
      <c r="I422" s="311" t="str">
        <f t="shared" si="128"/>
        <v>-</v>
      </c>
      <c r="J422" s="311"/>
      <c r="K422" s="311"/>
      <c r="L422" s="311" t="str">
        <f t="shared" si="129"/>
        <v>-</v>
      </c>
      <c r="M422" s="311"/>
      <c r="N422" s="311"/>
      <c r="O422" s="311">
        <f t="shared" si="130"/>
        <v>65</v>
      </c>
      <c r="P422" s="311"/>
      <c r="Q422" s="311"/>
      <c r="R422" s="311" t="str">
        <f t="shared" si="131"/>
        <v>-</v>
      </c>
      <c r="S422" s="311"/>
      <c r="T422" s="311"/>
      <c r="U422" s="311" t="str">
        <f t="shared" si="132"/>
        <v>-</v>
      </c>
      <c r="V422" s="311"/>
      <c r="W422" s="311"/>
      <c r="X422" s="311" t="str">
        <f t="shared" si="133"/>
        <v>-</v>
      </c>
      <c r="Y422" s="311"/>
      <c r="Z422" s="311"/>
      <c r="AA422" s="311" t="str">
        <f t="shared" si="134"/>
        <v>-</v>
      </c>
      <c r="AB422" s="311"/>
      <c r="AC422" s="311"/>
      <c r="AD422" s="311">
        <f t="shared" si="135"/>
        <v>155</v>
      </c>
      <c r="AE422" s="311"/>
      <c r="AF422" s="311"/>
      <c r="AG422" s="311" t="str">
        <f t="shared" si="136"/>
        <v>-</v>
      </c>
      <c r="AH422" s="311"/>
      <c r="AI422" s="311"/>
      <c r="AJ422" s="311" t="str">
        <f t="shared" si="137"/>
        <v>-</v>
      </c>
      <c r="AK422" s="311"/>
      <c r="AL422" s="311"/>
      <c r="AM422" s="311">
        <f t="shared" si="138"/>
        <v>85</v>
      </c>
      <c r="AN422" s="311"/>
      <c r="AO422" s="311"/>
      <c r="AP422" s="311">
        <f t="shared" si="139"/>
        <v>58</v>
      </c>
      <c r="AQ422" s="311"/>
      <c r="AR422" s="311"/>
      <c r="AS422" s="311">
        <f t="shared" si="140"/>
        <v>57</v>
      </c>
      <c r="AT422" s="311"/>
      <c r="AU422" s="311"/>
      <c r="AV422" s="311">
        <f t="shared" si="141"/>
        <v>124</v>
      </c>
      <c r="AW422" s="311"/>
      <c r="AX422" s="311"/>
    </row>
    <row r="423" spans="1:50">
      <c r="A423" s="311"/>
      <c r="B423" s="311" t="s">
        <v>240</v>
      </c>
      <c r="C423" s="311">
        <f t="shared" si="126"/>
        <v>65</v>
      </c>
      <c r="D423" s="311"/>
      <c r="E423" s="311"/>
      <c r="F423" s="311">
        <f t="shared" si="127"/>
        <v>128</v>
      </c>
      <c r="G423" s="311"/>
      <c r="H423" s="311"/>
      <c r="I423" s="311" t="str">
        <f t="shared" si="128"/>
        <v>-</v>
      </c>
      <c r="J423" s="311"/>
      <c r="K423" s="311"/>
      <c r="L423" s="311" t="str">
        <f t="shared" si="129"/>
        <v>-</v>
      </c>
      <c r="M423" s="311"/>
      <c r="N423" s="311"/>
      <c r="O423" s="311" t="str">
        <f t="shared" si="130"/>
        <v>-</v>
      </c>
      <c r="P423" s="311"/>
      <c r="Q423" s="311"/>
      <c r="R423" s="311" t="str">
        <f t="shared" si="131"/>
        <v>-</v>
      </c>
      <c r="S423" s="311"/>
      <c r="T423" s="311"/>
      <c r="U423" s="311" t="str">
        <f t="shared" si="132"/>
        <v>-</v>
      </c>
      <c r="V423" s="311"/>
      <c r="W423" s="311"/>
      <c r="X423" s="311" t="str">
        <f t="shared" si="133"/>
        <v>-</v>
      </c>
      <c r="Y423" s="311"/>
      <c r="Z423" s="311"/>
      <c r="AA423" s="311" t="str">
        <f t="shared" si="134"/>
        <v>-</v>
      </c>
      <c r="AB423" s="311"/>
      <c r="AC423" s="311"/>
      <c r="AD423" s="311">
        <f t="shared" si="135"/>
        <v>142</v>
      </c>
      <c r="AE423" s="311"/>
      <c r="AF423" s="311"/>
      <c r="AG423" s="311" t="str">
        <f t="shared" si="136"/>
        <v>-</v>
      </c>
      <c r="AH423" s="311"/>
      <c r="AI423" s="311"/>
      <c r="AJ423" s="311" t="str">
        <f t="shared" si="137"/>
        <v>-</v>
      </c>
      <c r="AK423" s="311"/>
      <c r="AL423" s="311"/>
      <c r="AM423" s="311">
        <f t="shared" si="138"/>
        <v>38</v>
      </c>
      <c r="AN423" s="311"/>
      <c r="AO423" s="311"/>
      <c r="AP423" s="311">
        <f t="shared" si="139"/>
        <v>20</v>
      </c>
      <c r="AQ423" s="311"/>
      <c r="AR423" s="311"/>
      <c r="AS423" s="311">
        <f t="shared" si="140"/>
        <v>20</v>
      </c>
      <c r="AT423" s="311"/>
      <c r="AU423" s="311"/>
      <c r="AV423" s="311">
        <f t="shared" si="141"/>
        <v>93</v>
      </c>
      <c r="AW423" s="311"/>
      <c r="AX423" s="311"/>
    </row>
    <row r="424" spans="1:50">
      <c r="A424" s="311"/>
      <c r="B424" s="311" t="s">
        <v>222</v>
      </c>
      <c r="C424" s="311">
        <f t="shared" si="126"/>
        <v>53</v>
      </c>
      <c r="D424" s="311"/>
      <c r="E424" s="311"/>
      <c r="F424" s="311">
        <f t="shared" si="127"/>
        <v>143</v>
      </c>
      <c r="G424" s="311"/>
      <c r="H424" s="311"/>
      <c r="I424" s="311" t="str">
        <f t="shared" si="128"/>
        <v>-</v>
      </c>
      <c r="J424" s="311"/>
      <c r="K424" s="311"/>
      <c r="L424" s="311" t="str">
        <f t="shared" si="129"/>
        <v>-</v>
      </c>
      <c r="M424" s="311"/>
      <c r="N424" s="311"/>
      <c r="O424" s="311" t="str">
        <f t="shared" si="130"/>
        <v>-</v>
      </c>
      <c r="P424" s="311"/>
      <c r="Q424" s="311"/>
      <c r="R424" s="311" t="str">
        <f t="shared" si="131"/>
        <v>-</v>
      </c>
      <c r="S424" s="311"/>
      <c r="T424" s="311"/>
      <c r="U424" s="311" t="str">
        <f t="shared" si="132"/>
        <v>-</v>
      </c>
      <c r="V424" s="311"/>
      <c r="W424" s="311"/>
      <c r="X424" s="311" t="str">
        <f t="shared" si="133"/>
        <v>-</v>
      </c>
      <c r="Y424" s="311"/>
      <c r="Z424" s="311"/>
      <c r="AA424" s="311" t="str">
        <f t="shared" si="134"/>
        <v>-</v>
      </c>
      <c r="AB424" s="311"/>
      <c r="AC424" s="311"/>
      <c r="AD424" s="311" t="str">
        <f t="shared" si="135"/>
        <v>-</v>
      </c>
      <c r="AE424" s="311"/>
      <c r="AF424" s="311"/>
      <c r="AG424" s="311" t="str">
        <f t="shared" si="136"/>
        <v>-</v>
      </c>
      <c r="AH424" s="311"/>
      <c r="AI424" s="311"/>
      <c r="AJ424" s="311" t="str">
        <f t="shared" si="137"/>
        <v>-</v>
      </c>
      <c r="AK424" s="311"/>
      <c r="AL424" s="311"/>
      <c r="AM424" s="311">
        <f t="shared" si="138"/>
        <v>25</v>
      </c>
      <c r="AN424" s="311"/>
      <c r="AO424" s="311"/>
      <c r="AP424" s="311">
        <f t="shared" si="139"/>
        <v>16</v>
      </c>
      <c r="AQ424" s="311"/>
      <c r="AR424" s="311"/>
      <c r="AS424" s="311">
        <f t="shared" si="140"/>
        <v>16</v>
      </c>
      <c r="AT424" s="311"/>
      <c r="AU424" s="311"/>
      <c r="AV424" s="311">
        <f t="shared" si="141"/>
        <v>44</v>
      </c>
      <c r="AW424" s="311"/>
      <c r="AX424" s="311"/>
    </row>
    <row r="425" spans="1:50">
      <c r="A425" s="311"/>
      <c r="B425" s="311" t="s">
        <v>357</v>
      </c>
      <c r="C425" s="311" t="str">
        <f t="shared" si="126"/>
        <v>-</v>
      </c>
      <c r="D425" s="311"/>
      <c r="E425" s="311"/>
      <c r="F425" s="311" t="str">
        <f t="shared" si="127"/>
        <v>-</v>
      </c>
      <c r="G425" s="311"/>
      <c r="H425" s="311"/>
      <c r="I425" s="311" t="str">
        <f t="shared" si="128"/>
        <v>-</v>
      </c>
      <c r="J425" s="311"/>
      <c r="K425" s="311"/>
      <c r="L425" s="311" t="str">
        <f t="shared" si="129"/>
        <v>-</v>
      </c>
      <c r="M425" s="311"/>
      <c r="N425" s="311"/>
      <c r="O425" s="311" t="str">
        <f t="shared" si="130"/>
        <v>-</v>
      </c>
      <c r="P425" s="311"/>
      <c r="Q425" s="311"/>
      <c r="R425" s="311" t="str">
        <f t="shared" si="131"/>
        <v>-</v>
      </c>
      <c r="S425" s="311"/>
      <c r="T425" s="311"/>
      <c r="U425" s="311" t="str">
        <f t="shared" si="132"/>
        <v>-</v>
      </c>
      <c r="V425" s="311"/>
      <c r="W425" s="311"/>
      <c r="X425" s="311" t="str">
        <f t="shared" si="133"/>
        <v>-</v>
      </c>
      <c r="Y425" s="311"/>
      <c r="Z425" s="311"/>
      <c r="AA425" s="311" t="str">
        <f t="shared" si="134"/>
        <v>-</v>
      </c>
      <c r="AB425" s="311"/>
      <c r="AC425" s="311"/>
      <c r="AD425" s="311" t="str">
        <f t="shared" si="135"/>
        <v>-</v>
      </c>
      <c r="AE425" s="311"/>
      <c r="AF425" s="311"/>
      <c r="AG425" s="311" t="str">
        <f t="shared" si="136"/>
        <v>-</v>
      </c>
      <c r="AH425" s="311"/>
      <c r="AI425" s="311"/>
      <c r="AJ425" s="311" t="str">
        <f t="shared" si="137"/>
        <v>-</v>
      </c>
      <c r="AK425" s="311"/>
      <c r="AL425" s="311"/>
      <c r="AM425" s="311" t="str">
        <f t="shared" si="138"/>
        <v>-</v>
      </c>
      <c r="AN425" s="311"/>
      <c r="AO425" s="311"/>
      <c r="AP425" s="311" t="str">
        <f t="shared" si="139"/>
        <v>-</v>
      </c>
      <c r="AQ425" s="311"/>
      <c r="AR425" s="311"/>
      <c r="AS425" s="311" t="str">
        <f t="shared" si="140"/>
        <v>-</v>
      </c>
      <c r="AT425" s="311"/>
      <c r="AU425" s="311"/>
      <c r="AV425" s="311" t="str">
        <f t="shared" si="141"/>
        <v>-</v>
      </c>
      <c r="AW425" s="311"/>
      <c r="AX425" s="311"/>
    </row>
    <row r="426" spans="1:50">
      <c r="A426" s="311"/>
      <c r="B426" s="311" t="s">
        <v>358</v>
      </c>
      <c r="C426" s="311" t="str">
        <f t="shared" si="126"/>
        <v>-</v>
      </c>
      <c r="D426" s="311"/>
      <c r="E426" s="311"/>
      <c r="F426" s="311" t="str">
        <f t="shared" si="127"/>
        <v>-</v>
      </c>
      <c r="G426" s="311"/>
      <c r="H426" s="311"/>
      <c r="I426" s="311" t="str">
        <f t="shared" si="128"/>
        <v>-</v>
      </c>
      <c r="J426" s="311"/>
      <c r="K426" s="311"/>
      <c r="L426" s="311" t="str">
        <f t="shared" si="129"/>
        <v>-</v>
      </c>
      <c r="M426" s="311"/>
      <c r="N426" s="311"/>
      <c r="O426" s="311" t="str">
        <f t="shared" si="130"/>
        <v>-</v>
      </c>
      <c r="P426" s="311"/>
      <c r="Q426" s="311"/>
      <c r="R426" s="311" t="str">
        <f t="shared" si="131"/>
        <v>-</v>
      </c>
      <c r="S426" s="311"/>
      <c r="T426" s="311"/>
      <c r="U426" s="311" t="str">
        <f t="shared" si="132"/>
        <v>-</v>
      </c>
      <c r="V426" s="311"/>
      <c r="W426" s="311"/>
      <c r="X426" s="311" t="str">
        <f t="shared" si="133"/>
        <v>-</v>
      </c>
      <c r="Y426" s="311"/>
      <c r="Z426" s="311"/>
      <c r="AA426" s="311" t="str">
        <f t="shared" si="134"/>
        <v>-</v>
      </c>
      <c r="AB426" s="311"/>
      <c r="AC426" s="311"/>
      <c r="AD426" s="311" t="str">
        <f t="shared" si="135"/>
        <v>-</v>
      </c>
      <c r="AE426" s="311"/>
      <c r="AF426" s="311"/>
      <c r="AG426" s="311" t="str">
        <f t="shared" si="136"/>
        <v>-</v>
      </c>
      <c r="AH426" s="311"/>
      <c r="AI426" s="311"/>
      <c r="AJ426" s="311" t="str">
        <f t="shared" si="137"/>
        <v>-</v>
      </c>
      <c r="AK426" s="311"/>
      <c r="AL426" s="311"/>
      <c r="AM426" s="311" t="str">
        <f t="shared" si="138"/>
        <v>-</v>
      </c>
      <c r="AN426" s="311"/>
      <c r="AO426" s="311"/>
      <c r="AP426" s="311" t="str">
        <f t="shared" si="139"/>
        <v>-</v>
      </c>
      <c r="AQ426" s="311"/>
      <c r="AR426" s="311"/>
      <c r="AS426" s="311" t="str">
        <f t="shared" si="140"/>
        <v>-</v>
      </c>
      <c r="AT426" s="311"/>
      <c r="AU426" s="311"/>
      <c r="AV426" s="311" t="str">
        <f t="shared" si="141"/>
        <v>-</v>
      </c>
      <c r="AW426" s="311"/>
      <c r="AX426" s="311"/>
    </row>
    <row r="427" spans="1:50">
      <c r="A427" s="311"/>
      <c r="B427" s="311" t="s">
        <v>359</v>
      </c>
      <c r="C427" s="311" t="str">
        <f t="shared" si="126"/>
        <v>-</v>
      </c>
      <c r="D427" s="311"/>
      <c r="E427" s="311"/>
      <c r="F427" s="311" t="str">
        <f t="shared" si="127"/>
        <v>-</v>
      </c>
      <c r="G427" s="311"/>
      <c r="H427" s="311"/>
      <c r="I427" s="311" t="str">
        <f t="shared" si="128"/>
        <v>-</v>
      </c>
      <c r="J427" s="311"/>
      <c r="K427" s="311"/>
      <c r="L427" s="311" t="str">
        <f t="shared" si="129"/>
        <v>-</v>
      </c>
      <c r="M427" s="311"/>
      <c r="N427" s="311"/>
      <c r="O427" s="311" t="str">
        <f t="shared" si="130"/>
        <v>-</v>
      </c>
      <c r="P427" s="311"/>
      <c r="Q427" s="311"/>
      <c r="R427" s="311" t="str">
        <f t="shared" si="131"/>
        <v>-</v>
      </c>
      <c r="S427" s="311"/>
      <c r="T427" s="311"/>
      <c r="U427" s="311" t="str">
        <f t="shared" si="132"/>
        <v>-</v>
      </c>
      <c r="V427" s="311"/>
      <c r="W427" s="311"/>
      <c r="X427" s="311" t="str">
        <f t="shared" si="133"/>
        <v>-</v>
      </c>
      <c r="Y427" s="311"/>
      <c r="Z427" s="311"/>
      <c r="AA427" s="311" t="str">
        <f t="shared" si="134"/>
        <v>-</v>
      </c>
      <c r="AB427" s="311"/>
      <c r="AC427" s="311"/>
      <c r="AD427" s="311" t="str">
        <f t="shared" si="135"/>
        <v>-</v>
      </c>
      <c r="AE427" s="311"/>
      <c r="AF427" s="311"/>
      <c r="AG427" s="311" t="str">
        <f t="shared" si="136"/>
        <v>-</v>
      </c>
      <c r="AH427" s="311"/>
      <c r="AI427" s="311"/>
      <c r="AJ427" s="311" t="str">
        <f t="shared" si="137"/>
        <v>-</v>
      </c>
      <c r="AK427" s="311"/>
      <c r="AL427" s="311"/>
      <c r="AM427" s="311" t="str">
        <f t="shared" si="138"/>
        <v>-</v>
      </c>
      <c r="AN427" s="311"/>
      <c r="AO427" s="311"/>
      <c r="AP427" s="311" t="str">
        <f t="shared" si="139"/>
        <v>-</v>
      </c>
      <c r="AQ427" s="311"/>
      <c r="AR427" s="311"/>
      <c r="AS427" s="311" t="str">
        <f t="shared" si="140"/>
        <v>-</v>
      </c>
      <c r="AT427" s="311"/>
      <c r="AU427" s="311"/>
      <c r="AV427" s="311" t="str">
        <f t="shared" si="141"/>
        <v>-</v>
      </c>
      <c r="AW427" s="311"/>
      <c r="AX427" s="311"/>
    </row>
    <row r="428" spans="1:50">
      <c r="A428" s="311"/>
      <c r="B428" s="311" t="s">
        <v>264</v>
      </c>
      <c r="C428" s="311">
        <f t="shared" si="126"/>
        <v>82</v>
      </c>
      <c r="D428" s="311"/>
      <c r="E428" s="311"/>
      <c r="F428" s="311">
        <f t="shared" si="127"/>
        <v>137</v>
      </c>
      <c r="G428" s="311"/>
      <c r="H428" s="311"/>
      <c r="I428" s="311" t="str">
        <f t="shared" si="128"/>
        <v>-</v>
      </c>
      <c r="J428" s="311"/>
      <c r="K428" s="311"/>
      <c r="L428" s="311" t="str">
        <f t="shared" si="129"/>
        <v>-</v>
      </c>
      <c r="M428" s="311"/>
      <c r="N428" s="311"/>
      <c r="O428" s="311">
        <f t="shared" si="130"/>
        <v>65</v>
      </c>
      <c r="P428" s="311"/>
      <c r="Q428" s="311"/>
      <c r="R428" s="311" t="str">
        <f t="shared" si="131"/>
        <v>-</v>
      </c>
      <c r="S428" s="311"/>
      <c r="T428" s="311"/>
      <c r="U428" s="311" t="str">
        <f t="shared" si="132"/>
        <v>-</v>
      </c>
      <c r="V428" s="311"/>
      <c r="W428" s="311"/>
      <c r="X428" s="311" t="str">
        <f t="shared" si="133"/>
        <v>-</v>
      </c>
      <c r="Y428" s="311"/>
      <c r="Z428" s="311"/>
      <c r="AA428" s="311" t="str">
        <f t="shared" si="134"/>
        <v>-</v>
      </c>
      <c r="AB428" s="311"/>
      <c r="AC428" s="311"/>
      <c r="AD428" s="311">
        <f t="shared" si="135"/>
        <v>151</v>
      </c>
      <c r="AE428" s="311"/>
      <c r="AF428" s="311"/>
      <c r="AG428" s="311" t="str">
        <f t="shared" si="136"/>
        <v>-</v>
      </c>
      <c r="AH428" s="311"/>
      <c r="AI428" s="311"/>
      <c r="AJ428" s="311" t="str">
        <f t="shared" si="137"/>
        <v>-</v>
      </c>
      <c r="AK428" s="311"/>
      <c r="AL428" s="311"/>
      <c r="AM428" s="311">
        <f t="shared" si="138"/>
        <v>51</v>
      </c>
      <c r="AN428" s="311"/>
      <c r="AO428" s="311"/>
      <c r="AP428" s="311">
        <f t="shared" si="139"/>
        <v>33</v>
      </c>
      <c r="AQ428" s="311"/>
      <c r="AR428" s="311"/>
      <c r="AS428" s="311">
        <f t="shared" si="140"/>
        <v>32</v>
      </c>
      <c r="AT428" s="311"/>
      <c r="AU428" s="311"/>
      <c r="AV428" s="311">
        <f t="shared" si="141"/>
        <v>92</v>
      </c>
      <c r="AW428" s="311"/>
      <c r="AX428" s="311"/>
    </row>
    <row r="429" spans="1:50">
      <c r="A429" s="311"/>
      <c r="B429" s="311" t="s">
        <v>177</v>
      </c>
      <c r="C429" s="311">
        <f t="shared" si="126"/>
        <v>25</v>
      </c>
      <c r="D429" s="311"/>
      <c r="E429" s="311"/>
      <c r="F429" s="311">
        <f t="shared" si="127"/>
        <v>8</v>
      </c>
      <c r="G429" s="311"/>
      <c r="H429" s="311"/>
      <c r="I429" s="311">
        <f t="shared" si="128"/>
        <v>90</v>
      </c>
      <c r="J429" s="311"/>
      <c r="K429" s="311"/>
      <c r="L429" s="311">
        <f t="shared" si="129"/>
        <v>17</v>
      </c>
      <c r="M429" s="311"/>
      <c r="N429" s="311"/>
      <c r="O429" s="311">
        <f t="shared" si="130"/>
        <v>42</v>
      </c>
      <c r="P429" s="311"/>
      <c r="Q429" s="311"/>
      <c r="R429" s="311">
        <f t="shared" si="131"/>
        <v>40</v>
      </c>
      <c r="S429" s="311"/>
      <c r="T429" s="311"/>
      <c r="U429" s="311" t="str">
        <f t="shared" si="132"/>
        <v>-</v>
      </c>
      <c r="V429" s="311"/>
      <c r="W429" s="311"/>
      <c r="X429" s="311">
        <f t="shared" si="133"/>
        <v>10</v>
      </c>
      <c r="Y429" s="311"/>
      <c r="Z429" s="311"/>
      <c r="AA429" s="311" t="str">
        <f t="shared" si="134"/>
        <v>-</v>
      </c>
      <c r="AB429" s="311"/>
      <c r="AC429" s="311"/>
      <c r="AD429" s="311">
        <f t="shared" si="135"/>
        <v>8</v>
      </c>
      <c r="AE429" s="311"/>
      <c r="AF429" s="311"/>
      <c r="AG429" s="311" t="str">
        <f t="shared" si="136"/>
        <v>-</v>
      </c>
      <c r="AH429" s="311"/>
      <c r="AI429" s="311"/>
      <c r="AJ429" s="311" t="str">
        <f t="shared" si="137"/>
        <v>-</v>
      </c>
      <c r="AK429" s="311"/>
      <c r="AL429" s="311"/>
      <c r="AM429" s="311">
        <f t="shared" si="138"/>
        <v>83</v>
      </c>
      <c r="AN429" s="311"/>
      <c r="AO429" s="311"/>
      <c r="AP429" s="311">
        <f t="shared" si="139"/>
        <v>74</v>
      </c>
      <c r="AQ429" s="311"/>
      <c r="AR429" s="311"/>
      <c r="AS429" s="311">
        <f t="shared" si="140"/>
        <v>74</v>
      </c>
      <c r="AT429" s="311"/>
      <c r="AU429" s="311"/>
      <c r="AV429" s="311">
        <f t="shared" si="141"/>
        <v>30</v>
      </c>
      <c r="AW429" s="311"/>
      <c r="AX429" s="311"/>
    </row>
    <row r="430" spans="1:50">
      <c r="A430" s="311"/>
      <c r="B430" s="311" t="s">
        <v>184</v>
      </c>
      <c r="C430" s="311">
        <f t="shared" si="126"/>
        <v>33</v>
      </c>
      <c r="D430" s="311"/>
      <c r="E430" s="311"/>
      <c r="F430" s="311">
        <f t="shared" si="127"/>
        <v>23</v>
      </c>
      <c r="G430" s="311"/>
      <c r="H430" s="311"/>
      <c r="I430" s="311">
        <f t="shared" si="128"/>
        <v>99</v>
      </c>
      <c r="J430" s="311"/>
      <c r="K430" s="311"/>
      <c r="L430" s="311">
        <f t="shared" si="129"/>
        <v>26</v>
      </c>
      <c r="M430" s="311"/>
      <c r="N430" s="311"/>
      <c r="O430" s="311">
        <f t="shared" si="130"/>
        <v>65</v>
      </c>
      <c r="P430" s="311"/>
      <c r="Q430" s="311"/>
      <c r="R430" s="311">
        <f t="shared" si="131"/>
        <v>39</v>
      </c>
      <c r="S430" s="311"/>
      <c r="T430" s="311"/>
      <c r="U430" s="311">
        <f t="shared" si="132"/>
        <v>14</v>
      </c>
      <c r="V430" s="311"/>
      <c r="W430" s="311"/>
      <c r="X430" s="311">
        <f t="shared" si="133"/>
        <v>23</v>
      </c>
      <c r="Y430" s="311"/>
      <c r="Z430" s="311"/>
      <c r="AA430" s="311" t="str">
        <f t="shared" si="134"/>
        <v>-</v>
      </c>
      <c r="AB430" s="311"/>
      <c r="AC430" s="311"/>
      <c r="AD430" s="311">
        <f t="shared" si="135"/>
        <v>12</v>
      </c>
      <c r="AE430" s="311"/>
      <c r="AF430" s="311"/>
      <c r="AG430" s="311">
        <f t="shared" si="136"/>
        <v>53</v>
      </c>
      <c r="AH430" s="311"/>
      <c r="AI430" s="311"/>
      <c r="AJ430" s="311" t="str">
        <f t="shared" si="137"/>
        <v>-</v>
      </c>
      <c r="AK430" s="311"/>
      <c r="AL430" s="311"/>
      <c r="AM430" s="311">
        <f t="shared" si="138"/>
        <v>47</v>
      </c>
      <c r="AN430" s="311"/>
      <c r="AO430" s="311"/>
      <c r="AP430" s="311">
        <f t="shared" si="139"/>
        <v>56</v>
      </c>
      <c r="AQ430" s="311"/>
      <c r="AR430" s="311"/>
      <c r="AS430" s="311">
        <f t="shared" si="140"/>
        <v>56</v>
      </c>
      <c r="AT430" s="311"/>
      <c r="AU430" s="311"/>
      <c r="AV430" s="311">
        <f t="shared" si="141"/>
        <v>8</v>
      </c>
      <c r="AW430" s="311"/>
      <c r="AX430" s="311"/>
    </row>
    <row r="431" spans="1:50">
      <c r="A431" s="311"/>
      <c r="B431" s="311" t="s">
        <v>181</v>
      </c>
      <c r="C431" s="311">
        <f t="shared" si="126"/>
        <v>30</v>
      </c>
      <c r="D431" s="311"/>
      <c r="E431" s="311"/>
      <c r="F431" s="311">
        <f t="shared" si="127"/>
        <v>11</v>
      </c>
      <c r="G431" s="311"/>
      <c r="H431" s="311"/>
      <c r="I431" s="311" t="str">
        <f t="shared" si="128"/>
        <v>-</v>
      </c>
      <c r="J431" s="311"/>
      <c r="K431" s="311"/>
      <c r="L431" s="311">
        <f t="shared" si="129"/>
        <v>10</v>
      </c>
      <c r="M431" s="311"/>
      <c r="N431" s="311"/>
      <c r="O431" s="311">
        <f t="shared" si="130"/>
        <v>42</v>
      </c>
      <c r="P431" s="311"/>
      <c r="Q431" s="311"/>
      <c r="R431" s="311">
        <f t="shared" si="131"/>
        <v>61</v>
      </c>
      <c r="S431" s="311"/>
      <c r="T431" s="311"/>
      <c r="U431" s="311" t="str">
        <f t="shared" si="132"/>
        <v>-</v>
      </c>
      <c r="V431" s="311"/>
      <c r="W431" s="311"/>
      <c r="X431" s="311">
        <f t="shared" si="133"/>
        <v>8</v>
      </c>
      <c r="Y431" s="311"/>
      <c r="Z431" s="311"/>
      <c r="AA431" s="311" t="str">
        <f t="shared" si="134"/>
        <v>-</v>
      </c>
      <c r="AB431" s="311"/>
      <c r="AC431" s="311"/>
      <c r="AD431" s="311">
        <f t="shared" si="135"/>
        <v>32</v>
      </c>
      <c r="AE431" s="311"/>
      <c r="AF431" s="311"/>
      <c r="AG431" s="311">
        <f t="shared" si="136"/>
        <v>53</v>
      </c>
      <c r="AH431" s="311"/>
      <c r="AI431" s="311"/>
      <c r="AJ431" s="311" t="str">
        <f t="shared" si="137"/>
        <v>-</v>
      </c>
      <c r="AK431" s="311"/>
      <c r="AL431" s="311"/>
      <c r="AM431" s="311">
        <f t="shared" si="138"/>
        <v>87</v>
      </c>
      <c r="AN431" s="311"/>
      <c r="AO431" s="311"/>
      <c r="AP431" s="311">
        <f t="shared" si="139"/>
        <v>81</v>
      </c>
      <c r="AQ431" s="311"/>
      <c r="AR431" s="311"/>
      <c r="AS431" s="311">
        <f t="shared" si="140"/>
        <v>80</v>
      </c>
      <c r="AT431" s="311"/>
      <c r="AU431" s="311"/>
      <c r="AV431" s="311">
        <f t="shared" si="141"/>
        <v>82</v>
      </c>
      <c r="AW431" s="311"/>
      <c r="AX431" s="311"/>
    </row>
    <row r="432" spans="1:50">
      <c r="A432" s="311"/>
      <c r="B432" s="311" t="s">
        <v>160</v>
      </c>
      <c r="C432" s="311">
        <f t="shared" si="126"/>
        <v>57</v>
      </c>
      <c r="D432" s="311"/>
      <c r="E432" s="311"/>
      <c r="F432" s="311">
        <f t="shared" si="127"/>
        <v>21</v>
      </c>
      <c r="G432" s="311"/>
      <c r="H432" s="311"/>
      <c r="I432" s="311" t="str">
        <f t="shared" si="128"/>
        <v>-</v>
      </c>
      <c r="J432" s="311"/>
      <c r="K432" s="311"/>
      <c r="L432" s="311">
        <f t="shared" si="129"/>
        <v>16</v>
      </c>
      <c r="M432" s="311"/>
      <c r="N432" s="311"/>
      <c r="O432" s="311">
        <f t="shared" si="130"/>
        <v>42</v>
      </c>
      <c r="P432" s="311"/>
      <c r="Q432" s="311"/>
      <c r="R432" s="311">
        <f t="shared" si="131"/>
        <v>51</v>
      </c>
      <c r="S432" s="311"/>
      <c r="T432" s="311"/>
      <c r="U432" s="311">
        <f t="shared" si="132"/>
        <v>5</v>
      </c>
      <c r="V432" s="311"/>
      <c r="W432" s="311"/>
      <c r="X432" s="311">
        <f t="shared" si="133"/>
        <v>13</v>
      </c>
      <c r="Y432" s="311"/>
      <c r="Z432" s="311"/>
      <c r="AA432" s="311" t="str">
        <f t="shared" si="134"/>
        <v>-</v>
      </c>
      <c r="AB432" s="311"/>
      <c r="AC432" s="311"/>
      <c r="AD432" s="311">
        <f t="shared" si="135"/>
        <v>71</v>
      </c>
      <c r="AE432" s="311"/>
      <c r="AF432" s="311"/>
      <c r="AG432" s="311">
        <f t="shared" si="136"/>
        <v>53</v>
      </c>
      <c r="AH432" s="311"/>
      <c r="AI432" s="311"/>
      <c r="AJ432" s="311" t="str">
        <f t="shared" si="137"/>
        <v>-</v>
      </c>
      <c r="AK432" s="311"/>
      <c r="AL432" s="311"/>
      <c r="AM432" s="311">
        <f t="shared" si="138"/>
        <v>94</v>
      </c>
      <c r="AN432" s="311"/>
      <c r="AO432" s="311"/>
      <c r="AP432" s="311">
        <f t="shared" si="139"/>
        <v>71</v>
      </c>
      <c r="AQ432" s="311"/>
      <c r="AR432" s="311"/>
      <c r="AS432" s="311">
        <f t="shared" si="140"/>
        <v>70</v>
      </c>
      <c r="AT432" s="311"/>
      <c r="AU432" s="311"/>
      <c r="AV432" s="311">
        <f t="shared" si="141"/>
        <v>80</v>
      </c>
      <c r="AW432" s="311"/>
      <c r="AX432" s="311"/>
    </row>
    <row r="433" spans="1:50">
      <c r="A433" s="311"/>
      <c r="B433" s="311" t="s">
        <v>143</v>
      </c>
      <c r="C433" s="311">
        <f t="shared" si="126"/>
        <v>23</v>
      </c>
      <c r="D433" s="311"/>
      <c r="E433" s="311"/>
      <c r="F433" s="311">
        <f t="shared" si="127"/>
        <v>10</v>
      </c>
      <c r="G433" s="311"/>
      <c r="H433" s="311"/>
      <c r="I433" s="311" t="str">
        <f t="shared" si="128"/>
        <v>-</v>
      </c>
      <c r="J433" s="311"/>
      <c r="K433" s="311"/>
      <c r="L433" s="311">
        <f t="shared" si="129"/>
        <v>9</v>
      </c>
      <c r="M433" s="311"/>
      <c r="N433" s="311"/>
      <c r="O433" s="311" t="str">
        <f t="shared" si="130"/>
        <v>-</v>
      </c>
      <c r="P433" s="311"/>
      <c r="Q433" s="311"/>
      <c r="R433" s="311">
        <f t="shared" si="131"/>
        <v>40</v>
      </c>
      <c r="S433" s="311"/>
      <c r="T433" s="311"/>
      <c r="U433" s="311">
        <f t="shared" si="132"/>
        <v>2</v>
      </c>
      <c r="V433" s="311"/>
      <c r="W433" s="311"/>
      <c r="X433" s="311">
        <f t="shared" si="133"/>
        <v>5</v>
      </c>
      <c r="Y433" s="311"/>
      <c r="Z433" s="311"/>
      <c r="AA433" s="311" t="str">
        <f t="shared" si="134"/>
        <v>-</v>
      </c>
      <c r="AB433" s="311"/>
      <c r="AC433" s="311"/>
      <c r="AD433" s="311">
        <f t="shared" si="135"/>
        <v>34</v>
      </c>
      <c r="AE433" s="311"/>
      <c r="AF433" s="311"/>
      <c r="AG433" s="311" t="str">
        <f t="shared" si="136"/>
        <v>-</v>
      </c>
      <c r="AH433" s="311"/>
      <c r="AI433" s="311"/>
      <c r="AJ433" s="311" t="str">
        <f t="shared" si="137"/>
        <v>-</v>
      </c>
      <c r="AK433" s="311"/>
      <c r="AL433" s="311"/>
      <c r="AM433" s="311">
        <f t="shared" si="138"/>
        <v>64</v>
      </c>
      <c r="AN433" s="311"/>
      <c r="AO433" s="311"/>
      <c r="AP433" s="311">
        <f t="shared" si="139"/>
        <v>44</v>
      </c>
      <c r="AQ433" s="311"/>
      <c r="AR433" s="311"/>
      <c r="AS433" s="311">
        <f t="shared" si="140"/>
        <v>44</v>
      </c>
      <c r="AT433" s="311"/>
      <c r="AU433" s="311"/>
      <c r="AV433" s="311">
        <f t="shared" si="141"/>
        <v>66</v>
      </c>
      <c r="AW433" s="311"/>
      <c r="AX433" s="311"/>
    </row>
    <row r="434" spans="1:50">
      <c r="A434" s="311"/>
      <c r="B434" s="311" t="s">
        <v>167</v>
      </c>
      <c r="C434" s="311">
        <f t="shared" si="126"/>
        <v>26</v>
      </c>
      <c r="D434" s="311"/>
      <c r="E434" s="311"/>
      <c r="F434" s="311">
        <f t="shared" si="127"/>
        <v>13</v>
      </c>
      <c r="G434" s="311"/>
      <c r="H434" s="311"/>
      <c r="I434" s="311">
        <f t="shared" si="128"/>
        <v>85</v>
      </c>
      <c r="J434" s="311"/>
      <c r="K434" s="311"/>
      <c r="L434" s="311">
        <f t="shared" si="129"/>
        <v>36</v>
      </c>
      <c r="M434" s="311"/>
      <c r="N434" s="311"/>
      <c r="O434" s="311" t="str">
        <f t="shared" si="130"/>
        <v>-</v>
      </c>
      <c r="P434" s="311"/>
      <c r="Q434" s="311"/>
      <c r="R434" s="311">
        <f t="shared" si="131"/>
        <v>84</v>
      </c>
      <c r="S434" s="311"/>
      <c r="T434" s="311"/>
      <c r="U434" s="311">
        <f t="shared" si="132"/>
        <v>12</v>
      </c>
      <c r="V434" s="311"/>
      <c r="W434" s="311"/>
      <c r="X434" s="311">
        <f t="shared" si="133"/>
        <v>21</v>
      </c>
      <c r="Y434" s="311"/>
      <c r="Z434" s="311"/>
      <c r="AA434" s="311" t="str">
        <f t="shared" si="134"/>
        <v>-</v>
      </c>
      <c r="AB434" s="311"/>
      <c r="AC434" s="311"/>
      <c r="AD434" s="311">
        <f t="shared" si="135"/>
        <v>6</v>
      </c>
      <c r="AE434" s="311"/>
      <c r="AF434" s="311"/>
      <c r="AG434" s="311">
        <f t="shared" si="136"/>
        <v>39</v>
      </c>
      <c r="AH434" s="311"/>
      <c r="AI434" s="311"/>
      <c r="AJ434" s="311" t="str">
        <f t="shared" si="137"/>
        <v>-</v>
      </c>
      <c r="AK434" s="311"/>
      <c r="AL434" s="311"/>
      <c r="AM434" s="311">
        <f t="shared" si="138"/>
        <v>62</v>
      </c>
      <c r="AN434" s="311"/>
      <c r="AO434" s="311"/>
      <c r="AP434" s="311">
        <f t="shared" si="139"/>
        <v>42</v>
      </c>
      <c r="AQ434" s="311"/>
      <c r="AR434" s="311"/>
      <c r="AS434" s="311">
        <f t="shared" si="140"/>
        <v>42</v>
      </c>
      <c r="AT434" s="311"/>
      <c r="AU434" s="311"/>
      <c r="AV434" s="311">
        <f t="shared" si="141"/>
        <v>88</v>
      </c>
      <c r="AW434" s="311"/>
      <c r="AX434" s="311"/>
    </row>
    <row r="435" spans="1:50">
      <c r="A435" s="311"/>
      <c r="B435" s="311" t="s">
        <v>241</v>
      </c>
      <c r="C435" s="311">
        <f t="shared" si="126"/>
        <v>89</v>
      </c>
      <c r="D435" s="311"/>
      <c r="E435" s="311"/>
      <c r="F435" s="311">
        <f t="shared" si="127"/>
        <v>85</v>
      </c>
      <c r="G435" s="311"/>
      <c r="H435" s="311"/>
      <c r="I435" s="311" t="str">
        <f t="shared" si="128"/>
        <v>-</v>
      </c>
      <c r="J435" s="311"/>
      <c r="K435" s="311"/>
      <c r="L435" s="311">
        <f t="shared" si="129"/>
        <v>50</v>
      </c>
      <c r="M435" s="311"/>
      <c r="N435" s="311"/>
      <c r="O435" s="311" t="str">
        <f t="shared" si="130"/>
        <v>-</v>
      </c>
      <c r="P435" s="311"/>
      <c r="Q435" s="311"/>
      <c r="R435" s="311">
        <f t="shared" si="131"/>
        <v>84</v>
      </c>
      <c r="S435" s="311"/>
      <c r="T435" s="311"/>
      <c r="U435" s="311">
        <f t="shared" si="132"/>
        <v>21</v>
      </c>
      <c r="V435" s="311"/>
      <c r="W435" s="311"/>
      <c r="X435" s="311">
        <f t="shared" si="133"/>
        <v>29</v>
      </c>
      <c r="Y435" s="311"/>
      <c r="Z435" s="311"/>
      <c r="AA435" s="311" t="str">
        <f t="shared" si="134"/>
        <v>-</v>
      </c>
      <c r="AB435" s="311"/>
      <c r="AC435" s="311"/>
      <c r="AD435" s="311">
        <f t="shared" si="135"/>
        <v>67</v>
      </c>
      <c r="AE435" s="311"/>
      <c r="AF435" s="311"/>
      <c r="AG435" s="311">
        <f t="shared" si="136"/>
        <v>39</v>
      </c>
      <c r="AH435" s="311"/>
      <c r="AI435" s="311"/>
      <c r="AJ435" s="311" t="str">
        <f t="shared" si="137"/>
        <v>-</v>
      </c>
      <c r="AK435" s="311"/>
      <c r="AL435" s="311"/>
      <c r="AM435" s="311">
        <f t="shared" si="138"/>
        <v>73</v>
      </c>
      <c r="AN435" s="311"/>
      <c r="AO435" s="311"/>
      <c r="AP435" s="311">
        <f t="shared" si="139"/>
        <v>53</v>
      </c>
      <c r="AQ435" s="311"/>
      <c r="AR435" s="311"/>
      <c r="AS435" s="311">
        <f t="shared" si="140"/>
        <v>53</v>
      </c>
      <c r="AT435" s="311"/>
      <c r="AU435" s="311"/>
      <c r="AV435" s="311">
        <f t="shared" si="141"/>
        <v>71</v>
      </c>
      <c r="AW435" s="311"/>
      <c r="AX435" s="311"/>
    </row>
    <row r="436" spans="1:50">
      <c r="A436" s="311"/>
      <c r="B436" s="311" t="s">
        <v>158</v>
      </c>
      <c r="C436" s="311">
        <f t="shared" si="126"/>
        <v>37</v>
      </c>
      <c r="D436" s="311"/>
      <c r="E436" s="311"/>
      <c r="F436" s="311">
        <f t="shared" si="127"/>
        <v>101</v>
      </c>
      <c r="G436" s="311"/>
      <c r="H436" s="311"/>
      <c r="I436" s="311" t="str">
        <f t="shared" si="128"/>
        <v>-</v>
      </c>
      <c r="J436" s="311"/>
      <c r="K436" s="311"/>
      <c r="L436" s="311">
        <f t="shared" si="129"/>
        <v>40</v>
      </c>
      <c r="M436" s="311"/>
      <c r="N436" s="311"/>
      <c r="O436" s="311" t="str">
        <f t="shared" si="130"/>
        <v>-</v>
      </c>
      <c r="P436" s="311"/>
      <c r="Q436" s="311"/>
      <c r="R436" s="311">
        <f t="shared" si="131"/>
        <v>76</v>
      </c>
      <c r="S436" s="311"/>
      <c r="T436" s="311"/>
      <c r="U436" s="311" t="str">
        <f t="shared" si="132"/>
        <v>-</v>
      </c>
      <c r="V436" s="311"/>
      <c r="W436" s="311"/>
      <c r="X436" s="311">
        <f t="shared" si="133"/>
        <v>29</v>
      </c>
      <c r="Y436" s="311"/>
      <c r="Z436" s="311"/>
      <c r="AA436" s="311" t="str">
        <f t="shared" si="134"/>
        <v>-</v>
      </c>
      <c r="AB436" s="311"/>
      <c r="AC436" s="311"/>
      <c r="AD436" s="311">
        <f t="shared" si="135"/>
        <v>91</v>
      </c>
      <c r="AE436" s="311"/>
      <c r="AF436" s="311"/>
      <c r="AG436" s="311" t="str">
        <f t="shared" si="136"/>
        <v>-</v>
      </c>
      <c r="AH436" s="311"/>
      <c r="AI436" s="311"/>
      <c r="AJ436" s="311">
        <f t="shared" si="137"/>
        <v>36</v>
      </c>
      <c r="AK436" s="311"/>
      <c r="AL436" s="311"/>
      <c r="AM436" s="311">
        <f t="shared" si="138"/>
        <v>23</v>
      </c>
      <c r="AN436" s="311"/>
      <c r="AO436" s="311"/>
      <c r="AP436" s="311">
        <f t="shared" si="139"/>
        <v>29</v>
      </c>
      <c r="AQ436" s="311"/>
      <c r="AR436" s="311"/>
      <c r="AS436" s="311">
        <f t="shared" si="140"/>
        <v>28</v>
      </c>
      <c r="AT436" s="311"/>
      <c r="AU436" s="311"/>
      <c r="AV436" s="311">
        <f t="shared" si="141"/>
        <v>4</v>
      </c>
      <c r="AW436" s="311"/>
      <c r="AX436" s="311"/>
    </row>
    <row r="437" spans="1:50">
      <c r="A437" s="311"/>
      <c r="B437" s="311" t="s">
        <v>280</v>
      </c>
      <c r="C437" s="311">
        <f t="shared" si="126"/>
        <v>78</v>
      </c>
      <c r="D437" s="311"/>
      <c r="E437" s="311"/>
      <c r="F437" s="311">
        <f t="shared" si="127"/>
        <v>107</v>
      </c>
      <c r="G437" s="311"/>
      <c r="H437" s="311"/>
      <c r="I437" s="311" t="str">
        <f t="shared" si="128"/>
        <v>-</v>
      </c>
      <c r="J437" s="311"/>
      <c r="K437" s="311"/>
      <c r="L437" s="311">
        <f t="shared" si="129"/>
        <v>46</v>
      </c>
      <c r="M437" s="311"/>
      <c r="N437" s="311"/>
      <c r="O437" s="311">
        <f t="shared" si="130"/>
        <v>65</v>
      </c>
      <c r="P437" s="311"/>
      <c r="Q437" s="311"/>
      <c r="R437" s="311">
        <f t="shared" si="131"/>
        <v>102</v>
      </c>
      <c r="S437" s="311"/>
      <c r="T437" s="311"/>
      <c r="U437" s="311">
        <f t="shared" si="132"/>
        <v>44</v>
      </c>
      <c r="V437" s="311"/>
      <c r="W437" s="311"/>
      <c r="X437" s="311">
        <f t="shared" si="133"/>
        <v>50</v>
      </c>
      <c r="Y437" s="311"/>
      <c r="Z437" s="311"/>
      <c r="AA437" s="311" t="str">
        <f t="shared" si="134"/>
        <v>-</v>
      </c>
      <c r="AB437" s="311"/>
      <c r="AC437" s="311"/>
      <c r="AD437" s="311">
        <f t="shared" si="135"/>
        <v>99</v>
      </c>
      <c r="AE437" s="311"/>
      <c r="AF437" s="311"/>
      <c r="AG437" s="311">
        <f t="shared" si="136"/>
        <v>53</v>
      </c>
      <c r="AH437" s="311"/>
      <c r="AI437" s="311"/>
      <c r="AJ437" s="311" t="str">
        <f t="shared" si="137"/>
        <v>-</v>
      </c>
      <c r="AK437" s="311"/>
      <c r="AL437" s="311"/>
      <c r="AM437" s="311">
        <f t="shared" si="138"/>
        <v>54</v>
      </c>
      <c r="AN437" s="311"/>
      <c r="AO437" s="311"/>
      <c r="AP437" s="311">
        <f t="shared" si="139"/>
        <v>41</v>
      </c>
      <c r="AQ437" s="311"/>
      <c r="AR437" s="311"/>
      <c r="AS437" s="311">
        <f t="shared" si="140"/>
        <v>41</v>
      </c>
      <c r="AT437" s="311"/>
      <c r="AU437" s="311"/>
      <c r="AV437" s="311">
        <f t="shared" si="141"/>
        <v>58</v>
      </c>
      <c r="AW437" s="311"/>
      <c r="AX437" s="311"/>
    </row>
    <row r="438" spans="1:50">
      <c r="A438" s="311"/>
      <c r="B438" s="311" t="s">
        <v>197</v>
      </c>
      <c r="C438" s="311">
        <f t="shared" si="126"/>
        <v>16</v>
      </c>
      <c r="D438" s="311"/>
      <c r="E438" s="311"/>
      <c r="F438" s="311">
        <f t="shared" si="127"/>
        <v>49</v>
      </c>
      <c r="G438" s="311"/>
      <c r="H438" s="311"/>
      <c r="I438" s="311" t="str">
        <f t="shared" si="128"/>
        <v>-</v>
      </c>
      <c r="J438" s="311"/>
      <c r="K438" s="311"/>
      <c r="L438" s="311">
        <f t="shared" si="129"/>
        <v>46</v>
      </c>
      <c r="M438" s="311"/>
      <c r="N438" s="311"/>
      <c r="O438" s="311" t="str">
        <f t="shared" si="130"/>
        <v>-</v>
      </c>
      <c r="P438" s="311"/>
      <c r="Q438" s="311"/>
      <c r="R438" s="311">
        <f t="shared" si="131"/>
        <v>92</v>
      </c>
      <c r="S438" s="311"/>
      <c r="T438" s="311"/>
      <c r="U438" s="311">
        <f t="shared" si="132"/>
        <v>50</v>
      </c>
      <c r="V438" s="311"/>
      <c r="W438" s="311"/>
      <c r="X438" s="311">
        <f t="shared" si="133"/>
        <v>29</v>
      </c>
      <c r="Y438" s="311"/>
      <c r="Z438" s="311"/>
      <c r="AA438" s="311" t="str">
        <f t="shared" si="134"/>
        <v>-</v>
      </c>
      <c r="AB438" s="311"/>
      <c r="AC438" s="311"/>
      <c r="AD438" s="311">
        <f t="shared" si="135"/>
        <v>18</v>
      </c>
      <c r="AE438" s="311"/>
      <c r="AF438" s="311"/>
      <c r="AG438" s="311">
        <f t="shared" si="136"/>
        <v>53</v>
      </c>
      <c r="AH438" s="311"/>
      <c r="AI438" s="311"/>
      <c r="AJ438" s="311">
        <f t="shared" si="137"/>
        <v>32</v>
      </c>
      <c r="AK438" s="311"/>
      <c r="AL438" s="311"/>
      <c r="AM438" s="311">
        <f t="shared" si="138"/>
        <v>14</v>
      </c>
      <c r="AN438" s="311"/>
      <c r="AO438" s="311"/>
      <c r="AP438" s="311">
        <f t="shared" si="139"/>
        <v>10</v>
      </c>
      <c r="AQ438" s="311"/>
      <c r="AR438" s="311"/>
      <c r="AS438" s="311">
        <f t="shared" si="140"/>
        <v>10</v>
      </c>
      <c r="AT438" s="311"/>
      <c r="AU438" s="311"/>
      <c r="AV438" s="311">
        <f t="shared" si="141"/>
        <v>27</v>
      </c>
      <c r="AW438" s="311"/>
      <c r="AX438" s="311"/>
    </row>
    <row r="439" spans="1:50">
      <c r="A439" s="311"/>
      <c r="B439" s="311" t="s">
        <v>289</v>
      </c>
      <c r="C439" s="311">
        <f t="shared" si="126"/>
        <v>109</v>
      </c>
      <c r="D439" s="311"/>
      <c r="E439" s="311"/>
      <c r="F439" s="311">
        <f t="shared" si="127"/>
        <v>125</v>
      </c>
      <c r="G439" s="311"/>
      <c r="H439" s="311"/>
      <c r="I439" s="311" t="str">
        <f t="shared" si="128"/>
        <v>-</v>
      </c>
      <c r="J439" s="311"/>
      <c r="K439" s="311"/>
      <c r="L439" s="311">
        <f t="shared" si="129"/>
        <v>56</v>
      </c>
      <c r="M439" s="311"/>
      <c r="N439" s="311"/>
      <c r="O439" s="311" t="str">
        <f t="shared" si="130"/>
        <v>-</v>
      </c>
      <c r="P439" s="311"/>
      <c r="Q439" s="311"/>
      <c r="R439" s="311">
        <f t="shared" si="131"/>
        <v>102</v>
      </c>
      <c r="S439" s="311"/>
      <c r="T439" s="311"/>
      <c r="U439" s="311">
        <f t="shared" si="132"/>
        <v>67</v>
      </c>
      <c r="V439" s="311"/>
      <c r="W439" s="311"/>
      <c r="X439" s="311">
        <f t="shared" si="133"/>
        <v>63</v>
      </c>
      <c r="Y439" s="311"/>
      <c r="Z439" s="311"/>
      <c r="AA439" s="311" t="str">
        <f t="shared" si="134"/>
        <v>-</v>
      </c>
      <c r="AB439" s="311"/>
      <c r="AC439" s="311"/>
      <c r="AD439" s="311">
        <f t="shared" si="135"/>
        <v>111</v>
      </c>
      <c r="AE439" s="311"/>
      <c r="AF439" s="311"/>
      <c r="AG439" s="311" t="str">
        <f t="shared" si="136"/>
        <v>-</v>
      </c>
      <c r="AH439" s="311"/>
      <c r="AI439" s="311"/>
      <c r="AJ439" s="311">
        <f t="shared" si="137"/>
        <v>36</v>
      </c>
      <c r="AK439" s="311"/>
      <c r="AL439" s="311"/>
      <c r="AM439" s="311">
        <f t="shared" si="138"/>
        <v>74</v>
      </c>
      <c r="AN439" s="311"/>
      <c r="AO439" s="311"/>
      <c r="AP439" s="311">
        <f t="shared" si="139"/>
        <v>54</v>
      </c>
      <c r="AQ439" s="311"/>
      <c r="AR439" s="311"/>
      <c r="AS439" s="311">
        <f t="shared" si="140"/>
        <v>54</v>
      </c>
      <c r="AT439" s="311"/>
      <c r="AU439" s="311"/>
      <c r="AV439" s="311">
        <f t="shared" si="141"/>
        <v>74</v>
      </c>
      <c r="AW439" s="311"/>
      <c r="AX439" s="311"/>
    </row>
    <row r="440" spans="1:50">
      <c r="A440" s="311"/>
      <c r="B440" s="311" t="s">
        <v>252</v>
      </c>
      <c r="C440" s="311">
        <f t="shared" ref="C440:C486" si="142">IFERROR(VLOOKUP($B440,C$6:E$245,3,0),"-")</f>
        <v>68</v>
      </c>
      <c r="D440" s="311"/>
      <c r="E440" s="311"/>
      <c r="F440" s="311">
        <f t="shared" ref="F440:F486" si="143">IFERROR(VLOOKUP($B440,F$6:H$245,3,0),"-")</f>
        <v>145</v>
      </c>
      <c r="G440" s="311"/>
      <c r="H440" s="311"/>
      <c r="I440" s="311" t="str">
        <f t="shared" ref="I440:I486" si="144">IFERROR(VLOOKUP($B440,I$6:K$245,3,0),"-")</f>
        <v>-</v>
      </c>
      <c r="J440" s="311"/>
      <c r="K440" s="311"/>
      <c r="L440" s="311" t="str">
        <f t="shared" ref="L440:L486" si="145">IFERROR(VLOOKUP($B440,L$6:N$245,3,0),"-")</f>
        <v>-</v>
      </c>
      <c r="M440" s="311"/>
      <c r="N440" s="311"/>
      <c r="O440" s="311" t="str">
        <f t="shared" ref="O440:O486" si="146">IFERROR(VLOOKUP($B440,O$6:Q$245,3,0),"-")</f>
        <v>-</v>
      </c>
      <c r="P440" s="311"/>
      <c r="Q440" s="311"/>
      <c r="R440" s="311" t="str">
        <f t="shared" ref="R440:R486" si="147">IFERROR(VLOOKUP($B440,R$6:T$245,3,0),"-")</f>
        <v>-</v>
      </c>
      <c r="S440" s="311"/>
      <c r="T440" s="311"/>
      <c r="U440" s="311" t="str">
        <f t="shared" ref="U440:U486" si="148">IFERROR(VLOOKUP($B440,U$6:W$245,3,0),"-")</f>
        <v>-</v>
      </c>
      <c r="V440" s="311"/>
      <c r="W440" s="311"/>
      <c r="X440" s="311" t="str">
        <f t="shared" ref="X440:X486" si="149">IFERROR(VLOOKUP($B440,X$6:Z$245,3,0),"-")</f>
        <v>-</v>
      </c>
      <c r="Y440" s="311"/>
      <c r="Z440" s="311"/>
      <c r="AA440" s="311" t="str">
        <f t="shared" ref="AA440:AA486" si="150">IFERROR(VLOOKUP($B440,AA$6:AC$245,3,0),"-")</f>
        <v>-</v>
      </c>
      <c r="AB440" s="311"/>
      <c r="AC440" s="311"/>
      <c r="AD440" s="311" t="str">
        <f t="shared" ref="AD440:AD486" si="151">IFERROR(VLOOKUP($B440,AD$6:AF$245,3,0),"-")</f>
        <v>-</v>
      </c>
      <c r="AE440" s="311"/>
      <c r="AF440" s="311"/>
      <c r="AG440" s="311" t="str">
        <f t="shared" ref="AG440:AG486" si="152">IFERROR(VLOOKUP($B440,AG$6:AI$245,3,0),"-")</f>
        <v>-</v>
      </c>
      <c r="AH440" s="311"/>
      <c r="AI440" s="311"/>
      <c r="AJ440" s="311" t="str">
        <f t="shared" ref="AJ440:AJ486" si="153">IFERROR(VLOOKUP($B440,AJ$6:AL$245,3,0),"-")</f>
        <v>-</v>
      </c>
      <c r="AK440" s="311"/>
      <c r="AL440" s="311"/>
      <c r="AM440" s="311">
        <f t="shared" ref="AM440:AM486" si="154">IFERROR(VLOOKUP($B440,AM$6:AO$245,3,0),"-")</f>
        <v>42</v>
      </c>
      <c r="AN440" s="311"/>
      <c r="AO440" s="311"/>
      <c r="AP440" s="311">
        <f t="shared" ref="AP440:AP486" si="155">IFERROR(VLOOKUP($B440,AP$6:AR$245,3,0),"-")</f>
        <v>24</v>
      </c>
      <c r="AQ440" s="311"/>
      <c r="AR440" s="311"/>
      <c r="AS440" s="311">
        <f t="shared" ref="AS440:AS486" si="156">IFERROR(VLOOKUP($B440,AS$6:AU$245,3,0),"-")</f>
        <v>24</v>
      </c>
      <c r="AT440" s="311"/>
      <c r="AU440" s="311"/>
      <c r="AV440" s="311">
        <f t="shared" ref="AV440:AV486" si="157">IFERROR(VLOOKUP($B440,AV$6:AX$245,3,0),"-")</f>
        <v>90</v>
      </c>
      <c r="AW440" s="311"/>
      <c r="AX440" s="311"/>
    </row>
    <row r="441" spans="1:50">
      <c r="A441" s="311"/>
      <c r="B441" s="311" t="s">
        <v>291</v>
      </c>
      <c r="C441" s="311">
        <f t="shared" si="142"/>
        <v>136</v>
      </c>
      <c r="D441" s="311"/>
      <c r="E441" s="311"/>
      <c r="F441" s="311">
        <f t="shared" si="143"/>
        <v>152</v>
      </c>
      <c r="G441" s="311"/>
      <c r="H441" s="311"/>
      <c r="I441" s="311" t="str">
        <f t="shared" si="144"/>
        <v>-</v>
      </c>
      <c r="J441" s="311"/>
      <c r="K441" s="311"/>
      <c r="L441" s="311" t="str">
        <f t="shared" si="145"/>
        <v>-</v>
      </c>
      <c r="M441" s="311"/>
      <c r="N441" s="311"/>
      <c r="O441" s="311" t="str">
        <f t="shared" si="146"/>
        <v>-</v>
      </c>
      <c r="P441" s="311"/>
      <c r="Q441" s="311"/>
      <c r="R441" s="311" t="str">
        <f t="shared" si="147"/>
        <v>-</v>
      </c>
      <c r="S441" s="311"/>
      <c r="T441" s="311"/>
      <c r="U441" s="311" t="str">
        <f t="shared" si="148"/>
        <v>-</v>
      </c>
      <c r="V441" s="311"/>
      <c r="W441" s="311"/>
      <c r="X441" s="311" t="str">
        <f t="shared" si="149"/>
        <v>-</v>
      </c>
      <c r="Y441" s="311"/>
      <c r="Z441" s="311"/>
      <c r="AA441" s="311" t="str">
        <f t="shared" si="150"/>
        <v>-</v>
      </c>
      <c r="AB441" s="311"/>
      <c r="AC441" s="311"/>
      <c r="AD441" s="311">
        <f t="shared" si="151"/>
        <v>155</v>
      </c>
      <c r="AE441" s="311"/>
      <c r="AF441" s="311"/>
      <c r="AG441" s="311">
        <f t="shared" si="152"/>
        <v>53</v>
      </c>
      <c r="AH441" s="311"/>
      <c r="AI441" s="311"/>
      <c r="AJ441" s="311" t="str">
        <f t="shared" si="153"/>
        <v>-</v>
      </c>
      <c r="AK441" s="311"/>
      <c r="AL441" s="311"/>
      <c r="AM441" s="311">
        <f t="shared" si="154"/>
        <v>85</v>
      </c>
      <c r="AN441" s="311"/>
      <c r="AO441" s="311"/>
      <c r="AP441" s="311">
        <f t="shared" si="155"/>
        <v>57</v>
      </c>
      <c r="AQ441" s="311"/>
      <c r="AR441" s="311"/>
      <c r="AS441" s="311">
        <f t="shared" si="156"/>
        <v>58</v>
      </c>
      <c r="AT441" s="311"/>
      <c r="AU441" s="311"/>
      <c r="AV441" s="311">
        <f t="shared" si="157"/>
        <v>148</v>
      </c>
      <c r="AW441" s="311"/>
      <c r="AX441" s="311"/>
    </row>
    <row r="442" spans="1:50">
      <c r="A442" s="311"/>
      <c r="B442" s="311" t="s">
        <v>273</v>
      </c>
      <c r="C442" s="311">
        <f t="shared" si="142"/>
        <v>88</v>
      </c>
      <c r="D442" s="311"/>
      <c r="E442" s="311"/>
      <c r="F442" s="311">
        <f t="shared" si="143"/>
        <v>152</v>
      </c>
      <c r="G442" s="311"/>
      <c r="H442" s="311"/>
      <c r="I442" s="311" t="str">
        <f t="shared" si="144"/>
        <v>-</v>
      </c>
      <c r="J442" s="311"/>
      <c r="K442" s="311"/>
      <c r="L442" s="311" t="str">
        <f t="shared" si="145"/>
        <v>-</v>
      </c>
      <c r="M442" s="311"/>
      <c r="N442" s="311"/>
      <c r="O442" s="311" t="str">
        <f t="shared" si="146"/>
        <v>-</v>
      </c>
      <c r="P442" s="311"/>
      <c r="Q442" s="311"/>
      <c r="R442" s="311" t="str">
        <f t="shared" si="147"/>
        <v>-</v>
      </c>
      <c r="S442" s="311"/>
      <c r="T442" s="311"/>
      <c r="U442" s="311" t="str">
        <f t="shared" si="148"/>
        <v>-</v>
      </c>
      <c r="V442" s="311"/>
      <c r="W442" s="311"/>
      <c r="X442" s="311" t="str">
        <f t="shared" si="149"/>
        <v>-</v>
      </c>
      <c r="Y442" s="311"/>
      <c r="Z442" s="311"/>
      <c r="AA442" s="311" t="str">
        <f t="shared" si="150"/>
        <v>-</v>
      </c>
      <c r="AB442" s="311"/>
      <c r="AC442" s="311"/>
      <c r="AD442" s="311">
        <f t="shared" si="151"/>
        <v>155</v>
      </c>
      <c r="AE442" s="311"/>
      <c r="AF442" s="311"/>
      <c r="AG442" s="311" t="str">
        <f t="shared" si="152"/>
        <v>-</v>
      </c>
      <c r="AH442" s="311"/>
      <c r="AI442" s="311"/>
      <c r="AJ442" s="311" t="str">
        <f t="shared" si="153"/>
        <v>-</v>
      </c>
      <c r="AK442" s="311"/>
      <c r="AL442" s="311"/>
      <c r="AM442" s="311">
        <f t="shared" si="154"/>
        <v>55</v>
      </c>
      <c r="AN442" s="311"/>
      <c r="AO442" s="311"/>
      <c r="AP442" s="311">
        <f t="shared" si="155"/>
        <v>37</v>
      </c>
      <c r="AQ442" s="311"/>
      <c r="AR442" s="311"/>
      <c r="AS442" s="311">
        <f t="shared" si="156"/>
        <v>36</v>
      </c>
      <c r="AT442" s="311"/>
      <c r="AU442" s="311"/>
      <c r="AV442" s="311">
        <f t="shared" si="157"/>
        <v>76</v>
      </c>
      <c r="AW442" s="311"/>
      <c r="AX442" s="311"/>
    </row>
    <row r="443" spans="1:50">
      <c r="A443" s="311"/>
      <c r="B443" s="311" t="s">
        <v>165</v>
      </c>
      <c r="C443" s="311">
        <f t="shared" si="142"/>
        <v>22</v>
      </c>
      <c r="D443" s="311"/>
      <c r="E443" s="311"/>
      <c r="F443" s="311">
        <f t="shared" si="143"/>
        <v>9</v>
      </c>
      <c r="G443" s="311"/>
      <c r="H443" s="311"/>
      <c r="I443" s="311">
        <f t="shared" si="144"/>
        <v>75</v>
      </c>
      <c r="J443" s="311"/>
      <c r="K443" s="311"/>
      <c r="L443" s="311">
        <f t="shared" si="145"/>
        <v>7</v>
      </c>
      <c r="M443" s="311"/>
      <c r="N443" s="311"/>
      <c r="O443" s="311">
        <f t="shared" si="146"/>
        <v>65</v>
      </c>
      <c r="P443" s="311"/>
      <c r="Q443" s="311"/>
      <c r="R443" s="311">
        <f t="shared" si="147"/>
        <v>31</v>
      </c>
      <c r="S443" s="311"/>
      <c r="T443" s="311"/>
      <c r="U443" s="311" t="str">
        <f t="shared" si="148"/>
        <v>-</v>
      </c>
      <c r="V443" s="311"/>
      <c r="W443" s="311"/>
      <c r="X443" s="311">
        <f t="shared" si="149"/>
        <v>6</v>
      </c>
      <c r="Y443" s="311"/>
      <c r="Z443" s="311"/>
      <c r="AA443" s="311" t="str">
        <f t="shared" si="150"/>
        <v>-</v>
      </c>
      <c r="AB443" s="311"/>
      <c r="AC443" s="311"/>
      <c r="AD443" s="311">
        <f t="shared" si="151"/>
        <v>24</v>
      </c>
      <c r="AE443" s="311"/>
      <c r="AF443" s="311"/>
      <c r="AG443" s="311">
        <f t="shared" si="152"/>
        <v>53</v>
      </c>
      <c r="AH443" s="311"/>
      <c r="AI443" s="311"/>
      <c r="AJ443" s="311">
        <f t="shared" si="153"/>
        <v>10</v>
      </c>
      <c r="AK443" s="311"/>
      <c r="AL443" s="311"/>
      <c r="AM443" s="311">
        <f t="shared" si="154"/>
        <v>61</v>
      </c>
      <c r="AN443" s="311"/>
      <c r="AO443" s="311"/>
      <c r="AP443" s="311">
        <f t="shared" si="155"/>
        <v>47</v>
      </c>
      <c r="AQ443" s="311"/>
      <c r="AR443" s="311"/>
      <c r="AS443" s="311">
        <f t="shared" si="156"/>
        <v>47</v>
      </c>
      <c r="AT443" s="311"/>
      <c r="AU443" s="311"/>
      <c r="AV443" s="311">
        <f t="shared" si="157"/>
        <v>40</v>
      </c>
      <c r="AW443" s="311"/>
      <c r="AX443" s="311"/>
    </row>
    <row r="444" spans="1:50">
      <c r="A444" s="311"/>
      <c r="B444" s="311" t="s">
        <v>262</v>
      </c>
      <c r="C444" s="311">
        <f t="shared" si="142"/>
        <v>84</v>
      </c>
      <c r="D444" s="311"/>
      <c r="E444" s="311"/>
      <c r="F444" s="311">
        <f t="shared" si="143"/>
        <v>115</v>
      </c>
      <c r="G444" s="311"/>
      <c r="H444" s="311"/>
      <c r="I444" s="311">
        <f t="shared" si="144"/>
        <v>94</v>
      </c>
      <c r="J444" s="311"/>
      <c r="K444" s="311"/>
      <c r="L444" s="311">
        <f t="shared" si="145"/>
        <v>96</v>
      </c>
      <c r="M444" s="311"/>
      <c r="N444" s="311"/>
      <c r="O444" s="311">
        <f t="shared" si="146"/>
        <v>65</v>
      </c>
      <c r="P444" s="311"/>
      <c r="Q444" s="311"/>
      <c r="R444" s="311" t="str">
        <f t="shared" si="147"/>
        <v>-</v>
      </c>
      <c r="S444" s="311"/>
      <c r="T444" s="311"/>
      <c r="U444" s="311">
        <f t="shared" si="148"/>
        <v>50</v>
      </c>
      <c r="V444" s="311"/>
      <c r="W444" s="311"/>
      <c r="X444" s="311">
        <f t="shared" si="149"/>
        <v>69</v>
      </c>
      <c r="Y444" s="311"/>
      <c r="Z444" s="311"/>
      <c r="AA444" s="311" t="str">
        <f t="shared" si="150"/>
        <v>-</v>
      </c>
      <c r="AB444" s="311"/>
      <c r="AC444" s="311"/>
      <c r="AD444" s="311">
        <f t="shared" si="151"/>
        <v>84</v>
      </c>
      <c r="AE444" s="311"/>
      <c r="AF444" s="311"/>
      <c r="AG444" s="311">
        <f t="shared" si="152"/>
        <v>53</v>
      </c>
      <c r="AH444" s="311"/>
      <c r="AI444" s="311"/>
      <c r="AJ444" s="311">
        <f t="shared" si="153"/>
        <v>28</v>
      </c>
      <c r="AK444" s="311"/>
      <c r="AL444" s="311"/>
      <c r="AM444" s="311">
        <f t="shared" si="154"/>
        <v>59</v>
      </c>
      <c r="AN444" s="311"/>
      <c r="AO444" s="311"/>
      <c r="AP444" s="311">
        <f t="shared" si="155"/>
        <v>83</v>
      </c>
      <c r="AQ444" s="311"/>
      <c r="AR444" s="311"/>
      <c r="AS444" s="311">
        <f t="shared" si="156"/>
        <v>82</v>
      </c>
      <c r="AT444" s="311"/>
      <c r="AU444" s="311"/>
      <c r="AV444" s="311">
        <f t="shared" si="157"/>
        <v>39</v>
      </c>
      <c r="AW444" s="311"/>
      <c r="AX444" s="311"/>
    </row>
    <row r="445" spans="1:50">
      <c r="A445" s="311"/>
      <c r="B445" s="311" t="s">
        <v>153</v>
      </c>
      <c r="C445" s="311">
        <f t="shared" si="142"/>
        <v>142</v>
      </c>
      <c r="D445" s="311"/>
      <c r="E445" s="311"/>
      <c r="F445" s="311">
        <f t="shared" si="143"/>
        <v>93</v>
      </c>
      <c r="G445" s="311"/>
      <c r="H445" s="311"/>
      <c r="I445" s="311">
        <f t="shared" si="144"/>
        <v>81</v>
      </c>
      <c r="J445" s="311"/>
      <c r="K445" s="311"/>
      <c r="L445" s="311">
        <f t="shared" si="145"/>
        <v>85</v>
      </c>
      <c r="M445" s="311"/>
      <c r="N445" s="311"/>
      <c r="O445" s="311" t="str">
        <f t="shared" si="146"/>
        <v>-</v>
      </c>
      <c r="P445" s="311"/>
      <c r="Q445" s="311"/>
      <c r="R445" s="311">
        <f t="shared" si="147"/>
        <v>102</v>
      </c>
      <c r="S445" s="311"/>
      <c r="T445" s="311"/>
      <c r="U445" s="311">
        <f t="shared" si="148"/>
        <v>53</v>
      </c>
      <c r="V445" s="311"/>
      <c r="W445" s="311"/>
      <c r="X445" s="311">
        <f t="shared" si="149"/>
        <v>71</v>
      </c>
      <c r="Y445" s="311"/>
      <c r="Z445" s="311"/>
      <c r="AA445" s="311" t="str">
        <f t="shared" si="150"/>
        <v>-</v>
      </c>
      <c r="AB445" s="311"/>
      <c r="AC445" s="311"/>
      <c r="AD445" s="311">
        <f t="shared" si="151"/>
        <v>62</v>
      </c>
      <c r="AE445" s="311"/>
      <c r="AF445" s="311"/>
      <c r="AG445" s="311">
        <f t="shared" si="152"/>
        <v>3</v>
      </c>
      <c r="AH445" s="311"/>
      <c r="AI445" s="311"/>
      <c r="AJ445" s="311">
        <f t="shared" si="153"/>
        <v>23</v>
      </c>
      <c r="AK445" s="311"/>
      <c r="AL445" s="311"/>
      <c r="AM445" s="311">
        <f t="shared" si="154"/>
        <v>138</v>
      </c>
      <c r="AN445" s="311"/>
      <c r="AO445" s="311"/>
      <c r="AP445" s="311" t="str">
        <f t="shared" si="155"/>
        <v>-</v>
      </c>
      <c r="AQ445" s="311"/>
      <c r="AR445" s="311"/>
      <c r="AS445" s="311" t="str">
        <f t="shared" si="156"/>
        <v>-</v>
      </c>
      <c r="AT445" s="311"/>
      <c r="AU445" s="311"/>
      <c r="AV445" s="311">
        <f t="shared" si="157"/>
        <v>80</v>
      </c>
      <c r="AW445" s="311"/>
      <c r="AX445" s="311"/>
    </row>
    <row r="446" spans="1:50">
      <c r="A446" s="311"/>
      <c r="B446" s="311" t="s">
        <v>163</v>
      </c>
      <c r="C446" s="311">
        <f t="shared" si="142"/>
        <v>48</v>
      </c>
      <c r="D446" s="311"/>
      <c r="E446" s="311"/>
      <c r="F446" s="311">
        <f t="shared" si="143"/>
        <v>147</v>
      </c>
      <c r="G446" s="311"/>
      <c r="H446" s="311"/>
      <c r="I446" s="311" t="str">
        <f t="shared" si="144"/>
        <v>-</v>
      </c>
      <c r="J446" s="311"/>
      <c r="K446" s="311"/>
      <c r="L446" s="311" t="str">
        <f t="shared" si="145"/>
        <v>-</v>
      </c>
      <c r="M446" s="311"/>
      <c r="N446" s="311"/>
      <c r="O446" s="311" t="str">
        <f t="shared" si="146"/>
        <v>-</v>
      </c>
      <c r="P446" s="311"/>
      <c r="Q446" s="311"/>
      <c r="R446" s="311" t="str">
        <f t="shared" si="147"/>
        <v>-</v>
      </c>
      <c r="S446" s="311"/>
      <c r="T446" s="311"/>
      <c r="U446" s="311" t="str">
        <f t="shared" si="148"/>
        <v>-</v>
      </c>
      <c r="V446" s="311"/>
      <c r="W446" s="311"/>
      <c r="X446" s="311" t="str">
        <f t="shared" si="149"/>
        <v>-</v>
      </c>
      <c r="Y446" s="311"/>
      <c r="Z446" s="311"/>
      <c r="AA446" s="311" t="str">
        <f t="shared" si="150"/>
        <v>-</v>
      </c>
      <c r="AB446" s="311"/>
      <c r="AC446" s="311"/>
      <c r="AD446" s="311">
        <f t="shared" si="151"/>
        <v>129</v>
      </c>
      <c r="AE446" s="311"/>
      <c r="AF446" s="311"/>
      <c r="AG446" s="311" t="str">
        <f t="shared" si="152"/>
        <v>-</v>
      </c>
      <c r="AH446" s="311"/>
      <c r="AI446" s="311"/>
      <c r="AJ446" s="311" t="str">
        <f t="shared" si="153"/>
        <v>-</v>
      </c>
      <c r="AK446" s="311"/>
      <c r="AL446" s="311"/>
      <c r="AM446" s="311">
        <f t="shared" si="154"/>
        <v>21</v>
      </c>
      <c r="AN446" s="311"/>
      <c r="AO446" s="311"/>
      <c r="AP446" s="311">
        <f t="shared" si="155"/>
        <v>117</v>
      </c>
      <c r="AQ446" s="311"/>
      <c r="AR446" s="311"/>
      <c r="AS446" s="311" t="str">
        <f t="shared" si="156"/>
        <v>-</v>
      </c>
      <c r="AT446" s="311"/>
      <c r="AU446" s="311"/>
      <c r="AV446" s="311">
        <f t="shared" si="157"/>
        <v>5</v>
      </c>
      <c r="AW446" s="311"/>
      <c r="AX446" s="311"/>
    </row>
    <row r="447" spans="1:50">
      <c r="A447" s="311"/>
      <c r="B447" s="311" t="s">
        <v>258</v>
      </c>
      <c r="C447" s="311">
        <f t="shared" si="142"/>
        <v>60</v>
      </c>
      <c r="D447" s="311"/>
      <c r="E447" s="311"/>
      <c r="F447" s="311">
        <f t="shared" si="143"/>
        <v>65</v>
      </c>
      <c r="G447" s="311"/>
      <c r="H447" s="311"/>
      <c r="I447" s="311">
        <f t="shared" si="144"/>
        <v>30</v>
      </c>
      <c r="J447" s="311"/>
      <c r="K447" s="311"/>
      <c r="L447" s="311">
        <f t="shared" si="145"/>
        <v>56</v>
      </c>
      <c r="M447" s="311"/>
      <c r="N447" s="311"/>
      <c r="O447" s="311">
        <f t="shared" si="146"/>
        <v>65</v>
      </c>
      <c r="P447" s="311"/>
      <c r="Q447" s="311"/>
      <c r="R447" s="311">
        <f t="shared" si="147"/>
        <v>28</v>
      </c>
      <c r="S447" s="311"/>
      <c r="T447" s="311"/>
      <c r="U447" s="311">
        <f t="shared" si="148"/>
        <v>44</v>
      </c>
      <c r="V447" s="311"/>
      <c r="W447" s="311"/>
      <c r="X447" s="311">
        <f t="shared" si="149"/>
        <v>41</v>
      </c>
      <c r="Y447" s="311"/>
      <c r="Z447" s="311"/>
      <c r="AA447" s="311" t="str">
        <f t="shared" si="150"/>
        <v>-</v>
      </c>
      <c r="AB447" s="311"/>
      <c r="AC447" s="311"/>
      <c r="AD447" s="311">
        <f t="shared" si="151"/>
        <v>74</v>
      </c>
      <c r="AE447" s="311"/>
      <c r="AF447" s="311"/>
      <c r="AG447" s="311">
        <f t="shared" si="152"/>
        <v>31</v>
      </c>
      <c r="AH447" s="311"/>
      <c r="AI447" s="311"/>
      <c r="AJ447" s="311" t="str">
        <f t="shared" si="153"/>
        <v>-</v>
      </c>
      <c r="AK447" s="311"/>
      <c r="AL447" s="311"/>
      <c r="AM447" s="311">
        <f t="shared" si="154"/>
        <v>51</v>
      </c>
      <c r="AN447" s="311"/>
      <c r="AO447" s="311"/>
      <c r="AP447" s="311">
        <f t="shared" si="155"/>
        <v>98</v>
      </c>
      <c r="AQ447" s="311"/>
      <c r="AR447" s="311"/>
      <c r="AS447" s="311">
        <f t="shared" si="156"/>
        <v>96</v>
      </c>
      <c r="AT447" s="311"/>
      <c r="AU447" s="311"/>
      <c r="AV447" s="311">
        <f t="shared" si="157"/>
        <v>61</v>
      </c>
      <c r="AW447" s="311"/>
      <c r="AX447" s="311"/>
    </row>
    <row r="448" spans="1:50">
      <c r="A448" s="311"/>
      <c r="B448" s="311" t="s">
        <v>226</v>
      </c>
      <c r="C448" s="311">
        <f t="shared" si="142"/>
        <v>83</v>
      </c>
      <c r="D448" s="311"/>
      <c r="E448" s="311"/>
      <c r="F448" s="311">
        <f t="shared" si="143"/>
        <v>80</v>
      </c>
      <c r="G448" s="311"/>
      <c r="H448" s="311"/>
      <c r="I448" s="311">
        <f t="shared" si="144"/>
        <v>87</v>
      </c>
      <c r="J448" s="311"/>
      <c r="K448" s="311"/>
      <c r="L448" s="311">
        <f t="shared" si="145"/>
        <v>85</v>
      </c>
      <c r="M448" s="311"/>
      <c r="N448" s="311"/>
      <c r="O448" s="311">
        <f t="shared" si="146"/>
        <v>65</v>
      </c>
      <c r="P448" s="311"/>
      <c r="Q448" s="311"/>
      <c r="R448" s="311">
        <f t="shared" si="147"/>
        <v>102</v>
      </c>
      <c r="S448" s="311"/>
      <c r="T448" s="311"/>
      <c r="U448" s="311">
        <f t="shared" si="148"/>
        <v>29</v>
      </c>
      <c r="V448" s="311"/>
      <c r="W448" s="311"/>
      <c r="X448" s="311">
        <f t="shared" si="149"/>
        <v>38</v>
      </c>
      <c r="Y448" s="311"/>
      <c r="Z448" s="311"/>
      <c r="AA448" s="311">
        <f t="shared" si="150"/>
        <v>5</v>
      </c>
      <c r="AB448" s="311"/>
      <c r="AC448" s="311"/>
      <c r="AD448" s="311">
        <f t="shared" si="151"/>
        <v>42</v>
      </c>
      <c r="AE448" s="311"/>
      <c r="AF448" s="311"/>
      <c r="AG448" s="311">
        <f t="shared" si="152"/>
        <v>31</v>
      </c>
      <c r="AH448" s="311"/>
      <c r="AI448" s="311"/>
      <c r="AJ448" s="311" t="str">
        <f t="shared" si="153"/>
        <v>-</v>
      </c>
      <c r="AK448" s="311"/>
      <c r="AL448" s="311"/>
      <c r="AM448" s="311">
        <f t="shared" si="154"/>
        <v>72</v>
      </c>
      <c r="AN448" s="311"/>
      <c r="AO448" s="311"/>
      <c r="AP448" s="311">
        <f t="shared" si="155"/>
        <v>107</v>
      </c>
      <c r="AQ448" s="311"/>
      <c r="AR448" s="311"/>
      <c r="AS448" s="311">
        <f t="shared" si="156"/>
        <v>103</v>
      </c>
      <c r="AT448" s="311"/>
      <c r="AU448" s="311"/>
      <c r="AV448" s="311">
        <f t="shared" si="157"/>
        <v>41</v>
      </c>
      <c r="AW448" s="311"/>
      <c r="AX448" s="311"/>
    </row>
    <row r="449" spans="1:50">
      <c r="A449" s="311"/>
      <c r="B449" s="311" t="s">
        <v>212</v>
      </c>
      <c r="C449" s="311">
        <f t="shared" si="142"/>
        <v>49</v>
      </c>
      <c r="D449" s="311"/>
      <c r="E449" s="311"/>
      <c r="F449" s="311">
        <f t="shared" si="143"/>
        <v>74</v>
      </c>
      <c r="G449" s="311"/>
      <c r="H449" s="311"/>
      <c r="I449" s="311">
        <f t="shared" si="144"/>
        <v>65</v>
      </c>
      <c r="J449" s="311"/>
      <c r="K449" s="311"/>
      <c r="L449" s="311">
        <f t="shared" si="145"/>
        <v>39</v>
      </c>
      <c r="M449" s="311"/>
      <c r="N449" s="311"/>
      <c r="O449" s="311" t="str">
        <f t="shared" si="146"/>
        <v>-</v>
      </c>
      <c r="P449" s="311"/>
      <c r="Q449" s="311"/>
      <c r="R449" s="311">
        <f t="shared" si="147"/>
        <v>13</v>
      </c>
      <c r="S449" s="311"/>
      <c r="T449" s="311"/>
      <c r="U449" s="311" t="str">
        <f t="shared" si="148"/>
        <v>-</v>
      </c>
      <c r="V449" s="311"/>
      <c r="W449" s="311"/>
      <c r="X449" s="311">
        <f t="shared" si="149"/>
        <v>32</v>
      </c>
      <c r="Y449" s="311"/>
      <c r="Z449" s="311"/>
      <c r="AA449" s="311" t="str">
        <f t="shared" si="150"/>
        <v>-</v>
      </c>
      <c r="AB449" s="311"/>
      <c r="AC449" s="311"/>
      <c r="AD449" s="311">
        <f t="shared" si="151"/>
        <v>51</v>
      </c>
      <c r="AE449" s="311"/>
      <c r="AF449" s="311"/>
      <c r="AG449" s="311">
        <f t="shared" si="152"/>
        <v>53</v>
      </c>
      <c r="AH449" s="311"/>
      <c r="AI449" s="311"/>
      <c r="AJ449" s="311">
        <f t="shared" si="153"/>
        <v>15</v>
      </c>
      <c r="AK449" s="311"/>
      <c r="AL449" s="311"/>
      <c r="AM449" s="311">
        <f t="shared" si="154"/>
        <v>34</v>
      </c>
      <c r="AN449" s="311"/>
      <c r="AO449" s="311"/>
      <c r="AP449" s="311">
        <f t="shared" si="155"/>
        <v>72</v>
      </c>
      <c r="AQ449" s="311"/>
      <c r="AR449" s="311"/>
      <c r="AS449" s="311">
        <f t="shared" si="156"/>
        <v>72</v>
      </c>
      <c r="AT449" s="311"/>
      <c r="AU449" s="311"/>
      <c r="AV449" s="311">
        <f t="shared" si="157"/>
        <v>26</v>
      </c>
      <c r="AW449" s="311"/>
      <c r="AX449" s="311"/>
    </row>
    <row r="450" spans="1:50">
      <c r="A450" s="311"/>
      <c r="B450" s="311" t="s">
        <v>211</v>
      </c>
      <c r="C450" s="311">
        <f t="shared" si="142"/>
        <v>64</v>
      </c>
      <c r="D450" s="311"/>
      <c r="E450" s="311"/>
      <c r="F450" s="311">
        <f t="shared" si="143"/>
        <v>24</v>
      </c>
      <c r="G450" s="311"/>
      <c r="H450" s="311"/>
      <c r="I450" s="311">
        <f t="shared" si="144"/>
        <v>31</v>
      </c>
      <c r="J450" s="311"/>
      <c r="K450" s="311"/>
      <c r="L450" s="311">
        <f t="shared" si="145"/>
        <v>65</v>
      </c>
      <c r="M450" s="311"/>
      <c r="N450" s="311"/>
      <c r="O450" s="311">
        <f t="shared" si="146"/>
        <v>42</v>
      </c>
      <c r="P450" s="311"/>
      <c r="Q450" s="311"/>
      <c r="R450" s="311">
        <f t="shared" si="147"/>
        <v>42</v>
      </c>
      <c r="S450" s="311"/>
      <c r="T450" s="311"/>
      <c r="U450" s="311" t="str">
        <f t="shared" si="148"/>
        <v>-</v>
      </c>
      <c r="V450" s="311"/>
      <c r="W450" s="311"/>
      <c r="X450" s="311">
        <f t="shared" si="149"/>
        <v>59</v>
      </c>
      <c r="Y450" s="311"/>
      <c r="Z450" s="311"/>
      <c r="AA450" s="311" t="str">
        <f t="shared" si="150"/>
        <v>-</v>
      </c>
      <c r="AB450" s="311"/>
      <c r="AC450" s="311"/>
      <c r="AD450" s="311">
        <f t="shared" si="151"/>
        <v>14</v>
      </c>
      <c r="AE450" s="311"/>
      <c r="AF450" s="311"/>
      <c r="AG450" s="311">
        <f t="shared" si="152"/>
        <v>53</v>
      </c>
      <c r="AH450" s="311"/>
      <c r="AI450" s="311"/>
      <c r="AJ450" s="311">
        <f t="shared" si="153"/>
        <v>12</v>
      </c>
      <c r="AK450" s="311"/>
      <c r="AL450" s="311"/>
      <c r="AM450" s="311">
        <f t="shared" si="154"/>
        <v>93</v>
      </c>
      <c r="AN450" s="311"/>
      <c r="AO450" s="311"/>
      <c r="AP450" s="311">
        <f t="shared" si="155"/>
        <v>105</v>
      </c>
      <c r="AQ450" s="311"/>
      <c r="AR450" s="311"/>
      <c r="AS450" s="311">
        <f t="shared" si="156"/>
        <v>110</v>
      </c>
      <c r="AT450" s="311"/>
      <c r="AU450" s="311"/>
      <c r="AV450" s="311">
        <f t="shared" si="157"/>
        <v>35</v>
      </c>
      <c r="AW450" s="311"/>
      <c r="AX450" s="311"/>
    </row>
    <row r="451" spans="1:50">
      <c r="A451" s="311"/>
      <c r="B451" s="311" t="s">
        <v>200</v>
      </c>
      <c r="C451" s="311">
        <f t="shared" si="142"/>
        <v>19</v>
      </c>
      <c r="D451" s="311"/>
      <c r="E451" s="311"/>
      <c r="F451" s="311">
        <f t="shared" si="143"/>
        <v>99</v>
      </c>
      <c r="G451" s="311"/>
      <c r="H451" s="311"/>
      <c r="I451" s="311">
        <f t="shared" si="144"/>
        <v>61</v>
      </c>
      <c r="J451" s="311"/>
      <c r="K451" s="311"/>
      <c r="L451" s="311" t="str">
        <f t="shared" si="145"/>
        <v>-</v>
      </c>
      <c r="M451" s="311"/>
      <c r="N451" s="311"/>
      <c r="O451" s="311" t="str">
        <f t="shared" si="146"/>
        <v>-</v>
      </c>
      <c r="P451" s="311"/>
      <c r="Q451" s="311"/>
      <c r="R451" s="311">
        <f t="shared" si="147"/>
        <v>102</v>
      </c>
      <c r="S451" s="311"/>
      <c r="T451" s="311"/>
      <c r="U451" s="311">
        <f t="shared" si="148"/>
        <v>50</v>
      </c>
      <c r="V451" s="311"/>
      <c r="W451" s="311"/>
      <c r="X451" s="311" t="str">
        <f t="shared" si="149"/>
        <v>-</v>
      </c>
      <c r="Y451" s="311"/>
      <c r="Z451" s="311"/>
      <c r="AA451" s="311" t="str">
        <f t="shared" si="150"/>
        <v>-</v>
      </c>
      <c r="AB451" s="311"/>
      <c r="AC451" s="311"/>
      <c r="AD451" s="311">
        <f t="shared" si="151"/>
        <v>62</v>
      </c>
      <c r="AE451" s="311"/>
      <c r="AF451" s="311"/>
      <c r="AG451" s="311">
        <f t="shared" si="152"/>
        <v>53</v>
      </c>
      <c r="AH451" s="311"/>
      <c r="AI451" s="311"/>
      <c r="AJ451" s="311">
        <f t="shared" si="153"/>
        <v>36</v>
      </c>
      <c r="AK451" s="311"/>
      <c r="AL451" s="311"/>
      <c r="AM451" s="311">
        <f t="shared" si="154"/>
        <v>11</v>
      </c>
      <c r="AN451" s="311"/>
      <c r="AO451" s="311"/>
      <c r="AP451" s="311">
        <f t="shared" si="155"/>
        <v>52</v>
      </c>
      <c r="AQ451" s="311"/>
      <c r="AR451" s="311"/>
      <c r="AS451" s="311">
        <f t="shared" si="156"/>
        <v>50</v>
      </c>
      <c r="AT451" s="311"/>
      <c r="AU451" s="311"/>
      <c r="AV451" s="311">
        <f t="shared" si="157"/>
        <v>32</v>
      </c>
      <c r="AW451" s="311"/>
      <c r="AX451" s="311"/>
    </row>
    <row r="452" spans="1:50">
      <c r="A452" s="311"/>
      <c r="B452" s="311" t="s">
        <v>242</v>
      </c>
      <c r="C452" s="311">
        <f t="shared" si="142"/>
        <v>75</v>
      </c>
      <c r="D452" s="311"/>
      <c r="E452" s="311"/>
      <c r="F452" s="311">
        <f t="shared" si="143"/>
        <v>55</v>
      </c>
      <c r="G452" s="311"/>
      <c r="H452" s="311"/>
      <c r="I452" s="311">
        <f t="shared" si="144"/>
        <v>50</v>
      </c>
      <c r="J452" s="311"/>
      <c r="K452" s="311"/>
      <c r="L452" s="311" t="str">
        <f t="shared" si="145"/>
        <v>-</v>
      </c>
      <c r="M452" s="311"/>
      <c r="N452" s="311"/>
      <c r="O452" s="311">
        <f t="shared" si="146"/>
        <v>65</v>
      </c>
      <c r="P452" s="311"/>
      <c r="Q452" s="311"/>
      <c r="R452" s="311">
        <f t="shared" si="147"/>
        <v>92</v>
      </c>
      <c r="S452" s="311"/>
      <c r="T452" s="311"/>
      <c r="U452" s="311" t="str">
        <f t="shared" si="148"/>
        <v>-</v>
      </c>
      <c r="V452" s="311"/>
      <c r="W452" s="311"/>
      <c r="X452" s="311" t="str">
        <f t="shared" si="149"/>
        <v>-</v>
      </c>
      <c r="Y452" s="311"/>
      <c r="Z452" s="311"/>
      <c r="AA452" s="311" t="str">
        <f t="shared" si="150"/>
        <v>-</v>
      </c>
      <c r="AB452" s="311"/>
      <c r="AC452" s="311"/>
      <c r="AD452" s="311">
        <f t="shared" si="151"/>
        <v>21</v>
      </c>
      <c r="AE452" s="311"/>
      <c r="AF452" s="311"/>
      <c r="AG452" s="311">
        <f t="shared" si="152"/>
        <v>53</v>
      </c>
      <c r="AH452" s="311"/>
      <c r="AI452" s="311"/>
      <c r="AJ452" s="311" t="str">
        <f t="shared" si="153"/>
        <v>-</v>
      </c>
      <c r="AK452" s="311"/>
      <c r="AL452" s="311"/>
      <c r="AM452" s="311">
        <f t="shared" si="154"/>
        <v>82</v>
      </c>
      <c r="AN452" s="311"/>
      <c r="AO452" s="311"/>
      <c r="AP452" s="311">
        <f t="shared" si="155"/>
        <v>88</v>
      </c>
      <c r="AQ452" s="311"/>
      <c r="AR452" s="311"/>
      <c r="AS452" s="311">
        <f t="shared" si="156"/>
        <v>88</v>
      </c>
      <c r="AT452" s="311"/>
      <c r="AU452" s="311"/>
      <c r="AV452" s="311">
        <f t="shared" si="157"/>
        <v>45</v>
      </c>
      <c r="AW452" s="311"/>
      <c r="AX452" s="311"/>
    </row>
    <row r="453" spans="1:50">
      <c r="A453" s="311"/>
      <c r="B453" s="311" t="s">
        <v>221</v>
      </c>
      <c r="C453" s="311">
        <f t="shared" si="142"/>
        <v>32</v>
      </c>
      <c r="D453" s="311"/>
      <c r="E453" s="311"/>
      <c r="F453" s="311">
        <f t="shared" si="143"/>
        <v>121</v>
      </c>
      <c r="G453" s="311"/>
      <c r="H453" s="311"/>
      <c r="I453" s="311">
        <f t="shared" si="144"/>
        <v>77</v>
      </c>
      <c r="J453" s="311"/>
      <c r="K453" s="311"/>
      <c r="L453" s="311">
        <f t="shared" si="145"/>
        <v>111</v>
      </c>
      <c r="M453" s="311"/>
      <c r="N453" s="311"/>
      <c r="O453" s="311" t="str">
        <f t="shared" si="146"/>
        <v>-</v>
      </c>
      <c r="P453" s="311"/>
      <c r="Q453" s="311"/>
      <c r="R453" s="311">
        <f t="shared" si="147"/>
        <v>102</v>
      </c>
      <c r="S453" s="311"/>
      <c r="T453" s="311"/>
      <c r="U453" s="311" t="str">
        <f t="shared" si="148"/>
        <v>-</v>
      </c>
      <c r="V453" s="311"/>
      <c r="W453" s="311"/>
      <c r="X453" s="311" t="str">
        <f t="shared" si="149"/>
        <v>-</v>
      </c>
      <c r="Y453" s="311"/>
      <c r="Z453" s="311"/>
      <c r="AA453" s="311" t="str">
        <f t="shared" si="150"/>
        <v>-</v>
      </c>
      <c r="AB453" s="311"/>
      <c r="AC453" s="311"/>
      <c r="AD453" s="311">
        <f t="shared" si="151"/>
        <v>95</v>
      </c>
      <c r="AE453" s="311"/>
      <c r="AF453" s="311"/>
      <c r="AG453" s="311">
        <f t="shared" si="152"/>
        <v>53</v>
      </c>
      <c r="AH453" s="311"/>
      <c r="AI453" s="311"/>
      <c r="AJ453" s="311" t="str">
        <f t="shared" si="153"/>
        <v>-</v>
      </c>
      <c r="AK453" s="311"/>
      <c r="AL453" s="311"/>
      <c r="AM453" s="311">
        <f t="shared" si="154"/>
        <v>16</v>
      </c>
      <c r="AN453" s="311"/>
      <c r="AO453" s="311"/>
      <c r="AP453" s="311">
        <f t="shared" si="155"/>
        <v>64</v>
      </c>
      <c r="AQ453" s="311"/>
      <c r="AR453" s="311"/>
      <c r="AS453" s="311">
        <f t="shared" si="156"/>
        <v>64</v>
      </c>
      <c r="AT453" s="311"/>
      <c r="AU453" s="311"/>
      <c r="AV453" s="311">
        <f t="shared" si="157"/>
        <v>36</v>
      </c>
      <c r="AW453" s="311"/>
      <c r="AX453" s="311"/>
    </row>
    <row r="454" spans="1:50">
      <c r="A454" s="311"/>
      <c r="B454" s="311" t="s">
        <v>234</v>
      </c>
      <c r="C454" s="311">
        <f t="shared" si="142"/>
        <v>36</v>
      </c>
      <c r="D454" s="311"/>
      <c r="E454" s="311"/>
      <c r="F454" s="311">
        <f t="shared" si="143"/>
        <v>131</v>
      </c>
      <c r="G454" s="311"/>
      <c r="H454" s="311"/>
      <c r="I454" s="311">
        <f t="shared" si="144"/>
        <v>90</v>
      </c>
      <c r="J454" s="311"/>
      <c r="K454" s="311"/>
      <c r="L454" s="311" t="str">
        <f t="shared" si="145"/>
        <v>-</v>
      </c>
      <c r="M454" s="311"/>
      <c r="N454" s="311"/>
      <c r="O454" s="311" t="str">
        <f t="shared" si="146"/>
        <v>-</v>
      </c>
      <c r="P454" s="311"/>
      <c r="Q454" s="311"/>
      <c r="R454" s="311" t="str">
        <f t="shared" si="147"/>
        <v>-</v>
      </c>
      <c r="S454" s="311"/>
      <c r="T454" s="311"/>
      <c r="U454" s="311">
        <f t="shared" si="148"/>
        <v>67</v>
      </c>
      <c r="V454" s="311"/>
      <c r="W454" s="311"/>
      <c r="X454" s="311" t="str">
        <f t="shared" si="149"/>
        <v>-</v>
      </c>
      <c r="Y454" s="311"/>
      <c r="Z454" s="311"/>
      <c r="AA454" s="311" t="str">
        <f t="shared" si="150"/>
        <v>-</v>
      </c>
      <c r="AB454" s="311"/>
      <c r="AC454" s="311"/>
      <c r="AD454" s="311">
        <f t="shared" si="151"/>
        <v>113</v>
      </c>
      <c r="AE454" s="311"/>
      <c r="AF454" s="311"/>
      <c r="AG454" s="311" t="str">
        <f t="shared" si="152"/>
        <v>-</v>
      </c>
      <c r="AH454" s="311"/>
      <c r="AI454" s="311"/>
      <c r="AJ454" s="311" t="str">
        <f t="shared" si="153"/>
        <v>-</v>
      </c>
      <c r="AK454" s="311"/>
      <c r="AL454" s="311"/>
      <c r="AM454" s="311">
        <f t="shared" si="154"/>
        <v>18</v>
      </c>
      <c r="AN454" s="311"/>
      <c r="AO454" s="311"/>
      <c r="AP454" s="311">
        <f t="shared" si="155"/>
        <v>110</v>
      </c>
      <c r="AQ454" s="311"/>
      <c r="AR454" s="311"/>
      <c r="AS454" s="311">
        <f t="shared" si="156"/>
        <v>107</v>
      </c>
      <c r="AT454" s="311"/>
      <c r="AU454" s="311"/>
      <c r="AV454" s="311">
        <f t="shared" si="157"/>
        <v>54</v>
      </c>
      <c r="AW454" s="311"/>
      <c r="AX454" s="311"/>
    </row>
    <row r="455" spans="1:50">
      <c r="A455" s="311"/>
      <c r="B455" s="311" t="s">
        <v>296</v>
      </c>
      <c r="C455" s="311">
        <f t="shared" si="142"/>
        <v>133</v>
      </c>
      <c r="D455" s="311"/>
      <c r="E455" s="311"/>
      <c r="F455" s="311">
        <f t="shared" si="143"/>
        <v>142</v>
      </c>
      <c r="G455" s="311"/>
      <c r="H455" s="311"/>
      <c r="I455" s="311">
        <f t="shared" si="144"/>
        <v>94</v>
      </c>
      <c r="J455" s="311"/>
      <c r="K455" s="311"/>
      <c r="L455" s="311" t="str">
        <f t="shared" si="145"/>
        <v>-</v>
      </c>
      <c r="M455" s="311"/>
      <c r="N455" s="311"/>
      <c r="O455" s="311" t="str">
        <f t="shared" si="146"/>
        <v>-</v>
      </c>
      <c r="P455" s="311"/>
      <c r="Q455" s="311"/>
      <c r="R455" s="311" t="str">
        <f t="shared" si="147"/>
        <v>-</v>
      </c>
      <c r="S455" s="311"/>
      <c r="T455" s="311"/>
      <c r="U455" s="311" t="str">
        <f t="shared" si="148"/>
        <v>-</v>
      </c>
      <c r="V455" s="311"/>
      <c r="W455" s="311"/>
      <c r="X455" s="311" t="str">
        <f t="shared" si="149"/>
        <v>-</v>
      </c>
      <c r="Y455" s="311"/>
      <c r="Z455" s="311"/>
      <c r="AA455" s="311" t="str">
        <f t="shared" si="150"/>
        <v>-</v>
      </c>
      <c r="AB455" s="311"/>
      <c r="AC455" s="311"/>
      <c r="AD455" s="311">
        <f t="shared" si="151"/>
        <v>121</v>
      </c>
      <c r="AE455" s="311"/>
      <c r="AF455" s="311"/>
      <c r="AG455" s="311" t="str">
        <f t="shared" si="152"/>
        <v>-</v>
      </c>
      <c r="AH455" s="311"/>
      <c r="AI455" s="311"/>
      <c r="AJ455" s="311" t="str">
        <f t="shared" si="153"/>
        <v>-</v>
      </c>
      <c r="AK455" s="311"/>
      <c r="AL455" s="311"/>
      <c r="AM455" s="311">
        <f t="shared" si="154"/>
        <v>84</v>
      </c>
      <c r="AN455" s="311"/>
      <c r="AO455" s="311"/>
      <c r="AP455" s="311">
        <f t="shared" si="155"/>
        <v>129</v>
      </c>
      <c r="AQ455" s="311"/>
      <c r="AR455" s="311"/>
      <c r="AS455" s="311" t="str">
        <f t="shared" si="156"/>
        <v>-</v>
      </c>
      <c r="AT455" s="311"/>
      <c r="AU455" s="311"/>
      <c r="AV455" s="311">
        <f t="shared" si="157"/>
        <v>120</v>
      </c>
      <c r="AW455" s="311"/>
      <c r="AX455" s="311"/>
    </row>
    <row r="456" spans="1:50">
      <c r="A456" s="311"/>
      <c r="B456" s="311" t="s">
        <v>297</v>
      </c>
      <c r="C456" s="311">
        <f t="shared" si="142"/>
        <v>166</v>
      </c>
      <c r="D456" s="311"/>
      <c r="E456" s="311"/>
      <c r="F456" s="311" t="str">
        <f t="shared" si="143"/>
        <v>-</v>
      </c>
      <c r="G456" s="311"/>
      <c r="H456" s="311"/>
      <c r="I456" s="311" t="str">
        <f t="shared" si="144"/>
        <v>-</v>
      </c>
      <c r="J456" s="311"/>
      <c r="K456" s="311"/>
      <c r="L456" s="311" t="str">
        <f t="shared" si="145"/>
        <v>-</v>
      </c>
      <c r="M456" s="311"/>
      <c r="N456" s="311"/>
      <c r="O456" s="311" t="str">
        <f t="shared" si="146"/>
        <v>-</v>
      </c>
      <c r="P456" s="311"/>
      <c r="Q456" s="311"/>
      <c r="R456" s="311" t="str">
        <f t="shared" si="147"/>
        <v>-</v>
      </c>
      <c r="S456" s="311"/>
      <c r="T456" s="311"/>
      <c r="U456" s="311" t="str">
        <f t="shared" si="148"/>
        <v>-</v>
      </c>
      <c r="V456" s="311"/>
      <c r="W456" s="311"/>
      <c r="X456" s="311" t="str">
        <f t="shared" si="149"/>
        <v>-</v>
      </c>
      <c r="Y456" s="311"/>
      <c r="Z456" s="311"/>
      <c r="AA456" s="311" t="str">
        <f t="shared" si="150"/>
        <v>-</v>
      </c>
      <c r="AB456" s="311"/>
      <c r="AC456" s="311"/>
      <c r="AD456" s="311" t="str">
        <f t="shared" si="151"/>
        <v>-</v>
      </c>
      <c r="AE456" s="311"/>
      <c r="AF456" s="311"/>
      <c r="AG456" s="311" t="str">
        <f t="shared" si="152"/>
        <v>-</v>
      </c>
      <c r="AH456" s="311"/>
      <c r="AI456" s="311"/>
      <c r="AJ456" s="311" t="str">
        <f t="shared" si="153"/>
        <v>-</v>
      </c>
      <c r="AK456" s="311"/>
      <c r="AL456" s="311"/>
      <c r="AM456" s="311">
        <f t="shared" si="154"/>
        <v>132</v>
      </c>
      <c r="AN456" s="311"/>
      <c r="AO456" s="311"/>
      <c r="AP456" s="311">
        <f t="shared" si="155"/>
        <v>138</v>
      </c>
      <c r="AQ456" s="311"/>
      <c r="AR456" s="311"/>
      <c r="AS456" s="311" t="str">
        <f t="shared" si="156"/>
        <v>-</v>
      </c>
      <c r="AT456" s="311"/>
      <c r="AU456" s="311"/>
      <c r="AV456" s="311">
        <f t="shared" si="157"/>
        <v>86</v>
      </c>
      <c r="AW456" s="311"/>
      <c r="AX456" s="311"/>
    </row>
    <row r="457" spans="1:50">
      <c r="A457" s="311"/>
      <c r="B457" s="311" t="s">
        <v>183</v>
      </c>
      <c r="C457" s="311">
        <f t="shared" si="142"/>
        <v>18</v>
      </c>
      <c r="D457" s="311"/>
      <c r="E457" s="311"/>
      <c r="F457" s="311">
        <f t="shared" si="143"/>
        <v>103</v>
      </c>
      <c r="G457" s="311"/>
      <c r="H457" s="311"/>
      <c r="I457" s="311">
        <f t="shared" si="144"/>
        <v>70</v>
      </c>
      <c r="J457" s="311"/>
      <c r="K457" s="311"/>
      <c r="L457" s="311" t="str">
        <f t="shared" si="145"/>
        <v>-</v>
      </c>
      <c r="M457" s="311"/>
      <c r="N457" s="311"/>
      <c r="O457" s="311" t="str">
        <f t="shared" si="146"/>
        <v>-</v>
      </c>
      <c r="P457" s="311"/>
      <c r="Q457" s="311"/>
      <c r="R457" s="311" t="str">
        <f t="shared" si="147"/>
        <v>-</v>
      </c>
      <c r="S457" s="311"/>
      <c r="T457" s="311"/>
      <c r="U457" s="311">
        <f t="shared" si="148"/>
        <v>67</v>
      </c>
      <c r="V457" s="311"/>
      <c r="W457" s="311"/>
      <c r="X457" s="311" t="str">
        <f t="shared" si="149"/>
        <v>-</v>
      </c>
      <c r="Y457" s="311"/>
      <c r="Z457" s="311"/>
      <c r="AA457" s="311" t="str">
        <f t="shared" si="150"/>
        <v>-</v>
      </c>
      <c r="AB457" s="311"/>
      <c r="AC457" s="311"/>
      <c r="AD457" s="311">
        <f t="shared" si="151"/>
        <v>76</v>
      </c>
      <c r="AE457" s="311"/>
      <c r="AF457" s="311"/>
      <c r="AG457" s="311" t="str">
        <f t="shared" si="152"/>
        <v>-</v>
      </c>
      <c r="AH457" s="311"/>
      <c r="AI457" s="311"/>
      <c r="AJ457" s="311" t="str">
        <f t="shared" si="153"/>
        <v>-</v>
      </c>
      <c r="AK457" s="311"/>
      <c r="AL457" s="311"/>
      <c r="AM457" s="311">
        <f t="shared" si="154"/>
        <v>8</v>
      </c>
      <c r="AN457" s="311"/>
      <c r="AO457" s="311"/>
      <c r="AP457" s="311">
        <f t="shared" si="155"/>
        <v>82</v>
      </c>
      <c r="AQ457" s="311"/>
      <c r="AR457" s="311"/>
      <c r="AS457" s="311">
        <f t="shared" si="156"/>
        <v>81</v>
      </c>
      <c r="AT457" s="311"/>
      <c r="AU457" s="311"/>
      <c r="AV457" s="311">
        <f t="shared" si="157"/>
        <v>23</v>
      </c>
      <c r="AW457" s="311"/>
      <c r="AX457" s="311"/>
    </row>
    <row r="458" spans="1:50">
      <c r="A458" s="311"/>
      <c r="B458" s="311" t="s">
        <v>132</v>
      </c>
      <c r="C458" s="311">
        <f t="shared" si="142"/>
        <v>10</v>
      </c>
      <c r="D458" s="311"/>
      <c r="E458" s="311"/>
      <c r="F458" s="311">
        <f t="shared" si="143"/>
        <v>6</v>
      </c>
      <c r="G458" s="311"/>
      <c r="H458" s="311"/>
      <c r="I458" s="311">
        <f t="shared" si="144"/>
        <v>105</v>
      </c>
      <c r="J458" s="311"/>
      <c r="K458" s="311"/>
      <c r="L458" s="311">
        <f t="shared" si="145"/>
        <v>1</v>
      </c>
      <c r="M458" s="311"/>
      <c r="N458" s="311"/>
      <c r="O458" s="311">
        <f t="shared" si="146"/>
        <v>65</v>
      </c>
      <c r="P458" s="311"/>
      <c r="Q458" s="311"/>
      <c r="R458" s="311">
        <f t="shared" si="147"/>
        <v>1</v>
      </c>
      <c r="S458" s="311"/>
      <c r="T458" s="311"/>
      <c r="U458" s="311" t="str">
        <f t="shared" si="148"/>
        <v>-</v>
      </c>
      <c r="V458" s="311"/>
      <c r="W458" s="311"/>
      <c r="X458" s="311">
        <f t="shared" si="149"/>
        <v>3</v>
      </c>
      <c r="Y458" s="311"/>
      <c r="Z458" s="311"/>
      <c r="AA458" s="311">
        <f t="shared" si="150"/>
        <v>5</v>
      </c>
      <c r="AB458" s="311"/>
      <c r="AC458" s="311"/>
      <c r="AD458" s="311">
        <f t="shared" si="151"/>
        <v>11</v>
      </c>
      <c r="AE458" s="311"/>
      <c r="AF458" s="311"/>
      <c r="AG458" s="311">
        <f t="shared" si="152"/>
        <v>53</v>
      </c>
      <c r="AH458" s="311"/>
      <c r="AI458" s="311"/>
      <c r="AJ458" s="311" t="str">
        <f t="shared" si="153"/>
        <v>-</v>
      </c>
      <c r="AK458" s="311"/>
      <c r="AL458" s="311"/>
      <c r="AM458" s="311">
        <f t="shared" si="154"/>
        <v>27</v>
      </c>
      <c r="AN458" s="311"/>
      <c r="AO458" s="311"/>
      <c r="AP458" s="311">
        <f t="shared" si="155"/>
        <v>26</v>
      </c>
      <c r="AQ458" s="311"/>
      <c r="AR458" s="311"/>
      <c r="AS458" s="311">
        <f t="shared" si="156"/>
        <v>27</v>
      </c>
      <c r="AT458" s="311"/>
      <c r="AU458" s="311"/>
      <c r="AV458" s="311">
        <f t="shared" si="157"/>
        <v>20</v>
      </c>
      <c r="AW458" s="311"/>
      <c r="AX458" s="311"/>
    </row>
    <row r="459" spans="1:50">
      <c r="A459" s="311"/>
      <c r="B459" s="311" t="s">
        <v>139</v>
      </c>
      <c r="C459" s="311">
        <f t="shared" si="142"/>
        <v>6</v>
      </c>
      <c r="D459" s="311"/>
      <c r="E459" s="311"/>
      <c r="F459" s="311">
        <f t="shared" si="143"/>
        <v>15</v>
      </c>
      <c r="G459" s="311"/>
      <c r="H459" s="311"/>
      <c r="I459" s="311" t="str">
        <f t="shared" si="144"/>
        <v>-</v>
      </c>
      <c r="J459" s="311"/>
      <c r="K459" s="311"/>
      <c r="L459" s="311">
        <f t="shared" si="145"/>
        <v>15</v>
      </c>
      <c r="M459" s="311"/>
      <c r="N459" s="311"/>
      <c r="O459" s="311">
        <f t="shared" si="146"/>
        <v>65</v>
      </c>
      <c r="P459" s="311"/>
      <c r="Q459" s="311"/>
      <c r="R459" s="311">
        <f t="shared" si="147"/>
        <v>10</v>
      </c>
      <c r="S459" s="311"/>
      <c r="T459" s="311"/>
      <c r="U459" s="311">
        <f t="shared" si="148"/>
        <v>6</v>
      </c>
      <c r="V459" s="311"/>
      <c r="W459" s="311"/>
      <c r="X459" s="311">
        <f t="shared" si="149"/>
        <v>11</v>
      </c>
      <c r="Y459" s="311"/>
      <c r="Z459" s="311"/>
      <c r="AA459" s="311" t="str">
        <f t="shared" si="150"/>
        <v>-</v>
      </c>
      <c r="AB459" s="311"/>
      <c r="AC459" s="311"/>
      <c r="AD459" s="311">
        <f t="shared" si="151"/>
        <v>43</v>
      </c>
      <c r="AE459" s="311"/>
      <c r="AF459" s="311"/>
      <c r="AG459" s="311">
        <f t="shared" si="152"/>
        <v>53</v>
      </c>
      <c r="AH459" s="311"/>
      <c r="AI459" s="311"/>
      <c r="AJ459" s="311" t="str">
        <f t="shared" si="153"/>
        <v>-</v>
      </c>
      <c r="AK459" s="311"/>
      <c r="AL459" s="311"/>
      <c r="AM459" s="311">
        <f t="shared" si="154"/>
        <v>5</v>
      </c>
      <c r="AN459" s="311"/>
      <c r="AO459" s="311"/>
      <c r="AP459" s="311">
        <f t="shared" si="155"/>
        <v>11</v>
      </c>
      <c r="AQ459" s="311"/>
      <c r="AR459" s="311"/>
      <c r="AS459" s="311">
        <f t="shared" si="156"/>
        <v>11</v>
      </c>
      <c r="AT459" s="311"/>
      <c r="AU459" s="311"/>
      <c r="AV459" s="311">
        <f t="shared" si="157"/>
        <v>1</v>
      </c>
      <c r="AW459" s="311"/>
      <c r="AX459" s="311"/>
    </row>
    <row r="460" spans="1:50">
      <c r="A460" s="311"/>
      <c r="B460" s="311" t="s">
        <v>154</v>
      </c>
      <c r="C460" s="311">
        <f t="shared" si="142"/>
        <v>12</v>
      </c>
      <c r="D460" s="311"/>
      <c r="E460" s="311"/>
      <c r="F460" s="311">
        <f t="shared" si="143"/>
        <v>62</v>
      </c>
      <c r="G460" s="311"/>
      <c r="H460" s="311"/>
      <c r="I460" s="311" t="str">
        <f t="shared" si="144"/>
        <v>-</v>
      </c>
      <c r="J460" s="311"/>
      <c r="K460" s="311"/>
      <c r="L460" s="311">
        <f t="shared" si="145"/>
        <v>41</v>
      </c>
      <c r="M460" s="311"/>
      <c r="N460" s="311"/>
      <c r="O460" s="311">
        <f t="shared" si="146"/>
        <v>65</v>
      </c>
      <c r="P460" s="311"/>
      <c r="Q460" s="311"/>
      <c r="R460" s="311">
        <f t="shared" si="147"/>
        <v>48</v>
      </c>
      <c r="S460" s="311"/>
      <c r="T460" s="311"/>
      <c r="U460" s="311">
        <f t="shared" si="148"/>
        <v>9</v>
      </c>
      <c r="V460" s="311"/>
      <c r="W460" s="311"/>
      <c r="X460" s="311">
        <f t="shared" si="149"/>
        <v>22</v>
      </c>
      <c r="Y460" s="311"/>
      <c r="Z460" s="311"/>
      <c r="AA460" s="311" t="str">
        <f t="shared" si="150"/>
        <v>-</v>
      </c>
      <c r="AB460" s="311"/>
      <c r="AC460" s="311"/>
      <c r="AD460" s="311">
        <f t="shared" si="151"/>
        <v>101</v>
      </c>
      <c r="AE460" s="311"/>
      <c r="AF460" s="311"/>
      <c r="AG460" s="311" t="str">
        <f t="shared" si="152"/>
        <v>-</v>
      </c>
      <c r="AH460" s="311"/>
      <c r="AI460" s="311"/>
      <c r="AJ460" s="311">
        <f t="shared" si="153"/>
        <v>36</v>
      </c>
      <c r="AK460" s="311"/>
      <c r="AL460" s="311"/>
      <c r="AM460" s="311">
        <f t="shared" si="154"/>
        <v>6</v>
      </c>
      <c r="AN460" s="311"/>
      <c r="AO460" s="311"/>
      <c r="AP460" s="311">
        <f t="shared" si="155"/>
        <v>7</v>
      </c>
      <c r="AQ460" s="311"/>
      <c r="AR460" s="311"/>
      <c r="AS460" s="311">
        <f t="shared" si="156"/>
        <v>8</v>
      </c>
      <c r="AT460" s="311"/>
      <c r="AU460" s="311"/>
      <c r="AV460" s="311">
        <f t="shared" si="157"/>
        <v>3</v>
      </c>
      <c r="AW460" s="311"/>
      <c r="AX460" s="311"/>
    </row>
    <row r="461" spans="1:50">
      <c r="A461" s="311"/>
      <c r="B461" s="311" t="s">
        <v>190</v>
      </c>
      <c r="C461" s="311">
        <f t="shared" si="142"/>
        <v>13</v>
      </c>
      <c r="D461" s="311"/>
      <c r="E461" s="311"/>
      <c r="F461" s="311">
        <f t="shared" si="143"/>
        <v>37</v>
      </c>
      <c r="G461" s="311"/>
      <c r="H461" s="311"/>
      <c r="I461" s="311" t="str">
        <f t="shared" si="144"/>
        <v>-</v>
      </c>
      <c r="J461" s="311"/>
      <c r="K461" s="311"/>
      <c r="L461" s="311">
        <f t="shared" si="145"/>
        <v>22</v>
      </c>
      <c r="M461" s="311"/>
      <c r="N461" s="311"/>
      <c r="O461" s="311">
        <f t="shared" si="146"/>
        <v>42</v>
      </c>
      <c r="P461" s="311"/>
      <c r="Q461" s="311"/>
      <c r="R461" s="311">
        <f t="shared" si="147"/>
        <v>42</v>
      </c>
      <c r="S461" s="311"/>
      <c r="T461" s="311"/>
      <c r="U461" s="311" t="str">
        <f t="shared" si="148"/>
        <v>-</v>
      </c>
      <c r="V461" s="311"/>
      <c r="W461" s="311"/>
      <c r="X461" s="311">
        <f t="shared" si="149"/>
        <v>18</v>
      </c>
      <c r="Y461" s="311"/>
      <c r="Z461" s="311"/>
      <c r="AA461" s="311" t="str">
        <f t="shared" si="150"/>
        <v>-</v>
      </c>
      <c r="AB461" s="311"/>
      <c r="AC461" s="311"/>
      <c r="AD461" s="311">
        <f t="shared" si="151"/>
        <v>59</v>
      </c>
      <c r="AE461" s="311"/>
      <c r="AF461" s="311"/>
      <c r="AG461" s="311">
        <f t="shared" si="152"/>
        <v>53</v>
      </c>
      <c r="AH461" s="311"/>
      <c r="AI461" s="311"/>
      <c r="AJ461" s="311" t="str">
        <f t="shared" si="153"/>
        <v>-</v>
      </c>
      <c r="AK461" s="311"/>
      <c r="AL461" s="311"/>
      <c r="AM461" s="311">
        <f t="shared" si="154"/>
        <v>9</v>
      </c>
      <c r="AN461" s="311"/>
      <c r="AO461" s="311"/>
      <c r="AP461" s="311">
        <f t="shared" si="155"/>
        <v>9</v>
      </c>
      <c r="AQ461" s="311"/>
      <c r="AR461" s="311"/>
      <c r="AS461" s="311">
        <f t="shared" si="156"/>
        <v>9</v>
      </c>
      <c r="AT461" s="311"/>
      <c r="AU461" s="311"/>
      <c r="AV461" s="311">
        <f t="shared" si="157"/>
        <v>13</v>
      </c>
      <c r="AW461" s="311"/>
      <c r="AX461" s="311"/>
    </row>
    <row r="462" spans="1:50">
      <c r="A462" s="311"/>
      <c r="B462" s="311" t="s">
        <v>170</v>
      </c>
      <c r="C462" s="311">
        <f t="shared" si="142"/>
        <v>43</v>
      </c>
      <c r="D462" s="311"/>
      <c r="E462" s="311"/>
      <c r="F462" s="311">
        <f t="shared" si="143"/>
        <v>98</v>
      </c>
      <c r="G462" s="311"/>
      <c r="H462" s="311"/>
      <c r="I462" s="311">
        <f t="shared" si="144"/>
        <v>105</v>
      </c>
      <c r="J462" s="311"/>
      <c r="K462" s="311"/>
      <c r="L462" s="311">
        <f t="shared" si="145"/>
        <v>48</v>
      </c>
      <c r="M462" s="311"/>
      <c r="N462" s="311"/>
      <c r="O462" s="311">
        <f t="shared" si="146"/>
        <v>12</v>
      </c>
      <c r="P462" s="311"/>
      <c r="Q462" s="311"/>
      <c r="R462" s="311">
        <f t="shared" si="147"/>
        <v>33</v>
      </c>
      <c r="S462" s="311"/>
      <c r="T462" s="311"/>
      <c r="U462" s="311">
        <f t="shared" si="148"/>
        <v>31</v>
      </c>
      <c r="V462" s="311"/>
      <c r="W462" s="311"/>
      <c r="X462" s="311">
        <f t="shared" si="149"/>
        <v>46</v>
      </c>
      <c r="Y462" s="311"/>
      <c r="Z462" s="311"/>
      <c r="AA462" s="311" t="str">
        <f t="shared" si="150"/>
        <v>-</v>
      </c>
      <c r="AB462" s="311"/>
      <c r="AC462" s="311"/>
      <c r="AD462" s="311">
        <f t="shared" si="151"/>
        <v>95</v>
      </c>
      <c r="AE462" s="311"/>
      <c r="AF462" s="311"/>
      <c r="AG462" s="311">
        <f t="shared" si="152"/>
        <v>53</v>
      </c>
      <c r="AH462" s="311"/>
      <c r="AI462" s="311"/>
      <c r="AJ462" s="311">
        <f t="shared" si="153"/>
        <v>36</v>
      </c>
      <c r="AK462" s="311"/>
      <c r="AL462" s="311"/>
      <c r="AM462" s="311">
        <f t="shared" si="154"/>
        <v>24</v>
      </c>
      <c r="AN462" s="311"/>
      <c r="AO462" s="311"/>
      <c r="AP462" s="311">
        <f t="shared" si="155"/>
        <v>28</v>
      </c>
      <c r="AQ462" s="311"/>
      <c r="AR462" s="311"/>
      <c r="AS462" s="311">
        <f t="shared" si="156"/>
        <v>29</v>
      </c>
      <c r="AT462" s="311"/>
      <c r="AU462" s="311"/>
      <c r="AV462" s="311">
        <f t="shared" si="157"/>
        <v>6</v>
      </c>
      <c r="AW462" s="311"/>
      <c r="AX462" s="311"/>
    </row>
    <row r="463" spans="1:50">
      <c r="A463" s="311"/>
      <c r="B463" s="311" t="s">
        <v>149</v>
      </c>
      <c r="C463" s="311">
        <f t="shared" si="142"/>
        <v>5</v>
      </c>
      <c r="D463" s="311"/>
      <c r="E463" s="311"/>
      <c r="F463" s="311">
        <f t="shared" si="143"/>
        <v>32</v>
      </c>
      <c r="G463" s="311"/>
      <c r="H463" s="311"/>
      <c r="I463" s="311" t="str">
        <f t="shared" si="144"/>
        <v>-</v>
      </c>
      <c r="J463" s="311"/>
      <c r="K463" s="311"/>
      <c r="L463" s="311">
        <f t="shared" si="145"/>
        <v>11</v>
      </c>
      <c r="M463" s="311"/>
      <c r="N463" s="311"/>
      <c r="O463" s="311">
        <f t="shared" si="146"/>
        <v>31</v>
      </c>
      <c r="P463" s="311"/>
      <c r="Q463" s="311"/>
      <c r="R463" s="311">
        <f t="shared" si="147"/>
        <v>19</v>
      </c>
      <c r="S463" s="311"/>
      <c r="T463" s="311"/>
      <c r="U463" s="311">
        <f t="shared" si="148"/>
        <v>11</v>
      </c>
      <c r="V463" s="311"/>
      <c r="W463" s="311"/>
      <c r="X463" s="311">
        <f t="shared" si="149"/>
        <v>16</v>
      </c>
      <c r="Y463" s="311"/>
      <c r="Z463" s="311"/>
      <c r="AA463" s="311" t="str">
        <f t="shared" si="150"/>
        <v>-</v>
      </c>
      <c r="AB463" s="311"/>
      <c r="AC463" s="311"/>
      <c r="AD463" s="311">
        <f t="shared" si="151"/>
        <v>69</v>
      </c>
      <c r="AE463" s="311"/>
      <c r="AF463" s="311"/>
      <c r="AG463" s="311">
        <f t="shared" si="152"/>
        <v>39</v>
      </c>
      <c r="AH463" s="311"/>
      <c r="AI463" s="311"/>
      <c r="AJ463" s="311">
        <f t="shared" si="153"/>
        <v>36</v>
      </c>
      <c r="AK463" s="311"/>
      <c r="AL463" s="311"/>
      <c r="AM463" s="311">
        <f t="shared" si="154"/>
        <v>4</v>
      </c>
      <c r="AN463" s="311"/>
      <c r="AO463" s="311"/>
      <c r="AP463" s="311">
        <f t="shared" si="155"/>
        <v>4</v>
      </c>
      <c r="AQ463" s="311"/>
      <c r="AR463" s="311"/>
      <c r="AS463" s="311">
        <f t="shared" si="156"/>
        <v>4</v>
      </c>
      <c r="AT463" s="311"/>
      <c r="AU463" s="311"/>
      <c r="AV463" s="311">
        <f t="shared" si="157"/>
        <v>2</v>
      </c>
      <c r="AW463" s="311"/>
      <c r="AX463" s="311"/>
    </row>
    <row r="464" spans="1:50">
      <c r="A464" s="311"/>
      <c r="B464" s="311" t="s">
        <v>134</v>
      </c>
      <c r="C464" s="311">
        <f t="shared" si="142"/>
        <v>9</v>
      </c>
      <c r="D464" s="311"/>
      <c r="E464" s="311"/>
      <c r="F464" s="311">
        <f t="shared" si="143"/>
        <v>3</v>
      </c>
      <c r="G464" s="311"/>
      <c r="H464" s="311"/>
      <c r="I464" s="311" t="str">
        <f t="shared" si="144"/>
        <v>-</v>
      </c>
      <c r="J464" s="311"/>
      <c r="K464" s="311"/>
      <c r="L464" s="311">
        <f t="shared" si="145"/>
        <v>3</v>
      </c>
      <c r="M464" s="311"/>
      <c r="N464" s="311"/>
      <c r="O464" s="311">
        <f t="shared" si="146"/>
        <v>42</v>
      </c>
      <c r="P464" s="311"/>
      <c r="Q464" s="311"/>
      <c r="R464" s="311">
        <f t="shared" si="147"/>
        <v>5</v>
      </c>
      <c r="S464" s="311"/>
      <c r="T464" s="311"/>
      <c r="U464" s="311">
        <f t="shared" si="148"/>
        <v>1</v>
      </c>
      <c r="V464" s="311"/>
      <c r="W464" s="311"/>
      <c r="X464" s="311">
        <f t="shared" si="149"/>
        <v>4</v>
      </c>
      <c r="Y464" s="311"/>
      <c r="Z464" s="311"/>
      <c r="AA464" s="311">
        <f t="shared" si="150"/>
        <v>5</v>
      </c>
      <c r="AB464" s="311"/>
      <c r="AC464" s="311"/>
      <c r="AD464" s="311">
        <f t="shared" si="151"/>
        <v>4</v>
      </c>
      <c r="AE464" s="311"/>
      <c r="AF464" s="311"/>
      <c r="AG464" s="311">
        <f t="shared" si="152"/>
        <v>39</v>
      </c>
      <c r="AH464" s="311"/>
      <c r="AI464" s="311"/>
      <c r="AJ464" s="311">
        <f t="shared" si="153"/>
        <v>36</v>
      </c>
      <c r="AK464" s="311"/>
      <c r="AL464" s="311"/>
      <c r="AM464" s="311">
        <f t="shared" si="154"/>
        <v>45</v>
      </c>
      <c r="AN464" s="311"/>
      <c r="AO464" s="311"/>
      <c r="AP464" s="311">
        <f t="shared" si="155"/>
        <v>43</v>
      </c>
      <c r="AQ464" s="311"/>
      <c r="AR464" s="311"/>
      <c r="AS464" s="311">
        <f t="shared" si="156"/>
        <v>43</v>
      </c>
      <c r="AT464" s="311"/>
      <c r="AU464" s="311"/>
      <c r="AV464" s="311">
        <f t="shared" si="157"/>
        <v>11</v>
      </c>
      <c r="AW464" s="311"/>
      <c r="AX464" s="311"/>
    </row>
    <row r="465" spans="1:50">
      <c r="A465" s="311"/>
      <c r="B465" s="311" t="s">
        <v>173</v>
      </c>
      <c r="C465" s="311">
        <f t="shared" si="142"/>
        <v>29</v>
      </c>
      <c r="D465" s="311"/>
      <c r="E465" s="311"/>
      <c r="F465" s="311">
        <f t="shared" si="143"/>
        <v>30</v>
      </c>
      <c r="G465" s="311"/>
      <c r="H465" s="311"/>
      <c r="I465" s="311" t="str">
        <f t="shared" si="144"/>
        <v>-</v>
      </c>
      <c r="J465" s="311"/>
      <c r="K465" s="311"/>
      <c r="L465" s="311">
        <f t="shared" si="145"/>
        <v>34</v>
      </c>
      <c r="M465" s="311"/>
      <c r="N465" s="311"/>
      <c r="O465" s="311">
        <f t="shared" si="146"/>
        <v>65</v>
      </c>
      <c r="P465" s="311"/>
      <c r="Q465" s="311"/>
      <c r="R465" s="311">
        <f t="shared" si="147"/>
        <v>55</v>
      </c>
      <c r="S465" s="311"/>
      <c r="T465" s="311"/>
      <c r="U465" s="311">
        <f t="shared" si="148"/>
        <v>7</v>
      </c>
      <c r="V465" s="311"/>
      <c r="W465" s="311"/>
      <c r="X465" s="311">
        <f t="shared" si="149"/>
        <v>15</v>
      </c>
      <c r="Y465" s="311"/>
      <c r="Z465" s="311"/>
      <c r="AA465" s="311" t="str">
        <f t="shared" si="150"/>
        <v>-</v>
      </c>
      <c r="AB465" s="311"/>
      <c r="AC465" s="311"/>
      <c r="AD465" s="311">
        <f t="shared" si="151"/>
        <v>35</v>
      </c>
      <c r="AE465" s="311"/>
      <c r="AF465" s="311"/>
      <c r="AG465" s="311" t="str">
        <f t="shared" si="152"/>
        <v>-</v>
      </c>
      <c r="AH465" s="311"/>
      <c r="AI465" s="311"/>
      <c r="AJ465" s="311" t="str">
        <f t="shared" si="153"/>
        <v>-</v>
      </c>
      <c r="AK465" s="311"/>
      <c r="AL465" s="311"/>
      <c r="AM465" s="311">
        <f t="shared" si="154"/>
        <v>37</v>
      </c>
      <c r="AN465" s="311"/>
      <c r="AO465" s="311"/>
      <c r="AP465" s="311">
        <f t="shared" si="155"/>
        <v>39</v>
      </c>
      <c r="AQ465" s="311"/>
      <c r="AR465" s="311"/>
      <c r="AS465" s="311">
        <f t="shared" si="156"/>
        <v>40</v>
      </c>
      <c r="AT465" s="311"/>
      <c r="AU465" s="311"/>
      <c r="AV465" s="311">
        <f t="shared" si="157"/>
        <v>109</v>
      </c>
      <c r="AW465" s="311"/>
      <c r="AX465" s="311"/>
    </row>
    <row r="466" spans="1:50">
      <c r="A466" s="311"/>
      <c r="B466" s="311" t="s">
        <v>202</v>
      </c>
      <c r="C466" s="311">
        <f t="shared" si="142"/>
        <v>34</v>
      </c>
      <c r="D466" s="311"/>
      <c r="E466" s="311"/>
      <c r="F466" s="311">
        <f t="shared" si="143"/>
        <v>17</v>
      </c>
      <c r="G466" s="311"/>
      <c r="H466" s="311"/>
      <c r="I466" s="311" t="str">
        <f t="shared" si="144"/>
        <v>-</v>
      </c>
      <c r="J466" s="311"/>
      <c r="K466" s="311"/>
      <c r="L466" s="311">
        <f t="shared" si="145"/>
        <v>20</v>
      </c>
      <c r="M466" s="311"/>
      <c r="N466" s="311"/>
      <c r="O466" s="311" t="str">
        <f t="shared" si="146"/>
        <v>-</v>
      </c>
      <c r="P466" s="311"/>
      <c r="Q466" s="311"/>
      <c r="R466" s="311">
        <f t="shared" si="147"/>
        <v>48</v>
      </c>
      <c r="S466" s="311"/>
      <c r="T466" s="311"/>
      <c r="U466" s="311" t="str">
        <f t="shared" si="148"/>
        <v>-</v>
      </c>
      <c r="V466" s="311"/>
      <c r="W466" s="311"/>
      <c r="X466" s="311">
        <f t="shared" si="149"/>
        <v>12</v>
      </c>
      <c r="Y466" s="311"/>
      <c r="Z466" s="311"/>
      <c r="AA466" s="311">
        <f t="shared" si="150"/>
        <v>5</v>
      </c>
      <c r="AB466" s="311"/>
      <c r="AC466" s="311"/>
      <c r="AD466" s="311">
        <f t="shared" si="151"/>
        <v>49</v>
      </c>
      <c r="AE466" s="311"/>
      <c r="AF466" s="311"/>
      <c r="AG466" s="311">
        <f t="shared" si="152"/>
        <v>27</v>
      </c>
      <c r="AH466" s="311"/>
      <c r="AI466" s="311"/>
      <c r="AJ466" s="311" t="str">
        <f t="shared" si="153"/>
        <v>-</v>
      </c>
      <c r="AK466" s="311"/>
      <c r="AL466" s="311"/>
      <c r="AM466" s="311">
        <f t="shared" si="154"/>
        <v>67</v>
      </c>
      <c r="AN466" s="311"/>
      <c r="AO466" s="311"/>
      <c r="AP466" s="311">
        <f t="shared" si="155"/>
        <v>48</v>
      </c>
      <c r="AQ466" s="311"/>
      <c r="AR466" s="311"/>
      <c r="AS466" s="311">
        <f t="shared" si="156"/>
        <v>49</v>
      </c>
      <c r="AT466" s="311"/>
      <c r="AU466" s="311"/>
      <c r="AV466" s="311">
        <f t="shared" si="157"/>
        <v>53</v>
      </c>
      <c r="AW466" s="311"/>
      <c r="AX466" s="311"/>
    </row>
    <row r="467" spans="1:50">
      <c r="A467" s="311"/>
      <c r="B467" s="311" t="s">
        <v>169</v>
      </c>
      <c r="C467" s="311">
        <f t="shared" si="142"/>
        <v>15</v>
      </c>
      <c r="D467" s="311"/>
      <c r="E467" s="311"/>
      <c r="F467" s="311">
        <f t="shared" si="143"/>
        <v>90</v>
      </c>
      <c r="G467" s="311"/>
      <c r="H467" s="311"/>
      <c r="I467" s="311" t="str">
        <f t="shared" si="144"/>
        <v>-</v>
      </c>
      <c r="J467" s="311"/>
      <c r="K467" s="311"/>
      <c r="L467" s="311">
        <f t="shared" si="145"/>
        <v>44</v>
      </c>
      <c r="M467" s="311"/>
      <c r="N467" s="311"/>
      <c r="O467" s="311" t="str">
        <f t="shared" si="146"/>
        <v>-</v>
      </c>
      <c r="P467" s="311"/>
      <c r="Q467" s="311"/>
      <c r="R467" s="311">
        <f t="shared" si="147"/>
        <v>76</v>
      </c>
      <c r="S467" s="311"/>
      <c r="T467" s="311"/>
      <c r="U467" s="311">
        <f t="shared" si="148"/>
        <v>24</v>
      </c>
      <c r="V467" s="311"/>
      <c r="W467" s="311"/>
      <c r="X467" s="311">
        <f t="shared" si="149"/>
        <v>27</v>
      </c>
      <c r="Y467" s="311"/>
      <c r="Z467" s="311"/>
      <c r="AA467" s="311" t="str">
        <f t="shared" si="150"/>
        <v>-</v>
      </c>
      <c r="AB467" s="311"/>
      <c r="AC467" s="311"/>
      <c r="AD467" s="311">
        <f t="shared" si="151"/>
        <v>103</v>
      </c>
      <c r="AE467" s="311"/>
      <c r="AF467" s="311"/>
      <c r="AG467" s="311">
        <f t="shared" si="152"/>
        <v>53</v>
      </c>
      <c r="AH467" s="311"/>
      <c r="AI467" s="311"/>
      <c r="AJ467" s="311" t="str">
        <f t="shared" si="153"/>
        <v>-</v>
      </c>
      <c r="AK467" s="311"/>
      <c r="AL467" s="311"/>
      <c r="AM467" s="311">
        <f t="shared" si="154"/>
        <v>10</v>
      </c>
      <c r="AN467" s="311"/>
      <c r="AO467" s="311"/>
      <c r="AP467" s="311">
        <f t="shared" si="155"/>
        <v>6</v>
      </c>
      <c r="AQ467" s="311"/>
      <c r="AR467" s="311"/>
      <c r="AS467" s="311">
        <f t="shared" si="156"/>
        <v>6</v>
      </c>
      <c r="AT467" s="311"/>
      <c r="AU467" s="311"/>
      <c r="AV467" s="311">
        <f t="shared" si="157"/>
        <v>30</v>
      </c>
      <c r="AW467" s="311"/>
      <c r="AX467" s="311"/>
    </row>
    <row r="468" spans="1:50">
      <c r="A468" s="311"/>
      <c r="B468" s="311" t="s">
        <v>244</v>
      </c>
      <c r="C468" s="311">
        <f t="shared" si="142"/>
        <v>62</v>
      </c>
      <c r="D468" s="311"/>
      <c r="E468" s="311"/>
      <c r="F468" s="311">
        <f t="shared" si="143"/>
        <v>128</v>
      </c>
      <c r="G468" s="311"/>
      <c r="H468" s="311"/>
      <c r="I468" s="311" t="str">
        <f t="shared" si="144"/>
        <v>-</v>
      </c>
      <c r="J468" s="311"/>
      <c r="K468" s="311"/>
      <c r="L468" s="311">
        <f t="shared" si="145"/>
        <v>103</v>
      </c>
      <c r="M468" s="311"/>
      <c r="N468" s="311"/>
      <c r="O468" s="311" t="str">
        <f t="shared" si="146"/>
        <v>-</v>
      </c>
      <c r="P468" s="311"/>
      <c r="Q468" s="311"/>
      <c r="R468" s="311" t="str">
        <f t="shared" si="147"/>
        <v>-</v>
      </c>
      <c r="S468" s="311"/>
      <c r="T468" s="311"/>
      <c r="U468" s="311" t="str">
        <f t="shared" si="148"/>
        <v>-</v>
      </c>
      <c r="V468" s="311"/>
      <c r="W468" s="311"/>
      <c r="X468" s="311">
        <f t="shared" si="149"/>
        <v>48</v>
      </c>
      <c r="Y468" s="311"/>
      <c r="Z468" s="311"/>
      <c r="AA468" s="311" t="str">
        <f t="shared" si="150"/>
        <v>-</v>
      </c>
      <c r="AB468" s="311"/>
      <c r="AC468" s="311"/>
      <c r="AD468" s="311">
        <f t="shared" si="151"/>
        <v>135</v>
      </c>
      <c r="AE468" s="311"/>
      <c r="AF468" s="311"/>
      <c r="AG468" s="311" t="str">
        <f t="shared" si="152"/>
        <v>-</v>
      </c>
      <c r="AH468" s="311"/>
      <c r="AI468" s="311"/>
      <c r="AJ468" s="311" t="str">
        <f t="shared" si="153"/>
        <v>-</v>
      </c>
      <c r="AK468" s="311"/>
      <c r="AL468" s="311"/>
      <c r="AM468" s="311">
        <f t="shared" si="154"/>
        <v>35</v>
      </c>
      <c r="AN468" s="311"/>
      <c r="AO468" s="311"/>
      <c r="AP468" s="311">
        <f t="shared" si="155"/>
        <v>21</v>
      </c>
      <c r="AQ468" s="311"/>
      <c r="AR468" s="311"/>
      <c r="AS468" s="311">
        <f t="shared" si="156"/>
        <v>22</v>
      </c>
      <c r="AT468" s="311"/>
      <c r="AU468" s="311"/>
      <c r="AV468" s="311">
        <f t="shared" si="157"/>
        <v>51</v>
      </c>
      <c r="AW468" s="311"/>
      <c r="AX468" s="311"/>
    </row>
    <row r="469" spans="1:50">
      <c r="A469" s="311"/>
      <c r="B469" s="311" t="s">
        <v>150</v>
      </c>
      <c r="C469" s="311">
        <f t="shared" si="142"/>
        <v>3</v>
      </c>
      <c r="D469" s="311"/>
      <c r="E469" s="311"/>
      <c r="F469" s="311">
        <f t="shared" si="143"/>
        <v>4</v>
      </c>
      <c r="G469" s="311"/>
      <c r="H469" s="311"/>
      <c r="I469" s="311">
        <f t="shared" si="144"/>
        <v>105</v>
      </c>
      <c r="J469" s="311"/>
      <c r="K469" s="311"/>
      <c r="L469" s="311">
        <f t="shared" si="145"/>
        <v>4</v>
      </c>
      <c r="M469" s="311"/>
      <c r="N469" s="311"/>
      <c r="O469" s="311">
        <f t="shared" si="146"/>
        <v>42</v>
      </c>
      <c r="P469" s="311"/>
      <c r="Q469" s="311"/>
      <c r="R469" s="311">
        <f t="shared" si="147"/>
        <v>8</v>
      </c>
      <c r="S469" s="311"/>
      <c r="T469" s="311"/>
      <c r="U469" s="311">
        <f t="shared" si="148"/>
        <v>3</v>
      </c>
      <c r="V469" s="311"/>
      <c r="W469" s="311"/>
      <c r="X469" s="311">
        <f t="shared" si="149"/>
        <v>9</v>
      </c>
      <c r="Y469" s="311"/>
      <c r="Z469" s="311"/>
      <c r="AA469" s="311" t="str">
        <f t="shared" si="150"/>
        <v>-</v>
      </c>
      <c r="AB469" s="311"/>
      <c r="AC469" s="311"/>
      <c r="AD469" s="311">
        <f t="shared" si="151"/>
        <v>3</v>
      </c>
      <c r="AE469" s="311"/>
      <c r="AF469" s="311"/>
      <c r="AG469" s="311">
        <f t="shared" si="152"/>
        <v>53</v>
      </c>
      <c r="AH469" s="311"/>
      <c r="AI469" s="311"/>
      <c r="AJ469" s="311">
        <f t="shared" si="153"/>
        <v>14</v>
      </c>
      <c r="AK469" s="311"/>
      <c r="AL469" s="311"/>
      <c r="AM469" s="311">
        <f t="shared" si="154"/>
        <v>15</v>
      </c>
      <c r="AN469" s="311"/>
      <c r="AO469" s="311"/>
      <c r="AP469" s="311">
        <f t="shared" si="155"/>
        <v>12</v>
      </c>
      <c r="AQ469" s="311"/>
      <c r="AR469" s="311"/>
      <c r="AS469" s="311">
        <f t="shared" si="156"/>
        <v>13</v>
      </c>
      <c r="AT469" s="311"/>
      <c r="AU469" s="311"/>
      <c r="AV469" s="311">
        <f t="shared" si="157"/>
        <v>18</v>
      </c>
      <c r="AW469" s="311"/>
      <c r="AX469" s="311"/>
    </row>
    <row r="470" spans="1:50">
      <c r="A470" s="311"/>
      <c r="B470" s="311" t="s">
        <v>203</v>
      </c>
      <c r="C470" s="311">
        <f t="shared" si="142"/>
        <v>61</v>
      </c>
      <c r="D470" s="311"/>
      <c r="E470" s="311"/>
      <c r="F470" s="311">
        <f t="shared" si="143"/>
        <v>39</v>
      </c>
      <c r="G470" s="311"/>
      <c r="H470" s="311"/>
      <c r="I470" s="311">
        <f t="shared" si="144"/>
        <v>105</v>
      </c>
      <c r="J470" s="311"/>
      <c r="K470" s="311"/>
      <c r="L470" s="311">
        <f t="shared" si="145"/>
        <v>19</v>
      </c>
      <c r="M470" s="311"/>
      <c r="N470" s="311"/>
      <c r="O470" s="311">
        <f t="shared" si="146"/>
        <v>65</v>
      </c>
      <c r="P470" s="311"/>
      <c r="Q470" s="311"/>
      <c r="R470" s="311">
        <f t="shared" si="147"/>
        <v>36</v>
      </c>
      <c r="S470" s="311"/>
      <c r="T470" s="311"/>
      <c r="U470" s="311">
        <f t="shared" si="148"/>
        <v>22</v>
      </c>
      <c r="V470" s="311"/>
      <c r="W470" s="311"/>
      <c r="X470" s="311">
        <f t="shared" si="149"/>
        <v>19</v>
      </c>
      <c r="Y470" s="311"/>
      <c r="Z470" s="311"/>
      <c r="AA470" s="311" t="str">
        <f t="shared" si="150"/>
        <v>-</v>
      </c>
      <c r="AB470" s="311"/>
      <c r="AC470" s="311"/>
      <c r="AD470" s="311">
        <f t="shared" si="151"/>
        <v>48</v>
      </c>
      <c r="AE470" s="311"/>
      <c r="AF470" s="311"/>
      <c r="AG470" s="311">
        <f t="shared" si="152"/>
        <v>11</v>
      </c>
      <c r="AH470" s="311"/>
      <c r="AI470" s="311"/>
      <c r="AJ470" s="311" t="str">
        <f t="shared" si="153"/>
        <v>-</v>
      </c>
      <c r="AK470" s="311"/>
      <c r="AL470" s="311"/>
      <c r="AM470" s="311">
        <f t="shared" si="154"/>
        <v>66</v>
      </c>
      <c r="AN470" s="311"/>
      <c r="AO470" s="311"/>
      <c r="AP470" s="311">
        <f t="shared" si="155"/>
        <v>60</v>
      </c>
      <c r="AQ470" s="311"/>
      <c r="AR470" s="311"/>
      <c r="AS470" s="311">
        <f t="shared" si="156"/>
        <v>59</v>
      </c>
      <c r="AT470" s="311"/>
      <c r="AU470" s="311"/>
      <c r="AV470" s="311">
        <f t="shared" si="157"/>
        <v>21</v>
      </c>
      <c r="AW470" s="311"/>
      <c r="AX470" s="311"/>
    </row>
    <row r="471" spans="1:50">
      <c r="A471" s="311"/>
      <c r="B471" s="311" t="s">
        <v>180</v>
      </c>
      <c r="C471" s="311">
        <f t="shared" si="142"/>
        <v>24</v>
      </c>
      <c r="D471" s="311"/>
      <c r="E471" s="311"/>
      <c r="F471" s="311">
        <f t="shared" si="143"/>
        <v>47</v>
      </c>
      <c r="G471" s="311"/>
      <c r="H471" s="311"/>
      <c r="I471" s="311" t="str">
        <f t="shared" si="144"/>
        <v>-</v>
      </c>
      <c r="J471" s="311"/>
      <c r="K471" s="311"/>
      <c r="L471" s="311">
        <f t="shared" si="145"/>
        <v>28</v>
      </c>
      <c r="M471" s="311"/>
      <c r="N471" s="311"/>
      <c r="O471" s="311">
        <f t="shared" si="146"/>
        <v>65</v>
      </c>
      <c r="P471" s="311"/>
      <c r="Q471" s="311"/>
      <c r="R471" s="311">
        <f t="shared" si="147"/>
        <v>26</v>
      </c>
      <c r="S471" s="311"/>
      <c r="T471" s="311"/>
      <c r="U471" s="311">
        <f t="shared" si="148"/>
        <v>8</v>
      </c>
      <c r="V471" s="311"/>
      <c r="W471" s="311"/>
      <c r="X471" s="311">
        <f t="shared" si="149"/>
        <v>25</v>
      </c>
      <c r="Y471" s="311"/>
      <c r="Z471" s="311"/>
      <c r="AA471" s="311" t="str">
        <f t="shared" si="150"/>
        <v>-</v>
      </c>
      <c r="AB471" s="311"/>
      <c r="AC471" s="311"/>
      <c r="AD471" s="311">
        <f t="shared" si="151"/>
        <v>95</v>
      </c>
      <c r="AE471" s="311"/>
      <c r="AF471" s="311"/>
      <c r="AG471" s="311" t="str">
        <f t="shared" si="152"/>
        <v>-</v>
      </c>
      <c r="AH471" s="311"/>
      <c r="AI471" s="311"/>
      <c r="AJ471" s="311" t="str">
        <f t="shared" si="153"/>
        <v>-</v>
      </c>
      <c r="AK471" s="311"/>
      <c r="AL471" s="311"/>
      <c r="AM471" s="311">
        <f t="shared" si="154"/>
        <v>22</v>
      </c>
      <c r="AN471" s="311"/>
      <c r="AO471" s="311"/>
      <c r="AP471" s="311">
        <f t="shared" si="155"/>
        <v>18</v>
      </c>
      <c r="AQ471" s="311"/>
      <c r="AR471" s="311"/>
      <c r="AS471" s="311">
        <f t="shared" si="156"/>
        <v>18</v>
      </c>
      <c r="AT471" s="311"/>
      <c r="AU471" s="311"/>
      <c r="AV471" s="311">
        <f t="shared" si="157"/>
        <v>34</v>
      </c>
      <c r="AW471" s="311"/>
      <c r="AX471" s="311"/>
    </row>
    <row r="472" spans="1:50">
      <c r="A472" s="311"/>
      <c r="B472" s="311" t="s">
        <v>209</v>
      </c>
      <c r="C472" s="311">
        <f t="shared" si="142"/>
        <v>38</v>
      </c>
      <c r="D472" s="311"/>
      <c r="E472" s="311"/>
      <c r="F472" s="311">
        <f t="shared" si="143"/>
        <v>42</v>
      </c>
      <c r="G472" s="311"/>
      <c r="H472" s="311"/>
      <c r="I472" s="311" t="str">
        <f t="shared" si="144"/>
        <v>-</v>
      </c>
      <c r="J472" s="311"/>
      <c r="K472" s="311"/>
      <c r="L472" s="311">
        <f t="shared" si="145"/>
        <v>14</v>
      </c>
      <c r="M472" s="311"/>
      <c r="N472" s="311"/>
      <c r="O472" s="311">
        <f t="shared" si="146"/>
        <v>65</v>
      </c>
      <c r="P472" s="311"/>
      <c r="Q472" s="311"/>
      <c r="R472" s="311">
        <f t="shared" si="147"/>
        <v>18</v>
      </c>
      <c r="S472" s="311"/>
      <c r="T472" s="311"/>
      <c r="U472" s="311">
        <f t="shared" si="148"/>
        <v>13</v>
      </c>
      <c r="V472" s="311"/>
      <c r="W472" s="311"/>
      <c r="X472" s="311">
        <f t="shared" si="149"/>
        <v>17</v>
      </c>
      <c r="Y472" s="311"/>
      <c r="Z472" s="311"/>
      <c r="AA472" s="311" t="str">
        <f t="shared" si="150"/>
        <v>-</v>
      </c>
      <c r="AB472" s="311"/>
      <c r="AC472" s="311"/>
      <c r="AD472" s="311">
        <f t="shared" si="151"/>
        <v>118</v>
      </c>
      <c r="AE472" s="311"/>
      <c r="AF472" s="311"/>
      <c r="AG472" s="311">
        <f t="shared" si="152"/>
        <v>53</v>
      </c>
      <c r="AH472" s="311"/>
      <c r="AI472" s="311"/>
      <c r="AJ472" s="311" t="str">
        <f t="shared" si="153"/>
        <v>-</v>
      </c>
      <c r="AK472" s="311"/>
      <c r="AL472" s="311"/>
      <c r="AM472" s="311">
        <f t="shared" si="154"/>
        <v>40</v>
      </c>
      <c r="AN472" s="311"/>
      <c r="AO472" s="311"/>
      <c r="AP472" s="311">
        <f t="shared" si="155"/>
        <v>30</v>
      </c>
      <c r="AQ472" s="311"/>
      <c r="AR472" s="311"/>
      <c r="AS472" s="311">
        <f t="shared" si="156"/>
        <v>35</v>
      </c>
      <c r="AT472" s="311"/>
      <c r="AU472" s="311"/>
      <c r="AV472" s="311">
        <f t="shared" si="157"/>
        <v>27</v>
      </c>
      <c r="AW472" s="311"/>
      <c r="AX472" s="311"/>
    </row>
    <row r="473" spans="1:50">
      <c r="A473" s="311"/>
      <c r="B473" s="311" t="s">
        <v>217</v>
      </c>
      <c r="C473" s="311">
        <f t="shared" si="142"/>
        <v>45</v>
      </c>
      <c r="D473" s="311"/>
      <c r="E473" s="311"/>
      <c r="F473" s="311">
        <f t="shared" si="143"/>
        <v>86</v>
      </c>
      <c r="G473" s="311"/>
      <c r="H473" s="311"/>
      <c r="I473" s="311" t="str">
        <f t="shared" si="144"/>
        <v>-</v>
      </c>
      <c r="J473" s="311"/>
      <c r="K473" s="311"/>
      <c r="L473" s="311">
        <f t="shared" si="145"/>
        <v>37</v>
      </c>
      <c r="M473" s="311"/>
      <c r="N473" s="311"/>
      <c r="O473" s="311" t="str">
        <f t="shared" si="146"/>
        <v>-</v>
      </c>
      <c r="P473" s="311"/>
      <c r="Q473" s="311"/>
      <c r="R473" s="311">
        <f t="shared" si="147"/>
        <v>61</v>
      </c>
      <c r="S473" s="311"/>
      <c r="T473" s="311"/>
      <c r="U473" s="311">
        <f t="shared" si="148"/>
        <v>27</v>
      </c>
      <c r="V473" s="311"/>
      <c r="W473" s="311"/>
      <c r="X473" s="311">
        <f t="shared" si="149"/>
        <v>28</v>
      </c>
      <c r="Y473" s="311"/>
      <c r="Z473" s="311"/>
      <c r="AA473" s="311" t="str">
        <f t="shared" si="150"/>
        <v>-</v>
      </c>
      <c r="AB473" s="311"/>
      <c r="AC473" s="311"/>
      <c r="AD473" s="311">
        <f t="shared" si="151"/>
        <v>99</v>
      </c>
      <c r="AE473" s="311"/>
      <c r="AF473" s="311"/>
      <c r="AG473" s="311" t="str">
        <f t="shared" si="152"/>
        <v>-</v>
      </c>
      <c r="AH473" s="311"/>
      <c r="AI473" s="311"/>
      <c r="AJ473" s="311" t="str">
        <f t="shared" si="153"/>
        <v>-</v>
      </c>
      <c r="AK473" s="311"/>
      <c r="AL473" s="311"/>
      <c r="AM473" s="311">
        <f t="shared" si="154"/>
        <v>29</v>
      </c>
      <c r="AN473" s="311"/>
      <c r="AO473" s="311"/>
      <c r="AP473" s="311">
        <f t="shared" si="155"/>
        <v>25</v>
      </c>
      <c r="AQ473" s="311"/>
      <c r="AR473" s="311"/>
      <c r="AS473" s="311">
        <f t="shared" si="156"/>
        <v>25</v>
      </c>
      <c r="AT473" s="311"/>
      <c r="AU473" s="311"/>
      <c r="AV473" s="311">
        <f t="shared" si="157"/>
        <v>15</v>
      </c>
      <c r="AW473" s="311"/>
      <c r="AX473" s="311"/>
    </row>
    <row r="474" spans="1:50">
      <c r="A474" s="311"/>
      <c r="B474" s="311" t="s">
        <v>265</v>
      </c>
      <c r="C474" s="311">
        <f t="shared" si="142"/>
        <v>81</v>
      </c>
      <c r="D474" s="311"/>
      <c r="E474" s="311"/>
      <c r="F474" s="311">
        <f t="shared" si="143"/>
        <v>144</v>
      </c>
      <c r="G474" s="311"/>
      <c r="H474" s="311"/>
      <c r="I474" s="311" t="str">
        <f t="shared" si="144"/>
        <v>-</v>
      </c>
      <c r="J474" s="311"/>
      <c r="K474" s="311"/>
      <c r="L474" s="311">
        <f t="shared" si="145"/>
        <v>70</v>
      </c>
      <c r="M474" s="311"/>
      <c r="N474" s="311"/>
      <c r="O474" s="311" t="str">
        <f t="shared" si="146"/>
        <v>-</v>
      </c>
      <c r="P474" s="311"/>
      <c r="Q474" s="311"/>
      <c r="R474" s="311" t="str">
        <f t="shared" si="147"/>
        <v>-</v>
      </c>
      <c r="S474" s="311"/>
      <c r="T474" s="311"/>
      <c r="U474" s="311" t="str">
        <f t="shared" si="148"/>
        <v>-</v>
      </c>
      <c r="V474" s="311"/>
      <c r="W474" s="311"/>
      <c r="X474" s="311" t="str">
        <f t="shared" si="149"/>
        <v>-</v>
      </c>
      <c r="Y474" s="311"/>
      <c r="Z474" s="311"/>
      <c r="AA474" s="311" t="str">
        <f t="shared" si="150"/>
        <v>-</v>
      </c>
      <c r="AB474" s="311"/>
      <c r="AC474" s="311"/>
      <c r="AD474" s="311">
        <f t="shared" si="151"/>
        <v>155</v>
      </c>
      <c r="AE474" s="311"/>
      <c r="AF474" s="311"/>
      <c r="AG474" s="311" t="str">
        <f t="shared" si="152"/>
        <v>-</v>
      </c>
      <c r="AH474" s="311"/>
      <c r="AI474" s="311"/>
      <c r="AJ474" s="311" t="str">
        <f t="shared" si="153"/>
        <v>-</v>
      </c>
      <c r="AK474" s="311"/>
      <c r="AL474" s="311"/>
      <c r="AM474" s="311">
        <f t="shared" si="154"/>
        <v>50</v>
      </c>
      <c r="AN474" s="311"/>
      <c r="AO474" s="311"/>
      <c r="AP474" s="311">
        <f t="shared" si="155"/>
        <v>34</v>
      </c>
      <c r="AQ474" s="311"/>
      <c r="AR474" s="311"/>
      <c r="AS474" s="311">
        <f t="shared" si="156"/>
        <v>32</v>
      </c>
      <c r="AT474" s="311"/>
      <c r="AU474" s="311"/>
      <c r="AV474" s="311">
        <f t="shared" si="157"/>
        <v>62</v>
      </c>
      <c r="AW474" s="311"/>
      <c r="AX474" s="311"/>
    </row>
    <row r="475" spans="1:50">
      <c r="A475" s="311"/>
      <c r="B475" s="311" t="s">
        <v>194</v>
      </c>
      <c r="C475" s="311">
        <f t="shared" si="142"/>
        <v>38</v>
      </c>
      <c r="D475" s="311"/>
      <c r="E475" s="311"/>
      <c r="F475" s="311">
        <f t="shared" si="143"/>
        <v>36</v>
      </c>
      <c r="G475" s="311"/>
      <c r="H475" s="311"/>
      <c r="I475" s="311" t="str">
        <f t="shared" si="144"/>
        <v>-</v>
      </c>
      <c r="J475" s="311"/>
      <c r="K475" s="311"/>
      <c r="L475" s="311">
        <f t="shared" si="145"/>
        <v>21</v>
      </c>
      <c r="M475" s="311"/>
      <c r="N475" s="311"/>
      <c r="O475" s="311">
        <f t="shared" si="146"/>
        <v>42</v>
      </c>
      <c r="P475" s="311"/>
      <c r="Q475" s="311"/>
      <c r="R475" s="311">
        <f t="shared" si="147"/>
        <v>42</v>
      </c>
      <c r="S475" s="311"/>
      <c r="T475" s="311"/>
      <c r="U475" s="311">
        <f t="shared" si="148"/>
        <v>10</v>
      </c>
      <c r="V475" s="311"/>
      <c r="W475" s="311"/>
      <c r="X475" s="311">
        <f t="shared" si="149"/>
        <v>14</v>
      </c>
      <c r="Y475" s="311"/>
      <c r="Z475" s="311"/>
      <c r="AA475" s="311" t="str">
        <f t="shared" si="150"/>
        <v>-</v>
      </c>
      <c r="AB475" s="311"/>
      <c r="AC475" s="311"/>
      <c r="AD475" s="311">
        <f t="shared" si="151"/>
        <v>60</v>
      </c>
      <c r="AE475" s="311"/>
      <c r="AF475" s="311"/>
      <c r="AG475" s="311" t="str">
        <f t="shared" si="152"/>
        <v>-</v>
      </c>
      <c r="AH475" s="311"/>
      <c r="AI475" s="311"/>
      <c r="AJ475" s="311" t="str">
        <f t="shared" si="153"/>
        <v>-</v>
      </c>
      <c r="AK475" s="311"/>
      <c r="AL475" s="311"/>
      <c r="AM475" s="311">
        <f t="shared" si="154"/>
        <v>44</v>
      </c>
      <c r="AN475" s="311"/>
      <c r="AO475" s="311"/>
      <c r="AP475" s="311">
        <f t="shared" si="155"/>
        <v>40</v>
      </c>
      <c r="AQ475" s="311"/>
      <c r="AR475" s="311"/>
      <c r="AS475" s="311">
        <f t="shared" si="156"/>
        <v>39</v>
      </c>
      <c r="AT475" s="311"/>
      <c r="AU475" s="311"/>
      <c r="AV475" s="311">
        <f t="shared" si="157"/>
        <v>14</v>
      </c>
      <c r="AW475" s="311"/>
      <c r="AX475" s="311"/>
    </row>
    <row r="476" spans="1:50">
      <c r="A476" s="311"/>
      <c r="B476" s="311" t="s">
        <v>295</v>
      </c>
      <c r="C476" s="311">
        <f t="shared" si="142"/>
        <v>146</v>
      </c>
      <c r="D476" s="311"/>
      <c r="E476" s="311"/>
      <c r="F476" s="311">
        <f t="shared" si="143"/>
        <v>111</v>
      </c>
      <c r="G476" s="311"/>
      <c r="H476" s="311"/>
      <c r="I476" s="311" t="str">
        <f t="shared" si="144"/>
        <v>-</v>
      </c>
      <c r="J476" s="311"/>
      <c r="K476" s="311"/>
      <c r="L476" s="311" t="str">
        <f t="shared" si="145"/>
        <v>-</v>
      </c>
      <c r="M476" s="311"/>
      <c r="N476" s="311"/>
      <c r="O476" s="311" t="str">
        <f t="shared" si="146"/>
        <v>-</v>
      </c>
      <c r="P476" s="311"/>
      <c r="Q476" s="311"/>
      <c r="R476" s="311" t="str">
        <f t="shared" si="147"/>
        <v>-</v>
      </c>
      <c r="S476" s="311"/>
      <c r="T476" s="311"/>
      <c r="U476" s="311" t="str">
        <f t="shared" si="148"/>
        <v>-</v>
      </c>
      <c r="V476" s="311"/>
      <c r="W476" s="311"/>
      <c r="X476" s="311" t="str">
        <f t="shared" si="149"/>
        <v>-</v>
      </c>
      <c r="Y476" s="311"/>
      <c r="Z476" s="311"/>
      <c r="AA476" s="311" t="str">
        <f t="shared" si="150"/>
        <v>-</v>
      </c>
      <c r="AB476" s="311"/>
      <c r="AC476" s="311"/>
      <c r="AD476" s="311">
        <f t="shared" si="151"/>
        <v>69</v>
      </c>
      <c r="AE476" s="311"/>
      <c r="AF476" s="311"/>
      <c r="AG476" s="311" t="str">
        <f t="shared" si="152"/>
        <v>-</v>
      </c>
      <c r="AH476" s="311"/>
      <c r="AI476" s="311"/>
      <c r="AJ476" s="311" t="str">
        <f t="shared" si="153"/>
        <v>-</v>
      </c>
      <c r="AK476" s="311"/>
      <c r="AL476" s="311"/>
      <c r="AM476" s="311">
        <f t="shared" si="154"/>
        <v>122</v>
      </c>
      <c r="AN476" s="311"/>
      <c r="AO476" s="311"/>
      <c r="AP476" s="311">
        <f t="shared" si="155"/>
        <v>100</v>
      </c>
      <c r="AQ476" s="311"/>
      <c r="AR476" s="311"/>
      <c r="AS476" s="311">
        <f t="shared" si="156"/>
        <v>99</v>
      </c>
      <c r="AT476" s="311"/>
      <c r="AU476" s="311"/>
      <c r="AV476" s="311">
        <f t="shared" si="157"/>
        <v>113</v>
      </c>
      <c r="AW476" s="311"/>
      <c r="AX476" s="311"/>
    </row>
    <row r="477" spans="1:50">
      <c r="A477" s="311"/>
      <c r="B477" s="311" t="s">
        <v>228</v>
      </c>
      <c r="C477" s="311">
        <f t="shared" si="142"/>
        <v>56</v>
      </c>
      <c r="D477" s="311"/>
      <c r="E477" s="311"/>
      <c r="F477" s="311">
        <f t="shared" si="143"/>
        <v>167</v>
      </c>
      <c r="G477" s="311"/>
      <c r="H477" s="311"/>
      <c r="I477" s="311" t="str">
        <f t="shared" si="144"/>
        <v>-</v>
      </c>
      <c r="J477" s="311"/>
      <c r="K477" s="311"/>
      <c r="L477" s="311" t="str">
        <f t="shared" si="145"/>
        <v>-</v>
      </c>
      <c r="M477" s="311"/>
      <c r="N477" s="311"/>
      <c r="O477" s="311" t="str">
        <f t="shared" si="146"/>
        <v>-</v>
      </c>
      <c r="P477" s="311"/>
      <c r="Q477" s="311"/>
      <c r="R477" s="311" t="str">
        <f t="shared" si="147"/>
        <v>-</v>
      </c>
      <c r="S477" s="311"/>
      <c r="T477" s="311"/>
      <c r="U477" s="311" t="str">
        <f t="shared" si="148"/>
        <v>-</v>
      </c>
      <c r="V477" s="311"/>
      <c r="W477" s="311"/>
      <c r="X477" s="311" t="str">
        <f t="shared" si="149"/>
        <v>-</v>
      </c>
      <c r="Y477" s="311"/>
      <c r="Z477" s="311"/>
      <c r="AA477" s="311" t="str">
        <f t="shared" si="150"/>
        <v>-</v>
      </c>
      <c r="AB477" s="311"/>
      <c r="AC477" s="311"/>
      <c r="AD477" s="311">
        <f t="shared" si="151"/>
        <v>155</v>
      </c>
      <c r="AE477" s="311"/>
      <c r="AF477" s="311"/>
      <c r="AG477" s="311" t="str">
        <f t="shared" si="152"/>
        <v>-</v>
      </c>
      <c r="AH477" s="311"/>
      <c r="AI477" s="311"/>
      <c r="AJ477" s="311" t="str">
        <f t="shared" si="153"/>
        <v>-</v>
      </c>
      <c r="AK477" s="311"/>
      <c r="AL477" s="311"/>
      <c r="AM477" s="311">
        <f t="shared" si="154"/>
        <v>28</v>
      </c>
      <c r="AN477" s="311"/>
      <c r="AO477" s="311"/>
      <c r="AP477" s="311">
        <f t="shared" si="155"/>
        <v>17</v>
      </c>
      <c r="AQ477" s="311"/>
      <c r="AR477" s="311"/>
      <c r="AS477" s="311">
        <f t="shared" si="156"/>
        <v>17</v>
      </c>
      <c r="AT477" s="311"/>
      <c r="AU477" s="311"/>
      <c r="AV477" s="311">
        <f t="shared" si="157"/>
        <v>69</v>
      </c>
      <c r="AW477" s="311"/>
      <c r="AX477" s="311"/>
    </row>
    <row r="478" spans="1:50">
      <c r="A478" s="311"/>
      <c r="B478" s="311" t="s">
        <v>162</v>
      </c>
      <c r="C478" s="311">
        <f t="shared" si="142"/>
        <v>20</v>
      </c>
      <c r="D478" s="311"/>
      <c r="E478" s="311"/>
      <c r="F478" s="311">
        <f t="shared" si="143"/>
        <v>152</v>
      </c>
      <c r="G478" s="311"/>
      <c r="H478" s="311"/>
      <c r="I478" s="311" t="str">
        <f t="shared" si="144"/>
        <v>-</v>
      </c>
      <c r="J478" s="311"/>
      <c r="K478" s="311"/>
      <c r="L478" s="311" t="str">
        <f t="shared" si="145"/>
        <v>-</v>
      </c>
      <c r="M478" s="311"/>
      <c r="N478" s="311"/>
      <c r="O478" s="311" t="str">
        <f t="shared" si="146"/>
        <v>-</v>
      </c>
      <c r="P478" s="311"/>
      <c r="Q478" s="311"/>
      <c r="R478" s="311" t="str">
        <f t="shared" si="147"/>
        <v>-</v>
      </c>
      <c r="S478" s="311"/>
      <c r="T478" s="311"/>
      <c r="U478" s="311" t="str">
        <f t="shared" si="148"/>
        <v>-</v>
      </c>
      <c r="V478" s="311"/>
      <c r="W478" s="311"/>
      <c r="X478" s="311" t="str">
        <f t="shared" si="149"/>
        <v>-</v>
      </c>
      <c r="Y478" s="311"/>
      <c r="Z478" s="311"/>
      <c r="AA478" s="311" t="str">
        <f t="shared" si="150"/>
        <v>-</v>
      </c>
      <c r="AB478" s="311"/>
      <c r="AC478" s="311"/>
      <c r="AD478" s="311" t="str">
        <f t="shared" si="151"/>
        <v>-</v>
      </c>
      <c r="AE478" s="311"/>
      <c r="AF478" s="311"/>
      <c r="AG478" s="311" t="str">
        <f t="shared" si="152"/>
        <v>-</v>
      </c>
      <c r="AH478" s="311"/>
      <c r="AI478" s="311"/>
      <c r="AJ478" s="311" t="str">
        <f t="shared" si="153"/>
        <v>-</v>
      </c>
      <c r="AK478" s="311"/>
      <c r="AL478" s="311"/>
      <c r="AM478" s="311">
        <f t="shared" si="154"/>
        <v>7</v>
      </c>
      <c r="AN478" s="311"/>
      <c r="AO478" s="311"/>
      <c r="AP478" s="311">
        <f t="shared" si="155"/>
        <v>5</v>
      </c>
      <c r="AQ478" s="311"/>
      <c r="AR478" s="311"/>
      <c r="AS478" s="311">
        <f t="shared" si="156"/>
        <v>5</v>
      </c>
      <c r="AT478" s="311"/>
      <c r="AU478" s="311"/>
      <c r="AV478" s="311">
        <f t="shared" si="157"/>
        <v>54</v>
      </c>
      <c r="AW478" s="311"/>
      <c r="AX478" s="311"/>
    </row>
    <row r="479" spans="1:50">
      <c r="A479" s="311"/>
      <c r="B479" s="311" t="s">
        <v>147</v>
      </c>
      <c r="C479" s="311">
        <f t="shared" si="142"/>
        <v>4</v>
      </c>
      <c r="D479" s="311"/>
      <c r="E479" s="311"/>
      <c r="F479" s="311">
        <f t="shared" si="143"/>
        <v>122</v>
      </c>
      <c r="G479" s="311"/>
      <c r="H479" s="311"/>
      <c r="I479" s="311" t="str">
        <f t="shared" si="144"/>
        <v>-</v>
      </c>
      <c r="J479" s="311"/>
      <c r="K479" s="311"/>
      <c r="L479" s="311" t="str">
        <f t="shared" si="145"/>
        <v>-</v>
      </c>
      <c r="M479" s="311"/>
      <c r="N479" s="311"/>
      <c r="O479" s="311">
        <f t="shared" si="146"/>
        <v>65</v>
      </c>
      <c r="P479" s="311"/>
      <c r="Q479" s="311"/>
      <c r="R479" s="311" t="str">
        <f t="shared" si="147"/>
        <v>-</v>
      </c>
      <c r="S479" s="311"/>
      <c r="T479" s="311"/>
      <c r="U479" s="311" t="str">
        <f t="shared" si="148"/>
        <v>-</v>
      </c>
      <c r="V479" s="311"/>
      <c r="W479" s="311"/>
      <c r="X479" s="311" t="str">
        <f t="shared" si="149"/>
        <v>-</v>
      </c>
      <c r="Y479" s="311"/>
      <c r="Z479" s="311"/>
      <c r="AA479" s="311" t="str">
        <f t="shared" si="150"/>
        <v>-</v>
      </c>
      <c r="AB479" s="311"/>
      <c r="AC479" s="311"/>
      <c r="AD479" s="311">
        <f t="shared" si="151"/>
        <v>85</v>
      </c>
      <c r="AE479" s="311"/>
      <c r="AF479" s="311"/>
      <c r="AG479" s="311" t="str">
        <f t="shared" si="152"/>
        <v>-</v>
      </c>
      <c r="AH479" s="311"/>
      <c r="AI479" s="311"/>
      <c r="AJ479" s="311" t="str">
        <f t="shared" si="153"/>
        <v>-</v>
      </c>
      <c r="AK479" s="311"/>
      <c r="AL479" s="311"/>
      <c r="AM479" s="311">
        <f t="shared" si="154"/>
        <v>2</v>
      </c>
      <c r="AN479" s="311"/>
      <c r="AO479" s="311"/>
      <c r="AP479" s="311">
        <f t="shared" si="155"/>
        <v>3</v>
      </c>
      <c r="AQ479" s="311"/>
      <c r="AR479" s="311"/>
      <c r="AS479" s="311">
        <f t="shared" si="156"/>
        <v>3</v>
      </c>
      <c r="AT479" s="311"/>
      <c r="AU479" s="311"/>
      <c r="AV479" s="311">
        <f t="shared" si="157"/>
        <v>7</v>
      </c>
      <c r="AW479" s="311"/>
      <c r="AX479" s="311"/>
    </row>
    <row r="480" spans="1:50">
      <c r="A480" s="311"/>
      <c r="B480" s="311" t="s">
        <v>235</v>
      </c>
      <c r="C480" s="311">
        <f t="shared" si="142"/>
        <v>55</v>
      </c>
      <c r="D480" s="311"/>
      <c r="E480" s="311"/>
      <c r="F480" s="311">
        <f t="shared" si="143"/>
        <v>106</v>
      </c>
      <c r="G480" s="311"/>
      <c r="H480" s="311"/>
      <c r="I480" s="311" t="str">
        <f t="shared" si="144"/>
        <v>-</v>
      </c>
      <c r="J480" s="311"/>
      <c r="K480" s="311"/>
      <c r="L480" s="311" t="str">
        <f t="shared" si="145"/>
        <v>-</v>
      </c>
      <c r="M480" s="311"/>
      <c r="N480" s="311"/>
      <c r="O480" s="311">
        <f t="shared" si="146"/>
        <v>23</v>
      </c>
      <c r="P480" s="311"/>
      <c r="Q480" s="311"/>
      <c r="R480" s="311">
        <f t="shared" si="147"/>
        <v>92</v>
      </c>
      <c r="S480" s="311"/>
      <c r="T480" s="311"/>
      <c r="U480" s="311">
        <f t="shared" si="148"/>
        <v>17</v>
      </c>
      <c r="V480" s="311"/>
      <c r="W480" s="311"/>
      <c r="X480" s="311">
        <f t="shared" si="149"/>
        <v>37</v>
      </c>
      <c r="Y480" s="311"/>
      <c r="Z480" s="311"/>
      <c r="AA480" s="311" t="str">
        <f t="shared" si="150"/>
        <v>-</v>
      </c>
      <c r="AB480" s="311"/>
      <c r="AC480" s="311"/>
      <c r="AD480" s="311">
        <f t="shared" si="151"/>
        <v>142</v>
      </c>
      <c r="AE480" s="311"/>
      <c r="AF480" s="311"/>
      <c r="AG480" s="311">
        <f t="shared" si="152"/>
        <v>53</v>
      </c>
      <c r="AH480" s="311"/>
      <c r="AI480" s="311"/>
      <c r="AJ480" s="311" t="str">
        <f t="shared" si="153"/>
        <v>-</v>
      </c>
      <c r="AK480" s="311"/>
      <c r="AL480" s="311"/>
      <c r="AM480" s="311">
        <f t="shared" si="154"/>
        <v>31</v>
      </c>
      <c r="AN480" s="311"/>
      <c r="AO480" s="311"/>
      <c r="AP480" s="311">
        <f t="shared" si="155"/>
        <v>19</v>
      </c>
      <c r="AQ480" s="311"/>
      <c r="AR480" s="311"/>
      <c r="AS480" s="311">
        <f t="shared" si="156"/>
        <v>19</v>
      </c>
      <c r="AT480" s="311"/>
      <c r="AU480" s="311"/>
      <c r="AV480" s="311">
        <f t="shared" si="157"/>
        <v>57</v>
      </c>
      <c r="AW480" s="311"/>
      <c r="AX480" s="311"/>
    </row>
    <row r="481" spans="1:50">
      <c r="A481" s="311"/>
      <c r="B481" s="311" t="s">
        <v>204</v>
      </c>
      <c r="C481" s="311">
        <f t="shared" si="142"/>
        <v>45</v>
      </c>
      <c r="D481" s="311"/>
      <c r="E481" s="311"/>
      <c r="F481" s="311">
        <f t="shared" si="143"/>
        <v>167</v>
      </c>
      <c r="G481" s="311"/>
      <c r="H481" s="311"/>
      <c r="I481" s="311" t="str">
        <f t="shared" si="144"/>
        <v>-</v>
      </c>
      <c r="J481" s="311"/>
      <c r="K481" s="311"/>
      <c r="L481" s="311" t="str">
        <f t="shared" si="145"/>
        <v>-</v>
      </c>
      <c r="M481" s="311"/>
      <c r="N481" s="311"/>
      <c r="O481" s="311">
        <f t="shared" si="146"/>
        <v>65</v>
      </c>
      <c r="P481" s="311"/>
      <c r="Q481" s="311"/>
      <c r="R481" s="311">
        <f t="shared" si="147"/>
        <v>102</v>
      </c>
      <c r="S481" s="311"/>
      <c r="T481" s="311"/>
      <c r="U481" s="311" t="str">
        <f t="shared" si="148"/>
        <v>-</v>
      </c>
      <c r="V481" s="311"/>
      <c r="W481" s="311"/>
      <c r="X481" s="311" t="str">
        <f t="shared" si="149"/>
        <v>-</v>
      </c>
      <c r="Y481" s="311"/>
      <c r="Z481" s="311"/>
      <c r="AA481" s="311" t="str">
        <f t="shared" si="150"/>
        <v>-</v>
      </c>
      <c r="AB481" s="311"/>
      <c r="AC481" s="311"/>
      <c r="AD481" s="311">
        <f t="shared" si="151"/>
        <v>155</v>
      </c>
      <c r="AE481" s="311"/>
      <c r="AF481" s="311"/>
      <c r="AG481" s="311" t="str">
        <f t="shared" si="152"/>
        <v>-</v>
      </c>
      <c r="AH481" s="311"/>
      <c r="AI481" s="311"/>
      <c r="AJ481" s="311" t="str">
        <f t="shared" si="153"/>
        <v>-</v>
      </c>
      <c r="AK481" s="311"/>
      <c r="AL481" s="311"/>
      <c r="AM481" s="311">
        <f t="shared" si="154"/>
        <v>20</v>
      </c>
      <c r="AN481" s="311"/>
      <c r="AO481" s="311"/>
      <c r="AP481" s="311">
        <f t="shared" si="155"/>
        <v>13</v>
      </c>
      <c r="AQ481" s="311"/>
      <c r="AR481" s="311"/>
      <c r="AS481" s="311">
        <f t="shared" si="156"/>
        <v>12</v>
      </c>
      <c r="AT481" s="311"/>
      <c r="AU481" s="311"/>
      <c r="AV481" s="311">
        <f t="shared" si="157"/>
        <v>76</v>
      </c>
      <c r="AW481" s="311"/>
      <c r="AX481" s="311"/>
    </row>
    <row r="482" spans="1:50">
      <c r="A482" s="311"/>
      <c r="B482" s="311" t="s">
        <v>238</v>
      </c>
      <c r="C482" s="311">
        <f t="shared" si="142"/>
        <v>90</v>
      </c>
      <c r="D482" s="311"/>
      <c r="E482" s="311"/>
      <c r="F482" s="311">
        <f t="shared" si="143"/>
        <v>160</v>
      </c>
      <c r="G482" s="311"/>
      <c r="H482" s="311"/>
      <c r="I482" s="311" t="str">
        <f t="shared" si="144"/>
        <v>-</v>
      </c>
      <c r="J482" s="311"/>
      <c r="K482" s="311"/>
      <c r="L482" s="311" t="str">
        <f t="shared" si="145"/>
        <v>-</v>
      </c>
      <c r="M482" s="311"/>
      <c r="N482" s="311"/>
      <c r="O482" s="311" t="str">
        <f t="shared" si="146"/>
        <v>-</v>
      </c>
      <c r="P482" s="311"/>
      <c r="Q482" s="311"/>
      <c r="R482" s="311">
        <f t="shared" si="147"/>
        <v>102</v>
      </c>
      <c r="S482" s="311"/>
      <c r="T482" s="311"/>
      <c r="U482" s="311" t="str">
        <f t="shared" si="148"/>
        <v>-</v>
      </c>
      <c r="V482" s="311"/>
      <c r="W482" s="311"/>
      <c r="X482" s="311" t="str">
        <f t="shared" si="149"/>
        <v>-</v>
      </c>
      <c r="Y482" s="311"/>
      <c r="Z482" s="311"/>
      <c r="AA482" s="311" t="str">
        <f t="shared" si="150"/>
        <v>-</v>
      </c>
      <c r="AB482" s="311"/>
      <c r="AC482" s="311"/>
      <c r="AD482" s="311">
        <f t="shared" si="151"/>
        <v>142</v>
      </c>
      <c r="AE482" s="311"/>
      <c r="AF482" s="311"/>
      <c r="AG482" s="311" t="str">
        <f t="shared" si="152"/>
        <v>-</v>
      </c>
      <c r="AH482" s="311"/>
      <c r="AI482" s="311"/>
      <c r="AJ482" s="311" t="str">
        <f t="shared" si="153"/>
        <v>-</v>
      </c>
      <c r="AK482" s="311"/>
      <c r="AL482" s="311"/>
      <c r="AM482" s="311">
        <f t="shared" si="154"/>
        <v>55</v>
      </c>
      <c r="AN482" s="311"/>
      <c r="AO482" s="311"/>
      <c r="AP482" s="311">
        <f t="shared" si="155"/>
        <v>51</v>
      </c>
      <c r="AQ482" s="311"/>
      <c r="AR482" s="311"/>
      <c r="AS482" s="311">
        <f t="shared" si="156"/>
        <v>52</v>
      </c>
      <c r="AT482" s="311"/>
      <c r="AU482" s="311"/>
      <c r="AV482" s="311">
        <f t="shared" si="157"/>
        <v>19</v>
      </c>
      <c r="AW482" s="311"/>
      <c r="AX482" s="311"/>
    </row>
    <row r="483" spans="1:50">
      <c r="A483" s="311"/>
      <c r="B483" s="311" t="s">
        <v>129</v>
      </c>
      <c r="C483" s="311">
        <f t="shared" si="142"/>
        <v>1</v>
      </c>
      <c r="D483" s="311"/>
      <c r="E483" s="311"/>
      <c r="F483" s="311">
        <f t="shared" si="143"/>
        <v>138</v>
      </c>
      <c r="G483" s="311"/>
      <c r="H483" s="311"/>
      <c r="I483" s="311" t="str">
        <f t="shared" si="144"/>
        <v>-</v>
      </c>
      <c r="J483" s="311"/>
      <c r="K483" s="311"/>
      <c r="L483" s="311">
        <f t="shared" si="145"/>
        <v>103</v>
      </c>
      <c r="M483" s="311"/>
      <c r="N483" s="311"/>
      <c r="O483" s="311">
        <f t="shared" si="146"/>
        <v>16</v>
      </c>
      <c r="P483" s="311"/>
      <c r="Q483" s="311"/>
      <c r="R483" s="311" t="str">
        <f t="shared" si="147"/>
        <v>-</v>
      </c>
      <c r="S483" s="311"/>
      <c r="T483" s="311"/>
      <c r="U483" s="311" t="str">
        <f t="shared" si="148"/>
        <v>-</v>
      </c>
      <c r="V483" s="311"/>
      <c r="W483" s="311"/>
      <c r="X483" s="311" t="str">
        <f t="shared" si="149"/>
        <v>-</v>
      </c>
      <c r="Y483" s="311"/>
      <c r="Z483" s="311"/>
      <c r="AA483" s="311" t="str">
        <f t="shared" si="150"/>
        <v>-</v>
      </c>
      <c r="AB483" s="311"/>
      <c r="AC483" s="311"/>
      <c r="AD483" s="311">
        <f t="shared" si="151"/>
        <v>135</v>
      </c>
      <c r="AE483" s="311"/>
      <c r="AF483" s="311"/>
      <c r="AG483" s="311" t="str">
        <f t="shared" si="152"/>
        <v>-</v>
      </c>
      <c r="AH483" s="311"/>
      <c r="AI483" s="311"/>
      <c r="AJ483" s="311" t="str">
        <f t="shared" si="153"/>
        <v>-</v>
      </c>
      <c r="AK483" s="311"/>
      <c r="AL483" s="311"/>
      <c r="AM483" s="311">
        <f t="shared" si="154"/>
        <v>1</v>
      </c>
      <c r="AN483" s="311"/>
      <c r="AO483" s="311"/>
      <c r="AP483" s="311">
        <f t="shared" si="155"/>
        <v>1</v>
      </c>
      <c r="AQ483" s="311"/>
      <c r="AR483" s="311"/>
      <c r="AS483" s="311">
        <f t="shared" si="156"/>
        <v>1</v>
      </c>
      <c r="AT483" s="311"/>
      <c r="AU483" s="311"/>
      <c r="AV483" s="311">
        <f t="shared" si="157"/>
        <v>17</v>
      </c>
      <c r="AW483" s="311"/>
      <c r="AX483" s="311"/>
    </row>
    <row r="484" spans="1:50">
      <c r="A484" s="311"/>
      <c r="B484" s="311" t="s">
        <v>148</v>
      </c>
      <c r="C484" s="311">
        <f t="shared" si="142"/>
        <v>8</v>
      </c>
      <c r="D484" s="311"/>
      <c r="E484" s="311"/>
      <c r="F484" s="311">
        <f t="shared" si="143"/>
        <v>96</v>
      </c>
      <c r="G484" s="311"/>
      <c r="H484" s="311"/>
      <c r="I484" s="311" t="str">
        <f t="shared" si="144"/>
        <v>-</v>
      </c>
      <c r="J484" s="311"/>
      <c r="K484" s="311"/>
      <c r="L484" s="311">
        <f t="shared" si="145"/>
        <v>96</v>
      </c>
      <c r="M484" s="311"/>
      <c r="N484" s="311"/>
      <c r="O484" s="311">
        <f t="shared" si="146"/>
        <v>7</v>
      </c>
      <c r="P484" s="311"/>
      <c r="Q484" s="311"/>
      <c r="R484" s="311">
        <f t="shared" si="147"/>
        <v>102</v>
      </c>
      <c r="S484" s="311"/>
      <c r="T484" s="311"/>
      <c r="U484" s="311">
        <f t="shared" si="148"/>
        <v>20</v>
      </c>
      <c r="V484" s="311"/>
      <c r="W484" s="311"/>
      <c r="X484" s="311" t="str">
        <f t="shared" si="149"/>
        <v>-</v>
      </c>
      <c r="Y484" s="311"/>
      <c r="Z484" s="311"/>
      <c r="AA484" s="311" t="str">
        <f t="shared" si="150"/>
        <v>-</v>
      </c>
      <c r="AB484" s="311"/>
      <c r="AC484" s="311"/>
      <c r="AD484" s="311">
        <f t="shared" si="151"/>
        <v>80</v>
      </c>
      <c r="AE484" s="311"/>
      <c r="AF484" s="311"/>
      <c r="AG484" s="311" t="str">
        <f t="shared" si="152"/>
        <v>-</v>
      </c>
      <c r="AH484" s="311"/>
      <c r="AI484" s="311"/>
      <c r="AJ484" s="311" t="str">
        <f t="shared" si="153"/>
        <v>-</v>
      </c>
      <c r="AK484" s="311"/>
      <c r="AL484" s="311"/>
      <c r="AM484" s="311">
        <f t="shared" si="154"/>
        <v>3</v>
      </c>
      <c r="AN484" s="311"/>
      <c r="AO484" s="311"/>
      <c r="AP484" s="311">
        <f t="shared" si="155"/>
        <v>2</v>
      </c>
      <c r="AQ484" s="311"/>
      <c r="AR484" s="311"/>
      <c r="AS484" s="311">
        <f t="shared" si="156"/>
        <v>2</v>
      </c>
      <c r="AT484" s="311"/>
      <c r="AU484" s="311"/>
      <c r="AV484" s="311">
        <f t="shared" si="157"/>
        <v>48</v>
      </c>
      <c r="AW484" s="311"/>
      <c r="AX484" s="311"/>
    </row>
    <row r="485" spans="1:50">
      <c r="A485" s="311"/>
      <c r="B485" s="311" t="s">
        <v>176</v>
      </c>
      <c r="C485" s="311">
        <f t="shared" si="142"/>
        <v>21</v>
      </c>
      <c r="D485" s="311"/>
      <c r="E485" s="311"/>
      <c r="F485" s="311">
        <f t="shared" si="143"/>
        <v>140</v>
      </c>
      <c r="G485" s="311"/>
      <c r="H485" s="311"/>
      <c r="I485" s="311" t="str">
        <f t="shared" si="144"/>
        <v>-</v>
      </c>
      <c r="J485" s="311"/>
      <c r="K485" s="311"/>
      <c r="L485" s="311" t="str">
        <f t="shared" si="145"/>
        <v>-</v>
      </c>
      <c r="M485" s="311"/>
      <c r="N485" s="311"/>
      <c r="O485" s="311">
        <f t="shared" si="146"/>
        <v>16</v>
      </c>
      <c r="P485" s="311"/>
      <c r="Q485" s="311"/>
      <c r="R485" s="311" t="str">
        <f t="shared" si="147"/>
        <v>-</v>
      </c>
      <c r="S485" s="311"/>
      <c r="T485" s="311"/>
      <c r="U485" s="311">
        <f t="shared" si="148"/>
        <v>53</v>
      </c>
      <c r="V485" s="311"/>
      <c r="W485" s="311"/>
      <c r="X485" s="311" t="str">
        <f t="shared" si="149"/>
        <v>-</v>
      </c>
      <c r="Y485" s="311"/>
      <c r="Z485" s="311"/>
      <c r="AA485" s="311" t="str">
        <f t="shared" si="150"/>
        <v>-</v>
      </c>
      <c r="AB485" s="311"/>
      <c r="AC485" s="311"/>
      <c r="AD485" s="311">
        <f t="shared" si="151"/>
        <v>130</v>
      </c>
      <c r="AE485" s="311"/>
      <c r="AF485" s="311"/>
      <c r="AG485" s="311" t="str">
        <f t="shared" si="152"/>
        <v>-</v>
      </c>
      <c r="AH485" s="311"/>
      <c r="AI485" s="311"/>
      <c r="AJ485" s="311" t="str">
        <f t="shared" si="153"/>
        <v>-</v>
      </c>
      <c r="AK485" s="311"/>
      <c r="AL485" s="311"/>
      <c r="AM485" s="311">
        <f t="shared" si="154"/>
        <v>13</v>
      </c>
      <c r="AN485" s="311"/>
      <c r="AO485" s="311"/>
      <c r="AP485" s="311">
        <f t="shared" si="155"/>
        <v>8</v>
      </c>
      <c r="AQ485" s="311"/>
      <c r="AR485" s="311"/>
      <c r="AS485" s="311">
        <f t="shared" si="156"/>
        <v>7</v>
      </c>
      <c r="AT485" s="311"/>
      <c r="AU485" s="311"/>
      <c r="AV485" s="311">
        <f t="shared" si="157"/>
        <v>69</v>
      </c>
      <c r="AW485" s="311"/>
      <c r="AX485" s="311"/>
    </row>
    <row r="486" spans="1:50">
      <c r="A486" s="311"/>
      <c r="B486" s="311" t="s">
        <v>298</v>
      </c>
      <c r="C486" s="311">
        <f t="shared" si="142"/>
        <v>159</v>
      </c>
      <c r="D486" s="311"/>
      <c r="E486" s="311"/>
      <c r="F486" s="311" t="str">
        <f t="shared" si="143"/>
        <v>-</v>
      </c>
      <c r="G486" s="311"/>
      <c r="H486" s="311"/>
      <c r="I486" s="311" t="str">
        <f t="shared" si="144"/>
        <v>-</v>
      </c>
      <c r="J486" s="311"/>
      <c r="K486" s="311"/>
      <c r="L486" s="311" t="str">
        <f t="shared" si="145"/>
        <v>-</v>
      </c>
      <c r="M486" s="311"/>
      <c r="N486" s="311"/>
      <c r="O486" s="311" t="str">
        <f t="shared" si="146"/>
        <v>-</v>
      </c>
      <c r="P486" s="311"/>
      <c r="Q486" s="311"/>
      <c r="R486" s="311" t="str">
        <f t="shared" si="147"/>
        <v>-</v>
      </c>
      <c r="S486" s="311"/>
      <c r="T486" s="311"/>
      <c r="U486" s="311" t="str">
        <f t="shared" si="148"/>
        <v>-</v>
      </c>
      <c r="V486" s="311"/>
      <c r="W486" s="311"/>
      <c r="X486" s="311" t="str">
        <f t="shared" si="149"/>
        <v>-</v>
      </c>
      <c r="Y486" s="311"/>
      <c r="Z486" s="311"/>
      <c r="AA486" s="311" t="str">
        <f t="shared" si="150"/>
        <v>-</v>
      </c>
      <c r="AB486" s="311"/>
      <c r="AC486" s="311"/>
      <c r="AD486" s="311" t="str">
        <f t="shared" si="151"/>
        <v>-</v>
      </c>
      <c r="AE486" s="311"/>
      <c r="AF486" s="311"/>
      <c r="AG486" s="311" t="str">
        <f t="shared" si="152"/>
        <v>-</v>
      </c>
      <c r="AH486" s="311"/>
      <c r="AI486" s="311"/>
      <c r="AJ486" s="311" t="str">
        <f t="shared" si="153"/>
        <v>-</v>
      </c>
      <c r="AK486" s="311"/>
      <c r="AL486" s="311"/>
      <c r="AM486" s="311">
        <f t="shared" si="154"/>
        <v>118</v>
      </c>
      <c r="AN486" s="311"/>
      <c r="AO486" s="311"/>
      <c r="AP486" s="311">
        <f t="shared" si="155"/>
        <v>90</v>
      </c>
      <c r="AQ486" s="311"/>
      <c r="AR486" s="311"/>
      <c r="AS486" s="311">
        <f t="shared" si="156"/>
        <v>90</v>
      </c>
      <c r="AT486" s="311"/>
      <c r="AU486" s="311"/>
      <c r="AV486" s="311">
        <f t="shared" si="157"/>
        <v>148</v>
      </c>
      <c r="AW486" s="311"/>
      <c r="AX486" s="311"/>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4658-DA48-41E9-8122-31365D79703F}">
  <dimension ref="A1:X91"/>
  <sheetViews>
    <sheetView showGridLines="0" zoomScaleNormal="100" workbookViewId="0">
      <selection activeCell="F22" sqref="F22"/>
    </sheetView>
  </sheetViews>
  <sheetFormatPr defaultColWidth="10" defaultRowHeight="18.75"/>
  <cols>
    <col min="1" max="1" width="5.625" style="9" customWidth="1"/>
    <col min="2" max="3" width="15.75" style="10" customWidth="1"/>
    <col min="4" max="4" width="15.75" style="8" customWidth="1"/>
    <col min="5" max="5" width="5.75" style="8" customWidth="1"/>
    <col min="6" max="6" width="15.625" style="8" customWidth="1"/>
    <col min="7" max="8" width="15.75" style="8" customWidth="1"/>
    <col min="9" max="9" width="5.75" style="8" customWidth="1"/>
    <col min="10" max="12" width="15.75" style="8" customWidth="1"/>
    <col min="13" max="13" width="5.75" style="8" customWidth="1"/>
    <col min="14" max="16" width="15.75" style="8" customWidth="1"/>
    <col min="17" max="17" width="5.75" style="8" customWidth="1"/>
    <col min="18" max="20" width="15.75" style="8" customWidth="1"/>
    <col min="21" max="21" width="5.75" style="8" customWidth="1"/>
    <col min="22" max="24" width="15.75" style="8" customWidth="1"/>
    <col min="25" max="16384" width="10" style="8"/>
  </cols>
  <sheetData>
    <row r="1" spans="1:24" ht="18.75" customHeight="1">
      <c r="B1" s="217" t="s">
        <v>22</v>
      </c>
      <c r="C1" s="395" t="str">
        <f>なんばんBOOK!C5</f>
        <v>農業産出額計</v>
      </c>
      <c r="D1" s="396"/>
    </row>
    <row r="2" spans="1:24" ht="18.75" customHeight="1">
      <c r="A2" s="397" t="s">
        <v>360</v>
      </c>
      <c r="B2" s="397"/>
      <c r="C2" s="397"/>
      <c r="D2" s="397"/>
      <c r="E2" s="387" t="s">
        <v>361</v>
      </c>
      <c r="F2" s="388"/>
      <c r="G2" s="388"/>
      <c r="H2" s="389"/>
      <c r="I2" s="390" t="s">
        <v>362</v>
      </c>
      <c r="J2" s="391"/>
      <c r="K2" s="391"/>
      <c r="L2" s="392"/>
      <c r="M2" s="387"/>
      <c r="N2" s="388"/>
      <c r="O2" s="388"/>
      <c r="P2" s="389"/>
      <c r="Q2" s="390"/>
      <c r="R2" s="391"/>
      <c r="S2" s="391"/>
      <c r="T2" s="392"/>
      <c r="U2" s="387"/>
      <c r="V2" s="388"/>
      <c r="W2" s="388"/>
      <c r="X2" s="389"/>
    </row>
    <row r="3" spans="1:24" ht="15" customHeight="1">
      <c r="A3" s="394"/>
      <c r="B3" s="394"/>
      <c r="C3" s="394"/>
      <c r="D3" s="394"/>
      <c r="E3" s="394"/>
      <c r="F3" s="394"/>
      <c r="G3" s="394"/>
      <c r="H3" s="394"/>
      <c r="I3" s="394"/>
      <c r="J3" s="394"/>
      <c r="K3" s="394"/>
      <c r="L3" s="394"/>
      <c r="M3" s="394"/>
      <c r="N3" s="394"/>
      <c r="O3" s="394"/>
      <c r="P3" s="394"/>
      <c r="Q3" s="393"/>
      <c r="R3" s="393"/>
      <c r="S3" s="393"/>
      <c r="T3" s="393"/>
      <c r="U3" s="393"/>
      <c r="V3" s="393"/>
      <c r="W3" s="393"/>
      <c r="X3" s="393"/>
    </row>
    <row r="4" spans="1:24" ht="15" customHeight="1">
      <c r="A4" s="394"/>
      <c r="B4" s="394"/>
      <c r="C4" s="394"/>
      <c r="D4" s="394"/>
      <c r="E4" s="394"/>
      <c r="F4" s="394"/>
      <c r="G4" s="394"/>
      <c r="H4" s="394"/>
      <c r="I4" s="394"/>
      <c r="J4" s="394"/>
      <c r="K4" s="394"/>
      <c r="L4" s="394"/>
      <c r="M4" s="394"/>
      <c r="N4" s="394"/>
      <c r="O4" s="394"/>
      <c r="P4" s="394"/>
      <c r="Q4" s="393"/>
      <c r="R4" s="393"/>
      <c r="S4" s="393"/>
      <c r="T4" s="393"/>
      <c r="U4" s="393"/>
      <c r="V4" s="393"/>
      <c r="W4" s="393"/>
      <c r="X4" s="393"/>
    </row>
    <row r="5" spans="1:24" ht="15" customHeight="1">
      <c r="A5" s="394"/>
      <c r="B5" s="394"/>
      <c r="C5" s="394"/>
      <c r="D5" s="394"/>
      <c r="E5" s="394"/>
      <c r="F5" s="394"/>
      <c r="G5" s="394"/>
      <c r="H5" s="394"/>
      <c r="I5" s="394"/>
      <c r="J5" s="394"/>
      <c r="K5" s="394"/>
      <c r="L5" s="394"/>
      <c r="M5" s="394"/>
      <c r="N5" s="394"/>
      <c r="O5" s="394"/>
      <c r="P5" s="394"/>
      <c r="Q5" s="393"/>
      <c r="R5" s="393"/>
      <c r="S5" s="393"/>
      <c r="T5" s="393"/>
      <c r="U5" s="393"/>
      <c r="V5" s="393"/>
      <c r="W5" s="393"/>
      <c r="X5" s="393"/>
    </row>
    <row r="6" spans="1:24" ht="15" customHeight="1">
      <c r="A6" s="394"/>
      <c r="B6" s="394"/>
      <c r="C6" s="394"/>
      <c r="D6" s="394"/>
      <c r="E6" s="394"/>
      <c r="F6" s="394"/>
      <c r="G6" s="394"/>
      <c r="H6" s="394"/>
      <c r="I6" s="394"/>
      <c r="J6" s="394"/>
      <c r="K6" s="394"/>
      <c r="L6" s="394"/>
      <c r="M6" s="394"/>
      <c r="N6" s="394"/>
      <c r="O6" s="394"/>
      <c r="P6" s="394"/>
      <c r="Q6" s="393"/>
      <c r="R6" s="393"/>
      <c r="S6" s="393"/>
      <c r="T6" s="393"/>
      <c r="U6" s="393"/>
      <c r="V6" s="393"/>
      <c r="W6" s="393"/>
      <c r="X6" s="393"/>
    </row>
    <row r="7" spans="1:24" ht="15" customHeight="1">
      <c r="A7" s="394"/>
      <c r="B7" s="394"/>
      <c r="C7" s="394"/>
      <c r="D7" s="394"/>
      <c r="E7" s="394"/>
      <c r="F7" s="394"/>
      <c r="G7" s="394"/>
      <c r="H7" s="394"/>
      <c r="I7" s="394"/>
      <c r="J7" s="394"/>
      <c r="K7" s="394"/>
      <c r="L7" s="394"/>
      <c r="M7" s="394"/>
      <c r="N7" s="394"/>
      <c r="O7" s="394"/>
      <c r="P7" s="394"/>
      <c r="Q7" s="393"/>
      <c r="R7" s="393"/>
      <c r="S7" s="393"/>
      <c r="T7" s="393"/>
      <c r="U7" s="393"/>
      <c r="V7" s="393"/>
      <c r="W7" s="393"/>
      <c r="X7" s="393"/>
    </row>
    <row r="8" spans="1:24" ht="15" customHeight="1">
      <c r="A8" s="394"/>
      <c r="B8" s="394"/>
      <c r="C8" s="394"/>
      <c r="D8" s="394"/>
      <c r="E8" s="394"/>
      <c r="F8" s="394"/>
      <c r="G8" s="394"/>
      <c r="H8" s="394"/>
      <c r="I8" s="394"/>
      <c r="J8" s="394"/>
      <c r="K8" s="394"/>
      <c r="L8" s="394"/>
      <c r="M8" s="394"/>
      <c r="N8" s="394"/>
      <c r="O8" s="394"/>
      <c r="P8" s="394"/>
      <c r="Q8" s="393"/>
      <c r="R8" s="393"/>
      <c r="S8" s="393"/>
      <c r="T8" s="393"/>
      <c r="U8" s="393"/>
      <c r="V8" s="393"/>
      <c r="W8" s="393"/>
      <c r="X8" s="393"/>
    </row>
    <row r="9" spans="1:24" ht="15" customHeight="1">
      <c r="A9" s="394"/>
      <c r="B9" s="394"/>
      <c r="C9" s="394"/>
      <c r="D9" s="394"/>
      <c r="E9" s="394"/>
      <c r="F9" s="394"/>
      <c r="G9" s="394"/>
      <c r="H9" s="394"/>
      <c r="I9" s="394"/>
      <c r="J9" s="394"/>
      <c r="K9" s="394"/>
      <c r="L9" s="394"/>
      <c r="M9" s="394"/>
      <c r="N9" s="394"/>
      <c r="O9" s="394"/>
      <c r="P9" s="394"/>
      <c r="Q9" s="393"/>
      <c r="R9" s="393"/>
      <c r="S9" s="393"/>
      <c r="T9" s="393"/>
      <c r="U9" s="393"/>
      <c r="V9" s="393"/>
      <c r="W9" s="393"/>
      <c r="X9" s="393"/>
    </row>
    <row r="10" spans="1:24" ht="12" customHeight="1">
      <c r="A10" s="394"/>
      <c r="B10" s="394"/>
      <c r="C10" s="394"/>
      <c r="D10" s="394"/>
      <c r="E10" s="394"/>
      <c r="F10" s="394"/>
      <c r="G10" s="394"/>
      <c r="H10" s="394"/>
      <c r="I10" s="394"/>
      <c r="J10" s="394"/>
      <c r="K10" s="394"/>
      <c r="L10" s="394"/>
      <c r="M10" s="394"/>
      <c r="N10" s="394"/>
      <c r="O10" s="394"/>
      <c r="P10" s="394"/>
      <c r="Q10" s="393"/>
      <c r="R10" s="393"/>
      <c r="S10" s="393"/>
      <c r="T10" s="393"/>
      <c r="U10" s="393"/>
      <c r="V10" s="393"/>
      <c r="W10" s="393"/>
      <c r="X10" s="393"/>
    </row>
    <row r="11" spans="1:24" ht="18.75" customHeight="1">
      <c r="A11" s="394"/>
      <c r="B11" s="394"/>
      <c r="C11" s="394"/>
      <c r="D11" s="394"/>
      <c r="E11" s="394"/>
      <c r="F11" s="394"/>
      <c r="G11" s="394"/>
      <c r="H11" s="394"/>
      <c r="I11" s="394"/>
      <c r="J11" s="394"/>
      <c r="K11" s="394"/>
      <c r="L11" s="394"/>
      <c r="M11" s="394"/>
      <c r="N11" s="394"/>
      <c r="O11" s="394"/>
      <c r="P11" s="394"/>
      <c r="Q11" s="393"/>
      <c r="R11" s="393"/>
      <c r="S11" s="393"/>
      <c r="T11" s="393"/>
      <c r="U11" s="393"/>
      <c r="V11" s="393"/>
      <c r="W11" s="393"/>
      <c r="X11" s="393"/>
    </row>
    <row r="12" spans="1:24" ht="15" customHeight="1">
      <c r="A12" s="394"/>
      <c r="B12" s="394"/>
      <c r="C12" s="394"/>
      <c r="D12" s="394"/>
      <c r="E12" s="394"/>
      <c r="F12" s="394"/>
      <c r="G12" s="394"/>
      <c r="H12" s="394"/>
      <c r="I12" s="394"/>
      <c r="J12" s="394"/>
      <c r="K12" s="394"/>
      <c r="L12" s="394"/>
      <c r="M12" s="394"/>
      <c r="N12" s="394"/>
      <c r="O12" s="394"/>
      <c r="P12" s="394"/>
      <c r="Q12" s="393"/>
      <c r="R12" s="393"/>
      <c r="S12" s="393"/>
      <c r="T12" s="393"/>
      <c r="U12" s="393"/>
      <c r="V12" s="393"/>
      <c r="W12" s="393"/>
      <c r="X12" s="393"/>
    </row>
    <row r="13" spans="1:24" ht="15" customHeight="1">
      <c r="A13" s="394"/>
      <c r="B13" s="394"/>
      <c r="C13" s="394"/>
      <c r="D13" s="394"/>
      <c r="E13" s="394"/>
      <c r="F13" s="394"/>
      <c r="G13" s="394"/>
      <c r="H13" s="394"/>
      <c r="I13" s="394"/>
      <c r="J13" s="394"/>
      <c r="K13" s="394"/>
      <c r="L13" s="394"/>
      <c r="M13" s="394"/>
      <c r="N13" s="394"/>
      <c r="O13" s="394"/>
      <c r="P13" s="394"/>
      <c r="Q13" s="393"/>
      <c r="R13" s="393"/>
      <c r="S13" s="393"/>
      <c r="T13" s="393"/>
      <c r="U13" s="393"/>
      <c r="V13" s="393"/>
      <c r="W13" s="393"/>
      <c r="X13" s="393"/>
    </row>
    <row r="14" spans="1:24" ht="15" customHeight="1">
      <c r="A14" s="394"/>
      <c r="B14" s="394"/>
      <c r="C14" s="394"/>
      <c r="D14" s="394"/>
      <c r="E14" s="394"/>
      <c r="F14" s="394"/>
      <c r="G14" s="394"/>
      <c r="H14" s="394"/>
      <c r="I14" s="394"/>
      <c r="J14" s="394"/>
      <c r="K14" s="394"/>
      <c r="L14" s="394"/>
      <c r="M14" s="394"/>
      <c r="N14" s="394"/>
      <c r="O14" s="394"/>
      <c r="P14" s="394"/>
      <c r="Q14" s="393"/>
      <c r="R14" s="393"/>
      <c r="S14" s="393"/>
      <c r="T14" s="393"/>
      <c r="U14" s="393"/>
      <c r="V14" s="393"/>
      <c r="W14" s="393"/>
      <c r="X14" s="393"/>
    </row>
    <row r="15" spans="1:24" ht="15" customHeight="1">
      <c r="A15" s="394"/>
      <c r="B15" s="394"/>
      <c r="C15" s="394"/>
      <c r="D15" s="394"/>
      <c r="E15" s="394"/>
      <c r="F15" s="394"/>
      <c r="G15" s="394"/>
      <c r="H15" s="394"/>
      <c r="I15" s="394"/>
      <c r="J15" s="394"/>
      <c r="K15" s="394"/>
      <c r="L15" s="394"/>
      <c r="M15" s="394"/>
      <c r="N15" s="394"/>
      <c r="O15" s="394"/>
      <c r="P15" s="394"/>
      <c r="Q15" s="393"/>
      <c r="R15" s="393"/>
      <c r="S15" s="393"/>
      <c r="T15" s="393"/>
      <c r="U15" s="393"/>
      <c r="V15" s="393"/>
      <c r="W15" s="393"/>
      <c r="X15" s="393"/>
    </row>
    <row r="16" spans="1:24" ht="18.75" customHeight="1">
      <c r="A16" s="386" t="s">
        <v>363</v>
      </c>
      <c r="B16" s="386"/>
      <c r="C16" s="386"/>
      <c r="D16" s="386"/>
      <c r="E16" s="386"/>
      <c r="F16" s="386"/>
      <c r="G16" s="386"/>
      <c r="H16" s="386"/>
      <c r="I16" s="386"/>
      <c r="J16" s="386"/>
      <c r="K16" s="386"/>
      <c r="L16" s="386"/>
      <c r="M16" s="386" t="s">
        <v>363</v>
      </c>
      <c r="N16" s="386"/>
      <c r="O16" s="386"/>
      <c r="P16" s="386"/>
      <c r="Q16" s="386"/>
      <c r="R16" s="386"/>
      <c r="S16" s="386"/>
      <c r="T16" s="386"/>
      <c r="U16" s="386"/>
      <c r="V16" s="386"/>
      <c r="W16" s="386"/>
      <c r="X16" s="386"/>
    </row>
    <row r="17" spans="1:24" ht="18.75" customHeight="1">
      <c r="A17" s="397" t="s">
        <v>364</v>
      </c>
      <c r="B17" s="397"/>
      <c r="C17" s="397"/>
      <c r="D17" s="397"/>
      <c r="E17" s="387" t="s">
        <v>365</v>
      </c>
      <c r="F17" s="388"/>
      <c r="G17" s="388"/>
      <c r="H17" s="389"/>
      <c r="I17" s="390" t="s">
        <v>366</v>
      </c>
      <c r="J17" s="391"/>
      <c r="K17" s="391"/>
      <c r="L17" s="392"/>
      <c r="M17" s="387"/>
      <c r="N17" s="388"/>
      <c r="O17" s="388"/>
      <c r="P17" s="389"/>
      <c r="Q17" s="390"/>
      <c r="R17" s="391"/>
      <c r="S17" s="391"/>
      <c r="T17" s="392"/>
      <c r="U17" s="387"/>
      <c r="V17" s="388"/>
      <c r="W17" s="388"/>
      <c r="X17" s="389"/>
    </row>
    <row r="18" spans="1:24" ht="15" customHeight="1">
      <c r="A18" s="394"/>
      <c r="B18" s="394"/>
      <c r="C18" s="394"/>
      <c r="D18" s="394"/>
      <c r="E18" s="394"/>
      <c r="F18" s="394"/>
      <c r="G18" s="394"/>
      <c r="H18" s="394"/>
      <c r="I18" s="394"/>
      <c r="J18" s="394"/>
      <c r="K18" s="394"/>
      <c r="L18" s="394"/>
      <c r="M18" s="386"/>
      <c r="N18" s="386"/>
      <c r="O18" s="386"/>
      <c r="P18" s="386"/>
      <c r="Q18" s="393"/>
      <c r="R18" s="393"/>
      <c r="S18" s="393"/>
      <c r="T18" s="393"/>
      <c r="U18" s="393"/>
      <c r="V18" s="393"/>
      <c r="W18" s="393"/>
      <c r="X18" s="393"/>
    </row>
    <row r="19" spans="1:24" ht="15" customHeight="1">
      <c r="A19" s="394"/>
      <c r="B19" s="394"/>
      <c r="C19" s="394"/>
      <c r="D19" s="394"/>
      <c r="E19" s="394"/>
      <c r="F19" s="394"/>
      <c r="G19" s="394"/>
      <c r="H19" s="394"/>
      <c r="I19" s="394"/>
      <c r="J19" s="394"/>
      <c r="K19" s="394"/>
      <c r="L19" s="394"/>
      <c r="M19" s="386"/>
      <c r="N19" s="386"/>
      <c r="O19" s="386"/>
      <c r="P19" s="386"/>
      <c r="Q19" s="393"/>
      <c r="R19" s="393"/>
      <c r="S19" s="393"/>
      <c r="T19" s="393"/>
      <c r="U19" s="393"/>
      <c r="V19" s="393"/>
      <c r="W19" s="393"/>
      <c r="X19" s="393"/>
    </row>
    <row r="20" spans="1:24" ht="15" customHeight="1">
      <c r="A20" s="394"/>
      <c r="B20" s="394"/>
      <c r="C20" s="394"/>
      <c r="D20" s="394"/>
      <c r="E20" s="394"/>
      <c r="F20" s="394"/>
      <c r="G20" s="394"/>
      <c r="H20" s="394"/>
      <c r="I20" s="394"/>
      <c r="J20" s="394"/>
      <c r="K20" s="394"/>
      <c r="L20" s="394"/>
      <c r="M20" s="386"/>
      <c r="N20" s="386"/>
      <c r="O20" s="386"/>
      <c r="P20" s="386"/>
      <c r="Q20" s="393"/>
      <c r="R20" s="393"/>
      <c r="S20" s="393"/>
      <c r="T20" s="393"/>
      <c r="U20" s="393"/>
      <c r="V20" s="393"/>
      <c r="W20" s="393"/>
      <c r="X20" s="393"/>
    </row>
    <row r="21" spans="1:24" ht="15" customHeight="1">
      <c r="A21" s="394"/>
      <c r="B21" s="394"/>
      <c r="C21" s="394"/>
      <c r="D21" s="394"/>
      <c r="E21" s="394"/>
      <c r="F21" s="394"/>
      <c r="G21" s="394"/>
      <c r="H21" s="394"/>
      <c r="I21" s="394"/>
      <c r="J21" s="394"/>
      <c r="K21" s="394"/>
      <c r="L21" s="394"/>
      <c r="M21" s="386"/>
      <c r="N21" s="386"/>
      <c r="O21" s="386"/>
      <c r="P21" s="386"/>
      <c r="Q21" s="393"/>
      <c r="R21" s="393"/>
      <c r="S21" s="393"/>
      <c r="T21" s="393"/>
      <c r="U21" s="393"/>
      <c r="V21" s="393"/>
      <c r="W21" s="393"/>
      <c r="X21" s="393"/>
    </row>
    <row r="22" spans="1:24" ht="15" customHeight="1">
      <c r="A22" s="394"/>
      <c r="B22" s="394"/>
      <c r="C22" s="394"/>
      <c r="D22" s="394"/>
      <c r="E22" s="394"/>
      <c r="F22" s="394"/>
      <c r="G22" s="394"/>
      <c r="H22" s="394"/>
      <c r="I22" s="394"/>
      <c r="J22" s="394"/>
      <c r="K22" s="394"/>
      <c r="L22" s="394"/>
      <c r="M22" s="386"/>
      <c r="N22" s="386"/>
      <c r="O22" s="386"/>
      <c r="P22" s="386"/>
      <c r="Q22" s="393"/>
      <c r="R22" s="393"/>
      <c r="S22" s="393"/>
      <c r="T22" s="393"/>
      <c r="U22" s="393"/>
      <c r="V22" s="393"/>
      <c r="W22" s="393"/>
      <c r="X22" s="393"/>
    </row>
    <row r="23" spans="1:24" ht="15" customHeight="1">
      <c r="A23" s="394"/>
      <c r="B23" s="394"/>
      <c r="C23" s="394"/>
      <c r="D23" s="394"/>
      <c r="E23" s="394"/>
      <c r="F23" s="394"/>
      <c r="G23" s="394"/>
      <c r="H23" s="394"/>
      <c r="I23" s="394"/>
      <c r="J23" s="394"/>
      <c r="K23" s="394"/>
      <c r="L23" s="394"/>
      <c r="M23" s="386"/>
      <c r="N23" s="386"/>
      <c r="O23" s="386"/>
      <c r="P23" s="386"/>
      <c r="Q23" s="393"/>
      <c r="R23" s="393"/>
      <c r="S23" s="393"/>
      <c r="T23" s="393"/>
      <c r="U23" s="393"/>
      <c r="V23" s="393"/>
      <c r="W23" s="393"/>
      <c r="X23" s="393"/>
    </row>
    <row r="24" spans="1:24" ht="15" customHeight="1">
      <c r="A24" s="394"/>
      <c r="B24" s="394"/>
      <c r="C24" s="394"/>
      <c r="D24" s="394"/>
      <c r="E24" s="394"/>
      <c r="F24" s="394"/>
      <c r="G24" s="394"/>
      <c r="H24" s="394"/>
      <c r="I24" s="394"/>
      <c r="J24" s="394"/>
      <c r="K24" s="394"/>
      <c r="L24" s="394"/>
      <c r="M24" s="386"/>
      <c r="N24" s="386"/>
      <c r="O24" s="386"/>
      <c r="P24" s="386"/>
      <c r="Q24" s="393"/>
      <c r="R24" s="393"/>
      <c r="S24" s="393"/>
      <c r="T24" s="393"/>
      <c r="U24" s="393"/>
      <c r="V24" s="393"/>
      <c r="W24" s="393"/>
      <c r="X24" s="393"/>
    </row>
    <row r="25" spans="1:24" ht="12" customHeight="1">
      <c r="A25" s="394"/>
      <c r="B25" s="394"/>
      <c r="C25" s="394"/>
      <c r="D25" s="394"/>
      <c r="E25" s="394"/>
      <c r="F25" s="394"/>
      <c r="G25" s="394"/>
      <c r="H25" s="394"/>
      <c r="I25" s="394"/>
      <c r="J25" s="394"/>
      <c r="K25" s="394"/>
      <c r="L25" s="394"/>
      <c r="M25" s="386"/>
      <c r="N25" s="386"/>
      <c r="O25" s="386"/>
      <c r="P25" s="386"/>
      <c r="Q25" s="393"/>
      <c r="R25" s="393"/>
      <c r="S25" s="393"/>
      <c r="T25" s="393"/>
      <c r="U25" s="393"/>
      <c r="V25" s="393"/>
      <c r="W25" s="393"/>
      <c r="X25" s="393"/>
    </row>
    <row r="26" spans="1:24">
      <c r="A26" s="394"/>
      <c r="B26" s="394"/>
      <c r="C26" s="394"/>
      <c r="D26" s="394"/>
      <c r="E26" s="394"/>
      <c r="F26" s="394"/>
      <c r="G26" s="394"/>
      <c r="H26" s="394"/>
      <c r="I26" s="394"/>
      <c r="J26" s="394"/>
      <c r="K26" s="394"/>
      <c r="L26" s="394"/>
      <c r="M26" s="386"/>
      <c r="N26" s="386"/>
      <c r="O26" s="386"/>
      <c r="P26" s="386"/>
      <c r="Q26" s="393"/>
      <c r="R26" s="393"/>
      <c r="S26" s="393"/>
      <c r="T26" s="393"/>
      <c r="U26" s="393"/>
      <c r="V26" s="393"/>
      <c r="W26" s="393"/>
      <c r="X26" s="393"/>
    </row>
    <row r="27" spans="1:24" ht="15" customHeight="1">
      <c r="A27" s="394"/>
      <c r="B27" s="394"/>
      <c r="C27" s="394"/>
      <c r="D27" s="394"/>
      <c r="E27" s="394"/>
      <c r="F27" s="394"/>
      <c r="G27" s="394"/>
      <c r="H27" s="394"/>
      <c r="I27" s="394"/>
      <c r="J27" s="394"/>
      <c r="K27" s="394"/>
      <c r="L27" s="394"/>
      <c r="M27" s="386"/>
      <c r="N27" s="386"/>
      <c r="O27" s="386"/>
      <c r="P27" s="386"/>
      <c r="Q27" s="393"/>
      <c r="R27" s="393"/>
      <c r="S27" s="393"/>
      <c r="T27" s="393"/>
      <c r="U27" s="393"/>
      <c r="V27" s="393"/>
      <c r="W27" s="393"/>
      <c r="X27" s="393"/>
    </row>
    <row r="28" spans="1:24" ht="15" customHeight="1">
      <c r="A28" s="394"/>
      <c r="B28" s="394"/>
      <c r="C28" s="394"/>
      <c r="D28" s="394"/>
      <c r="E28" s="394"/>
      <c r="F28" s="394"/>
      <c r="G28" s="394"/>
      <c r="H28" s="394"/>
      <c r="I28" s="394"/>
      <c r="J28" s="394"/>
      <c r="K28" s="394"/>
      <c r="L28" s="394"/>
      <c r="M28" s="386"/>
      <c r="N28" s="386"/>
      <c r="O28" s="386"/>
      <c r="P28" s="386"/>
      <c r="Q28" s="393"/>
      <c r="R28" s="393"/>
      <c r="S28" s="393"/>
      <c r="T28" s="393"/>
      <c r="U28" s="393"/>
      <c r="V28" s="393"/>
      <c r="W28" s="393"/>
      <c r="X28" s="393"/>
    </row>
    <row r="29" spans="1:24" ht="15" customHeight="1">
      <c r="A29" s="394"/>
      <c r="B29" s="394"/>
      <c r="C29" s="394"/>
      <c r="D29" s="394"/>
      <c r="E29" s="394"/>
      <c r="F29" s="394"/>
      <c r="G29" s="394"/>
      <c r="H29" s="394"/>
      <c r="I29" s="394"/>
      <c r="J29" s="394"/>
      <c r="K29" s="394"/>
      <c r="L29" s="394"/>
      <c r="M29" s="386"/>
      <c r="N29" s="386"/>
      <c r="O29" s="386"/>
      <c r="P29" s="386"/>
      <c r="Q29" s="393"/>
      <c r="R29" s="393"/>
      <c r="S29" s="393"/>
      <c r="T29" s="393"/>
      <c r="U29" s="393"/>
      <c r="V29" s="393"/>
      <c r="W29" s="393"/>
      <c r="X29" s="393"/>
    </row>
    <row r="30" spans="1:24" ht="15" customHeight="1">
      <c r="A30" s="394"/>
      <c r="B30" s="394"/>
      <c r="C30" s="394"/>
      <c r="D30" s="394"/>
      <c r="E30" s="394"/>
      <c r="F30" s="394"/>
      <c r="G30" s="394"/>
      <c r="H30" s="394"/>
      <c r="I30" s="394"/>
      <c r="J30" s="394"/>
      <c r="K30" s="394"/>
      <c r="L30" s="394"/>
      <c r="M30" s="386"/>
      <c r="N30" s="386"/>
      <c r="O30" s="386"/>
      <c r="P30" s="386"/>
      <c r="Q30" s="393"/>
      <c r="R30" s="393"/>
      <c r="S30" s="393"/>
      <c r="T30" s="393"/>
      <c r="U30" s="393"/>
      <c r="V30" s="393"/>
      <c r="W30" s="393"/>
      <c r="X30" s="393"/>
    </row>
    <row r="31" spans="1:24" ht="18.75" customHeight="1">
      <c r="A31" s="386" t="s">
        <v>363</v>
      </c>
      <c r="B31" s="386"/>
      <c r="C31" s="386"/>
      <c r="D31" s="386"/>
      <c r="E31" s="386"/>
      <c r="F31" s="386"/>
      <c r="G31" s="386"/>
      <c r="H31" s="386"/>
      <c r="I31" s="386"/>
      <c r="J31" s="386"/>
      <c r="K31" s="386"/>
      <c r="L31" s="386"/>
      <c r="M31" s="386" t="s">
        <v>363</v>
      </c>
      <c r="N31" s="386"/>
      <c r="O31" s="386"/>
      <c r="P31" s="386"/>
      <c r="Q31" s="386"/>
      <c r="R31" s="386"/>
      <c r="S31" s="386"/>
      <c r="T31" s="386"/>
      <c r="U31" s="386"/>
      <c r="V31" s="386"/>
      <c r="W31" s="386"/>
      <c r="X31" s="386"/>
    </row>
    <row r="32" spans="1:24" ht="18.75" customHeight="1">
      <c r="A32" s="397" t="s">
        <v>367</v>
      </c>
      <c r="B32" s="397"/>
      <c r="C32" s="397"/>
      <c r="D32" s="397"/>
      <c r="E32" s="387" t="s">
        <v>368</v>
      </c>
      <c r="F32" s="388"/>
      <c r="G32" s="388"/>
      <c r="H32" s="389"/>
      <c r="I32" s="397" t="s">
        <v>369</v>
      </c>
      <c r="J32" s="397"/>
      <c r="K32" s="397"/>
      <c r="L32" s="397"/>
      <c r="M32" s="387"/>
      <c r="N32" s="388"/>
      <c r="O32" s="388"/>
      <c r="P32" s="389"/>
      <c r="Q32" s="390"/>
      <c r="R32" s="391"/>
      <c r="S32" s="391"/>
      <c r="T32" s="392"/>
      <c r="U32" s="387"/>
      <c r="V32" s="388"/>
      <c r="W32" s="388"/>
      <c r="X32" s="389"/>
    </row>
    <row r="33" spans="1:24" ht="15" customHeight="1">
      <c r="A33" s="394"/>
      <c r="B33" s="394"/>
      <c r="C33" s="394"/>
      <c r="D33" s="394"/>
      <c r="E33" s="386"/>
      <c r="F33" s="386"/>
      <c r="G33" s="386"/>
      <c r="H33" s="386"/>
      <c r="I33" s="394"/>
      <c r="J33" s="394"/>
      <c r="K33" s="394"/>
      <c r="L33" s="394"/>
      <c r="M33" s="386"/>
      <c r="N33" s="386"/>
      <c r="O33" s="386"/>
      <c r="P33" s="386"/>
      <c r="Q33" s="393"/>
      <c r="R33" s="393"/>
      <c r="S33" s="393"/>
      <c r="T33" s="393"/>
      <c r="U33" s="393"/>
      <c r="V33" s="393"/>
      <c r="W33" s="393"/>
      <c r="X33" s="393"/>
    </row>
    <row r="34" spans="1:24" ht="15" customHeight="1">
      <c r="A34" s="394"/>
      <c r="B34" s="394"/>
      <c r="C34" s="394"/>
      <c r="D34" s="394"/>
      <c r="E34" s="386"/>
      <c r="F34" s="386"/>
      <c r="G34" s="386"/>
      <c r="H34" s="386"/>
      <c r="I34" s="394"/>
      <c r="J34" s="394"/>
      <c r="K34" s="394"/>
      <c r="L34" s="394"/>
      <c r="M34" s="386"/>
      <c r="N34" s="386"/>
      <c r="O34" s="386"/>
      <c r="P34" s="386"/>
      <c r="Q34" s="393"/>
      <c r="R34" s="393"/>
      <c r="S34" s="393"/>
      <c r="T34" s="393"/>
      <c r="U34" s="393"/>
      <c r="V34" s="393"/>
      <c r="W34" s="393"/>
      <c r="X34" s="393"/>
    </row>
    <row r="35" spans="1:24" ht="15" customHeight="1">
      <c r="A35" s="394"/>
      <c r="B35" s="394"/>
      <c r="C35" s="394"/>
      <c r="D35" s="394"/>
      <c r="E35" s="386"/>
      <c r="F35" s="386"/>
      <c r="G35" s="386"/>
      <c r="H35" s="386"/>
      <c r="I35" s="394"/>
      <c r="J35" s="394"/>
      <c r="K35" s="394"/>
      <c r="L35" s="394"/>
      <c r="M35" s="386"/>
      <c r="N35" s="386"/>
      <c r="O35" s="386"/>
      <c r="P35" s="386"/>
      <c r="Q35" s="393"/>
      <c r="R35" s="393"/>
      <c r="S35" s="393"/>
      <c r="T35" s="393"/>
      <c r="U35" s="393"/>
      <c r="V35" s="393"/>
      <c r="W35" s="393"/>
      <c r="X35" s="393"/>
    </row>
    <row r="36" spans="1:24" ht="15" customHeight="1">
      <c r="A36" s="394"/>
      <c r="B36" s="394"/>
      <c r="C36" s="394"/>
      <c r="D36" s="394"/>
      <c r="E36" s="386"/>
      <c r="F36" s="386"/>
      <c r="G36" s="386"/>
      <c r="H36" s="386"/>
      <c r="I36" s="394"/>
      <c r="J36" s="394"/>
      <c r="K36" s="394"/>
      <c r="L36" s="394"/>
      <c r="M36" s="386"/>
      <c r="N36" s="386"/>
      <c r="O36" s="386"/>
      <c r="P36" s="386"/>
      <c r="Q36" s="393"/>
      <c r="R36" s="393"/>
      <c r="S36" s="393"/>
      <c r="T36" s="393"/>
      <c r="U36" s="393"/>
      <c r="V36" s="393"/>
      <c r="W36" s="393"/>
      <c r="X36" s="393"/>
    </row>
    <row r="37" spans="1:24" ht="15" customHeight="1">
      <c r="A37" s="394"/>
      <c r="B37" s="394"/>
      <c r="C37" s="394"/>
      <c r="D37" s="394"/>
      <c r="E37" s="386"/>
      <c r="F37" s="386"/>
      <c r="G37" s="386"/>
      <c r="H37" s="386"/>
      <c r="I37" s="394"/>
      <c r="J37" s="394"/>
      <c r="K37" s="394"/>
      <c r="L37" s="394"/>
      <c r="M37" s="386"/>
      <c r="N37" s="386"/>
      <c r="O37" s="386"/>
      <c r="P37" s="386"/>
      <c r="Q37" s="393"/>
      <c r="R37" s="393"/>
      <c r="S37" s="393"/>
      <c r="T37" s="393"/>
      <c r="U37" s="393"/>
      <c r="V37" s="393"/>
      <c r="W37" s="393"/>
      <c r="X37" s="393"/>
    </row>
    <row r="38" spans="1:24" ht="15" customHeight="1">
      <c r="A38" s="394"/>
      <c r="B38" s="394"/>
      <c r="C38" s="394"/>
      <c r="D38" s="394"/>
      <c r="E38" s="386"/>
      <c r="F38" s="386"/>
      <c r="G38" s="386"/>
      <c r="H38" s="386"/>
      <c r="I38" s="394"/>
      <c r="J38" s="394"/>
      <c r="K38" s="394"/>
      <c r="L38" s="394"/>
      <c r="M38" s="386"/>
      <c r="N38" s="386"/>
      <c r="O38" s="386"/>
      <c r="P38" s="386"/>
      <c r="Q38" s="393"/>
      <c r="R38" s="393"/>
      <c r="S38" s="393"/>
      <c r="T38" s="393"/>
      <c r="U38" s="393"/>
      <c r="V38" s="393"/>
      <c r="W38" s="393"/>
      <c r="X38" s="393"/>
    </row>
    <row r="39" spans="1:24" ht="15" customHeight="1">
      <c r="A39" s="394"/>
      <c r="B39" s="394"/>
      <c r="C39" s="394"/>
      <c r="D39" s="394"/>
      <c r="E39" s="386"/>
      <c r="F39" s="386"/>
      <c r="G39" s="386"/>
      <c r="H39" s="386"/>
      <c r="I39" s="394"/>
      <c r="J39" s="394"/>
      <c r="K39" s="394"/>
      <c r="L39" s="394"/>
      <c r="M39" s="386"/>
      <c r="N39" s="386"/>
      <c r="O39" s="386"/>
      <c r="P39" s="386"/>
      <c r="Q39" s="393"/>
      <c r="R39" s="393"/>
      <c r="S39" s="393"/>
      <c r="T39" s="393"/>
      <c r="U39" s="393"/>
      <c r="V39" s="393"/>
      <c r="W39" s="393"/>
      <c r="X39" s="393"/>
    </row>
    <row r="40" spans="1:24" ht="12" customHeight="1">
      <c r="A40" s="394"/>
      <c r="B40" s="394"/>
      <c r="C40" s="394"/>
      <c r="D40" s="394"/>
      <c r="E40" s="386"/>
      <c r="F40" s="386"/>
      <c r="G40" s="386"/>
      <c r="H40" s="386"/>
      <c r="I40" s="394"/>
      <c r="J40" s="394"/>
      <c r="K40" s="394"/>
      <c r="L40" s="394"/>
      <c r="M40" s="386"/>
      <c r="N40" s="386"/>
      <c r="O40" s="386"/>
      <c r="P40" s="386"/>
      <c r="Q40" s="393"/>
      <c r="R40" s="393"/>
      <c r="S40" s="393"/>
      <c r="T40" s="393"/>
      <c r="U40" s="393"/>
      <c r="V40" s="393"/>
      <c r="W40" s="393"/>
      <c r="X40" s="393"/>
    </row>
    <row r="41" spans="1:24">
      <c r="A41" s="394"/>
      <c r="B41" s="394"/>
      <c r="C41" s="394"/>
      <c r="D41" s="394"/>
      <c r="E41" s="386"/>
      <c r="F41" s="386"/>
      <c r="G41" s="386"/>
      <c r="H41" s="386"/>
      <c r="I41" s="394"/>
      <c r="J41" s="394"/>
      <c r="K41" s="394"/>
      <c r="L41" s="394"/>
      <c r="M41" s="386"/>
      <c r="N41" s="386"/>
      <c r="O41" s="386"/>
      <c r="P41" s="386"/>
      <c r="Q41" s="393"/>
      <c r="R41" s="393"/>
      <c r="S41" s="393"/>
      <c r="T41" s="393"/>
      <c r="U41" s="393"/>
      <c r="V41" s="393"/>
      <c r="W41" s="393"/>
      <c r="X41" s="393"/>
    </row>
    <row r="42" spans="1:24" ht="15" customHeight="1">
      <c r="A42" s="394"/>
      <c r="B42" s="394"/>
      <c r="C42" s="394"/>
      <c r="D42" s="394"/>
      <c r="E42" s="386"/>
      <c r="F42" s="386"/>
      <c r="G42" s="386"/>
      <c r="H42" s="386"/>
      <c r="I42" s="394"/>
      <c r="J42" s="394"/>
      <c r="K42" s="394"/>
      <c r="L42" s="394"/>
      <c r="M42" s="386"/>
      <c r="N42" s="386"/>
      <c r="O42" s="386"/>
      <c r="P42" s="386"/>
      <c r="Q42" s="393"/>
      <c r="R42" s="393"/>
      <c r="S42" s="393"/>
      <c r="T42" s="393"/>
      <c r="U42" s="393"/>
      <c r="V42" s="393"/>
      <c r="W42" s="393"/>
      <c r="X42" s="393"/>
    </row>
    <row r="43" spans="1:24" ht="15" customHeight="1">
      <c r="A43" s="394"/>
      <c r="B43" s="394"/>
      <c r="C43" s="394"/>
      <c r="D43" s="394"/>
      <c r="E43" s="386"/>
      <c r="F43" s="386"/>
      <c r="G43" s="386"/>
      <c r="H43" s="386"/>
      <c r="I43" s="394"/>
      <c r="J43" s="394"/>
      <c r="K43" s="394"/>
      <c r="L43" s="394"/>
      <c r="M43" s="386"/>
      <c r="N43" s="386"/>
      <c r="O43" s="386"/>
      <c r="P43" s="386"/>
      <c r="Q43" s="393"/>
      <c r="R43" s="393"/>
      <c r="S43" s="393"/>
      <c r="T43" s="393"/>
      <c r="U43" s="393"/>
      <c r="V43" s="393"/>
      <c r="W43" s="393"/>
      <c r="X43" s="393"/>
    </row>
    <row r="44" spans="1:24" ht="15" customHeight="1">
      <c r="A44" s="394"/>
      <c r="B44" s="394"/>
      <c r="C44" s="394"/>
      <c r="D44" s="394"/>
      <c r="E44" s="386"/>
      <c r="F44" s="386"/>
      <c r="G44" s="386"/>
      <c r="H44" s="386"/>
      <c r="I44" s="394"/>
      <c r="J44" s="394"/>
      <c r="K44" s="394"/>
      <c r="L44" s="394"/>
      <c r="M44" s="386"/>
      <c r="N44" s="386"/>
      <c r="O44" s="386"/>
      <c r="P44" s="386"/>
      <c r="Q44" s="393"/>
      <c r="R44" s="393"/>
      <c r="S44" s="393"/>
      <c r="T44" s="393"/>
      <c r="U44" s="393"/>
      <c r="V44" s="393"/>
      <c r="W44" s="393"/>
      <c r="X44" s="393"/>
    </row>
    <row r="45" spans="1:24" ht="15" customHeight="1">
      <c r="A45" s="394"/>
      <c r="B45" s="394"/>
      <c r="C45" s="394"/>
      <c r="D45" s="394"/>
      <c r="E45" s="386"/>
      <c r="F45" s="386"/>
      <c r="G45" s="386"/>
      <c r="H45" s="386"/>
      <c r="I45" s="394"/>
      <c r="J45" s="394"/>
      <c r="K45" s="394"/>
      <c r="L45" s="394"/>
      <c r="M45" s="386"/>
      <c r="N45" s="386"/>
      <c r="O45" s="386"/>
      <c r="P45" s="386"/>
      <c r="Q45" s="393"/>
      <c r="R45" s="393"/>
      <c r="S45" s="393"/>
      <c r="T45" s="393"/>
      <c r="U45" s="393"/>
      <c r="V45" s="393"/>
      <c r="W45" s="393"/>
      <c r="X45" s="393"/>
    </row>
    <row r="46" spans="1:24" ht="18.75" customHeight="1">
      <c r="A46" s="386" t="s">
        <v>363</v>
      </c>
      <c r="B46" s="386"/>
      <c r="C46" s="386"/>
      <c r="D46" s="386"/>
      <c r="E46" s="386"/>
      <c r="F46" s="386"/>
      <c r="G46" s="386"/>
      <c r="H46" s="386"/>
      <c r="I46" s="386"/>
      <c r="J46" s="386"/>
      <c r="K46" s="386"/>
      <c r="L46" s="386"/>
      <c r="M46" s="386" t="s">
        <v>363</v>
      </c>
      <c r="N46" s="386"/>
      <c r="O46" s="386"/>
      <c r="P46" s="386"/>
      <c r="Q46" s="386"/>
      <c r="R46" s="386"/>
      <c r="S46" s="386"/>
      <c r="T46" s="386"/>
      <c r="U46" s="386"/>
      <c r="V46" s="386"/>
      <c r="W46" s="386"/>
      <c r="X46" s="386"/>
    </row>
    <row r="47" spans="1:24" ht="18.75" customHeight="1">
      <c r="A47" s="397" t="s">
        <v>370</v>
      </c>
      <c r="B47" s="397"/>
      <c r="C47" s="397"/>
      <c r="D47" s="397"/>
      <c r="E47" s="387" t="s">
        <v>371</v>
      </c>
      <c r="F47" s="388"/>
      <c r="G47" s="388"/>
      <c r="H47" s="389"/>
      <c r="I47" s="397" t="s">
        <v>372</v>
      </c>
      <c r="J47" s="397"/>
      <c r="K47" s="397"/>
      <c r="L47" s="397"/>
      <c r="M47" s="387"/>
      <c r="N47" s="388"/>
      <c r="O47" s="388"/>
      <c r="P47" s="389"/>
      <c r="Q47" s="390"/>
      <c r="R47" s="391"/>
      <c r="S47" s="391"/>
      <c r="T47" s="392"/>
      <c r="U47" s="387"/>
      <c r="V47" s="388"/>
      <c r="W47" s="388"/>
      <c r="X47" s="389"/>
    </row>
    <row r="48" spans="1:24" ht="15" customHeight="1">
      <c r="A48" s="394"/>
      <c r="B48" s="394"/>
      <c r="C48" s="394"/>
      <c r="D48" s="394"/>
      <c r="E48" s="394"/>
      <c r="F48" s="394"/>
      <c r="G48" s="394"/>
      <c r="H48" s="394"/>
      <c r="I48" s="394"/>
      <c r="J48" s="394"/>
      <c r="K48" s="394"/>
      <c r="L48" s="394"/>
      <c r="M48" s="386"/>
      <c r="N48" s="386"/>
      <c r="O48" s="386"/>
      <c r="P48" s="386"/>
      <c r="Q48" s="393"/>
      <c r="R48" s="393"/>
      <c r="S48" s="393"/>
      <c r="T48" s="393"/>
      <c r="U48" s="393"/>
      <c r="V48" s="393"/>
      <c r="W48" s="393"/>
      <c r="X48" s="393"/>
    </row>
    <row r="49" spans="1:24" ht="15" customHeight="1">
      <c r="A49" s="394"/>
      <c r="B49" s="394"/>
      <c r="C49" s="394"/>
      <c r="D49" s="394"/>
      <c r="E49" s="394"/>
      <c r="F49" s="394"/>
      <c r="G49" s="394"/>
      <c r="H49" s="394"/>
      <c r="I49" s="394"/>
      <c r="J49" s="394"/>
      <c r="K49" s="394"/>
      <c r="L49" s="394"/>
      <c r="M49" s="386"/>
      <c r="N49" s="386"/>
      <c r="O49" s="386"/>
      <c r="P49" s="386"/>
      <c r="Q49" s="393"/>
      <c r="R49" s="393"/>
      <c r="S49" s="393"/>
      <c r="T49" s="393"/>
      <c r="U49" s="393"/>
      <c r="V49" s="393"/>
      <c r="W49" s="393"/>
      <c r="X49" s="393"/>
    </row>
    <row r="50" spans="1:24" ht="15" customHeight="1">
      <c r="A50" s="394"/>
      <c r="B50" s="394"/>
      <c r="C50" s="394"/>
      <c r="D50" s="394"/>
      <c r="E50" s="394"/>
      <c r="F50" s="394"/>
      <c r="G50" s="394"/>
      <c r="H50" s="394"/>
      <c r="I50" s="394"/>
      <c r="J50" s="394"/>
      <c r="K50" s="394"/>
      <c r="L50" s="394"/>
      <c r="M50" s="386"/>
      <c r="N50" s="386"/>
      <c r="O50" s="386"/>
      <c r="P50" s="386"/>
      <c r="Q50" s="393"/>
      <c r="R50" s="393"/>
      <c r="S50" s="393"/>
      <c r="T50" s="393"/>
      <c r="U50" s="393"/>
      <c r="V50" s="393"/>
      <c r="W50" s="393"/>
      <c r="X50" s="393"/>
    </row>
    <row r="51" spans="1:24" ht="15" customHeight="1">
      <c r="A51" s="394"/>
      <c r="B51" s="394"/>
      <c r="C51" s="394"/>
      <c r="D51" s="394"/>
      <c r="E51" s="394"/>
      <c r="F51" s="394"/>
      <c r="G51" s="394"/>
      <c r="H51" s="394"/>
      <c r="I51" s="394"/>
      <c r="J51" s="394"/>
      <c r="K51" s="394"/>
      <c r="L51" s="394"/>
      <c r="M51" s="386"/>
      <c r="N51" s="386"/>
      <c r="O51" s="386"/>
      <c r="P51" s="386"/>
      <c r="Q51" s="393"/>
      <c r="R51" s="393"/>
      <c r="S51" s="393"/>
      <c r="T51" s="393"/>
      <c r="U51" s="393"/>
      <c r="V51" s="393"/>
      <c r="W51" s="393"/>
      <c r="X51" s="393"/>
    </row>
    <row r="52" spans="1:24" ht="15" customHeight="1">
      <c r="A52" s="394"/>
      <c r="B52" s="394"/>
      <c r="C52" s="394"/>
      <c r="D52" s="394"/>
      <c r="E52" s="394"/>
      <c r="F52" s="394"/>
      <c r="G52" s="394"/>
      <c r="H52" s="394"/>
      <c r="I52" s="394"/>
      <c r="J52" s="394"/>
      <c r="K52" s="394"/>
      <c r="L52" s="394"/>
      <c r="M52" s="386"/>
      <c r="N52" s="386"/>
      <c r="O52" s="386"/>
      <c r="P52" s="386"/>
      <c r="Q52" s="393"/>
      <c r="R52" s="393"/>
      <c r="S52" s="393"/>
      <c r="T52" s="393"/>
      <c r="U52" s="393"/>
      <c r="V52" s="393"/>
      <c r="W52" s="393"/>
      <c r="X52" s="393"/>
    </row>
    <row r="53" spans="1:24" ht="15" customHeight="1">
      <c r="A53" s="394"/>
      <c r="B53" s="394"/>
      <c r="C53" s="394"/>
      <c r="D53" s="394"/>
      <c r="E53" s="394"/>
      <c r="F53" s="394"/>
      <c r="G53" s="394"/>
      <c r="H53" s="394"/>
      <c r="I53" s="394"/>
      <c r="J53" s="394"/>
      <c r="K53" s="394"/>
      <c r="L53" s="394"/>
      <c r="M53" s="386"/>
      <c r="N53" s="386"/>
      <c r="O53" s="386"/>
      <c r="P53" s="386"/>
      <c r="Q53" s="393"/>
      <c r="R53" s="393"/>
      <c r="S53" s="393"/>
      <c r="T53" s="393"/>
      <c r="U53" s="393"/>
      <c r="V53" s="393"/>
      <c r="W53" s="393"/>
      <c r="X53" s="393"/>
    </row>
    <row r="54" spans="1:24" ht="15" customHeight="1">
      <c r="A54" s="394"/>
      <c r="B54" s="394"/>
      <c r="C54" s="394"/>
      <c r="D54" s="394"/>
      <c r="E54" s="394"/>
      <c r="F54" s="394"/>
      <c r="G54" s="394"/>
      <c r="H54" s="394"/>
      <c r="I54" s="394"/>
      <c r="J54" s="394"/>
      <c r="K54" s="394"/>
      <c r="L54" s="394"/>
      <c r="M54" s="386"/>
      <c r="N54" s="386"/>
      <c r="O54" s="386"/>
      <c r="P54" s="386"/>
      <c r="Q54" s="393"/>
      <c r="R54" s="393"/>
      <c r="S54" s="393"/>
      <c r="T54" s="393"/>
      <c r="U54" s="393"/>
      <c r="V54" s="393"/>
      <c r="W54" s="393"/>
      <c r="X54" s="393"/>
    </row>
    <row r="55" spans="1:24" ht="12" customHeight="1">
      <c r="A55" s="394"/>
      <c r="B55" s="394"/>
      <c r="C55" s="394"/>
      <c r="D55" s="394"/>
      <c r="E55" s="394"/>
      <c r="F55" s="394"/>
      <c r="G55" s="394"/>
      <c r="H55" s="394"/>
      <c r="I55" s="394"/>
      <c r="J55" s="394"/>
      <c r="K55" s="394"/>
      <c r="L55" s="394"/>
      <c r="M55" s="386"/>
      <c r="N55" s="386"/>
      <c r="O55" s="386"/>
      <c r="P55" s="386"/>
      <c r="Q55" s="393"/>
      <c r="R55" s="393"/>
      <c r="S55" s="393"/>
      <c r="T55" s="393"/>
      <c r="U55" s="393"/>
      <c r="V55" s="393"/>
      <c r="W55" s="393"/>
      <c r="X55" s="393"/>
    </row>
    <row r="56" spans="1:24" ht="18.75" customHeight="1">
      <c r="A56" s="394"/>
      <c r="B56" s="394"/>
      <c r="C56" s="394"/>
      <c r="D56" s="394"/>
      <c r="E56" s="394"/>
      <c r="F56" s="394"/>
      <c r="G56" s="394"/>
      <c r="H56" s="394"/>
      <c r="I56" s="394"/>
      <c r="J56" s="394"/>
      <c r="K56" s="394"/>
      <c r="L56" s="394"/>
      <c r="M56" s="386"/>
      <c r="N56" s="386"/>
      <c r="O56" s="386"/>
      <c r="P56" s="386"/>
      <c r="Q56" s="393"/>
      <c r="R56" s="393"/>
      <c r="S56" s="393"/>
      <c r="T56" s="393"/>
      <c r="U56" s="393"/>
      <c r="V56" s="393"/>
      <c r="W56" s="393"/>
      <c r="X56" s="393"/>
    </row>
    <row r="57" spans="1:24" ht="15" customHeight="1">
      <c r="A57" s="394"/>
      <c r="B57" s="394"/>
      <c r="C57" s="394"/>
      <c r="D57" s="394"/>
      <c r="E57" s="394"/>
      <c r="F57" s="394"/>
      <c r="G57" s="394"/>
      <c r="H57" s="394"/>
      <c r="I57" s="394"/>
      <c r="J57" s="394"/>
      <c r="K57" s="394"/>
      <c r="L57" s="394"/>
      <c r="M57" s="386"/>
      <c r="N57" s="386"/>
      <c r="O57" s="386"/>
      <c r="P57" s="386"/>
      <c r="Q57" s="393"/>
      <c r="R57" s="393"/>
      <c r="S57" s="393"/>
      <c r="T57" s="393"/>
      <c r="U57" s="393"/>
      <c r="V57" s="393"/>
      <c r="W57" s="393"/>
      <c r="X57" s="393"/>
    </row>
    <row r="58" spans="1:24" ht="15" customHeight="1">
      <c r="A58" s="394"/>
      <c r="B58" s="394"/>
      <c r="C58" s="394"/>
      <c r="D58" s="394"/>
      <c r="E58" s="394"/>
      <c r="F58" s="394"/>
      <c r="G58" s="394"/>
      <c r="H58" s="394"/>
      <c r="I58" s="394"/>
      <c r="J58" s="394"/>
      <c r="K58" s="394"/>
      <c r="L58" s="394"/>
      <c r="M58" s="386"/>
      <c r="N58" s="386"/>
      <c r="O58" s="386"/>
      <c r="P58" s="386"/>
      <c r="Q58" s="393"/>
      <c r="R58" s="393"/>
      <c r="S58" s="393"/>
      <c r="T58" s="393"/>
      <c r="U58" s="393"/>
      <c r="V58" s="393"/>
      <c r="W58" s="393"/>
      <c r="X58" s="393"/>
    </row>
    <row r="59" spans="1:24" ht="15" customHeight="1">
      <c r="A59" s="394"/>
      <c r="B59" s="394"/>
      <c r="C59" s="394"/>
      <c r="D59" s="394"/>
      <c r="E59" s="394"/>
      <c r="F59" s="394"/>
      <c r="G59" s="394"/>
      <c r="H59" s="394"/>
      <c r="I59" s="394"/>
      <c r="J59" s="394"/>
      <c r="K59" s="394"/>
      <c r="L59" s="394"/>
      <c r="M59" s="386"/>
      <c r="N59" s="386"/>
      <c r="O59" s="386"/>
      <c r="P59" s="386"/>
      <c r="Q59" s="393"/>
      <c r="R59" s="393"/>
      <c r="S59" s="393"/>
      <c r="T59" s="393"/>
      <c r="U59" s="393"/>
      <c r="V59" s="393"/>
      <c r="W59" s="393"/>
      <c r="X59" s="393"/>
    </row>
    <row r="60" spans="1:24" ht="15" customHeight="1">
      <c r="A60" s="394"/>
      <c r="B60" s="394"/>
      <c r="C60" s="394"/>
      <c r="D60" s="394"/>
      <c r="E60" s="394"/>
      <c r="F60" s="394"/>
      <c r="G60" s="394"/>
      <c r="H60" s="394"/>
      <c r="I60" s="394"/>
      <c r="J60" s="394"/>
      <c r="K60" s="394"/>
      <c r="L60" s="394"/>
      <c r="M60" s="386"/>
      <c r="N60" s="386"/>
      <c r="O60" s="386"/>
      <c r="P60" s="386"/>
      <c r="Q60" s="393"/>
      <c r="R60" s="393"/>
      <c r="S60" s="393"/>
      <c r="T60" s="393"/>
      <c r="U60" s="393"/>
      <c r="V60" s="393"/>
      <c r="W60" s="393"/>
      <c r="X60" s="393"/>
    </row>
    <row r="61" spans="1:24" ht="18.75" customHeight="1">
      <c r="A61" s="386" t="s">
        <v>363</v>
      </c>
      <c r="B61" s="386"/>
      <c r="C61" s="386"/>
      <c r="D61" s="386"/>
      <c r="E61" s="386"/>
      <c r="F61" s="386"/>
      <c r="G61" s="386"/>
      <c r="H61" s="386"/>
      <c r="I61" s="386"/>
      <c r="J61" s="386"/>
      <c r="K61" s="386"/>
      <c r="L61" s="386"/>
      <c r="M61" s="386" t="s">
        <v>363</v>
      </c>
      <c r="N61" s="386"/>
      <c r="O61" s="386"/>
      <c r="P61" s="386"/>
      <c r="Q61" s="386"/>
      <c r="R61" s="386"/>
      <c r="S61" s="386"/>
      <c r="T61" s="386"/>
      <c r="U61" s="386"/>
      <c r="V61" s="386"/>
      <c r="W61" s="386"/>
      <c r="X61" s="386"/>
    </row>
    <row r="62" spans="1:24" ht="18.75" customHeight="1">
      <c r="A62" s="397" t="s">
        <v>373</v>
      </c>
      <c r="B62" s="397"/>
      <c r="C62" s="397"/>
      <c r="D62" s="397"/>
      <c r="E62" s="387" t="s">
        <v>374</v>
      </c>
      <c r="F62" s="387"/>
      <c r="G62" s="387"/>
      <c r="H62" s="407"/>
      <c r="I62" s="397" t="s">
        <v>375</v>
      </c>
      <c r="J62" s="397"/>
      <c r="K62" s="397"/>
      <c r="L62" s="397"/>
      <c r="M62" s="387"/>
      <c r="N62" s="388"/>
      <c r="O62" s="388"/>
      <c r="P62" s="389"/>
      <c r="Q62" s="390"/>
      <c r="R62" s="391"/>
      <c r="S62" s="391"/>
      <c r="T62" s="392"/>
      <c r="U62" s="387"/>
      <c r="V62" s="388"/>
      <c r="W62" s="388"/>
      <c r="X62" s="389"/>
    </row>
    <row r="63" spans="1:24" ht="15" customHeight="1">
      <c r="A63" s="394"/>
      <c r="B63" s="394"/>
      <c r="C63" s="394"/>
      <c r="D63" s="394"/>
      <c r="E63" s="394"/>
      <c r="F63" s="394"/>
      <c r="G63" s="394"/>
      <c r="H63" s="394"/>
      <c r="I63" s="394"/>
      <c r="J63" s="394"/>
      <c r="K63" s="394"/>
      <c r="L63" s="394"/>
      <c r="M63" s="386"/>
      <c r="N63" s="386"/>
      <c r="O63" s="386"/>
      <c r="P63" s="386"/>
      <c r="Q63" s="393"/>
      <c r="R63" s="393"/>
      <c r="S63" s="393"/>
      <c r="T63" s="393"/>
      <c r="U63" s="393"/>
      <c r="V63" s="393"/>
      <c r="W63" s="393"/>
      <c r="X63" s="393"/>
    </row>
    <row r="64" spans="1:24" ht="15" customHeight="1">
      <c r="A64" s="394"/>
      <c r="B64" s="394"/>
      <c r="C64" s="394"/>
      <c r="D64" s="394"/>
      <c r="E64" s="394"/>
      <c r="F64" s="394"/>
      <c r="G64" s="394"/>
      <c r="H64" s="394"/>
      <c r="I64" s="394"/>
      <c r="J64" s="394"/>
      <c r="K64" s="394"/>
      <c r="L64" s="394"/>
      <c r="M64" s="386"/>
      <c r="N64" s="386"/>
      <c r="O64" s="386"/>
      <c r="P64" s="386"/>
      <c r="Q64" s="393"/>
      <c r="R64" s="393"/>
      <c r="S64" s="393"/>
      <c r="T64" s="393"/>
      <c r="U64" s="393"/>
      <c r="V64" s="393"/>
      <c r="W64" s="393"/>
      <c r="X64" s="393"/>
    </row>
    <row r="65" spans="1:24" ht="15" customHeight="1">
      <c r="A65" s="394"/>
      <c r="B65" s="394"/>
      <c r="C65" s="394"/>
      <c r="D65" s="394"/>
      <c r="E65" s="394"/>
      <c r="F65" s="394"/>
      <c r="G65" s="394"/>
      <c r="H65" s="394"/>
      <c r="I65" s="394"/>
      <c r="J65" s="394"/>
      <c r="K65" s="394"/>
      <c r="L65" s="394"/>
      <c r="M65" s="386"/>
      <c r="N65" s="386"/>
      <c r="O65" s="386"/>
      <c r="P65" s="386"/>
      <c r="Q65" s="393"/>
      <c r="R65" s="393"/>
      <c r="S65" s="393"/>
      <c r="T65" s="393"/>
      <c r="U65" s="393"/>
      <c r="V65" s="393"/>
      <c r="W65" s="393"/>
      <c r="X65" s="393"/>
    </row>
    <row r="66" spans="1:24" ht="15" customHeight="1">
      <c r="A66" s="394"/>
      <c r="B66" s="394"/>
      <c r="C66" s="394"/>
      <c r="D66" s="394"/>
      <c r="E66" s="394"/>
      <c r="F66" s="394"/>
      <c r="G66" s="394"/>
      <c r="H66" s="394"/>
      <c r="I66" s="394"/>
      <c r="J66" s="394"/>
      <c r="K66" s="394"/>
      <c r="L66" s="394"/>
      <c r="M66" s="386"/>
      <c r="N66" s="386"/>
      <c r="O66" s="386"/>
      <c r="P66" s="386"/>
      <c r="Q66" s="393"/>
      <c r="R66" s="393"/>
      <c r="S66" s="393"/>
      <c r="T66" s="393"/>
      <c r="U66" s="393"/>
      <c r="V66" s="393"/>
      <c r="W66" s="393"/>
      <c r="X66" s="393"/>
    </row>
    <row r="67" spans="1:24" ht="15" customHeight="1">
      <c r="A67" s="394"/>
      <c r="B67" s="394"/>
      <c r="C67" s="394"/>
      <c r="D67" s="394"/>
      <c r="E67" s="394"/>
      <c r="F67" s="394"/>
      <c r="G67" s="394"/>
      <c r="H67" s="394"/>
      <c r="I67" s="394"/>
      <c r="J67" s="394"/>
      <c r="K67" s="394"/>
      <c r="L67" s="394"/>
      <c r="M67" s="386"/>
      <c r="N67" s="386"/>
      <c r="O67" s="386"/>
      <c r="P67" s="386"/>
      <c r="Q67" s="393"/>
      <c r="R67" s="393"/>
      <c r="S67" s="393"/>
      <c r="T67" s="393"/>
      <c r="U67" s="393"/>
      <c r="V67" s="393"/>
      <c r="W67" s="393"/>
      <c r="X67" s="393"/>
    </row>
    <row r="68" spans="1:24" ht="15" customHeight="1">
      <c r="A68" s="394"/>
      <c r="B68" s="394"/>
      <c r="C68" s="394"/>
      <c r="D68" s="394"/>
      <c r="E68" s="394"/>
      <c r="F68" s="394"/>
      <c r="G68" s="394"/>
      <c r="H68" s="394"/>
      <c r="I68" s="394"/>
      <c r="J68" s="394"/>
      <c r="K68" s="394"/>
      <c r="L68" s="394"/>
      <c r="M68" s="386"/>
      <c r="N68" s="386"/>
      <c r="O68" s="386"/>
      <c r="P68" s="386"/>
      <c r="Q68" s="393"/>
      <c r="R68" s="393"/>
      <c r="S68" s="393"/>
      <c r="T68" s="393"/>
      <c r="U68" s="393"/>
      <c r="V68" s="393"/>
      <c r="W68" s="393"/>
      <c r="X68" s="393"/>
    </row>
    <row r="69" spans="1:24" ht="15" customHeight="1">
      <c r="A69" s="394"/>
      <c r="B69" s="394"/>
      <c r="C69" s="394"/>
      <c r="D69" s="394"/>
      <c r="E69" s="394"/>
      <c r="F69" s="394"/>
      <c r="G69" s="394"/>
      <c r="H69" s="394"/>
      <c r="I69" s="394"/>
      <c r="J69" s="394"/>
      <c r="K69" s="394"/>
      <c r="L69" s="394"/>
      <c r="M69" s="386"/>
      <c r="N69" s="386"/>
      <c r="O69" s="386"/>
      <c r="P69" s="386"/>
      <c r="Q69" s="393"/>
      <c r="R69" s="393"/>
      <c r="S69" s="393"/>
      <c r="T69" s="393"/>
      <c r="U69" s="393"/>
      <c r="V69" s="393"/>
      <c r="W69" s="393"/>
      <c r="X69" s="393"/>
    </row>
    <row r="70" spans="1:24" ht="12" customHeight="1">
      <c r="A70" s="394"/>
      <c r="B70" s="394"/>
      <c r="C70" s="394"/>
      <c r="D70" s="394"/>
      <c r="E70" s="394"/>
      <c r="F70" s="394"/>
      <c r="G70" s="394"/>
      <c r="H70" s="394"/>
      <c r="I70" s="394"/>
      <c r="J70" s="394"/>
      <c r="K70" s="394"/>
      <c r="L70" s="394"/>
      <c r="M70" s="386"/>
      <c r="N70" s="386"/>
      <c r="O70" s="386"/>
      <c r="P70" s="386"/>
      <c r="Q70" s="393"/>
      <c r="R70" s="393"/>
      <c r="S70" s="393"/>
      <c r="T70" s="393"/>
      <c r="U70" s="393"/>
      <c r="V70" s="393"/>
      <c r="W70" s="393"/>
      <c r="X70" s="393"/>
    </row>
    <row r="71" spans="1:24" ht="18.75" customHeight="1">
      <c r="A71" s="394"/>
      <c r="B71" s="394"/>
      <c r="C71" s="394"/>
      <c r="D71" s="394"/>
      <c r="E71" s="394"/>
      <c r="F71" s="394"/>
      <c r="G71" s="394"/>
      <c r="H71" s="394"/>
      <c r="I71" s="394"/>
      <c r="J71" s="394"/>
      <c r="K71" s="394"/>
      <c r="L71" s="394"/>
      <c r="M71" s="386"/>
      <c r="N71" s="386"/>
      <c r="O71" s="386"/>
      <c r="P71" s="386"/>
      <c r="Q71" s="393"/>
      <c r="R71" s="393"/>
      <c r="S71" s="393"/>
      <c r="T71" s="393"/>
      <c r="U71" s="393"/>
      <c r="V71" s="393"/>
      <c r="W71" s="393"/>
      <c r="X71" s="393"/>
    </row>
    <row r="72" spans="1:24" ht="15" customHeight="1">
      <c r="A72" s="394"/>
      <c r="B72" s="394"/>
      <c r="C72" s="394"/>
      <c r="D72" s="394"/>
      <c r="E72" s="394"/>
      <c r="F72" s="394"/>
      <c r="G72" s="394"/>
      <c r="H72" s="394"/>
      <c r="I72" s="394"/>
      <c r="J72" s="394"/>
      <c r="K72" s="394"/>
      <c r="L72" s="394"/>
      <c r="M72" s="386"/>
      <c r="N72" s="386"/>
      <c r="O72" s="386"/>
      <c r="P72" s="386"/>
      <c r="Q72" s="393"/>
      <c r="R72" s="393"/>
      <c r="S72" s="393"/>
      <c r="T72" s="393"/>
      <c r="U72" s="393"/>
      <c r="V72" s="393"/>
      <c r="W72" s="393"/>
      <c r="X72" s="393"/>
    </row>
    <row r="73" spans="1:24" ht="15" customHeight="1">
      <c r="A73" s="394"/>
      <c r="B73" s="394"/>
      <c r="C73" s="394"/>
      <c r="D73" s="394"/>
      <c r="E73" s="394"/>
      <c r="F73" s="394"/>
      <c r="G73" s="394"/>
      <c r="H73" s="394"/>
      <c r="I73" s="394"/>
      <c r="J73" s="394"/>
      <c r="K73" s="394"/>
      <c r="L73" s="394"/>
      <c r="M73" s="386"/>
      <c r="N73" s="386"/>
      <c r="O73" s="386"/>
      <c r="P73" s="386"/>
      <c r="Q73" s="393"/>
      <c r="R73" s="393"/>
      <c r="S73" s="393"/>
      <c r="T73" s="393"/>
      <c r="U73" s="393"/>
      <c r="V73" s="393"/>
      <c r="W73" s="393"/>
      <c r="X73" s="393"/>
    </row>
    <row r="74" spans="1:24" ht="15" customHeight="1">
      <c r="A74" s="394"/>
      <c r="B74" s="394"/>
      <c r="C74" s="394"/>
      <c r="D74" s="394"/>
      <c r="E74" s="394"/>
      <c r="F74" s="394"/>
      <c r="G74" s="394"/>
      <c r="H74" s="394"/>
      <c r="I74" s="394"/>
      <c r="J74" s="394"/>
      <c r="K74" s="394"/>
      <c r="L74" s="394"/>
      <c r="M74" s="386"/>
      <c r="N74" s="386"/>
      <c r="O74" s="386"/>
      <c r="P74" s="386"/>
      <c r="Q74" s="393"/>
      <c r="R74" s="393"/>
      <c r="S74" s="393"/>
      <c r="T74" s="393"/>
      <c r="U74" s="393"/>
      <c r="V74" s="393"/>
      <c r="W74" s="393"/>
      <c r="X74" s="393"/>
    </row>
    <row r="75" spans="1:24" ht="15" customHeight="1">
      <c r="A75" s="394"/>
      <c r="B75" s="394"/>
      <c r="C75" s="394"/>
      <c r="D75" s="394"/>
      <c r="E75" s="394"/>
      <c r="F75" s="394"/>
      <c r="G75" s="394"/>
      <c r="H75" s="394"/>
      <c r="I75" s="394"/>
      <c r="J75" s="394"/>
      <c r="K75" s="394"/>
      <c r="L75" s="394"/>
      <c r="M75" s="386"/>
      <c r="N75" s="386"/>
      <c r="O75" s="386"/>
      <c r="P75" s="386"/>
      <c r="Q75" s="393"/>
      <c r="R75" s="393"/>
      <c r="S75" s="393"/>
      <c r="T75" s="393"/>
      <c r="U75" s="393"/>
      <c r="V75" s="393"/>
      <c r="W75" s="393"/>
      <c r="X75" s="393"/>
    </row>
    <row r="76" spans="1:24" ht="18.75" customHeight="1">
      <c r="A76" s="386" t="s">
        <v>363</v>
      </c>
      <c r="B76" s="386"/>
      <c r="C76" s="386"/>
      <c r="D76" s="386"/>
      <c r="E76" s="386"/>
      <c r="F76" s="386"/>
      <c r="G76" s="386"/>
      <c r="H76" s="386"/>
      <c r="I76" s="386"/>
      <c r="J76" s="386"/>
      <c r="K76" s="386"/>
      <c r="L76" s="386"/>
      <c r="M76" s="386" t="s">
        <v>363</v>
      </c>
      <c r="N76" s="386"/>
      <c r="O76" s="386"/>
      <c r="P76" s="386"/>
      <c r="Q76" s="386"/>
      <c r="R76" s="386"/>
      <c r="S76" s="386"/>
      <c r="T76" s="386"/>
      <c r="U76" s="386"/>
      <c r="V76" s="386"/>
      <c r="W76" s="386"/>
      <c r="X76" s="386"/>
    </row>
    <row r="77" spans="1:24" ht="18.75" customHeight="1">
      <c r="A77" s="397" t="s">
        <v>376</v>
      </c>
      <c r="B77" s="397"/>
      <c r="C77" s="397"/>
      <c r="D77" s="397"/>
      <c r="E77" s="387"/>
      <c r="F77" s="388"/>
      <c r="G77" s="388"/>
      <c r="H77" s="389"/>
      <c r="I77" s="397"/>
      <c r="J77" s="397"/>
      <c r="K77" s="397"/>
      <c r="L77" s="397"/>
      <c r="M77" s="387"/>
      <c r="N77" s="388"/>
      <c r="O77" s="388"/>
      <c r="P77" s="389"/>
      <c r="Q77" s="390"/>
      <c r="R77" s="391"/>
      <c r="S77" s="391"/>
      <c r="T77" s="392"/>
      <c r="U77" s="387"/>
      <c r="V77" s="388"/>
      <c r="W77" s="388"/>
      <c r="X77" s="389"/>
    </row>
    <row r="78" spans="1:24" ht="15" customHeight="1">
      <c r="A78" s="394"/>
      <c r="B78" s="394"/>
      <c r="C78" s="394"/>
      <c r="D78" s="394"/>
      <c r="E78" s="394"/>
      <c r="F78" s="394"/>
      <c r="G78" s="394"/>
      <c r="H78" s="394"/>
      <c r="I78" s="398"/>
      <c r="J78" s="399"/>
      <c r="K78" s="399"/>
      <c r="L78" s="400"/>
      <c r="M78" s="386"/>
      <c r="N78" s="386"/>
      <c r="O78" s="386"/>
      <c r="P78" s="386"/>
      <c r="Q78" s="393"/>
      <c r="R78" s="393"/>
      <c r="S78" s="393"/>
      <c r="T78" s="393"/>
      <c r="U78" s="393"/>
      <c r="V78" s="393"/>
      <c r="W78" s="393"/>
      <c r="X78" s="393"/>
    </row>
    <row r="79" spans="1:24" ht="15" customHeight="1">
      <c r="A79" s="394"/>
      <c r="B79" s="394"/>
      <c r="C79" s="394"/>
      <c r="D79" s="394"/>
      <c r="E79" s="394"/>
      <c r="F79" s="394"/>
      <c r="G79" s="394"/>
      <c r="H79" s="394"/>
      <c r="I79" s="401"/>
      <c r="J79" s="402"/>
      <c r="K79" s="402"/>
      <c r="L79" s="403"/>
      <c r="M79" s="386"/>
      <c r="N79" s="386"/>
      <c r="O79" s="386"/>
      <c r="P79" s="386"/>
      <c r="Q79" s="393"/>
      <c r="R79" s="393"/>
      <c r="S79" s="393"/>
      <c r="T79" s="393"/>
      <c r="U79" s="393"/>
      <c r="V79" s="393"/>
      <c r="W79" s="393"/>
      <c r="X79" s="393"/>
    </row>
    <row r="80" spans="1:24" ht="15" customHeight="1">
      <c r="A80" s="394"/>
      <c r="B80" s="394"/>
      <c r="C80" s="394"/>
      <c r="D80" s="394"/>
      <c r="E80" s="394"/>
      <c r="F80" s="394"/>
      <c r="G80" s="394"/>
      <c r="H80" s="394"/>
      <c r="I80" s="401"/>
      <c r="J80" s="402"/>
      <c r="K80" s="402"/>
      <c r="L80" s="403"/>
      <c r="M80" s="386"/>
      <c r="N80" s="386"/>
      <c r="O80" s="386"/>
      <c r="P80" s="386"/>
      <c r="Q80" s="393"/>
      <c r="R80" s="393"/>
      <c r="S80" s="393"/>
      <c r="T80" s="393"/>
      <c r="U80" s="393"/>
      <c r="V80" s="393"/>
      <c r="W80" s="393"/>
      <c r="X80" s="393"/>
    </row>
    <row r="81" spans="1:24" ht="15" customHeight="1">
      <c r="A81" s="394"/>
      <c r="B81" s="394"/>
      <c r="C81" s="394"/>
      <c r="D81" s="394"/>
      <c r="E81" s="394"/>
      <c r="F81" s="394"/>
      <c r="G81" s="394"/>
      <c r="H81" s="394"/>
      <c r="I81" s="401"/>
      <c r="J81" s="402"/>
      <c r="K81" s="402"/>
      <c r="L81" s="403"/>
      <c r="M81" s="386"/>
      <c r="N81" s="386"/>
      <c r="O81" s="386"/>
      <c r="P81" s="386"/>
      <c r="Q81" s="393"/>
      <c r="R81" s="393"/>
      <c r="S81" s="393"/>
      <c r="T81" s="393"/>
      <c r="U81" s="393"/>
      <c r="V81" s="393"/>
      <c r="W81" s="393"/>
      <c r="X81" s="393"/>
    </row>
    <row r="82" spans="1:24" ht="15" customHeight="1">
      <c r="A82" s="394"/>
      <c r="B82" s="394"/>
      <c r="C82" s="394"/>
      <c r="D82" s="394"/>
      <c r="E82" s="394"/>
      <c r="F82" s="394"/>
      <c r="G82" s="394"/>
      <c r="H82" s="394"/>
      <c r="I82" s="401"/>
      <c r="J82" s="402"/>
      <c r="K82" s="402"/>
      <c r="L82" s="403"/>
      <c r="M82" s="386"/>
      <c r="N82" s="386"/>
      <c r="O82" s="386"/>
      <c r="P82" s="386"/>
      <c r="Q82" s="393"/>
      <c r="R82" s="393"/>
      <c r="S82" s="393"/>
      <c r="T82" s="393"/>
      <c r="U82" s="393"/>
      <c r="V82" s="393"/>
      <c r="W82" s="393"/>
      <c r="X82" s="393"/>
    </row>
    <row r="83" spans="1:24" ht="15" customHeight="1">
      <c r="A83" s="394"/>
      <c r="B83" s="394"/>
      <c r="C83" s="394"/>
      <c r="D83" s="394"/>
      <c r="E83" s="394"/>
      <c r="F83" s="394"/>
      <c r="G83" s="394"/>
      <c r="H83" s="394"/>
      <c r="I83" s="401"/>
      <c r="J83" s="402"/>
      <c r="K83" s="402"/>
      <c r="L83" s="403"/>
      <c r="M83" s="386"/>
      <c r="N83" s="386"/>
      <c r="O83" s="386"/>
      <c r="P83" s="386"/>
      <c r="Q83" s="393"/>
      <c r="R83" s="393"/>
      <c r="S83" s="393"/>
      <c r="T83" s="393"/>
      <c r="U83" s="393"/>
      <c r="V83" s="393"/>
      <c r="W83" s="393"/>
      <c r="X83" s="393"/>
    </row>
    <row r="84" spans="1:24" ht="15" customHeight="1">
      <c r="A84" s="394"/>
      <c r="B84" s="394"/>
      <c r="C84" s="394"/>
      <c r="D84" s="394"/>
      <c r="E84" s="394"/>
      <c r="F84" s="394"/>
      <c r="G84" s="394"/>
      <c r="H84" s="394"/>
      <c r="I84" s="401"/>
      <c r="J84" s="402"/>
      <c r="K84" s="402"/>
      <c r="L84" s="403"/>
      <c r="M84" s="386"/>
      <c r="N84" s="386"/>
      <c r="O84" s="386"/>
      <c r="P84" s="386"/>
      <c r="Q84" s="393"/>
      <c r="R84" s="393"/>
      <c r="S84" s="393"/>
      <c r="T84" s="393"/>
      <c r="U84" s="393"/>
      <c r="V84" s="393"/>
      <c r="W84" s="393"/>
      <c r="X84" s="393"/>
    </row>
    <row r="85" spans="1:24" ht="11.25" customHeight="1">
      <c r="A85" s="394"/>
      <c r="B85" s="394"/>
      <c r="C85" s="394"/>
      <c r="D85" s="394"/>
      <c r="E85" s="394"/>
      <c r="F85" s="394"/>
      <c r="G85" s="394"/>
      <c r="H85" s="394"/>
      <c r="I85" s="401"/>
      <c r="J85" s="402"/>
      <c r="K85" s="402"/>
      <c r="L85" s="403"/>
      <c r="M85" s="386"/>
      <c r="N85" s="386"/>
      <c r="O85" s="386"/>
      <c r="P85" s="386"/>
      <c r="Q85" s="393"/>
      <c r="R85" s="393"/>
      <c r="S85" s="393"/>
      <c r="T85" s="393"/>
      <c r="U85" s="393"/>
      <c r="V85" s="393"/>
      <c r="W85" s="393"/>
      <c r="X85" s="393"/>
    </row>
    <row r="86" spans="1:24">
      <c r="A86" s="394"/>
      <c r="B86" s="394"/>
      <c r="C86" s="394"/>
      <c r="D86" s="394"/>
      <c r="E86" s="394"/>
      <c r="F86" s="394"/>
      <c r="G86" s="394"/>
      <c r="H86" s="394"/>
      <c r="I86" s="401"/>
      <c r="J86" s="402"/>
      <c r="K86" s="402"/>
      <c r="L86" s="403"/>
      <c r="M86" s="386"/>
      <c r="N86" s="386"/>
      <c r="O86" s="386"/>
      <c r="P86" s="386"/>
      <c r="Q86" s="393"/>
      <c r="R86" s="393"/>
      <c r="S86" s="393"/>
      <c r="T86" s="393"/>
      <c r="U86" s="393"/>
      <c r="V86" s="393"/>
      <c r="W86" s="393"/>
      <c r="X86" s="393"/>
    </row>
    <row r="87" spans="1:24" ht="15" customHeight="1">
      <c r="A87" s="394"/>
      <c r="B87" s="394"/>
      <c r="C87" s="394"/>
      <c r="D87" s="394"/>
      <c r="E87" s="394"/>
      <c r="F87" s="394"/>
      <c r="G87" s="394"/>
      <c r="H87" s="394"/>
      <c r="I87" s="401"/>
      <c r="J87" s="402"/>
      <c r="K87" s="402"/>
      <c r="L87" s="403"/>
      <c r="M87" s="386"/>
      <c r="N87" s="386"/>
      <c r="O87" s="386"/>
      <c r="P87" s="386"/>
      <c r="Q87" s="393"/>
      <c r="R87" s="393"/>
      <c r="S87" s="393"/>
      <c r="T87" s="393"/>
      <c r="U87" s="393"/>
      <c r="V87" s="393"/>
      <c r="W87" s="393"/>
      <c r="X87" s="393"/>
    </row>
    <row r="88" spans="1:24" ht="15" customHeight="1">
      <c r="A88" s="394"/>
      <c r="B88" s="394"/>
      <c r="C88" s="394"/>
      <c r="D88" s="394"/>
      <c r="E88" s="394"/>
      <c r="F88" s="394"/>
      <c r="G88" s="394"/>
      <c r="H88" s="394"/>
      <c r="I88" s="401"/>
      <c r="J88" s="402"/>
      <c r="K88" s="402"/>
      <c r="L88" s="403"/>
      <c r="M88" s="386"/>
      <c r="N88" s="386"/>
      <c r="O88" s="386"/>
      <c r="P88" s="386"/>
      <c r="Q88" s="393"/>
      <c r="R88" s="393"/>
      <c r="S88" s="393"/>
      <c r="T88" s="393"/>
      <c r="U88" s="393"/>
      <c r="V88" s="393"/>
      <c r="W88" s="393"/>
      <c r="X88" s="393"/>
    </row>
    <row r="89" spans="1:24" ht="15" customHeight="1">
      <c r="A89" s="394"/>
      <c r="B89" s="394"/>
      <c r="C89" s="394"/>
      <c r="D89" s="394"/>
      <c r="E89" s="394"/>
      <c r="F89" s="394"/>
      <c r="G89" s="394"/>
      <c r="H89" s="394"/>
      <c r="I89" s="401"/>
      <c r="J89" s="402"/>
      <c r="K89" s="402"/>
      <c r="L89" s="403"/>
      <c r="M89" s="386"/>
      <c r="N89" s="386"/>
      <c r="O89" s="386"/>
      <c r="P89" s="386"/>
      <c r="Q89" s="393"/>
      <c r="R89" s="393"/>
      <c r="S89" s="393"/>
      <c r="T89" s="393"/>
      <c r="U89" s="393"/>
      <c r="V89" s="393"/>
      <c r="W89" s="393"/>
      <c r="X89" s="393"/>
    </row>
    <row r="90" spans="1:24" ht="15" customHeight="1">
      <c r="A90" s="394"/>
      <c r="B90" s="394"/>
      <c r="C90" s="394"/>
      <c r="D90" s="394"/>
      <c r="E90" s="394"/>
      <c r="F90" s="394"/>
      <c r="G90" s="394"/>
      <c r="H90" s="394"/>
      <c r="I90" s="404"/>
      <c r="J90" s="405"/>
      <c r="K90" s="405"/>
      <c r="L90" s="406"/>
      <c r="M90" s="386"/>
      <c r="N90" s="386"/>
      <c r="O90" s="386"/>
      <c r="P90" s="386"/>
      <c r="Q90" s="393"/>
      <c r="R90" s="393"/>
      <c r="S90" s="393"/>
      <c r="T90" s="393"/>
      <c r="U90" s="393"/>
      <c r="V90" s="393"/>
      <c r="W90" s="393"/>
      <c r="X90" s="393"/>
    </row>
    <row r="91" spans="1:24" ht="18.75" customHeight="1">
      <c r="A91" s="386" t="s">
        <v>363</v>
      </c>
      <c r="B91" s="386"/>
      <c r="C91" s="386"/>
      <c r="D91" s="386"/>
      <c r="E91" s="386"/>
      <c r="F91" s="386"/>
      <c r="G91" s="386"/>
      <c r="H91" s="386"/>
      <c r="I91" s="386"/>
      <c r="J91" s="386"/>
      <c r="K91" s="386"/>
      <c r="L91" s="386"/>
      <c r="M91" s="386" t="s">
        <v>363</v>
      </c>
      <c r="N91" s="386"/>
      <c r="O91" s="386"/>
      <c r="P91" s="386"/>
      <c r="Q91" s="386"/>
      <c r="R91" s="386"/>
      <c r="S91" s="386"/>
      <c r="T91" s="386"/>
      <c r="U91" s="386"/>
      <c r="V91" s="386"/>
      <c r="W91" s="386"/>
      <c r="X91" s="386"/>
    </row>
  </sheetData>
  <mergeCells count="85">
    <mergeCell ref="A2:D2"/>
    <mergeCell ref="E2:H2"/>
    <mergeCell ref="I2:L2"/>
    <mergeCell ref="A3:D15"/>
    <mergeCell ref="E3:H15"/>
    <mergeCell ref="I3:L15"/>
    <mergeCell ref="A33:D45"/>
    <mergeCell ref="E33:H45"/>
    <mergeCell ref="I33:L45"/>
    <mergeCell ref="A16:L16"/>
    <mergeCell ref="A17:D17"/>
    <mergeCell ref="E17:H17"/>
    <mergeCell ref="I17:L17"/>
    <mergeCell ref="A18:D30"/>
    <mergeCell ref="E18:H30"/>
    <mergeCell ref="I18:L30"/>
    <mergeCell ref="A31:L31"/>
    <mergeCell ref="A32:D32"/>
    <mergeCell ref="E32:H32"/>
    <mergeCell ref="I32:L32"/>
    <mergeCell ref="I63:L75"/>
    <mergeCell ref="A46:L46"/>
    <mergeCell ref="A47:D47"/>
    <mergeCell ref="E47:H47"/>
    <mergeCell ref="I47:L47"/>
    <mergeCell ref="A48:D60"/>
    <mergeCell ref="E48:H60"/>
    <mergeCell ref="I48:L60"/>
    <mergeCell ref="C1:D1"/>
    <mergeCell ref="M2:P2"/>
    <mergeCell ref="A91:L91"/>
    <mergeCell ref="A76:L76"/>
    <mergeCell ref="A77:D77"/>
    <mergeCell ref="E77:H77"/>
    <mergeCell ref="I77:L77"/>
    <mergeCell ref="A78:D90"/>
    <mergeCell ref="E78:H90"/>
    <mergeCell ref="I78:L90"/>
    <mergeCell ref="A61:L61"/>
    <mergeCell ref="A62:D62"/>
    <mergeCell ref="E62:H62"/>
    <mergeCell ref="I62:L62"/>
    <mergeCell ref="A63:D75"/>
    <mergeCell ref="E63:H75"/>
    <mergeCell ref="Q2:T2"/>
    <mergeCell ref="U2:X2"/>
    <mergeCell ref="Q3:T15"/>
    <mergeCell ref="U3:X15"/>
    <mergeCell ref="M16:X16"/>
    <mergeCell ref="M3:P15"/>
    <mergeCell ref="M17:P17"/>
    <mergeCell ref="Q17:T17"/>
    <mergeCell ref="U17:X17"/>
    <mergeCell ref="M18:P30"/>
    <mergeCell ref="Q18:T30"/>
    <mergeCell ref="U18:X30"/>
    <mergeCell ref="M31:X31"/>
    <mergeCell ref="M32:P32"/>
    <mergeCell ref="Q32:T32"/>
    <mergeCell ref="U32:X32"/>
    <mergeCell ref="M33:P45"/>
    <mergeCell ref="Q33:T45"/>
    <mergeCell ref="U33:X45"/>
    <mergeCell ref="M46:X46"/>
    <mergeCell ref="M47:P47"/>
    <mergeCell ref="Q47:T47"/>
    <mergeCell ref="U47:X47"/>
    <mergeCell ref="M48:P60"/>
    <mergeCell ref="Q48:T60"/>
    <mergeCell ref="U48:X60"/>
    <mergeCell ref="M91:X91"/>
    <mergeCell ref="M76:X76"/>
    <mergeCell ref="M77:P77"/>
    <mergeCell ref="Q77:T77"/>
    <mergeCell ref="U77:X77"/>
    <mergeCell ref="M78:P90"/>
    <mergeCell ref="Q78:T90"/>
    <mergeCell ref="U78:X90"/>
    <mergeCell ref="M61:X61"/>
    <mergeCell ref="M62:P62"/>
    <mergeCell ref="Q62:T62"/>
    <mergeCell ref="U62:X62"/>
    <mergeCell ref="M63:P75"/>
    <mergeCell ref="Q63:T75"/>
    <mergeCell ref="U63:X75"/>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8E90-8595-41B0-9E0F-DFE7001E3532}">
  <dimension ref="A1:E45"/>
  <sheetViews>
    <sheetView showGridLines="0" workbookViewId="0">
      <selection activeCell="F22" sqref="F22"/>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5" t="str">
        <f>"グラフ_"&amp;なんばんBOOK!$C$5&amp;"_振興局"</f>
        <v>グラフ_農業産出額計_振興局</v>
      </c>
      <c r="E1" s="396"/>
    </row>
    <row r="2" spans="1:5" ht="19.5" thickBot="1"/>
    <row r="3" spans="1:5" ht="19.5" thickTop="1">
      <c r="A3" s="31" t="s">
        <v>6</v>
      </c>
      <c r="B3" s="301" t="s">
        <v>7</v>
      </c>
      <c r="C3" s="32" t="s">
        <v>16</v>
      </c>
      <c r="D3" s="68" t="s">
        <v>9</v>
      </c>
      <c r="E3" s="33" t="s">
        <v>10</v>
      </c>
    </row>
    <row r="4" spans="1:5">
      <c r="A4" s="317"/>
      <c r="B4" s="317"/>
      <c r="C4" s="317"/>
      <c r="D4" s="318" t="s">
        <v>11</v>
      </c>
      <c r="E4" s="318" t="s">
        <v>12</v>
      </c>
    </row>
    <row r="5" spans="1:5">
      <c r="A5" s="317"/>
      <c r="B5" s="317"/>
      <c r="C5" s="321" t="s">
        <v>377</v>
      </c>
      <c r="D5" s="322">
        <v>100</v>
      </c>
      <c r="E5" s="323">
        <f>_xlfn.XLOOKUP('計算用シート（当年）'!$C$1,'計算用シート（当年）'!$D$4:$S$4,'計算用シート（当年）'!$D$125:$S$125)</f>
        <v>12919</v>
      </c>
    </row>
    <row r="6" spans="1:5">
      <c r="A6" s="317"/>
      <c r="B6" s="317"/>
      <c r="C6" s="319"/>
      <c r="D6" s="317"/>
      <c r="E6" s="317"/>
    </row>
    <row r="7" spans="1:5">
      <c r="A7" s="317"/>
      <c r="B7" s="317"/>
      <c r="C7" s="319" t="str">
        <f>_xlfn.XLOOKUP('計算用シート（当年）'!$C$1,'計算用シート（当年）'!$D$4:$S$4,'計算用シート（当年）'!$D111:$S111)</f>
        <v>十勝</v>
      </c>
      <c r="D7" s="317">
        <f>IFERROR(ROUND(E7/$E$5*100,1),NA())</f>
        <v>23.8</v>
      </c>
      <c r="E7" s="320">
        <f>_xlfn.XLOOKUP('計算用シート（当年）'!$C$1,'計算用シート（当年）'!$D$4:$S$4,'計算用シート（当年）'!$D126:$S126)</f>
        <v>3080</v>
      </c>
    </row>
    <row r="8" spans="1:5">
      <c r="A8" s="317"/>
      <c r="B8" s="317"/>
      <c r="C8" s="319" t="str">
        <f>_xlfn.XLOOKUP('計算用シート（当年）'!$C$1,'計算用シート（当年）'!$D$4:$S$4,'計算用シート（当年）'!$D112:$S112)</f>
        <v>オホーツク</v>
      </c>
      <c r="D8" s="317">
        <f t="shared" ref="D8:D20" si="0">IFERROR(ROUND(E8/$E$5*100,1),NA())</f>
        <v>15.9</v>
      </c>
      <c r="E8" s="320">
        <f>_xlfn.XLOOKUP('計算用シート（当年）'!$C$1,'計算用シート（当年）'!$D$4:$S$4,'計算用シート（当年）'!$D127:$S127)</f>
        <v>2056</v>
      </c>
    </row>
    <row r="9" spans="1:5">
      <c r="A9" s="317"/>
      <c r="B9" s="317"/>
      <c r="C9" s="319" t="str">
        <f>_xlfn.XLOOKUP('計算用シート（当年）'!$C$1,'計算用シート（当年）'!$D$4:$S$4,'計算用シート（当年）'!$D113:$S113)</f>
        <v>上川</v>
      </c>
      <c r="D9" s="317">
        <f t="shared" si="0"/>
        <v>9.9</v>
      </c>
      <c r="E9" s="320">
        <f>_xlfn.XLOOKUP('計算用シート（当年）'!$C$1,'計算用シート（当年）'!$D$4:$S$4,'計算用シート（当年）'!$D128:$S128)</f>
        <v>1284</v>
      </c>
    </row>
    <row r="10" spans="1:5">
      <c r="A10" s="317"/>
      <c r="B10" s="317"/>
      <c r="C10" s="319" t="str">
        <f>_xlfn.XLOOKUP('計算用シート（当年）'!$C$1,'計算用シート（当年）'!$D$4:$S$4,'計算用シート（当年）'!$D114:$S114)</f>
        <v>根室</v>
      </c>
      <c r="D10" s="317">
        <f t="shared" si="0"/>
        <v>8.4</v>
      </c>
      <c r="E10" s="320">
        <f>_xlfn.XLOOKUP('計算用シート（当年）'!$C$1,'計算用シート（当年）'!$D$4:$S$4,'計算用シート（当年）'!$D129:$S129)</f>
        <v>1082</v>
      </c>
    </row>
    <row r="11" spans="1:5">
      <c r="A11" s="317"/>
      <c r="B11" s="317"/>
      <c r="C11" s="319" t="str">
        <f>_xlfn.XLOOKUP('計算用シート（当年）'!$C$1,'計算用シート（当年）'!$D$4:$S$4,'計算用シート（当年）'!$D115:$S115)</f>
        <v>空知</v>
      </c>
      <c r="D11" s="317">
        <f t="shared" si="0"/>
        <v>8.1</v>
      </c>
      <c r="E11" s="320">
        <f>_xlfn.XLOOKUP('計算用シート（当年）'!$C$1,'計算用シート（当年）'!$D$4:$S$4,'計算用シート（当年）'!$D130:$S130)</f>
        <v>1043</v>
      </c>
    </row>
    <row r="12" spans="1:5">
      <c r="A12" s="317"/>
      <c r="B12" s="317"/>
      <c r="C12" s="319" t="str">
        <f>_xlfn.XLOOKUP('計算用シート（当年）'!$C$1,'計算用シート（当年）'!$D$4:$S$4,'計算用シート（当年）'!$D116:$S116)</f>
        <v>釧路</v>
      </c>
      <c r="D12" s="317">
        <f t="shared" si="0"/>
        <v>6.7</v>
      </c>
      <c r="E12" s="320">
        <f>_xlfn.XLOOKUP('計算用シート（当年）'!$C$1,'計算用シート（当年）'!$D$4:$S$4,'計算用シート（当年）'!$D131:$S131)</f>
        <v>869</v>
      </c>
    </row>
    <row r="13" spans="1:5">
      <c r="A13" s="317"/>
      <c r="B13" s="317"/>
      <c r="C13" s="319" t="str">
        <f>_xlfn.XLOOKUP('計算用シート（当年）'!$C$1,'計算用シート（当年）'!$D$4:$S$4,'計算用シート（当年）'!$D117:$S117)</f>
        <v>日高</v>
      </c>
      <c r="D13" s="317">
        <f t="shared" si="0"/>
        <v>5.7</v>
      </c>
      <c r="E13" s="320">
        <f>_xlfn.XLOOKUP('計算用シート（当年）'!$C$1,'計算用シート（当年）'!$D$4:$S$4,'計算用シート（当年）'!$D132:$S132)</f>
        <v>730</v>
      </c>
    </row>
    <row r="14" spans="1:5">
      <c r="A14" s="317"/>
      <c r="B14" s="317"/>
      <c r="C14" s="319" t="str">
        <f>_xlfn.XLOOKUP('計算用シート（当年）'!$C$1,'計算用シート（当年）'!$D$4:$S$4,'計算用シート（当年）'!$D118:$S118)</f>
        <v>胆振</v>
      </c>
      <c r="D14" s="317">
        <f t="shared" si="0"/>
        <v>5.0999999999999996</v>
      </c>
      <c r="E14" s="320">
        <f>_xlfn.XLOOKUP('計算用シート（当年）'!$C$1,'計算用シート（当年）'!$D$4:$S$4,'計算用シート（当年）'!$D133:$S133)</f>
        <v>653</v>
      </c>
    </row>
    <row r="15" spans="1:5">
      <c r="A15" s="317"/>
      <c r="B15" s="317"/>
      <c r="C15" s="319" t="str">
        <f>_xlfn.XLOOKUP('計算用シート（当年）'!$C$1,'計算用シート（当年）'!$D$4:$S$4,'計算用シート（当年）'!$D119:$S119)</f>
        <v>石狩</v>
      </c>
      <c r="D15" s="317">
        <f t="shared" si="0"/>
        <v>3.9</v>
      </c>
      <c r="E15" s="320">
        <f>_xlfn.XLOOKUP('計算用シート（当年）'!$C$1,'計算用シート（当年）'!$D$4:$S$4,'計算用シート（当年）'!$D134:$S134)</f>
        <v>507</v>
      </c>
    </row>
    <row r="16" spans="1:5">
      <c r="A16" s="317"/>
      <c r="B16" s="317"/>
      <c r="C16" s="319" t="str">
        <f>_xlfn.XLOOKUP('計算用シート（当年）'!$C$1,'計算用シート（当年）'!$D$4:$S$4,'計算用シート（当年）'!$D120:$S120)</f>
        <v>後志</v>
      </c>
      <c r="D16" s="317">
        <f t="shared" si="0"/>
        <v>3.4</v>
      </c>
      <c r="E16" s="320">
        <f>_xlfn.XLOOKUP('計算用シート（当年）'!$C$1,'計算用シート（当年）'!$D$4:$S$4,'計算用シート（当年）'!$D135:$S135)</f>
        <v>440</v>
      </c>
    </row>
    <row r="17" spans="1:5">
      <c r="A17" s="317"/>
      <c r="B17" s="317"/>
      <c r="C17" s="319" t="str">
        <f>_xlfn.XLOOKUP('計算用シート（当年）'!$C$1,'計算用シート（当年）'!$D$4:$S$4,'計算用シート（当年）'!$D121:$S121)</f>
        <v>渡島</v>
      </c>
      <c r="D17" s="317">
        <f t="shared" si="0"/>
        <v>3.4</v>
      </c>
      <c r="E17" s="320">
        <f>_xlfn.XLOOKUP('計算用シート（当年）'!$C$1,'計算用シート（当年）'!$D$4:$S$4,'計算用シート（当年）'!$D136:$S136)</f>
        <v>434</v>
      </c>
    </row>
    <row r="18" spans="1:5">
      <c r="A18" s="317"/>
      <c r="B18" s="317"/>
      <c r="C18" s="319" t="str">
        <f>_xlfn.XLOOKUP('計算用シート（当年）'!$C$1,'計算用シート（当年）'!$D$4:$S$4,'計算用シート（当年）'!$D122:$S122)</f>
        <v>宗谷</v>
      </c>
      <c r="D18" s="317">
        <f t="shared" si="0"/>
        <v>3.3</v>
      </c>
      <c r="E18" s="320">
        <f>_xlfn.XLOOKUP('計算用シート（当年）'!$C$1,'計算用シート（当年）'!$D$4:$S$4,'計算用シート（当年）'!$D137:$S137)</f>
        <v>432</v>
      </c>
    </row>
    <row r="19" spans="1:5">
      <c r="A19" s="317"/>
      <c r="B19" s="317"/>
      <c r="C19" s="319" t="str">
        <f>_xlfn.XLOOKUP('計算用シート（当年）'!$C$1,'計算用シート（当年）'!$D$4:$S$4,'計算用シート（当年）'!$D123:$S123)</f>
        <v>留萌</v>
      </c>
      <c r="D19" s="317">
        <f t="shared" si="0"/>
        <v>1.3</v>
      </c>
      <c r="E19" s="320">
        <f>_xlfn.XLOOKUP('計算用シート（当年）'!$C$1,'計算用シート（当年）'!$D$4:$S$4,'計算用シート（当年）'!$D138:$S138)</f>
        <v>173</v>
      </c>
    </row>
    <row r="20" spans="1:5">
      <c r="A20" s="317"/>
      <c r="B20" s="317"/>
      <c r="C20" s="319" t="str">
        <f>_xlfn.XLOOKUP('計算用シート（当年）'!$C$1,'計算用シート（当年）'!$D$4:$S$4,'計算用シート（当年）'!$D124:$S124)</f>
        <v>檜山</v>
      </c>
      <c r="D20" s="317">
        <f t="shared" si="0"/>
        <v>1</v>
      </c>
      <c r="E20" s="320">
        <f>_xlfn.XLOOKUP('計算用シート（当年）'!$C$1,'計算用シート（当年）'!$D$4:$S$4,'計算用シート（当年）'!$D139:$S139)</f>
        <v>134</v>
      </c>
    </row>
    <row r="21" spans="1:5">
      <c r="A21" s="317"/>
      <c r="B21" s="317"/>
      <c r="C21" s="319"/>
      <c r="D21" s="317"/>
      <c r="E21" s="320"/>
    </row>
    <row r="22" spans="1:5">
      <c r="C22" s="317"/>
    </row>
    <row r="23" spans="1:5">
      <c r="A23" s="408" t="s">
        <v>378</v>
      </c>
      <c r="B23" s="408"/>
      <c r="C23" s="408"/>
      <c r="D23" s="408"/>
      <c r="E23" s="408"/>
    </row>
    <row r="24" spans="1:5" ht="18" customHeight="1">
      <c r="A24" s="324"/>
      <c r="B24" s="324"/>
      <c r="C24" s="324"/>
      <c r="D24" s="324"/>
      <c r="E24" s="324"/>
    </row>
    <row r="25" spans="1:5" ht="21.75" customHeight="1"/>
    <row r="26" spans="1:5" ht="12" customHeight="1"/>
    <row r="27" spans="1:5" ht="15" customHeight="1"/>
    <row r="28" spans="1:5" ht="6" customHeight="1"/>
    <row r="29" spans="1:5" ht="15" customHeight="1"/>
    <row r="30" spans="1:5" ht="15" customHeight="1"/>
    <row r="31" spans="1:5" ht="15" customHeight="1"/>
    <row r="32" spans="1:5" ht="15" customHeight="1"/>
    <row r="33" spans="1:1" ht="15" customHeight="1"/>
    <row r="34" spans="1:1" ht="15" customHeight="1"/>
    <row r="35" spans="1:1" ht="15" customHeight="1"/>
    <row r="36" spans="1:1" ht="15" customHeight="1"/>
    <row r="37" spans="1:1" ht="15" customHeight="1"/>
    <row r="38" spans="1:1" ht="15" customHeight="1"/>
    <row r="39" spans="1:1" ht="15" customHeight="1"/>
    <row r="40" spans="1:1" ht="15" customHeight="1"/>
    <row r="41" spans="1:1" ht="15" customHeight="1"/>
    <row r="42" spans="1:1" ht="15" customHeight="1"/>
    <row r="43" spans="1:1" ht="15" customHeight="1"/>
    <row r="44" spans="1:1" ht="18" customHeight="1"/>
    <row r="45" spans="1:1">
      <c r="A45" t="s">
        <v>379</v>
      </c>
    </row>
  </sheetData>
  <mergeCells count="2">
    <mergeCell ref="D1:E1"/>
    <mergeCell ref="A23:E23"/>
  </mergeCells>
  <phoneticPr fontId="3"/>
  <conditionalFormatting sqref="E3">
    <cfRule type="expression" dxfId="1" priority="1">
      <formula>$D$5="10a当たり収量"</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F566D-7223-4688-90BD-4763EAC3B20D}">
  <dimension ref="A1:E56"/>
  <sheetViews>
    <sheetView showGridLines="0" workbookViewId="0">
      <selection activeCell="F22" sqref="F22"/>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5" t="str">
        <f>"グラフ_"&amp;なんばんBOOK!$C$5&amp;"_市町村"</f>
        <v>グラフ_農業産出額計_市町村</v>
      </c>
      <c r="E1" s="396"/>
    </row>
    <row r="2" spans="1:5" ht="19.5" thickBot="1"/>
    <row r="3" spans="1:5" ht="19.5" thickTop="1">
      <c r="A3" s="31" t="s">
        <v>6</v>
      </c>
      <c r="B3" s="301" t="s">
        <v>7</v>
      </c>
      <c r="C3" s="32" t="s">
        <v>380</v>
      </c>
      <c r="D3" s="68" t="s">
        <v>16</v>
      </c>
      <c r="E3" s="33" t="s">
        <v>381</v>
      </c>
    </row>
    <row r="4" spans="1:5">
      <c r="A4" s="317"/>
      <c r="B4" s="317"/>
      <c r="C4" s="317"/>
      <c r="D4" s="318"/>
      <c r="E4" s="318" t="s">
        <v>20</v>
      </c>
    </row>
    <row r="5" spans="1:5">
      <c r="A5" s="317"/>
      <c r="B5" s="317"/>
      <c r="C5" s="319" t="str">
        <f>_xlfn.XLOOKUP('計算用シート（当年）'!$C$1,'計算用シート（当年）'!$D$4:$S$4,'計算用シート（当年）'!$D140:$S140)</f>
        <v>別海町</v>
      </c>
      <c r="D5" s="325" t="str">
        <f>IFERROR(_xlfn.XLOOKUP(C5,市町村振興局拠点対応版!$D$6:$D$184,市町村振興局拠点対応版!$E$6:$E$184),"-")</f>
        <v>根室</v>
      </c>
      <c r="E5" s="320">
        <f>_xlfn.XLOOKUP('計算用シート（当年）'!$C$1,'計算用シート（当年）'!$D$4:$S$4,'計算用シート（当年）'!$D319:$S319)</f>
        <v>6253</v>
      </c>
    </row>
    <row r="6" spans="1:5">
      <c r="A6" s="317"/>
      <c r="B6" s="317"/>
      <c r="C6" s="319" t="str">
        <f>_xlfn.XLOOKUP('計算用シート（当年）'!$C$1,'計算用シート（当年）'!$D$4:$S$4,'計算用シート（当年）'!$D141:$S141)</f>
        <v>北見市</v>
      </c>
      <c r="D6" s="325" t="str">
        <f>IFERROR(_xlfn.XLOOKUP(C6,市町村振興局拠点対応版!$D$6:$D$184,市町村振興局拠点対応版!$E$6:$E$184),"-")</f>
        <v>オホーツク</v>
      </c>
      <c r="E6" s="320">
        <f>_xlfn.XLOOKUP('計算用シート（当年）'!$C$1,'計算用シート（当年）'!$D$4:$S$4,'計算用シート（当年）'!$D320:$S320)</f>
        <v>3357</v>
      </c>
    </row>
    <row r="7" spans="1:5">
      <c r="A7" s="317"/>
      <c r="B7" s="317"/>
      <c r="C7" s="319" t="str">
        <f>_xlfn.XLOOKUP('計算用シート（当年）'!$C$1,'計算用シート（当年）'!$D$4:$S$4,'計算用シート（当年）'!$D142:$S142)</f>
        <v>清水町</v>
      </c>
      <c r="D7" s="325" t="str">
        <f>IFERROR(_xlfn.XLOOKUP(C7,市町村振興局拠点対応版!$D$6:$D$184,市町村振興局拠点対応版!$E$6:$E$184),"-")</f>
        <v>十勝</v>
      </c>
      <c r="E7" s="320">
        <f>_xlfn.XLOOKUP('計算用シート（当年）'!$C$1,'計算用シート（当年）'!$D$4:$S$4,'計算用シート（当年）'!$D321:$S321)</f>
        <v>2806</v>
      </c>
    </row>
    <row r="8" spans="1:5">
      <c r="A8" s="317"/>
      <c r="B8" s="317"/>
      <c r="C8" s="319" t="str">
        <f>_xlfn.XLOOKUP('計算用シート（当年）'!$C$1,'計算用シート（当年）'!$D$4:$S$4,'計算用シート（当年）'!$D143:$S143)</f>
        <v>標茶町</v>
      </c>
      <c r="D8" s="325" t="str">
        <f>IFERROR(_xlfn.XLOOKUP(C8,市町村振興局拠点対応版!$D$6:$D$184,市町村振興局拠点対応版!$E$6:$E$184),"-")</f>
        <v>釧路</v>
      </c>
      <c r="E8" s="320">
        <f>_xlfn.XLOOKUP('計算用シート（当年）'!$C$1,'計算用シート（当年）'!$D$4:$S$4,'計算用シート（当年）'!$D322:$S322)</f>
        <v>2805</v>
      </c>
    </row>
    <row r="9" spans="1:5">
      <c r="A9" s="317"/>
      <c r="B9" s="317"/>
      <c r="C9" s="319" t="str">
        <f>_xlfn.XLOOKUP('計算用シート（当年）'!$C$1,'計算用シート（当年）'!$D$4:$S$4,'計算用シート（当年）'!$D144:$S144)</f>
        <v>士幌町</v>
      </c>
      <c r="D9" s="325" t="str">
        <f>IFERROR(_xlfn.XLOOKUP(C9,市町村振興局拠点対応版!$D$6:$D$184,市町村振興局拠点対応版!$E$6:$E$184),"-")</f>
        <v>十勝</v>
      </c>
      <c r="E9" s="320">
        <f>_xlfn.XLOOKUP('計算用シート（当年）'!$C$1,'計算用シート（当年）'!$D$4:$S$4,'計算用シート（当年）'!$D323:$S323)</f>
        <v>2763</v>
      </c>
    </row>
    <row r="10" spans="1:5">
      <c r="A10" s="317"/>
      <c r="B10" s="317"/>
      <c r="C10" s="319" t="str">
        <f>_xlfn.XLOOKUP('計算用シート（当年）'!$C$1,'計算用シート（当年）'!$D$4:$S$4,'計算用シート（当年）'!$D145:$S145)</f>
        <v>幕別町</v>
      </c>
      <c r="D10" s="325" t="str">
        <f>IFERROR(_xlfn.XLOOKUP(C10,市町村振興局拠点対応版!$D$6:$D$184,市町村振興局拠点対応版!$E$6:$E$184),"-")</f>
        <v>十勝</v>
      </c>
      <c r="E10" s="320">
        <f>_xlfn.XLOOKUP('計算用シート（当年）'!$C$1,'計算用シート（当年）'!$D$4:$S$4,'計算用シート（当年）'!$D324:$S324)</f>
        <v>2711</v>
      </c>
    </row>
    <row r="11" spans="1:5">
      <c r="A11" s="317"/>
      <c r="B11" s="317"/>
      <c r="C11" s="319" t="str">
        <f>_xlfn.XLOOKUP('計算用シート（当年）'!$C$1,'計算用シート（当年）'!$D$4:$S$4,'計算用シート（当年）'!$D146:$S146)</f>
        <v>帯広市</v>
      </c>
      <c r="D11" s="325" t="str">
        <f>IFERROR(_xlfn.XLOOKUP(C11,市町村振興局拠点対応版!$D$6:$D$184,市町村振興局拠点対応版!$E$6:$E$184),"-")</f>
        <v>十勝</v>
      </c>
      <c r="E11" s="320">
        <f>_xlfn.XLOOKUP('計算用シート（当年）'!$C$1,'計算用シート（当年）'!$D$4:$S$4,'計算用シート（当年）'!$D325:$S325)</f>
        <v>2647</v>
      </c>
    </row>
    <row r="12" spans="1:5">
      <c r="A12" s="317"/>
      <c r="B12" s="317"/>
      <c r="C12" s="319" t="str">
        <f>_xlfn.XLOOKUP('計算用シート（当年）'!$C$1,'計算用シート（当年）'!$D$4:$S$4,'計算用シート（当年）'!$D147:$S147)</f>
        <v>中標津町</v>
      </c>
      <c r="D12" s="325" t="str">
        <f>IFERROR(_xlfn.XLOOKUP(C12,市町村振興局拠点対応版!$D$6:$D$184,市町村振興局拠点対応版!$E$6:$E$184),"-")</f>
        <v>根室</v>
      </c>
      <c r="E12" s="320">
        <f>_xlfn.XLOOKUP('計算用シート（当年）'!$C$1,'計算用シート（当年）'!$D$4:$S$4,'計算用シート（当年）'!$D326:$S326)</f>
        <v>2452</v>
      </c>
    </row>
    <row r="13" spans="1:5">
      <c r="A13" s="317"/>
      <c r="B13" s="317"/>
      <c r="C13" s="319" t="str">
        <f>_xlfn.XLOOKUP('計算用シート（当年）'!$C$1,'計算用シート（当年）'!$D$4:$S$4,'計算用シート（当年）'!$D148:$S148)</f>
        <v>網走市</v>
      </c>
      <c r="D13" s="325" t="str">
        <f>IFERROR(_xlfn.XLOOKUP(C13,市町村振興局拠点対応版!$D$6:$D$184,市町村振興局拠点対応版!$E$6:$E$184),"-")</f>
        <v>オホーツク</v>
      </c>
      <c r="E13" s="320">
        <f>_xlfn.XLOOKUP('計算用シート（当年）'!$C$1,'計算用シート（当年）'!$D$4:$S$4,'計算用シート（当年）'!$D327:$S327)</f>
        <v>2395</v>
      </c>
    </row>
    <row r="14" spans="1:5">
      <c r="A14" s="317"/>
      <c r="B14" s="317"/>
      <c r="C14" s="319" t="str">
        <f>_xlfn.XLOOKUP('計算用シート（当年）'!$C$1,'計算用シート（当年）'!$D$4:$S$4,'計算用シート（当年）'!$D149:$S149)</f>
        <v>芽室町</v>
      </c>
      <c r="D14" s="325" t="str">
        <f>IFERROR(_xlfn.XLOOKUP(C14,市町村振興局拠点対応版!$D$6:$D$184,市町村振興局拠点対応版!$E$6:$E$184),"-")</f>
        <v>十勝</v>
      </c>
      <c r="E14" s="320">
        <f>_xlfn.XLOOKUP('計算用シート（当年）'!$C$1,'計算用シート（当年）'!$D$4:$S$4,'計算用シート（当年）'!$D328:$S328)</f>
        <v>2363</v>
      </c>
    </row>
    <row r="15" spans="1:5">
      <c r="A15" s="317"/>
      <c r="B15" s="317"/>
      <c r="C15" s="319" t="str">
        <f>_xlfn.XLOOKUP('計算用シート（当年）'!$C$1,'計算用シート（当年）'!$D$4:$S$4,'計算用シート（当年）'!$D150:$S150)</f>
        <v>音更町</v>
      </c>
      <c r="D15" s="325" t="str">
        <f>IFERROR(_xlfn.XLOOKUP(C15,市町村振興局拠点対応版!$D$6:$D$184,市町村振興局拠点対応版!$E$6:$E$184),"-")</f>
        <v>十勝</v>
      </c>
      <c r="E15" s="320">
        <f>_xlfn.XLOOKUP('計算用シート（当年）'!$C$1,'計算用シート（当年）'!$D$4:$S$4,'計算用シート（当年）'!$D329:$S329)</f>
        <v>2313</v>
      </c>
    </row>
    <row r="16" spans="1:5">
      <c r="A16" s="317"/>
      <c r="B16" s="317"/>
      <c r="C16" s="319" t="str">
        <f>_xlfn.XLOOKUP('計算用シート（当年）'!$C$1,'計算用シート（当年）'!$D$4:$S$4,'計算用シート（当年）'!$D151:$S151)</f>
        <v>上士幌町</v>
      </c>
      <c r="D16" s="325" t="str">
        <f>IFERROR(_xlfn.XLOOKUP(C16,市町村振興局拠点対応版!$D$6:$D$184,市町村振興局拠点対応版!$E$6:$E$184),"-")</f>
        <v>十勝</v>
      </c>
      <c r="E16" s="320">
        <f>_xlfn.XLOOKUP('計算用シート（当年）'!$C$1,'計算用シート（当年）'!$D$4:$S$4,'計算用シート（当年）'!$D330:$S330)</f>
        <v>2091</v>
      </c>
    </row>
    <row r="17" spans="1:5">
      <c r="A17" s="317"/>
      <c r="B17" s="317"/>
      <c r="C17" s="319" t="str">
        <f>_xlfn.XLOOKUP('計算用シート（当年）'!$C$1,'計算用シート（当年）'!$D$4:$S$4,'計算用シート（当年）'!$D152:$S152)</f>
        <v>鹿追町</v>
      </c>
      <c r="D17" s="325" t="str">
        <f>IFERROR(_xlfn.XLOOKUP(C17,市町村振興局拠点対応版!$D$6:$D$184,市町村振興局拠点対応版!$E$6:$E$184),"-")</f>
        <v>十勝</v>
      </c>
      <c r="E17" s="320">
        <f>_xlfn.XLOOKUP('計算用シート（当年）'!$C$1,'計算用シート（当年）'!$D$4:$S$4,'計算用シート（当年）'!$D331:$S331)</f>
        <v>1971</v>
      </c>
    </row>
    <row r="18" spans="1:5">
      <c r="A18" s="317"/>
      <c r="B18" s="317"/>
      <c r="C18" s="319" t="str">
        <f>_xlfn.XLOOKUP('計算用シート（当年）'!$C$1,'計算用シート（当年）'!$D$4:$S$4,'計算用シート（当年）'!$D153:$S153)</f>
        <v>富良野市</v>
      </c>
      <c r="D18" s="325" t="str">
        <f>IFERROR(_xlfn.XLOOKUP(C18,市町村振興局拠点対応版!$D$6:$D$184,市町村振興局拠点対応版!$E$6:$E$184),"-")</f>
        <v>上川</v>
      </c>
      <c r="E18" s="320">
        <f>_xlfn.XLOOKUP('計算用シート（当年）'!$C$1,'計算用シート（当年）'!$D$4:$S$4,'計算用シート（当年）'!$D332:$S332)</f>
        <v>1960</v>
      </c>
    </row>
    <row r="19" spans="1:5">
      <c r="A19" s="317"/>
      <c r="B19" s="317"/>
      <c r="C19" s="319" t="str">
        <f>_xlfn.XLOOKUP('計算用シート（当年）'!$C$1,'計算用シート（当年）'!$D$4:$S$4,'計算用シート（当年）'!$D154:$S154)</f>
        <v>新ひだか町</v>
      </c>
      <c r="D19" s="325" t="str">
        <f>IFERROR(_xlfn.XLOOKUP(C19,市町村振興局拠点対応版!$D$6:$D$184,市町村振興局拠点対応版!$E$6:$E$184),"-")</f>
        <v>日高</v>
      </c>
      <c r="E19" s="320">
        <f>_xlfn.XLOOKUP('計算用シート（当年）'!$C$1,'計算用シート（当年）'!$D$4:$S$4,'計算用シート（当年）'!$D333:$S333)</f>
        <v>1917</v>
      </c>
    </row>
    <row r="20" spans="1:5">
      <c r="A20" s="317"/>
      <c r="B20" s="317"/>
      <c r="C20" s="319" t="str">
        <f>_xlfn.XLOOKUP('計算用シート（当年）'!$C$1,'計算用シート（当年）'!$D$4:$S$4,'計算用シート（当年）'!$D155:$S155)</f>
        <v>日高町</v>
      </c>
      <c r="D20" s="325" t="str">
        <f>IFERROR(_xlfn.XLOOKUP(C20,市町村振興局拠点対応版!$D$6:$D$184,市町村振興局拠点対応版!$E$6:$E$184),"-")</f>
        <v>日高</v>
      </c>
      <c r="E20" s="320">
        <f>_xlfn.XLOOKUP('計算用シート（当年）'!$C$1,'計算用シート（当年）'!$D$4:$S$4,'計算用シート（当年）'!$D334:$S334)</f>
        <v>1833</v>
      </c>
    </row>
    <row r="21" spans="1:5">
      <c r="A21" s="317"/>
      <c r="B21" s="317"/>
      <c r="C21" s="319" t="str">
        <f>_xlfn.XLOOKUP('計算用シート（当年）'!$C$1,'計算用シート（当年）'!$D$4:$S$4,'計算用シート（当年）'!$D156:$S156)</f>
        <v>湧別町</v>
      </c>
      <c r="D21" s="325" t="str">
        <f>IFERROR(_xlfn.XLOOKUP(C21,市町村振興局拠点対応版!$D$6:$D$184,市町村振興局拠点対応版!$E$6:$E$184),"-")</f>
        <v>オホーツク</v>
      </c>
      <c r="E21" s="320">
        <f>_xlfn.XLOOKUP('計算用シート（当年）'!$C$1,'計算用シート（当年）'!$D$4:$S$4,'計算用シート（当年）'!$D335:$S335)</f>
        <v>1698</v>
      </c>
    </row>
    <row r="22" spans="1:5">
      <c r="A22" s="317"/>
      <c r="B22" s="317"/>
      <c r="C22" s="319" t="str">
        <f>_xlfn.XLOOKUP('計算用シート（当年）'!$C$1,'計算用シート（当年）'!$D$4:$S$4,'計算用シート（当年）'!$D157:$S157)</f>
        <v>岩見沢市</v>
      </c>
      <c r="D22" s="325" t="str">
        <f>IFERROR(_xlfn.XLOOKUP(C22,市町村振興局拠点対応版!$D$6:$D$184,市町村振興局拠点対応版!$E$6:$E$184),"-")</f>
        <v>空知</v>
      </c>
      <c r="E22" s="320">
        <f>_xlfn.XLOOKUP('計算用シート（当年）'!$C$1,'計算用シート（当年）'!$D$4:$S$4,'計算用シート（当年）'!$D336:$S336)</f>
        <v>1676</v>
      </c>
    </row>
    <row r="23" spans="1:5">
      <c r="A23" s="317"/>
      <c r="B23" s="317"/>
      <c r="C23" s="319" t="str">
        <f>_xlfn.XLOOKUP('計算用シート（当年）'!$C$1,'計算用シート（当年）'!$D$4:$S$4,'計算用シート（当年）'!$D158:$S158)</f>
        <v>大樹町</v>
      </c>
      <c r="D23" s="325" t="str">
        <f>IFERROR(_xlfn.XLOOKUP(C23,市町村振興局拠点対応版!$D$6:$D$184,市町村振興局拠点対応版!$E$6:$E$184),"-")</f>
        <v>十勝</v>
      </c>
      <c r="E23" s="320">
        <f>_xlfn.XLOOKUP('計算用シート（当年）'!$C$1,'計算用シート（当年）'!$D$4:$S$4,'計算用シート（当年）'!$D337:$S337)</f>
        <v>1629</v>
      </c>
    </row>
    <row r="24" spans="1:5">
      <c r="A24" s="317"/>
      <c r="B24" s="317"/>
      <c r="C24" s="319" t="str">
        <f>_xlfn.XLOOKUP('計算用シート（当年）'!$C$1,'計算用シート（当年）'!$D$4:$S$4,'計算用シート（当年）'!$D159:$S159)</f>
        <v>浜中町</v>
      </c>
      <c r="D24" s="325" t="str">
        <f>IFERROR(_xlfn.XLOOKUP(C24,市町村振興局拠点対応版!$D$6:$D$184,市町村振興局拠点対応版!$E$6:$E$184),"-")</f>
        <v>釧路</v>
      </c>
      <c r="E24" s="320">
        <f>_xlfn.XLOOKUP('計算用シート（当年）'!$C$1,'計算用シート（当年）'!$D$4:$S$4,'計算用シート（当年）'!$D338:$S338)</f>
        <v>1549</v>
      </c>
    </row>
    <row r="25" spans="1:5">
      <c r="A25" s="317"/>
      <c r="B25" s="317"/>
      <c r="C25" s="319"/>
      <c r="D25" s="317"/>
      <c r="E25" s="320"/>
    </row>
    <row r="26" spans="1:5">
      <c r="C26" s="317"/>
    </row>
    <row r="27" spans="1:5">
      <c r="A27" s="408" t="s">
        <v>378</v>
      </c>
      <c r="B27" s="408"/>
      <c r="C27" s="408"/>
      <c r="D27" s="408"/>
      <c r="E27" s="408"/>
    </row>
    <row r="28" spans="1:5" ht="18" customHeight="1">
      <c r="A28" s="324"/>
      <c r="B28" s="324"/>
      <c r="C28" s="324"/>
      <c r="D28" s="324"/>
      <c r="E28" s="324"/>
    </row>
    <row r="29" spans="1:5" ht="21.75" customHeight="1"/>
    <row r="30" spans="1:5" ht="12" customHeight="1"/>
    <row r="31" spans="1:5" ht="15" customHeight="1"/>
    <row r="32" spans="1:5" ht="6"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spans="1:1" ht="15" customHeight="1"/>
    <row r="50" spans="1:1" ht="15" customHeight="1"/>
    <row r="51" spans="1:1" ht="15" customHeight="1"/>
    <row r="52" spans="1:1" ht="15" customHeight="1"/>
    <row r="53" spans="1:1" ht="15" customHeight="1"/>
    <row r="54" spans="1:1" ht="15" customHeight="1"/>
    <row r="55" spans="1:1" ht="18" customHeight="1"/>
    <row r="56" spans="1:1">
      <c r="A56" t="s">
        <v>379</v>
      </c>
    </row>
  </sheetData>
  <mergeCells count="2">
    <mergeCell ref="D1:E1"/>
    <mergeCell ref="A27:E27"/>
  </mergeCells>
  <phoneticPr fontId="3"/>
  <conditionalFormatting sqref="E3">
    <cfRule type="expression" dxfId="0" priority="1">
      <formula>$D$5="10a当たり収量"</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548A0-0435-4969-B8DE-BC1087F33F62}">
  <dimension ref="A1:A15"/>
  <sheetViews>
    <sheetView workbookViewId="0">
      <selection activeCell="F22" sqref="F22"/>
    </sheetView>
  </sheetViews>
  <sheetFormatPr defaultRowHeight="18.75"/>
  <sheetData>
    <row r="1" spans="1:1">
      <c r="A1" t="s">
        <v>5</v>
      </c>
    </row>
    <row r="2" spans="1:1">
      <c r="A2" t="s">
        <v>29</v>
      </c>
    </row>
    <row r="3" spans="1:1">
      <c r="A3" t="s">
        <v>30</v>
      </c>
    </row>
    <row r="4" spans="1:1">
      <c r="A4" t="s">
        <v>31</v>
      </c>
    </row>
    <row r="5" spans="1:1">
      <c r="A5" t="s">
        <v>32</v>
      </c>
    </row>
    <row r="6" spans="1:1">
      <c r="A6" t="s">
        <v>33</v>
      </c>
    </row>
    <row r="7" spans="1:1">
      <c r="A7" t="s">
        <v>34</v>
      </c>
    </row>
    <row r="8" spans="1:1">
      <c r="A8" t="s">
        <v>35</v>
      </c>
    </row>
    <row r="9" spans="1:1">
      <c r="A9" t="s">
        <v>37</v>
      </c>
    </row>
    <row r="10" spans="1:1">
      <c r="A10" t="s">
        <v>38</v>
      </c>
    </row>
    <row r="11" spans="1:1">
      <c r="A11" t="s">
        <v>39</v>
      </c>
    </row>
    <row r="12" spans="1:1">
      <c r="A12" t="s">
        <v>40</v>
      </c>
    </row>
    <row r="13" spans="1:1">
      <c r="A13" t="s">
        <v>41</v>
      </c>
    </row>
    <row r="14" spans="1:1">
      <c r="A14" t="s">
        <v>42</v>
      </c>
    </row>
    <row r="15" spans="1:1">
      <c r="A15" t="s">
        <v>43</v>
      </c>
    </row>
  </sheetData>
  <phoneticPr fontId="3"/>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A1C5-D1CC-4971-8D5F-C45A9B541694}">
  <sheetPr>
    <tabColor theme="5" tint="0.79998168889431442"/>
  </sheetPr>
  <dimension ref="A1:BA65"/>
  <sheetViews>
    <sheetView zoomScaleNormal="100" zoomScaleSheetLayoutView="100" workbookViewId="0">
      <pane xSplit="2" ySplit="14" topLeftCell="C45" activePane="bottomRight" state="frozen"/>
      <selection activeCell="F22" sqref="F22"/>
      <selection pane="topRight" activeCell="F22" sqref="F22"/>
      <selection pane="bottomLeft" activeCell="F22" sqref="F22"/>
      <selection pane="bottomRight" activeCell="F22" sqref="F22"/>
    </sheetView>
  </sheetViews>
  <sheetFormatPr defaultColWidth="7.75" defaultRowHeight="13.5"/>
  <cols>
    <col min="1" max="1" width="12.125" style="101" customWidth="1"/>
    <col min="2" max="2" width="3.25" style="135" customWidth="1"/>
    <col min="3" max="3" width="9.5" style="101" customWidth="1"/>
    <col min="4" max="4" width="3.25" style="101" customWidth="1"/>
    <col min="5" max="5" width="8.75" style="101" customWidth="1"/>
    <col min="6" max="6" width="3.25" style="101" customWidth="1"/>
    <col min="7" max="7" width="8.75" style="101" customWidth="1"/>
    <col min="8" max="8" width="3.25" style="101" customWidth="1"/>
    <col min="9" max="9" width="8.75" style="101" customWidth="1"/>
    <col min="10" max="10" width="3.25" style="101" customWidth="1"/>
    <col min="11" max="11" width="8.75" style="101" customWidth="1"/>
    <col min="12" max="12" width="3.25" style="101" customWidth="1"/>
    <col min="13" max="13" width="8.75" style="101" customWidth="1"/>
    <col min="14" max="14" width="3.25" style="101" customWidth="1"/>
    <col min="15" max="15" width="8.75" style="101" customWidth="1"/>
    <col min="16" max="16" width="3.25" style="101" customWidth="1"/>
    <col min="17" max="17" width="8.75" style="101" customWidth="1"/>
    <col min="18" max="18" width="3.25" style="101" customWidth="1"/>
    <col min="19" max="19" width="8.75" style="101" customWidth="1"/>
    <col min="20" max="20" width="3.25" style="101" customWidth="1"/>
    <col min="21" max="21" width="8.75" style="101" customWidth="1"/>
    <col min="22" max="22" width="3.25" style="101" customWidth="1"/>
    <col min="23" max="23" width="8.75" style="101" customWidth="1"/>
    <col min="24" max="24" width="3.25" style="101" customWidth="1"/>
    <col min="25" max="25" width="8.75" style="101" customWidth="1"/>
    <col min="26" max="26" width="3.25" style="101" customWidth="1"/>
    <col min="27" max="27" width="8.75" style="101" customWidth="1"/>
    <col min="28" max="28" width="3.25" style="101" customWidth="1"/>
    <col min="29" max="29" width="8.75" style="101" customWidth="1"/>
    <col min="30" max="30" width="3.25" style="101" customWidth="1"/>
    <col min="31" max="31" width="8.75" style="101" customWidth="1"/>
    <col min="32" max="32" width="3.25" style="101" customWidth="1"/>
    <col min="33" max="33" width="8.75" style="101" customWidth="1"/>
    <col min="34" max="34" width="3.25" style="101" customWidth="1"/>
    <col min="35" max="35" width="8.75" style="101" customWidth="1"/>
    <col min="36" max="36" width="3.25" style="101" customWidth="1"/>
    <col min="37" max="37" width="8.75" style="101" customWidth="1"/>
    <col min="38" max="38" width="3.25" style="101" customWidth="1"/>
    <col min="39" max="39" width="8.75" style="101" customWidth="1"/>
    <col min="40" max="40" width="3.25" style="101" customWidth="1"/>
    <col min="41" max="41" width="8.75" style="101" customWidth="1"/>
    <col min="42" max="42" width="3.25" style="101" customWidth="1"/>
    <col min="43" max="43" width="8.75" style="101" customWidth="1"/>
    <col min="44" max="44" width="3.25" style="101" customWidth="1"/>
    <col min="45" max="45" width="8.75" style="101" customWidth="1"/>
    <col min="46" max="46" width="3.25" style="101" customWidth="1"/>
    <col min="47" max="47" width="10.5" style="101" customWidth="1"/>
    <col min="48" max="48" width="3.25" style="101" customWidth="1"/>
    <col min="49" max="49" width="10.625" style="101" customWidth="1"/>
    <col min="50" max="50" width="3.25" style="101" customWidth="1"/>
    <col min="51" max="52" width="15" style="101" customWidth="1"/>
    <col min="53" max="53" width="3.625" style="136" customWidth="1"/>
    <col min="54" max="16384" width="7.75" style="101"/>
  </cols>
  <sheetData>
    <row r="1" spans="1:53" s="85" customFormat="1" ht="14.25">
      <c r="A1" s="85" t="s">
        <v>382</v>
      </c>
      <c r="B1" s="86"/>
      <c r="BA1" s="87"/>
    </row>
    <row r="2" spans="1:53" s="85" customFormat="1" ht="14.25">
      <c r="A2" s="88" t="s">
        <v>383</v>
      </c>
      <c r="B2" s="86"/>
      <c r="I2" s="89"/>
      <c r="J2" s="89"/>
      <c r="M2" s="88"/>
      <c r="N2" s="88"/>
      <c r="O2" s="88"/>
      <c r="P2" s="88"/>
      <c r="Q2" s="88"/>
      <c r="R2" s="88"/>
      <c r="S2" s="88"/>
      <c r="T2" s="88"/>
      <c r="U2" s="88"/>
      <c r="V2" s="88"/>
      <c r="W2" s="88"/>
      <c r="X2" s="88"/>
      <c r="Y2" s="90"/>
      <c r="Z2" s="90"/>
      <c r="AA2" s="88"/>
      <c r="AB2" s="88"/>
      <c r="AC2" s="88"/>
      <c r="AD2" s="88"/>
      <c r="AE2" s="91"/>
      <c r="AF2" s="91"/>
      <c r="AG2" s="91"/>
      <c r="AH2" s="91"/>
      <c r="AI2" s="90"/>
      <c r="AJ2" s="90"/>
      <c r="AK2" s="90"/>
      <c r="AL2" s="90"/>
      <c r="AM2" s="90"/>
      <c r="AN2" s="90"/>
      <c r="AO2" s="90"/>
      <c r="AP2" s="90"/>
      <c r="BA2" s="87"/>
    </row>
    <row r="3" spans="1:53" s="85" customFormat="1" ht="14.25">
      <c r="A3" s="85" t="s">
        <v>384</v>
      </c>
      <c r="B3" s="86"/>
      <c r="K3" s="85" t="s">
        <v>385</v>
      </c>
      <c r="BA3" s="87"/>
    </row>
    <row r="4" spans="1:53" s="92" customFormat="1" ht="12">
      <c r="B4" s="93"/>
      <c r="BA4" s="94"/>
    </row>
    <row r="5" spans="1:53" s="92" customFormat="1" ht="12.75" thickBot="1">
      <c r="A5" s="95"/>
      <c r="B5" s="96"/>
      <c r="C5" s="95"/>
      <c r="D5" s="95"/>
      <c r="E5" s="95"/>
      <c r="F5" s="95"/>
      <c r="G5" s="95"/>
      <c r="H5" s="95"/>
      <c r="I5" s="95"/>
      <c r="J5" s="95"/>
      <c r="K5" s="95"/>
      <c r="L5" s="95"/>
      <c r="M5" s="95"/>
      <c r="N5" s="95"/>
      <c r="O5" s="95"/>
      <c r="P5" s="95"/>
      <c r="Q5" s="95"/>
      <c r="R5" s="95"/>
      <c r="S5" s="95"/>
      <c r="T5" s="95"/>
      <c r="U5" s="95"/>
      <c r="V5" s="95"/>
      <c r="W5" s="95"/>
      <c r="X5" s="95"/>
      <c r="Y5" s="97"/>
      <c r="Z5" s="97"/>
      <c r="AA5" s="95"/>
      <c r="AB5" s="95"/>
      <c r="AC5" s="95"/>
      <c r="AD5" s="95"/>
      <c r="AE5" s="95"/>
      <c r="AF5" s="95"/>
      <c r="AG5" s="95"/>
      <c r="AH5" s="95"/>
      <c r="AI5" s="97"/>
      <c r="AJ5" s="97"/>
      <c r="AK5" s="95"/>
      <c r="AL5" s="95"/>
      <c r="AM5" s="95"/>
      <c r="AN5" s="95"/>
      <c r="AO5" s="95"/>
      <c r="AP5" s="95"/>
      <c r="AQ5" s="95"/>
      <c r="AR5" s="95"/>
      <c r="AS5" s="95"/>
      <c r="AT5" s="95"/>
      <c r="AU5" s="95"/>
      <c r="AV5" s="95"/>
      <c r="AW5" s="95"/>
      <c r="AX5" s="95"/>
      <c r="AY5" s="95"/>
      <c r="AZ5" s="95"/>
      <c r="BA5" s="97"/>
    </row>
    <row r="6" spans="1:53" ht="14.25" customHeight="1" thickTop="1">
      <c r="A6" s="98"/>
      <c r="B6" s="99"/>
      <c r="C6" s="409" t="s">
        <v>386</v>
      </c>
      <c r="D6" s="410"/>
      <c r="E6" s="410"/>
      <c r="F6" s="410"/>
      <c r="G6" s="410"/>
      <c r="H6" s="410"/>
      <c r="I6" s="410"/>
      <c r="J6" s="410"/>
      <c r="K6" s="410"/>
      <c r="L6" s="410"/>
      <c r="M6" s="410"/>
      <c r="N6" s="410"/>
      <c r="O6" s="410"/>
      <c r="P6" s="410"/>
      <c r="Q6" s="410"/>
      <c r="R6" s="410"/>
      <c r="S6" s="410"/>
      <c r="T6" s="410"/>
      <c r="U6" s="410"/>
      <c r="V6" s="410"/>
      <c r="W6" s="410"/>
      <c r="X6" s="410"/>
      <c r="Y6" s="410"/>
      <c r="Z6" s="410"/>
      <c r="AA6" s="410"/>
      <c r="AB6" s="410"/>
      <c r="AC6" s="410"/>
      <c r="AD6" s="410"/>
      <c r="AE6" s="410"/>
      <c r="AF6" s="410"/>
      <c r="AG6" s="410"/>
      <c r="AH6" s="410"/>
      <c r="AI6" s="410"/>
      <c r="AJ6" s="410"/>
      <c r="AK6" s="410"/>
      <c r="AL6" s="410"/>
      <c r="AM6" s="410"/>
      <c r="AN6" s="410"/>
      <c r="AO6" s="410"/>
      <c r="AP6" s="410"/>
      <c r="AQ6" s="410"/>
      <c r="AR6" s="410"/>
      <c r="AS6" s="410"/>
      <c r="AT6" s="410"/>
      <c r="AU6" s="410"/>
      <c r="AV6" s="411"/>
      <c r="AW6" s="412" t="s">
        <v>387</v>
      </c>
      <c r="AX6" s="413"/>
      <c r="AY6" s="329" t="s">
        <v>388</v>
      </c>
      <c r="AZ6" s="372" t="s">
        <v>389</v>
      </c>
      <c r="BA6" s="100"/>
    </row>
    <row r="7" spans="1:53" ht="14.25" customHeight="1">
      <c r="A7" s="102"/>
      <c r="B7" s="103"/>
      <c r="C7" s="416" t="s">
        <v>390</v>
      </c>
      <c r="D7" s="417"/>
      <c r="E7" s="420" t="s">
        <v>391</v>
      </c>
      <c r="F7" s="421"/>
      <c r="G7" s="421"/>
      <c r="H7" s="421"/>
      <c r="I7" s="421"/>
      <c r="J7" s="421"/>
      <c r="K7" s="421"/>
      <c r="L7" s="421"/>
      <c r="M7" s="421"/>
      <c r="N7" s="421"/>
      <c r="O7" s="421"/>
      <c r="P7" s="421"/>
      <c r="Q7" s="421"/>
      <c r="R7" s="421"/>
      <c r="S7" s="421"/>
      <c r="T7" s="421"/>
      <c r="U7" s="421"/>
      <c r="V7" s="421"/>
      <c r="W7" s="421"/>
      <c r="X7" s="421"/>
      <c r="Y7" s="421"/>
      <c r="Z7" s="421"/>
      <c r="AA7" s="421"/>
      <c r="AB7" s="422"/>
      <c r="AC7" s="423" t="s">
        <v>392</v>
      </c>
      <c r="AD7" s="424"/>
      <c r="AE7" s="424"/>
      <c r="AF7" s="424"/>
      <c r="AG7" s="424"/>
      <c r="AH7" s="424"/>
      <c r="AI7" s="424"/>
      <c r="AJ7" s="424"/>
      <c r="AK7" s="424"/>
      <c r="AL7" s="424"/>
      <c r="AM7" s="424"/>
      <c r="AN7" s="424"/>
      <c r="AO7" s="424"/>
      <c r="AP7" s="424"/>
      <c r="AQ7" s="424"/>
      <c r="AR7" s="424"/>
      <c r="AS7" s="424"/>
      <c r="AT7" s="425"/>
      <c r="AU7" s="416" t="s">
        <v>393</v>
      </c>
      <c r="AV7" s="417"/>
      <c r="AW7" s="414"/>
      <c r="AX7" s="415"/>
      <c r="AY7" s="428" t="s">
        <v>394</v>
      </c>
      <c r="AZ7" s="431" t="s">
        <v>395</v>
      </c>
      <c r="BA7" s="100"/>
    </row>
    <row r="8" spans="1:53" ht="12.75" customHeight="1">
      <c r="A8" s="104"/>
      <c r="B8" s="105"/>
      <c r="C8" s="418"/>
      <c r="D8" s="419"/>
      <c r="E8" s="416" t="s">
        <v>396</v>
      </c>
      <c r="F8" s="417"/>
      <c r="G8" s="416" t="s">
        <v>397</v>
      </c>
      <c r="H8" s="417"/>
      <c r="I8" s="416" t="s">
        <v>398</v>
      </c>
      <c r="J8" s="417"/>
      <c r="K8" s="416" t="s">
        <v>399</v>
      </c>
      <c r="L8" s="417"/>
      <c r="M8" s="416" t="s">
        <v>400</v>
      </c>
      <c r="N8" s="417"/>
      <c r="O8" s="416" t="s">
        <v>401</v>
      </c>
      <c r="P8" s="417"/>
      <c r="Q8" s="416" t="s">
        <v>402</v>
      </c>
      <c r="R8" s="417"/>
      <c r="S8" s="416" t="s">
        <v>403</v>
      </c>
      <c r="T8" s="417"/>
      <c r="U8" s="416" t="s">
        <v>404</v>
      </c>
      <c r="V8" s="417"/>
      <c r="W8" s="416" t="s">
        <v>405</v>
      </c>
      <c r="X8" s="426"/>
      <c r="Y8" s="371"/>
      <c r="Z8" s="370"/>
      <c r="AA8" s="416" t="s">
        <v>406</v>
      </c>
      <c r="AB8" s="417"/>
      <c r="AC8" s="416" t="s">
        <v>396</v>
      </c>
      <c r="AD8" s="417"/>
      <c r="AE8" s="416" t="s">
        <v>407</v>
      </c>
      <c r="AF8" s="417"/>
      <c r="AG8" s="416" t="s">
        <v>408</v>
      </c>
      <c r="AH8" s="426"/>
      <c r="AI8" s="371"/>
      <c r="AJ8" s="370"/>
      <c r="AK8" s="416" t="s">
        <v>409</v>
      </c>
      <c r="AL8" s="417"/>
      <c r="AM8" s="416" t="s">
        <v>410</v>
      </c>
      <c r="AN8" s="426"/>
      <c r="AO8" s="330"/>
      <c r="AP8" s="106"/>
      <c r="AQ8" s="106"/>
      <c r="AR8" s="331"/>
      <c r="AS8" s="416" t="s">
        <v>411</v>
      </c>
      <c r="AT8" s="417"/>
      <c r="AU8" s="418"/>
      <c r="AV8" s="419"/>
      <c r="AW8" s="414"/>
      <c r="AX8" s="415"/>
      <c r="AY8" s="429"/>
      <c r="AZ8" s="432"/>
      <c r="BA8" s="100"/>
    </row>
    <row r="9" spans="1:53" ht="14.25" customHeight="1">
      <c r="A9" s="434" t="s">
        <v>412</v>
      </c>
      <c r="B9" s="435"/>
      <c r="C9" s="418"/>
      <c r="D9" s="419"/>
      <c r="E9" s="418"/>
      <c r="F9" s="419"/>
      <c r="G9" s="418"/>
      <c r="H9" s="419"/>
      <c r="I9" s="418"/>
      <c r="J9" s="419"/>
      <c r="K9" s="418"/>
      <c r="L9" s="419"/>
      <c r="M9" s="418"/>
      <c r="N9" s="419"/>
      <c r="O9" s="418"/>
      <c r="P9" s="419"/>
      <c r="Q9" s="418"/>
      <c r="R9" s="419"/>
      <c r="S9" s="418"/>
      <c r="T9" s="419"/>
      <c r="U9" s="418"/>
      <c r="V9" s="419"/>
      <c r="W9" s="418"/>
      <c r="X9" s="427"/>
      <c r="Y9" s="332"/>
      <c r="Z9" s="333"/>
      <c r="AA9" s="418"/>
      <c r="AB9" s="419"/>
      <c r="AC9" s="418"/>
      <c r="AD9" s="419"/>
      <c r="AE9" s="418"/>
      <c r="AF9" s="419"/>
      <c r="AG9" s="418"/>
      <c r="AH9" s="427"/>
      <c r="AI9" s="332"/>
      <c r="AJ9" s="333"/>
      <c r="AK9" s="418"/>
      <c r="AL9" s="419"/>
      <c r="AM9" s="418"/>
      <c r="AN9" s="427"/>
      <c r="AO9" s="107"/>
      <c r="AP9" s="106"/>
      <c r="AQ9" s="107"/>
      <c r="AR9" s="334"/>
      <c r="AS9" s="418"/>
      <c r="AT9" s="419"/>
      <c r="AU9" s="418"/>
      <c r="AV9" s="419"/>
      <c r="AW9" s="414"/>
      <c r="AX9" s="415"/>
      <c r="AY9" s="429"/>
      <c r="AZ9" s="432"/>
      <c r="BA9" s="100"/>
    </row>
    <row r="10" spans="1:53" ht="11.25" customHeight="1">
      <c r="A10" s="106"/>
      <c r="B10" s="108"/>
      <c r="C10" s="418"/>
      <c r="D10" s="419"/>
      <c r="E10" s="418"/>
      <c r="F10" s="419"/>
      <c r="G10" s="418"/>
      <c r="H10" s="419"/>
      <c r="I10" s="418"/>
      <c r="J10" s="419"/>
      <c r="K10" s="418"/>
      <c r="L10" s="419"/>
      <c r="M10" s="418"/>
      <c r="N10" s="419"/>
      <c r="O10" s="418"/>
      <c r="P10" s="419"/>
      <c r="Q10" s="418"/>
      <c r="R10" s="419"/>
      <c r="S10" s="418"/>
      <c r="T10" s="419"/>
      <c r="U10" s="418"/>
      <c r="V10" s="419"/>
      <c r="W10" s="418"/>
      <c r="X10" s="419"/>
      <c r="Y10" s="416" t="s">
        <v>413</v>
      </c>
      <c r="Z10" s="417"/>
      <c r="AA10" s="418"/>
      <c r="AB10" s="419"/>
      <c r="AC10" s="418"/>
      <c r="AD10" s="419"/>
      <c r="AE10" s="418"/>
      <c r="AF10" s="419"/>
      <c r="AG10" s="418"/>
      <c r="AH10" s="419"/>
      <c r="AI10" s="416" t="s">
        <v>414</v>
      </c>
      <c r="AJ10" s="417"/>
      <c r="AK10" s="418"/>
      <c r="AL10" s="419"/>
      <c r="AM10" s="418"/>
      <c r="AN10" s="419"/>
      <c r="AO10" s="416" t="s">
        <v>415</v>
      </c>
      <c r="AP10" s="417"/>
      <c r="AQ10" s="416" t="s">
        <v>416</v>
      </c>
      <c r="AR10" s="417"/>
      <c r="AS10" s="418"/>
      <c r="AT10" s="419"/>
      <c r="AU10" s="418"/>
      <c r="AV10" s="419"/>
      <c r="AW10" s="414"/>
      <c r="AX10" s="415"/>
      <c r="AY10" s="429"/>
      <c r="AZ10" s="432"/>
      <c r="BA10" s="100"/>
    </row>
    <row r="11" spans="1:53" ht="16.350000000000001" customHeight="1">
      <c r="A11" s="106"/>
      <c r="B11" s="108"/>
      <c r="C11" s="418"/>
      <c r="D11" s="419"/>
      <c r="E11" s="418"/>
      <c r="F11" s="419"/>
      <c r="G11" s="418"/>
      <c r="H11" s="419"/>
      <c r="I11" s="418"/>
      <c r="J11" s="419"/>
      <c r="K11" s="418"/>
      <c r="L11" s="419"/>
      <c r="M11" s="418"/>
      <c r="N11" s="419"/>
      <c r="O11" s="418"/>
      <c r="P11" s="419"/>
      <c r="Q11" s="418"/>
      <c r="R11" s="419"/>
      <c r="S11" s="418"/>
      <c r="T11" s="419"/>
      <c r="U11" s="418"/>
      <c r="V11" s="419"/>
      <c r="W11" s="418"/>
      <c r="X11" s="419"/>
      <c r="Y11" s="418"/>
      <c r="Z11" s="419"/>
      <c r="AA11" s="418"/>
      <c r="AB11" s="419"/>
      <c r="AC11" s="418"/>
      <c r="AD11" s="419"/>
      <c r="AE11" s="418"/>
      <c r="AF11" s="419"/>
      <c r="AG11" s="418"/>
      <c r="AH11" s="419"/>
      <c r="AI11" s="418"/>
      <c r="AJ11" s="419"/>
      <c r="AK11" s="418"/>
      <c r="AL11" s="419"/>
      <c r="AM11" s="418"/>
      <c r="AN11" s="419"/>
      <c r="AO11" s="418"/>
      <c r="AP11" s="419"/>
      <c r="AQ11" s="418"/>
      <c r="AR11" s="419"/>
      <c r="AS11" s="418"/>
      <c r="AT11" s="419"/>
      <c r="AU11" s="418"/>
      <c r="AV11" s="419"/>
      <c r="AW11" s="414"/>
      <c r="AX11" s="415"/>
      <c r="AY11" s="429"/>
      <c r="AZ11" s="432"/>
      <c r="BA11" s="100"/>
    </row>
    <row r="12" spans="1:53" ht="20.65" customHeight="1">
      <c r="A12" s="107"/>
      <c r="B12" s="109"/>
      <c r="C12" s="335" t="s">
        <v>417</v>
      </c>
      <c r="D12" s="336" t="s">
        <v>418</v>
      </c>
      <c r="E12" s="337" t="s">
        <v>419</v>
      </c>
      <c r="F12" s="336" t="s">
        <v>418</v>
      </c>
      <c r="G12" s="337" t="s">
        <v>420</v>
      </c>
      <c r="H12" s="336" t="s">
        <v>418</v>
      </c>
      <c r="I12" s="337" t="s">
        <v>420</v>
      </c>
      <c r="J12" s="336" t="s">
        <v>418</v>
      </c>
      <c r="K12" s="337" t="s">
        <v>420</v>
      </c>
      <c r="L12" s="336" t="s">
        <v>418</v>
      </c>
      <c r="M12" s="337" t="s">
        <v>420</v>
      </c>
      <c r="N12" s="336" t="s">
        <v>418</v>
      </c>
      <c r="O12" s="337" t="s">
        <v>420</v>
      </c>
      <c r="P12" s="336" t="s">
        <v>418</v>
      </c>
      <c r="Q12" s="337" t="s">
        <v>420</v>
      </c>
      <c r="R12" s="336" t="s">
        <v>418</v>
      </c>
      <c r="S12" s="337" t="s">
        <v>420</v>
      </c>
      <c r="T12" s="336" t="s">
        <v>418</v>
      </c>
      <c r="U12" s="337" t="s">
        <v>420</v>
      </c>
      <c r="V12" s="336" t="s">
        <v>418</v>
      </c>
      <c r="W12" s="337" t="s">
        <v>420</v>
      </c>
      <c r="X12" s="336" t="s">
        <v>418</v>
      </c>
      <c r="Y12" s="337" t="s">
        <v>420</v>
      </c>
      <c r="Z12" s="336" t="s">
        <v>418</v>
      </c>
      <c r="AA12" s="337" t="s">
        <v>420</v>
      </c>
      <c r="AB12" s="336" t="s">
        <v>418</v>
      </c>
      <c r="AC12" s="337" t="s">
        <v>421</v>
      </c>
      <c r="AD12" s="336" t="s">
        <v>418</v>
      </c>
      <c r="AE12" s="337" t="s">
        <v>420</v>
      </c>
      <c r="AF12" s="336" t="s">
        <v>418</v>
      </c>
      <c r="AG12" s="337" t="s">
        <v>420</v>
      </c>
      <c r="AH12" s="336" t="s">
        <v>418</v>
      </c>
      <c r="AI12" s="337" t="s">
        <v>420</v>
      </c>
      <c r="AJ12" s="336" t="s">
        <v>418</v>
      </c>
      <c r="AK12" s="337" t="s">
        <v>420</v>
      </c>
      <c r="AL12" s="336" t="s">
        <v>418</v>
      </c>
      <c r="AM12" s="337" t="s">
        <v>420</v>
      </c>
      <c r="AN12" s="336" t="s">
        <v>418</v>
      </c>
      <c r="AO12" s="337" t="s">
        <v>420</v>
      </c>
      <c r="AP12" s="336" t="s">
        <v>418</v>
      </c>
      <c r="AQ12" s="337" t="s">
        <v>420</v>
      </c>
      <c r="AR12" s="336" t="s">
        <v>418</v>
      </c>
      <c r="AS12" s="337" t="s">
        <v>420</v>
      </c>
      <c r="AT12" s="336" t="s">
        <v>418</v>
      </c>
      <c r="AU12" s="337" t="s">
        <v>422</v>
      </c>
      <c r="AV12" s="336" t="s">
        <v>418</v>
      </c>
      <c r="AW12" s="337" t="s">
        <v>387</v>
      </c>
      <c r="AX12" s="336" t="s">
        <v>418</v>
      </c>
      <c r="AY12" s="430"/>
      <c r="AZ12" s="433"/>
      <c r="BA12" s="110"/>
    </row>
    <row r="13" spans="1:53">
      <c r="A13" s="106"/>
      <c r="B13" s="108"/>
      <c r="C13" s="111" t="s">
        <v>423</v>
      </c>
      <c r="D13" s="112" t="s">
        <v>424</v>
      </c>
      <c r="E13" s="112" t="s">
        <v>425</v>
      </c>
      <c r="F13" s="112" t="s">
        <v>426</v>
      </c>
      <c r="G13" s="112" t="s">
        <v>427</v>
      </c>
      <c r="H13" s="112" t="s">
        <v>428</v>
      </c>
      <c r="I13" s="112" t="s">
        <v>429</v>
      </c>
      <c r="J13" s="112" t="s">
        <v>430</v>
      </c>
      <c r="K13" s="112" t="s">
        <v>431</v>
      </c>
      <c r="L13" s="112" t="s">
        <v>432</v>
      </c>
      <c r="M13" s="112" t="s">
        <v>433</v>
      </c>
      <c r="N13" s="112" t="s">
        <v>434</v>
      </c>
      <c r="O13" s="112" t="s">
        <v>435</v>
      </c>
      <c r="P13" s="112" t="s">
        <v>436</v>
      </c>
      <c r="Q13" s="112" t="s">
        <v>437</v>
      </c>
      <c r="R13" s="112" t="s">
        <v>438</v>
      </c>
      <c r="S13" s="112" t="s">
        <v>439</v>
      </c>
      <c r="T13" s="112" t="s">
        <v>440</v>
      </c>
      <c r="U13" s="112" t="s">
        <v>441</v>
      </c>
      <c r="V13" s="112" t="s">
        <v>442</v>
      </c>
      <c r="W13" s="112" t="s">
        <v>443</v>
      </c>
      <c r="X13" s="112" t="s">
        <v>444</v>
      </c>
      <c r="Y13" s="112" t="s">
        <v>445</v>
      </c>
      <c r="Z13" s="112" t="s">
        <v>446</v>
      </c>
      <c r="AA13" s="112" t="s">
        <v>447</v>
      </c>
      <c r="AB13" s="112" t="s">
        <v>448</v>
      </c>
      <c r="AC13" s="112" t="s">
        <v>449</v>
      </c>
      <c r="AD13" s="112" t="s">
        <v>450</v>
      </c>
      <c r="AE13" s="112" t="s">
        <v>451</v>
      </c>
      <c r="AF13" s="112" t="s">
        <v>452</v>
      </c>
      <c r="AG13" s="112" t="s">
        <v>453</v>
      </c>
      <c r="AH13" s="112" t="s">
        <v>454</v>
      </c>
      <c r="AI13" s="112" t="s">
        <v>455</v>
      </c>
      <c r="AJ13" s="112" t="s">
        <v>456</v>
      </c>
      <c r="AK13" s="112" t="s">
        <v>457</v>
      </c>
      <c r="AL13" s="112" t="s">
        <v>458</v>
      </c>
      <c r="AM13" s="112" t="s">
        <v>459</v>
      </c>
      <c r="AN13" s="112" t="s">
        <v>460</v>
      </c>
      <c r="AO13" s="112" t="s">
        <v>461</v>
      </c>
      <c r="AP13" s="112" t="s">
        <v>462</v>
      </c>
      <c r="AQ13" s="112" t="s">
        <v>463</v>
      </c>
      <c r="AR13" s="112" t="s">
        <v>464</v>
      </c>
      <c r="AS13" s="112" t="s">
        <v>465</v>
      </c>
      <c r="AT13" s="112" t="s">
        <v>466</v>
      </c>
      <c r="AU13" s="112" t="s">
        <v>467</v>
      </c>
      <c r="AV13" s="112" t="s">
        <v>468</v>
      </c>
      <c r="AW13" s="112" t="s">
        <v>469</v>
      </c>
      <c r="AX13" s="112" t="s">
        <v>470</v>
      </c>
      <c r="AY13" s="112" t="s">
        <v>471</v>
      </c>
      <c r="AZ13" s="112" t="s">
        <v>472</v>
      </c>
      <c r="BA13" s="113"/>
    </row>
    <row r="14" spans="1:53" ht="13.5" customHeight="1">
      <c r="A14" s="92"/>
      <c r="B14" s="114"/>
      <c r="C14" s="115" t="s">
        <v>473</v>
      </c>
      <c r="D14" s="115"/>
      <c r="E14" s="115" t="s">
        <v>473</v>
      </c>
      <c r="F14" s="115"/>
      <c r="G14" s="115" t="s">
        <v>473</v>
      </c>
      <c r="H14" s="115"/>
      <c r="I14" s="115" t="s">
        <v>473</v>
      </c>
      <c r="J14" s="115"/>
      <c r="K14" s="115" t="s">
        <v>473</v>
      </c>
      <c r="L14" s="115"/>
      <c r="M14" s="115" t="s">
        <v>473</v>
      </c>
      <c r="N14" s="115"/>
      <c r="O14" s="115" t="s">
        <v>473</v>
      </c>
      <c r="P14" s="115"/>
      <c r="Q14" s="115" t="s">
        <v>473</v>
      </c>
      <c r="R14" s="115"/>
      <c r="S14" s="115" t="s">
        <v>473</v>
      </c>
      <c r="T14" s="115"/>
      <c r="U14" s="115" t="s">
        <v>473</v>
      </c>
      <c r="V14" s="115"/>
      <c r="W14" s="115" t="s">
        <v>473</v>
      </c>
      <c r="X14" s="115"/>
      <c r="Y14" s="116" t="s">
        <v>473</v>
      </c>
      <c r="Z14" s="116"/>
      <c r="AA14" s="115" t="s">
        <v>473</v>
      </c>
      <c r="AB14" s="115"/>
      <c r="AC14" s="115" t="s">
        <v>473</v>
      </c>
      <c r="AD14" s="115"/>
      <c r="AE14" s="115" t="s">
        <v>473</v>
      </c>
      <c r="AF14" s="115"/>
      <c r="AG14" s="115" t="s">
        <v>473</v>
      </c>
      <c r="AH14" s="115"/>
      <c r="AI14" s="116" t="s">
        <v>473</v>
      </c>
      <c r="AJ14" s="116"/>
      <c r="AK14" s="117" t="s">
        <v>473</v>
      </c>
      <c r="AL14" s="117"/>
      <c r="AM14" s="115" t="s">
        <v>473</v>
      </c>
      <c r="AN14" s="115"/>
      <c r="AO14" s="115" t="s">
        <v>473</v>
      </c>
      <c r="AP14" s="115"/>
      <c r="AQ14" s="115" t="s">
        <v>473</v>
      </c>
      <c r="AR14" s="115"/>
      <c r="AS14" s="115" t="s">
        <v>473</v>
      </c>
      <c r="AT14" s="115"/>
      <c r="AU14" s="115" t="s">
        <v>473</v>
      </c>
      <c r="AV14" s="115"/>
      <c r="AW14" s="115" t="s">
        <v>473</v>
      </c>
      <c r="AX14" s="115"/>
      <c r="AY14" s="118" t="s">
        <v>474</v>
      </c>
      <c r="AZ14" s="116" t="s">
        <v>473</v>
      </c>
      <c r="BA14" s="100"/>
    </row>
    <row r="15" spans="1:53" ht="14.25" customHeight="1">
      <c r="A15" s="142" t="s">
        <v>475</v>
      </c>
      <c r="B15" s="120">
        <v>1</v>
      </c>
      <c r="C15" s="121">
        <v>12919</v>
      </c>
      <c r="D15" s="122">
        <v>1</v>
      </c>
      <c r="E15" s="123">
        <v>5384</v>
      </c>
      <c r="F15" s="122">
        <v>1</v>
      </c>
      <c r="G15" s="123">
        <v>1067</v>
      </c>
      <c r="H15" s="122">
        <v>2</v>
      </c>
      <c r="I15" s="123">
        <v>423</v>
      </c>
      <c r="J15" s="122">
        <v>1</v>
      </c>
      <c r="K15" s="123">
        <v>37</v>
      </c>
      <c r="L15" s="122">
        <v>1</v>
      </c>
      <c r="M15" s="123">
        <v>362</v>
      </c>
      <c r="N15" s="122">
        <v>1</v>
      </c>
      <c r="O15" s="123">
        <v>543</v>
      </c>
      <c r="P15" s="122">
        <v>1</v>
      </c>
      <c r="Q15" s="123">
        <v>2228</v>
      </c>
      <c r="R15" s="122">
        <v>1</v>
      </c>
      <c r="S15" s="123">
        <v>83</v>
      </c>
      <c r="T15" s="122">
        <v>26</v>
      </c>
      <c r="U15" s="123">
        <v>126</v>
      </c>
      <c r="V15" s="122">
        <v>8</v>
      </c>
      <c r="W15" s="123">
        <v>459</v>
      </c>
      <c r="X15" s="122">
        <v>1</v>
      </c>
      <c r="Y15" s="124" t="s">
        <v>116</v>
      </c>
      <c r="Z15" s="122" t="s">
        <v>116</v>
      </c>
      <c r="AA15" s="123">
        <v>56</v>
      </c>
      <c r="AB15" s="122">
        <v>2</v>
      </c>
      <c r="AC15" s="123">
        <v>7535</v>
      </c>
      <c r="AD15" s="122">
        <v>1</v>
      </c>
      <c r="AE15" s="123">
        <v>1203</v>
      </c>
      <c r="AF15" s="122">
        <v>2</v>
      </c>
      <c r="AG15" s="123">
        <v>4660</v>
      </c>
      <c r="AH15" s="122">
        <v>1</v>
      </c>
      <c r="AI15" s="123">
        <v>4109</v>
      </c>
      <c r="AJ15" s="122">
        <v>1</v>
      </c>
      <c r="AK15" s="123">
        <v>550</v>
      </c>
      <c r="AL15" s="122">
        <v>2</v>
      </c>
      <c r="AM15" s="123">
        <v>376</v>
      </c>
      <c r="AN15" s="122">
        <v>8</v>
      </c>
      <c r="AO15" s="123">
        <v>223</v>
      </c>
      <c r="AP15" s="122">
        <v>10</v>
      </c>
      <c r="AQ15" s="123">
        <v>152</v>
      </c>
      <c r="AR15" s="122">
        <v>5</v>
      </c>
      <c r="AS15" s="123">
        <v>747</v>
      </c>
      <c r="AT15" s="122">
        <v>1</v>
      </c>
      <c r="AU15" s="123" t="s">
        <v>116</v>
      </c>
      <c r="AV15" s="122" t="s">
        <v>116</v>
      </c>
      <c r="AW15" s="123">
        <v>4742</v>
      </c>
      <c r="AX15" s="122">
        <v>1</v>
      </c>
      <c r="AY15" s="125">
        <v>36.700000000000003</v>
      </c>
      <c r="AZ15" s="121">
        <v>12998</v>
      </c>
      <c r="BA15" s="126" t="s">
        <v>476</v>
      </c>
    </row>
    <row r="16" spans="1:53" ht="20.25" customHeight="1">
      <c r="A16" s="142" t="s">
        <v>477</v>
      </c>
      <c r="B16" s="120">
        <v>2</v>
      </c>
      <c r="C16" s="121">
        <v>3168</v>
      </c>
      <c r="D16" s="122">
        <v>7</v>
      </c>
      <c r="E16" s="123">
        <v>2190</v>
      </c>
      <c r="F16" s="122">
        <v>5</v>
      </c>
      <c r="G16" s="123">
        <v>405</v>
      </c>
      <c r="H16" s="122">
        <v>12</v>
      </c>
      <c r="I16" s="123" t="s">
        <v>478</v>
      </c>
      <c r="J16" s="122" t="s">
        <v>116</v>
      </c>
      <c r="K16" s="123">
        <v>1</v>
      </c>
      <c r="L16" s="122">
        <v>13</v>
      </c>
      <c r="M16" s="123">
        <v>8</v>
      </c>
      <c r="N16" s="122">
        <v>15</v>
      </c>
      <c r="O16" s="123">
        <v>15</v>
      </c>
      <c r="P16" s="122">
        <v>14</v>
      </c>
      <c r="Q16" s="123">
        <v>657</v>
      </c>
      <c r="R16" s="122">
        <v>12</v>
      </c>
      <c r="S16" s="123">
        <v>1051</v>
      </c>
      <c r="T16" s="122">
        <v>1</v>
      </c>
      <c r="U16" s="123">
        <v>19</v>
      </c>
      <c r="V16" s="122">
        <v>40</v>
      </c>
      <c r="W16" s="123">
        <v>17</v>
      </c>
      <c r="X16" s="122">
        <v>14</v>
      </c>
      <c r="Y16" s="124" t="s">
        <v>478</v>
      </c>
      <c r="Z16" s="122" t="s">
        <v>116</v>
      </c>
      <c r="AA16" s="123" t="s">
        <v>478</v>
      </c>
      <c r="AB16" s="122" t="s">
        <v>116</v>
      </c>
      <c r="AC16" s="123">
        <v>979</v>
      </c>
      <c r="AD16" s="122">
        <v>10</v>
      </c>
      <c r="AE16" s="123">
        <v>171</v>
      </c>
      <c r="AF16" s="122">
        <v>14</v>
      </c>
      <c r="AG16" s="123">
        <v>89</v>
      </c>
      <c r="AH16" s="122">
        <v>17</v>
      </c>
      <c r="AI16" s="123">
        <v>83</v>
      </c>
      <c r="AJ16" s="122">
        <v>16</v>
      </c>
      <c r="AK16" s="123">
        <v>240</v>
      </c>
      <c r="AL16" s="122">
        <v>11</v>
      </c>
      <c r="AM16" s="123">
        <v>466</v>
      </c>
      <c r="AN16" s="122">
        <v>5</v>
      </c>
      <c r="AO16" s="123">
        <v>234</v>
      </c>
      <c r="AP16" s="122">
        <v>8</v>
      </c>
      <c r="AQ16" s="123">
        <v>217</v>
      </c>
      <c r="AR16" s="122">
        <v>4</v>
      </c>
      <c r="AS16" s="123">
        <v>12</v>
      </c>
      <c r="AT16" s="122">
        <v>6</v>
      </c>
      <c r="AU16" s="123">
        <v>0</v>
      </c>
      <c r="AV16" s="122">
        <v>44</v>
      </c>
      <c r="AW16" s="123">
        <v>1148</v>
      </c>
      <c r="AX16" s="122">
        <v>8</v>
      </c>
      <c r="AY16" s="125">
        <v>36.200000000000003</v>
      </c>
      <c r="AZ16" s="121">
        <v>3171</v>
      </c>
      <c r="BA16" s="126" t="s">
        <v>479</v>
      </c>
    </row>
    <row r="17" spans="1:53" ht="14.25" customHeight="1">
      <c r="A17" s="142" t="s">
        <v>480</v>
      </c>
      <c r="B17" s="120">
        <v>3</v>
      </c>
      <c r="C17" s="121">
        <v>2659</v>
      </c>
      <c r="D17" s="122">
        <v>11</v>
      </c>
      <c r="E17" s="123">
        <v>945</v>
      </c>
      <c r="F17" s="122">
        <v>25</v>
      </c>
      <c r="G17" s="123">
        <v>468</v>
      </c>
      <c r="H17" s="122">
        <v>9</v>
      </c>
      <c r="I17" s="123" t="s">
        <v>478</v>
      </c>
      <c r="J17" s="122" t="s">
        <v>116</v>
      </c>
      <c r="K17" s="123">
        <v>3</v>
      </c>
      <c r="L17" s="122">
        <v>7</v>
      </c>
      <c r="M17" s="123">
        <v>10</v>
      </c>
      <c r="N17" s="122">
        <v>12</v>
      </c>
      <c r="O17" s="123">
        <v>3</v>
      </c>
      <c r="P17" s="122">
        <v>42</v>
      </c>
      <c r="Q17" s="123">
        <v>241</v>
      </c>
      <c r="R17" s="122">
        <v>31</v>
      </c>
      <c r="S17" s="123">
        <v>137</v>
      </c>
      <c r="T17" s="122">
        <v>17</v>
      </c>
      <c r="U17" s="123">
        <v>45</v>
      </c>
      <c r="V17" s="122">
        <v>23</v>
      </c>
      <c r="W17" s="123">
        <v>26</v>
      </c>
      <c r="X17" s="122">
        <v>11</v>
      </c>
      <c r="Y17" s="124" t="s">
        <v>478</v>
      </c>
      <c r="Z17" s="122" t="s">
        <v>116</v>
      </c>
      <c r="AA17" s="123" t="s">
        <v>478</v>
      </c>
      <c r="AB17" s="122" t="s">
        <v>116</v>
      </c>
      <c r="AC17" s="123">
        <v>1714</v>
      </c>
      <c r="AD17" s="122">
        <v>4</v>
      </c>
      <c r="AE17" s="123">
        <v>272</v>
      </c>
      <c r="AF17" s="122">
        <v>6</v>
      </c>
      <c r="AG17" s="123">
        <v>245</v>
      </c>
      <c r="AH17" s="122">
        <v>6</v>
      </c>
      <c r="AI17" s="123">
        <v>232</v>
      </c>
      <c r="AJ17" s="122">
        <v>4</v>
      </c>
      <c r="AK17" s="123">
        <v>370</v>
      </c>
      <c r="AL17" s="122">
        <v>6</v>
      </c>
      <c r="AM17" s="123">
        <v>818</v>
      </c>
      <c r="AN17" s="122">
        <v>3</v>
      </c>
      <c r="AO17" s="123">
        <v>179</v>
      </c>
      <c r="AP17" s="122">
        <v>15</v>
      </c>
      <c r="AQ17" s="123">
        <v>599</v>
      </c>
      <c r="AR17" s="122">
        <v>3</v>
      </c>
      <c r="AS17" s="123">
        <v>10</v>
      </c>
      <c r="AT17" s="122">
        <v>8</v>
      </c>
      <c r="AU17" s="123">
        <v>0</v>
      </c>
      <c r="AV17" s="122">
        <v>39</v>
      </c>
      <c r="AW17" s="123">
        <v>850</v>
      </c>
      <c r="AX17" s="122">
        <v>13</v>
      </c>
      <c r="AY17" s="125">
        <v>32</v>
      </c>
      <c r="AZ17" s="121">
        <v>2696</v>
      </c>
      <c r="BA17" s="126" t="s">
        <v>481</v>
      </c>
    </row>
    <row r="18" spans="1:53" ht="14.25" customHeight="1">
      <c r="A18" s="142" t="s">
        <v>482</v>
      </c>
      <c r="B18" s="120">
        <v>4</v>
      </c>
      <c r="C18" s="121">
        <v>1737</v>
      </c>
      <c r="D18" s="122">
        <v>18</v>
      </c>
      <c r="E18" s="123">
        <v>984</v>
      </c>
      <c r="F18" s="122">
        <v>22</v>
      </c>
      <c r="G18" s="123">
        <v>630</v>
      </c>
      <c r="H18" s="122">
        <v>5</v>
      </c>
      <c r="I18" s="123" t="s">
        <v>478</v>
      </c>
      <c r="J18" s="122" t="s">
        <v>116</v>
      </c>
      <c r="K18" s="123">
        <v>0</v>
      </c>
      <c r="L18" s="122">
        <v>19</v>
      </c>
      <c r="M18" s="123">
        <v>28</v>
      </c>
      <c r="N18" s="122">
        <v>3</v>
      </c>
      <c r="O18" s="123">
        <v>4</v>
      </c>
      <c r="P18" s="122">
        <v>41</v>
      </c>
      <c r="Q18" s="123">
        <v>266</v>
      </c>
      <c r="R18" s="122">
        <v>29</v>
      </c>
      <c r="S18" s="123">
        <v>23</v>
      </c>
      <c r="T18" s="122">
        <v>43</v>
      </c>
      <c r="U18" s="123">
        <v>26</v>
      </c>
      <c r="V18" s="122">
        <v>36</v>
      </c>
      <c r="W18" s="123">
        <v>1</v>
      </c>
      <c r="X18" s="122">
        <v>44</v>
      </c>
      <c r="Y18" s="123">
        <v>0</v>
      </c>
      <c r="Z18" s="122">
        <v>33</v>
      </c>
      <c r="AA18" s="123" t="s">
        <v>478</v>
      </c>
      <c r="AB18" s="122" t="s">
        <v>116</v>
      </c>
      <c r="AC18" s="123">
        <v>752</v>
      </c>
      <c r="AD18" s="122">
        <v>12</v>
      </c>
      <c r="AE18" s="123">
        <v>263</v>
      </c>
      <c r="AF18" s="122">
        <v>7</v>
      </c>
      <c r="AG18" s="123">
        <v>129</v>
      </c>
      <c r="AH18" s="122">
        <v>10</v>
      </c>
      <c r="AI18" s="123">
        <v>122</v>
      </c>
      <c r="AJ18" s="122">
        <v>10</v>
      </c>
      <c r="AK18" s="123">
        <v>134</v>
      </c>
      <c r="AL18" s="122">
        <v>16</v>
      </c>
      <c r="AM18" s="123">
        <v>224</v>
      </c>
      <c r="AN18" s="122">
        <v>18</v>
      </c>
      <c r="AO18" s="123">
        <v>153</v>
      </c>
      <c r="AP18" s="122">
        <v>17</v>
      </c>
      <c r="AQ18" s="123">
        <v>61</v>
      </c>
      <c r="AR18" s="122">
        <v>13</v>
      </c>
      <c r="AS18" s="123">
        <v>1</v>
      </c>
      <c r="AT18" s="122">
        <v>35</v>
      </c>
      <c r="AU18" s="123">
        <v>1</v>
      </c>
      <c r="AV18" s="122">
        <v>26</v>
      </c>
      <c r="AW18" s="123">
        <v>626</v>
      </c>
      <c r="AX18" s="122">
        <v>19</v>
      </c>
      <c r="AY18" s="125">
        <v>36</v>
      </c>
      <c r="AZ18" s="121">
        <v>1772</v>
      </c>
      <c r="BA18" s="126" t="s">
        <v>426</v>
      </c>
    </row>
    <row r="19" spans="1:53" ht="14.25" customHeight="1">
      <c r="A19" s="142" t="s">
        <v>483</v>
      </c>
      <c r="B19" s="120">
        <v>5</v>
      </c>
      <c r="C19" s="121">
        <v>1670</v>
      </c>
      <c r="D19" s="122">
        <v>19</v>
      </c>
      <c r="E19" s="123">
        <v>1291</v>
      </c>
      <c r="F19" s="122">
        <v>15</v>
      </c>
      <c r="G19" s="123">
        <v>852</v>
      </c>
      <c r="H19" s="122">
        <v>3</v>
      </c>
      <c r="I19" s="124">
        <v>0</v>
      </c>
      <c r="J19" s="122">
        <v>25</v>
      </c>
      <c r="K19" s="123">
        <v>3</v>
      </c>
      <c r="L19" s="122">
        <v>8</v>
      </c>
      <c r="M19" s="123">
        <v>16</v>
      </c>
      <c r="N19" s="122">
        <v>7</v>
      </c>
      <c r="O19" s="123">
        <v>7</v>
      </c>
      <c r="P19" s="122">
        <v>28</v>
      </c>
      <c r="Q19" s="123">
        <v>295</v>
      </c>
      <c r="R19" s="122">
        <v>26</v>
      </c>
      <c r="S19" s="123">
        <v>85</v>
      </c>
      <c r="T19" s="122">
        <v>25</v>
      </c>
      <c r="U19" s="123">
        <v>25</v>
      </c>
      <c r="V19" s="122">
        <v>37</v>
      </c>
      <c r="W19" s="123">
        <v>4</v>
      </c>
      <c r="X19" s="122">
        <v>27</v>
      </c>
      <c r="Y19" s="124" t="s">
        <v>478</v>
      </c>
      <c r="Z19" s="122" t="s">
        <v>116</v>
      </c>
      <c r="AA19" s="124">
        <v>5</v>
      </c>
      <c r="AB19" s="122">
        <v>26</v>
      </c>
      <c r="AC19" s="123">
        <v>378</v>
      </c>
      <c r="AD19" s="122">
        <v>27</v>
      </c>
      <c r="AE19" s="123">
        <v>58</v>
      </c>
      <c r="AF19" s="122">
        <v>32</v>
      </c>
      <c r="AG19" s="123">
        <v>27</v>
      </c>
      <c r="AH19" s="122">
        <v>36</v>
      </c>
      <c r="AI19" s="123">
        <v>25</v>
      </c>
      <c r="AJ19" s="122">
        <v>36</v>
      </c>
      <c r="AK19" s="123">
        <v>186</v>
      </c>
      <c r="AL19" s="122">
        <v>12</v>
      </c>
      <c r="AM19" s="123">
        <v>101</v>
      </c>
      <c r="AN19" s="122">
        <v>29</v>
      </c>
      <c r="AO19" s="123">
        <v>89</v>
      </c>
      <c r="AP19" s="122">
        <v>23</v>
      </c>
      <c r="AQ19" s="124" t="s">
        <v>478</v>
      </c>
      <c r="AR19" s="122" t="s">
        <v>116</v>
      </c>
      <c r="AS19" s="123">
        <v>6</v>
      </c>
      <c r="AT19" s="122">
        <v>11</v>
      </c>
      <c r="AU19" s="123">
        <v>0</v>
      </c>
      <c r="AV19" s="122">
        <v>40</v>
      </c>
      <c r="AW19" s="123">
        <v>521</v>
      </c>
      <c r="AX19" s="122">
        <v>22</v>
      </c>
      <c r="AY19" s="125">
        <v>31.2</v>
      </c>
      <c r="AZ19" s="121">
        <v>1712</v>
      </c>
      <c r="BA19" s="126" t="s">
        <v>427</v>
      </c>
    </row>
    <row r="20" spans="1:53" ht="14.25" customHeight="1">
      <c r="A20" s="142" t="s">
        <v>484</v>
      </c>
      <c r="B20" s="120">
        <v>6</v>
      </c>
      <c r="C20" s="121">
        <v>2394</v>
      </c>
      <c r="D20" s="122">
        <v>13</v>
      </c>
      <c r="E20" s="123">
        <v>1981</v>
      </c>
      <c r="F20" s="122">
        <v>8</v>
      </c>
      <c r="G20" s="123">
        <v>689</v>
      </c>
      <c r="H20" s="122">
        <v>4</v>
      </c>
      <c r="I20" s="124" t="s">
        <v>478</v>
      </c>
      <c r="J20" s="122" t="s">
        <v>116</v>
      </c>
      <c r="K20" s="123">
        <v>5</v>
      </c>
      <c r="L20" s="122">
        <v>5</v>
      </c>
      <c r="M20" s="123">
        <v>10</v>
      </c>
      <c r="N20" s="122">
        <v>10</v>
      </c>
      <c r="O20" s="123">
        <v>3</v>
      </c>
      <c r="P20" s="122">
        <v>43</v>
      </c>
      <c r="Q20" s="123">
        <v>426</v>
      </c>
      <c r="R20" s="122">
        <v>19</v>
      </c>
      <c r="S20" s="123">
        <v>766</v>
      </c>
      <c r="T20" s="122">
        <v>4</v>
      </c>
      <c r="U20" s="123">
        <v>70</v>
      </c>
      <c r="V20" s="122">
        <v>16</v>
      </c>
      <c r="W20" s="123">
        <v>2</v>
      </c>
      <c r="X20" s="122">
        <v>31</v>
      </c>
      <c r="Y20" s="124" t="s">
        <v>478</v>
      </c>
      <c r="Z20" s="122" t="s">
        <v>116</v>
      </c>
      <c r="AA20" s="124" t="s">
        <v>478</v>
      </c>
      <c r="AB20" s="122" t="s">
        <v>116</v>
      </c>
      <c r="AC20" s="123">
        <v>411</v>
      </c>
      <c r="AD20" s="122">
        <v>24</v>
      </c>
      <c r="AE20" s="123">
        <v>145</v>
      </c>
      <c r="AF20" s="122">
        <v>16</v>
      </c>
      <c r="AG20" s="123">
        <v>79</v>
      </c>
      <c r="AH20" s="122">
        <v>21</v>
      </c>
      <c r="AI20" s="123">
        <v>72</v>
      </c>
      <c r="AJ20" s="122">
        <v>21</v>
      </c>
      <c r="AK20" s="123">
        <v>146</v>
      </c>
      <c r="AL20" s="122">
        <v>13</v>
      </c>
      <c r="AM20" s="123">
        <v>38</v>
      </c>
      <c r="AN20" s="122">
        <v>37</v>
      </c>
      <c r="AO20" s="123">
        <v>18</v>
      </c>
      <c r="AP20" s="122">
        <v>39</v>
      </c>
      <c r="AQ20" s="124" t="s">
        <v>478</v>
      </c>
      <c r="AR20" s="122" t="s">
        <v>116</v>
      </c>
      <c r="AS20" s="123">
        <v>3</v>
      </c>
      <c r="AT20" s="122">
        <v>18</v>
      </c>
      <c r="AU20" s="123">
        <v>2</v>
      </c>
      <c r="AV20" s="122">
        <v>24</v>
      </c>
      <c r="AW20" s="123">
        <v>817</v>
      </c>
      <c r="AX20" s="122">
        <v>14</v>
      </c>
      <c r="AY20" s="125">
        <v>34.1</v>
      </c>
      <c r="AZ20" s="121">
        <v>2430</v>
      </c>
      <c r="BA20" s="126" t="s">
        <v>428</v>
      </c>
    </row>
    <row r="21" spans="1:53" ht="14.25" customHeight="1">
      <c r="A21" s="142" t="s">
        <v>485</v>
      </c>
      <c r="B21" s="120">
        <v>7</v>
      </c>
      <c r="C21" s="121">
        <v>1970</v>
      </c>
      <c r="D21" s="122">
        <v>17</v>
      </c>
      <c r="E21" s="123">
        <v>1469</v>
      </c>
      <c r="F21" s="122">
        <v>13</v>
      </c>
      <c r="G21" s="123">
        <v>589</v>
      </c>
      <c r="H21" s="122">
        <v>7</v>
      </c>
      <c r="I21" s="123">
        <v>0</v>
      </c>
      <c r="J21" s="122">
        <v>23</v>
      </c>
      <c r="K21" s="123">
        <v>5</v>
      </c>
      <c r="L21" s="122">
        <v>6</v>
      </c>
      <c r="M21" s="123">
        <v>3</v>
      </c>
      <c r="N21" s="122">
        <v>23</v>
      </c>
      <c r="O21" s="123">
        <v>11</v>
      </c>
      <c r="P21" s="122">
        <v>18</v>
      </c>
      <c r="Q21" s="123">
        <v>460</v>
      </c>
      <c r="R21" s="122">
        <v>16</v>
      </c>
      <c r="S21" s="123">
        <v>300</v>
      </c>
      <c r="T21" s="122">
        <v>8</v>
      </c>
      <c r="U21" s="123">
        <v>82</v>
      </c>
      <c r="V21" s="122">
        <v>13</v>
      </c>
      <c r="W21" s="123">
        <v>7</v>
      </c>
      <c r="X21" s="122">
        <v>19</v>
      </c>
      <c r="Y21" s="123" t="s">
        <v>478</v>
      </c>
      <c r="Z21" s="122" t="s">
        <v>116</v>
      </c>
      <c r="AA21" s="123">
        <v>12</v>
      </c>
      <c r="AB21" s="122">
        <v>14</v>
      </c>
      <c r="AC21" s="123">
        <v>487</v>
      </c>
      <c r="AD21" s="122">
        <v>19</v>
      </c>
      <c r="AE21" s="123">
        <v>135</v>
      </c>
      <c r="AF21" s="122">
        <v>17</v>
      </c>
      <c r="AG21" s="123">
        <v>82</v>
      </c>
      <c r="AH21" s="122">
        <v>20</v>
      </c>
      <c r="AI21" s="123">
        <v>75</v>
      </c>
      <c r="AJ21" s="122">
        <v>20</v>
      </c>
      <c r="AK21" s="123">
        <v>93</v>
      </c>
      <c r="AL21" s="122">
        <v>21</v>
      </c>
      <c r="AM21" s="123">
        <v>176</v>
      </c>
      <c r="AN21" s="122">
        <v>21</v>
      </c>
      <c r="AO21" s="123">
        <v>143</v>
      </c>
      <c r="AP21" s="122">
        <v>18</v>
      </c>
      <c r="AQ21" s="123">
        <v>16</v>
      </c>
      <c r="AR21" s="122">
        <v>28</v>
      </c>
      <c r="AS21" s="123">
        <v>2</v>
      </c>
      <c r="AT21" s="122">
        <v>25</v>
      </c>
      <c r="AU21" s="123">
        <v>14</v>
      </c>
      <c r="AV21" s="122">
        <v>10</v>
      </c>
      <c r="AW21" s="123">
        <v>717</v>
      </c>
      <c r="AX21" s="122">
        <v>16</v>
      </c>
      <c r="AY21" s="125">
        <v>36.4</v>
      </c>
      <c r="AZ21" s="121">
        <v>2007</v>
      </c>
      <c r="BA21" s="126" t="s">
        <v>429</v>
      </c>
    </row>
    <row r="22" spans="1:53" ht="20.25" customHeight="1">
      <c r="A22" s="142" t="s">
        <v>486</v>
      </c>
      <c r="B22" s="120">
        <v>8</v>
      </c>
      <c r="C22" s="121">
        <v>4384</v>
      </c>
      <c r="D22" s="122">
        <v>3</v>
      </c>
      <c r="E22" s="123">
        <v>2939</v>
      </c>
      <c r="F22" s="122">
        <v>2</v>
      </c>
      <c r="G22" s="123">
        <v>611</v>
      </c>
      <c r="H22" s="122">
        <v>6</v>
      </c>
      <c r="I22" s="123">
        <v>6</v>
      </c>
      <c r="J22" s="122">
        <v>12</v>
      </c>
      <c r="K22" s="123">
        <v>6</v>
      </c>
      <c r="L22" s="122">
        <v>4</v>
      </c>
      <c r="M22" s="123">
        <v>20</v>
      </c>
      <c r="N22" s="122">
        <v>6</v>
      </c>
      <c r="O22" s="123">
        <v>391</v>
      </c>
      <c r="P22" s="122">
        <v>2</v>
      </c>
      <c r="Q22" s="123">
        <v>1611</v>
      </c>
      <c r="R22" s="122">
        <v>2</v>
      </c>
      <c r="S22" s="123">
        <v>111</v>
      </c>
      <c r="T22" s="122">
        <v>21</v>
      </c>
      <c r="U22" s="123">
        <v>163</v>
      </c>
      <c r="V22" s="122">
        <v>6</v>
      </c>
      <c r="W22" s="123">
        <v>4</v>
      </c>
      <c r="X22" s="122">
        <v>24</v>
      </c>
      <c r="Y22" s="123">
        <v>2</v>
      </c>
      <c r="Z22" s="122">
        <v>16</v>
      </c>
      <c r="AA22" s="123">
        <v>16</v>
      </c>
      <c r="AB22" s="122">
        <v>9</v>
      </c>
      <c r="AC22" s="123">
        <v>1314</v>
      </c>
      <c r="AD22" s="122">
        <v>6</v>
      </c>
      <c r="AE22" s="123">
        <v>188</v>
      </c>
      <c r="AF22" s="122">
        <v>10</v>
      </c>
      <c r="AG22" s="123">
        <v>223</v>
      </c>
      <c r="AH22" s="122">
        <v>7</v>
      </c>
      <c r="AI22" s="123">
        <v>208</v>
      </c>
      <c r="AJ22" s="122">
        <v>7</v>
      </c>
      <c r="AK22" s="123">
        <v>330</v>
      </c>
      <c r="AL22" s="122">
        <v>7</v>
      </c>
      <c r="AM22" s="123">
        <v>572</v>
      </c>
      <c r="AN22" s="122">
        <v>4</v>
      </c>
      <c r="AO22" s="123">
        <v>523</v>
      </c>
      <c r="AP22" s="122">
        <v>1</v>
      </c>
      <c r="AQ22" s="123">
        <v>31</v>
      </c>
      <c r="AR22" s="122">
        <v>22</v>
      </c>
      <c r="AS22" s="123">
        <v>2</v>
      </c>
      <c r="AT22" s="122">
        <v>29</v>
      </c>
      <c r="AU22" s="123">
        <v>131</v>
      </c>
      <c r="AV22" s="122">
        <v>1</v>
      </c>
      <c r="AW22" s="123">
        <v>1515</v>
      </c>
      <c r="AX22" s="122">
        <v>2</v>
      </c>
      <c r="AY22" s="125">
        <v>34.6</v>
      </c>
      <c r="AZ22" s="121">
        <v>4410</v>
      </c>
      <c r="BA22" s="126" t="s">
        <v>430</v>
      </c>
    </row>
    <row r="23" spans="1:53" ht="14.25" customHeight="1">
      <c r="A23" s="142" t="s">
        <v>487</v>
      </c>
      <c r="B23" s="120">
        <v>9</v>
      </c>
      <c r="C23" s="121">
        <v>2718</v>
      </c>
      <c r="D23" s="122">
        <v>9</v>
      </c>
      <c r="E23" s="123">
        <v>1450</v>
      </c>
      <c r="F23" s="122">
        <v>14</v>
      </c>
      <c r="G23" s="123">
        <v>458</v>
      </c>
      <c r="H23" s="122">
        <v>10</v>
      </c>
      <c r="I23" s="123">
        <v>46</v>
      </c>
      <c r="J23" s="122">
        <v>2</v>
      </c>
      <c r="K23" s="123">
        <v>7</v>
      </c>
      <c r="L23" s="122">
        <v>3</v>
      </c>
      <c r="M23" s="123">
        <v>7</v>
      </c>
      <c r="N23" s="122">
        <v>17</v>
      </c>
      <c r="O23" s="123">
        <v>6</v>
      </c>
      <c r="P23" s="122">
        <v>34</v>
      </c>
      <c r="Q23" s="123">
        <v>749</v>
      </c>
      <c r="R23" s="122">
        <v>8</v>
      </c>
      <c r="S23" s="123">
        <v>82</v>
      </c>
      <c r="T23" s="122">
        <v>27</v>
      </c>
      <c r="U23" s="123">
        <v>77</v>
      </c>
      <c r="V23" s="122">
        <v>15</v>
      </c>
      <c r="W23" s="123">
        <v>3</v>
      </c>
      <c r="X23" s="122">
        <v>29</v>
      </c>
      <c r="Y23" s="123" t="s">
        <v>478</v>
      </c>
      <c r="Z23" s="122" t="s">
        <v>116</v>
      </c>
      <c r="AA23" s="123">
        <v>16</v>
      </c>
      <c r="AB23" s="122">
        <v>11</v>
      </c>
      <c r="AC23" s="123">
        <v>1262</v>
      </c>
      <c r="AD23" s="122">
        <v>7</v>
      </c>
      <c r="AE23" s="123">
        <v>244</v>
      </c>
      <c r="AF23" s="122">
        <v>8</v>
      </c>
      <c r="AG23" s="123">
        <v>469</v>
      </c>
      <c r="AH23" s="122">
        <v>2</v>
      </c>
      <c r="AI23" s="123">
        <v>418</v>
      </c>
      <c r="AJ23" s="122">
        <v>2</v>
      </c>
      <c r="AK23" s="123">
        <v>287</v>
      </c>
      <c r="AL23" s="122">
        <v>8</v>
      </c>
      <c r="AM23" s="123">
        <v>260</v>
      </c>
      <c r="AN23" s="122">
        <v>14</v>
      </c>
      <c r="AO23" s="123">
        <v>244</v>
      </c>
      <c r="AP23" s="122">
        <v>7</v>
      </c>
      <c r="AQ23" s="124" t="s">
        <v>478</v>
      </c>
      <c r="AR23" s="122" t="s">
        <v>116</v>
      </c>
      <c r="AS23" s="123">
        <v>3</v>
      </c>
      <c r="AT23" s="122">
        <v>20</v>
      </c>
      <c r="AU23" s="123">
        <v>6</v>
      </c>
      <c r="AV23" s="122">
        <v>15</v>
      </c>
      <c r="AW23" s="123">
        <v>1059</v>
      </c>
      <c r="AX23" s="122">
        <v>9</v>
      </c>
      <c r="AY23" s="125">
        <v>39</v>
      </c>
      <c r="AZ23" s="121">
        <v>2754</v>
      </c>
      <c r="BA23" s="126" t="s">
        <v>431</v>
      </c>
    </row>
    <row r="24" spans="1:53" ht="14.25" customHeight="1">
      <c r="A24" s="142" t="s">
        <v>488</v>
      </c>
      <c r="B24" s="120">
        <v>10</v>
      </c>
      <c r="C24" s="121">
        <v>2473</v>
      </c>
      <c r="D24" s="122">
        <v>12</v>
      </c>
      <c r="E24" s="123">
        <v>1256</v>
      </c>
      <c r="F24" s="122">
        <v>17</v>
      </c>
      <c r="G24" s="123">
        <v>126</v>
      </c>
      <c r="H24" s="122">
        <v>35</v>
      </c>
      <c r="I24" s="123">
        <v>17</v>
      </c>
      <c r="J24" s="122">
        <v>5</v>
      </c>
      <c r="K24" s="123">
        <v>1</v>
      </c>
      <c r="L24" s="122">
        <v>14</v>
      </c>
      <c r="M24" s="123">
        <v>3</v>
      </c>
      <c r="N24" s="122">
        <v>25</v>
      </c>
      <c r="O24" s="123">
        <v>7</v>
      </c>
      <c r="P24" s="122">
        <v>26</v>
      </c>
      <c r="Q24" s="123">
        <v>892</v>
      </c>
      <c r="R24" s="122">
        <v>6</v>
      </c>
      <c r="S24" s="123">
        <v>72</v>
      </c>
      <c r="T24" s="122">
        <v>29</v>
      </c>
      <c r="U24" s="123">
        <v>55</v>
      </c>
      <c r="V24" s="122">
        <v>21</v>
      </c>
      <c r="W24" s="123">
        <v>69</v>
      </c>
      <c r="X24" s="122">
        <v>6</v>
      </c>
      <c r="Y24" s="123" t="s">
        <v>478</v>
      </c>
      <c r="Z24" s="122" t="s">
        <v>116</v>
      </c>
      <c r="AA24" s="123">
        <v>13</v>
      </c>
      <c r="AB24" s="122">
        <v>13</v>
      </c>
      <c r="AC24" s="123">
        <v>1215</v>
      </c>
      <c r="AD24" s="122">
        <v>9</v>
      </c>
      <c r="AE24" s="123">
        <v>183</v>
      </c>
      <c r="AF24" s="122">
        <v>11</v>
      </c>
      <c r="AG24" s="123">
        <v>250</v>
      </c>
      <c r="AH24" s="122">
        <v>4</v>
      </c>
      <c r="AI24" s="123">
        <v>219</v>
      </c>
      <c r="AJ24" s="122">
        <v>6</v>
      </c>
      <c r="AK24" s="123">
        <v>481</v>
      </c>
      <c r="AL24" s="122">
        <v>4</v>
      </c>
      <c r="AM24" s="123">
        <v>287</v>
      </c>
      <c r="AN24" s="122">
        <v>13</v>
      </c>
      <c r="AO24" s="123">
        <v>231</v>
      </c>
      <c r="AP24" s="122">
        <v>9</v>
      </c>
      <c r="AQ24" s="123">
        <v>44</v>
      </c>
      <c r="AR24" s="122">
        <v>17</v>
      </c>
      <c r="AS24" s="123">
        <v>13</v>
      </c>
      <c r="AT24" s="122">
        <v>5</v>
      </c>
      <c r="AU24" s="123">
        <v>1</v>
      </c>
      <c r="AV24" s="122">
        <v>34</v>
      </c>
      <c r="AW24" s="123">
        <v>856</v>
      </c>
      <c r="AX24" s="122">
        <v>12</v>
      </c>
      <c r="AY24" s="125">
        <v>34.6</v>
      </c>
      <c r="AZ24" s="121">
        <v>2513</v>
      </c>
      <c r="BA24" s="126" t="s">
        <v>432</v>
      </c>
    </row>
    <row r="25" spans="1:53" ht="14.25" customHeight="1">
      <c r="A25" s="142" t="s">
        <v>489</v>
      </c>
      <c r="B25" s="120">
        <v>11</v>
      </c>
      <c r="C25" s="121">
        <v>1542</v>
      </c>
      <c r="D25" s="122">
        <v>21</v>
      </c>
      <c r="E25" s="123">
        <v>1280</v>
      </c>
      <c r="F25" s="122">
        <v>16</v>
      </c>
      <c r="G25" s="123">
        <v>266</v>
      </c>
      <c r="H25" s="122">
        <v>18</v>
      </c>
      <c r="I25" s="123">
        <v>11</v>
      </c>
      <c r="J25" s="122">
        <v>7</v>
      </c>
      <c r="K25" s="123">
        <v>0</v>
      </c>
      <c r="L25" s="122">
        <v>18</v>
      </c>
      <c r="M25" s="123">
        <v>1</v>
      </c>
      <c r="N25" s="122">
        <v>33</v>
      </c>
      <c r="O25" s="123">
        <v>21</v>
      </c>
      <c r="P25" s="122">
        <v>11</v>
      </c>
      <c r="Q25" s="123">
        <v>741</v>
      </c>
      <c r="R25" s="122">
        <v>9</v>
      </c>
      <c r="S25" s="123">
        <v>50</v>
      </c>
      <c r="T25" s="122">
        <v>37</v>
      </c>
      <c r="U25" s="123">
        <v>160</v>
      </c>
      <c r="V25" s="122">
        <v>7</v>
      </c>
      <c r="W25" s="123">
        <v>12</v>
      </c>
      <c r="X25" s="122">
        <v>16</v>
      </c>
      <c r="Y25" s="123">
        <v>12</v>
      </c>
      <c r="Z25" s="122">
        <v>7</v>
      </c>
      <c r="AA25" s="123">
        <v>16</v>
      </c>
      <c r="AB25" s="122">
        <v>10</v>
      </c>
      <c r="AC25" s="123">
        <v>261</v>
      </c>
      <c r="AD25" s="122">
        <v>34</v>
      </c>
      <c r="AE25" s="123">
        <v>47</v>
      </c>
      <c r="AF25" s="122">
        <v>34</v>
      </c>
      <c r="AG25" s="123">
        <v>64</v>
      </c>
      <c r="AH25" s="122">
        <v>25</v>
      </c>
      <c r="AI25" s="123">
        <v>57</v>
      </c>
      <c r="AJ25" s="122">
        <v>25</v>
      </c>
      <c r="AK25" s="123">
        <v>58</v>
      </c>
      <c r="AL25" s="122">
        <v>25</v>
      </c>
      <c r="AM25" s="123">
        <v>88</v>
      </c>
      <c r="AN25" s="122">
        <v>30</v>
      </c>
      <c r="AO25" s="123">
        <v>87</v>
      </c>
      <c r="AP25" s="122">
        <v>24</v>
      </c>
      <c r="AQ25" s="124" t="s">
        <v>478</v>
      </c>
      <c r="AR25" s="122" t="s">
        <v>116</v>
      </c>
      <c r="AS25" s="123">
        <v>4</v>
      </c>
      <c r="AT25" s="122">
        <v>14</v>
      </c>
      <c r="AU25" s="123">
        <v>1</v>
      </c>
      <c r="AV25" s="122">
        <v>35</v>
      </c>
      <c r="AW25" s="123">
        <v>571</v>
      </c>
      <c r="AX25" s="122">
        <v>20</v>
      </c>
      <c r="AY25" s="125">
        <v>37</v>
      </c>
      <c r="AZ25" s="121">
        <v>1555</v>
      </c>
      <c r="BA25" s="126" t="s">
        <v>433</v>
      </c>
    </row>
    <row r="26" spans="1:53" ht="14.25" customHeight="1">
      <c r="A26" s="142" t="s">
        <v>490</v>
      </c>
      <c r="B26" s="120">
        <v>12</v>
      </c>
      <c r="C26" s="121">
        <v>3676</v>
      </c>
      <c r="D26" s="122">
        <v>4</v>
      </c>
      <c r="E26" s="123">
        <v>2448</v>
      </c>
      <c r="F26" s="122">
        <v>3</v>
      </c>
      <c r="G26" s="123">
        <v>472</v>
      </c>
      <c r="H26" s="122">
        <v>8</v>
      </c>
      <c r="I26" s="124" t="s">
        <v>478</v>
      </c>
      <c r="J26" s="122" t="s">
        <v>116</v>
      </c>
      <c r="K26" s="123">
        <v>0</v>
      </c>
      <c r="L26" s="122">
        <v>22</v>
      </c>
      <c r="M26" s="123">
        <v>103</v>
      </c>
      <c r="N26" s="122">
        <v>2</v>
      </c>
      <c r="O26" s="123">
        <v>215</v>
      </c>
      <c r="P26" s="122">
        <v>4</v>
      </c>
      <c r="Q26" s="123">
        <v>1335</v>
      </c>
      <c r="R26" s="122">
        <v>3</v>
      </c>
      <c r="S26" s="123">
        <v>91</v>
      </c>
      <c r="T26" s="122">
        <v>23</v>
      </c>
      <c r="U26" s="123">
        <v>198</v>
      </c>
      <c r="V26" s="122">
        <v>2</v>
      </c>
      <c r="W26" s="123">
        <v>3</v>
      </c>
      <c r="X26" s="122">
        <v>30</v>
      </c>
      <c r="Y26" s="123">
        <v>0</v>
      </c>
      <c r="Z26" s="122">
        <v>28</v>
      </c>
      <c r="AA26" s="124" t="s">
        <v>478</v>
      </c>
      <c r="AB26" s="122" t="s">
        <v>116</v>
      </c>
      <c r="AC26" s="123">
        <v>1226</v>
      </c>
      <c r="AD26" s="122">
        <v>8</v>
      </c>
      <c r="AE26" s="123">
        <v>117</v>
      </c>
      <c r="AF26" s="122">
        <v>20</v>
      </c>
      <c r="AG26" s="123">
        <v>249</v>
      </c>
      <c r="AH26" s="122">
        <v>5</v>
      </c>
      <c r="AI26" s="123">
        <v>226</v>
      </c>
      <c r="AJ26" s="122">
        <v>5</v>
      </c>
      <c r="AK26" s="123">
        <v>467</v>
      </c>
      <c r="AL26" s="122">
        <v>5</v>
      </c>
      <c r="AM26" s="123">
        <v>381</v>
      </c>
      <c r="AN26" s="122">
        <v>7</v>
      </c>
      <c r="AO26" s="123">
        <v>297</v>
      </c>
      <c r="AP26" s="122">
        <v>4</v>
      </c>
      <c r="AQ26" s="123">
        <v>50</v>
      </c>
      <c r="AR26" s="122">
        <v>16</v>
      </c>
      <c r="AS26" s="123">
        <v>12</v>
      </c>
      <c r="AT26" s="122">
        <v>7</v>
      </c>
      <c r="AU26" s="123">
        <v>2</v>
      </c>
      <c r="AV26" s="122">
        <v>20</v>
      </c>
      <c r="AW26" s="123">
        <v>1220</v>
      </c>
      <c r="AX26" s="122">
        <v>5</v>
      </c>
      <c r="AY26" s="125">
        <v>33.200000000000003</v>
      </c>
      <c r="AZ26" s="121">
        <v>3693</v>
      </c>
      <c r="BA26" s="126" t="s">
        <v>434</v>
      </c>
    </row>
    <row r="27" spans="1:53" ht="14.25" customHeight="1">
      <c r="A27" s="142" t="s">
        <v>491</v>
      </c>
      <c r="B27" s="120">
        <v>13</v>
      </c>
      <c r="C27" s="121">
        <v>218</v>
      </c>
      <c r="D27" s="122">
        <v>47</v>
      </c>
      <c r="E27" s="123">
        <v>201</v>
      </c>
      <c r="F27" s="122">
        <v>47</v>
      </c>
      <c r="G27" s="123">
        <v>1</v>
      </c>
      <c r="H27" s="122">
        <v>47</v>
      </c>
      <c r="I27" s="124" t="s">
        <v>478</v>
      </c>
      <c r="J27" s="122" t="s">
        <v>116</v>
      </c>
      <c r="K27" s="123">
        <v>0</v>
      </c>
      <c r="L27" s="122">
        <v>44</v>
      </c>
      <c r="M27" s="123">
        <v>0</v>
      </c>
      <c r="N27" s="122">
        <v>47</v>
      </c>
      <c r="O27" s="123">
        <v>6</v>
      </c>
      <c r="P27" s="122">
        <v>32</v>
      </c>
      <c r="Q27" s="123">
        <v>120</v>
      </c>
      <c r="R27" s="122">
        <v>42</v>
      </c>
      <c r="S27" s="123">
        <v>28</v>
      </c>
      <c r="T27" s="122">
        <v>42</v>
      </c>
      <c r="U27" s="123">
        <v>38</v>
      </c>
      <c r="V27" s="122">
        <v>27</v>
      </c>
      <c r="W27" s="123">
        <v>1</v>
      </c>
      <c r="X27" s="122">
        <v>37</v>
      </c>
      <c r="Y27" s="123">
        <v>0</v>
      </c>
      <c r="Z27" s="122">
        <v>25</v>
      </c>
      <c r="AA27" s="124" t="s">
        <v>478</v>
      </c>
      <c r="AB27" s="122" t="s">
        <v>116</v>
      </c>
      <c r="AC27" s="123">
        <v>17</v>
      </c>
      <c r="AD27" s="122">
        <v>47</v>
      </c>
      <c r="AE27" s="123">
        <v>2</v>
      </c>
      <c r="AF27" s="122">
        <v>47</v>
      </c>
      <c r="AG27" s="123">
        <v>11</v>
      </c>
      <c r="AH27" s="122">
        <v>45</v>
      </c>
      <c r="AI27" s="123">
        <v>10</v>
      </c>
      <c r="AJ27" s="122">
        <v>45</v>
      </c>
      <c r="AK27" s="123">
        <v>1</v>
      </c>
      <c r="AL27" s="122">
        <v>46</v>
      </c>
      <c r="AM27" s="123">
        <v>3</v>
      </c>
      <c r="AN27" s="122">
        <v>46</v>
      </c>
      <c r="AO27" s="123">
        <v>2</v>
      </c>
      <c r="AP27" s="122">
        <v>46</v>
      </c>
      <c r="AQ27" s="122" t="s">
        <v>116</v>
      </c>
      <c r="AR27" s="122" t="s">
        <v>116</v>
      </c>
      <c r="AS27" s="123">
        <v>1</v>
      </c>
      <c r="AT27" s="122">
        <v>37</v>
      </c>
      <c r="AU27" s="123">
        <v>0</v>
      </c>
      <c r="AV27" s="122">
        <v>45</v>
      </c>
      <c r="AW27" s="123">
        <v>86</v>
      </c>
      <c r="AX27" s="122">
        <v>47</v>
      </c>
      <c r="AY27" s="125">
        <v>39.4</v>
      </c>
      <c r="AZ27" s="121">
        <v>220</v>
      </c>
      <c r="BA27" s="126" t="s">
        <v>435</v>
      </c>
    </row>
    <row r="28" spans="1:53" ht="14.25" customHeight="1">
      <c r="A28" s="142" t="s">
        <v>492</v>
      </c>
      <c r="B28" s="120">
        <v>14</v>
      </c>
      <c r="C28" s="121">
        <v>671</v>
      </c>
      <c r="D28" s="122">
        <v>38</v>
      </c>
      <c r="E28" s="123">
        <v>522</v>
      </c>
      <c r="F28" s="122">
        <v>34</v>
      </c>
      <c r="G28" s="123">
        <v>30</v>
      </c>
      <c r="H28" s="122">
        <v>45</v>
      </c>
      <c r="I28" s="123" t="s">
        <v>478</v>
      </c>
      <c r="J28" s="122" t="s">
        <v>116</v>
      </c>
      <c r="K28" s="123">
        <v>0</v>
      </c>
      <c r="L28" s="122">
        <v>38</v>
      </c>
      <c r="M28" s="123">
        <v>2</v>
      </c>
      <c r="N28" s="122">
        <v>29</v>
      </c>
      <c r="O28" s="123">
        <v>12</v>
      </c>
      <c r="P28" s="122">
        <v>17</v>
      </c>
      <c r="Q28" s="123">
        <v>347</v>
      </c>
      <c r="R28" s="122">
        <v>22</v>
      </c>
      <c r="S28" s="123">
        <v>77</v>
      </c>
      <c r="T28" s="122">
        <v>28</v>
      </c>
      <c r="U28" s="123">
        <v>44</v>
      </c>
      <c r="V28" s="122">
        <v>24</v>
      </c>
      <c r="W28" s="123">
        <v>1</v>
      </c>
      <c r="X28" s="122">
        <v>38</v>
      </c>
      <c r="Y28" s="123">
        <v>1</v>
      </c>
      <c r="Z28" s="122">
        <v>20</v>
      </c>
      <c r="AA28" s="123" t="s">
        <v>478</v>
      </c>
      <c r="AB28" s="122" t="s">
        <v>116</v>
      </c>
      <c r="AC28" s="123">
        <v>147</v>
      </c>
      <c r="AD28" s="122">
        <v>36</v>
      </c>
      <c r="AE28" s="123">
        <v>18</v>
      </c>
      <c r="AF28" s="122">
        <v>37</v>
      </c>
      <c r="AG28" s="123">
        <v>35</v>
      </c>
      <c r="AH28" s="122">
        <v>32</v>
      </c>
      <c r="AI28" s="123">
        <v>32</v>
      </c>
      <c r="AJ28" s="122">
        <v>33</v>
      </c>
      <c r="AK28" s="123">
        <v>48</v>
      </c>
      <c r="AL28" s="122">
        <v>28</v>
      </c>
      <c r="AM28" s="123">
        <v>45</v>
      </c>
      <c r="AN28" s="122">
        <v>36</v>
      </c>
      <c r="AO28" s="123">
        <v>45</v>
      </c>
      <c r="AP28" s="122">
        <v>32</v>
      </c>
      <c r="AQ28" s="122" t="s">
        <v>116</v>
      </c>
      <c r="AR28" s="122" t="s">
        <v>116</v>
      </c>
      <c r="AS28" s="123">
        <v>1</v>
      </c>
      <c r="AT28" s="122">
        <v>38</v>
      </c>
      <c r="AU28" s="123">
        <v>2</v>
      </c>
      <c r="AV28" s="122">
        <v>22</v>
      </c>
      <c r="AW28" s="123">
        <v>244</v>
      </c>
      <c r="AX28" s="122">
        <v>38</v>
      </c>
      <c r="AY28" s="125">
        <v>36.4</v>
      </c>
      <c r="AZ28" s="121">
        <v>675</v>
      </c>
      <c r="BA28" s="126" t="s">
        <v>436</v>
      </c>
    </row>
    <row r="29" spans="1:53" ht="20.25" customHeight="1">
      <c r="A29" s="142" t="s">
        <v>493</v>
      </c>
      <c r="B29" s="120">
        <v>15</v>
      </c>
      <c r="C29" s="121">
        <v>2369</v>
      </c>
      <c r="D29" s="122">
        <v>14</v>
      </c>
      <c r="E29" s="123">
        <v>1842</v>
      </c>
      <c r="F29" s="122">
        <v>9</v>
      </c>
      <c r="G29" s="123">
        <v>1319</v>
      </c>
      <c r="H29" s="122">
        <v>1</v>
      </c>
      <c r="I29" s="123">
        <v>0</v>
      </c>
      <c r="J29" s="122">
        <v>27</v>
      </c>
      <c r="K29" s="123">
        <v>1</v>
      </c>
      <c r="L29" s="122">
        <v>12</v>
      </c>
      <c r="M29" s="123">
        <v>10</v>
      </c>
      <c r="N29" s="122">
        <v>11</v>
      </c>
      <c r="O29" s="123">
        <v>14</v>
      </c>
      <c r="P29" s="122">
        <v>15</v>
      </c>
      <c r="Q29" s="123">
        <v>323</v>
      </c>
      <c r="R29" s="122">
        <v>25</v>
      </c>
      <c r="S29" s="123">
        <v>99</v>
      </c>
      <c r="T29" s="122">
        <v>22</v>
      </c>
      <c r="U29" s="123">
        <v>69</v>
      </c>
      <c r="V29" s="122">
        <v>17</v>
      </c>
      <c r="W29" s="123">
        <v>5</v>
      </c>
      <c r="X29" s="122">
        <v>22</v>
      </c>
      <c r="Y29" s="123">
        <v>0</v>
      </c>
      <c r="Z29" s="122">
        <v>30</v>
      </c>
      <c r="AA29" s="123">
        <v>2</v>
      </c>
      <c r="AB29" s="122">
        <v>30</v>
      </c>
      <c r="AC29" s="123">
        <v>525</v>
      </c>
      <c r="AD29" s="122">
        <v>18</v>
      </c>
      <c r="AE29" s="123">
        <v>42</v>
      </c>
      <c r="AF29" s="122">
        <v>35</v>
      </c>
      <c r="AG29" s="123">
        <v>52</v>
      </c>
      <c r="AH29" s="122">
        <v>27</v>
      </c>
      <c r="AI29" s="123">
        <v>49</v>
      </c>
      <c r="AJ29" s="122">
        <v>26</v>
      </c>
      <c r="AK29" s="123">
        <v>131</v>
      </c>
      <c r="AL29" s="122">
        <v>17</v>
      </c>
      <c r="AM29" s="123">
        <v>300</v>
      </c>
      <c r="AN29" s="122">
        <v>11</v>
      </c>
      <c r="AO29" s="123">
        <v>218</v>
      </c>
      <c r="AP29" s="122">
        <v>11</v>
      </c>
      <c r="AQ29" s="123">
        <v>35</v>
      </c>
      <c r="AR29" s="122">
        <v>19</v>
      </c>
      <c r="AS29" s="123">
        <v>0</v>
      </c>
      <c r="AT29" s="122">
        <v>40</v>
      </c>
      <c r="AU29" s="123">
        <v>2</v>
      </c>
      <c r="AV29" s="122">
        <v>21</v>
      </c>
      <c r="AW29" s="123">
        <v>771</v>
      </c>
      <c r="AX29" s="122">
        <v>15</v>
      </c>
      <c r="AY29" s="125">
        <v>32.5</v>
      </c>
      <c r="AZ29" s="121">
        <v>2788</v>
      </c>
      <c r="BA29" s="126" t="s">
        <v>437</v>
      </c>
    </row>
    <row r="30" spans="1:53" ht="14.25" customHeight="1">
      <c r="A30" s="142" t="s">
        <v>494</v>
      </c>
      <c r="B30" s="120">
        <v>16</v>
      </c>
      <c r="C30" s="121">
        <v>568</v>
      </c>
      <c r="D30" s="122">
        <v>42</v>
      </c>
      <c r="E30" s="123">
        <v>485</v>
      </c>
      <c r="F30" s="122">
        <v>36</v>
      </c>
      <c r="G30" s="123">
        <v>382</v>
      </c>
      <c r="H30" s="122">
        <v>14</v>
      </c>
      <c r="I30" s="123">
        <v>4</v>
      </c>
      <c r="J30" s="122">
        <v>16</v>
      </c>
      <c r="K30" s="123">
        <v>1</v>
      </c>
      <c r="L30" s="122">
        <v>10</v>
      </c>
      <c r="M30" s="123">
        <v>9</v>
      </c>
      <c r="N30" s="122">
        <v>13</v>
      </c>
      <c r="O30" s="123">
        <v>2</v>
      </c>
      <c r="P30" s="122">
        <v>46</v>
      </c>
      <c r="Q30" s="123">
        <v>52</v>
      </c>
      <c r="R30" s="122">
        <v>47</v>
      </c>
      <c r="S30" s="123">
        <v>21</v>
      </c>
      <c r="T30" s="122">
        <v>44</v>
      </c>
      <c r="U30" s="123">
        <v>11</v>
      </c>
      <c r="V30" s="122">
        <v>44</v>
      </c>
      <c r="W30" s="123">
        <v>0</v>
      </c>
      <c r="X30" s="122">
        <v>46</v>
      </c>
      <c r="Y30" s="124" t="s">
        <v>478</v>
      </c>
      <c r="Z30" s="122" t="s">
        <v>116</v>
      </c>
      <c r="AA30" s="123">
        <v>2</v>
      </c>
      <c r="AB30" s="122">
        <v>28</v>
      </c>
      <c r="AC30" s="123">
        <v>79</v>
      </c>
      <c r="AD30" s="122">
        <v>42</v>
      </c>
      <c r="AE30" s="123">
        <v>14</v>
      </c>
      <c r="AF30" s="122">
        <v>42</v>
      </c>
      <c r="AG30" s="123">
        <v>16</v>
      </c>
      <c r="AH30" s="122">
        <v>43</v>
      </c>
      <c r="AI30" s="123">
        <v>15</v>
      </c>
      <c r="AJ30" s="122">
        <v>43</v>
      </c>
      <c r="AK30" s="123">
        <v>18</v>
      </c>
      <c r="AL30" s="122">
        <v>37</v>
      </c>
      <c r="AM30" s="123">
        <v>31</v>
      </c>
      <c r="AN30" s="122">
        <v>41</v>
      </c>
      <c r="AO30" s="123">
        <v>31</v>
      </c>
      <c r="AP30" s="122">
        <v>35</v>
      </c>
      <c r="AQ30" s="122" t="s">
        <v>116</v>
      </c>
      <c r="AR30" s="122" t="s">
        <v>116</v>
      </c>
      <c r="AS30" s="123">
        <v>0</v>
      </c>
      <c r="AT30" s="122">
        <v>44</v>
      </c>
      <c r="AU30" s="123">
        <v>4</v>
      </c>
      <c r="AV30" s="122">
        <v>18</v>
      </c>
      <c r="AW30" s="123">
        <v>195</v>
      </c>
      <c r="AX30" s="122">
        <v>42</v>
      </c>
      <c r="AY30" s="125">
        <v>34.299999999999997</v>
      </c>
      <c r="AZ30" s="121">
        <v>600</v>
      </c>
      <c r="BA30" s="126" t="s">
        <v>438</v>
      </c>
    </row>
    <row r="31" spans="1:53" ht="14.25" customHeight="1">
      <c r="A31" s="142" t="s">
        <v>495</v>
      </c>
      <c r="B31" s="120">
        <v>17</v>
      </c>
      <c r="C31" s="121">
        <v>484</v>
      </c>
      <c r="D31" s="122">
        <v>43</v>
      </c>
      <c r="E31" s="123">
        <v>383</v>
      </c>
      <c r="F31" s="122">
        <v>42</v>
      </c>
      <c r="G31" s="123">
        <v>235</v>
      </c>
      <c r="H31" s="122">
        <v>22</v>
      </c>
      <c r="I31" s="123">
        <v>2</v>
      </c>
      <c r="J31" s="122">
        <v>19</v>
      </c>
      <c r="K31" s="123">
        <v>0</v>
      </c>
      <c r="L31" s="122">
        <v>26</v>
      </c>
      <c r="M31" s="123">
        <v>3</v>
      </c>
      <c r="N31" s="122">
        <v>26</v>
      </c>
      <c r="O31" s="123">
        <v>13</v>
      </c>
      <c r="P31" s="122">
        <v>16</v>
      </c>
      <c r="Q31" s="123">
        <v>90</v>
      </c>
      <c r="R31" s="122">
        <v>45</v>
      </c>
      <c r="S31" s="123">
        <v>33</v>
      </c>
      <c r="T31" s="122">
        <v>41</v>
      </c>
      <c r="U31" s="123">
        <v>5</v>
      </c>
      <c r="V31" s="122">
        <v>46</v>
      </c>
      <c r="W31" s="123">
        <v>1</v>
      </c>
      <c r="X31" s="122">
        <v>42</v>
      </c>
      <c r="Y31" s="124">
        <v>0</v>
      </c>
      <c r="Z31" s="122">
        <v>33</v>
      </c>
      <c r="AA31" s="123">
        <v>2</v>
      </c>
      <c r="AB31" s="122">
        <v>29</v>
      </c>
      <c r="AC31" s="123">
        <v>100</v>
      </c>
      <c r="AD31" s="122">
        <v>39</v>
      </c>
      <c r="AE31" s="123">
        <v>17</v>
      </c>
      <c r="AF31" s="122">
        <v>39</v>
      </c>
      <c r="AG31" s="123">
        <v>23</v>
      </c>
      <c r="AH31" s="122">
        <v>40</v>
      </c>
      <c r="AI31" s="123">
        <v>22</v>
      </c>
      <c r="AJ31" s="122">
        <v>39</v>
      </c>
      <c r="AK31" s="123">
        <v>14</v>
      </c>
      <c r="AL31" s="122">
        <v>39</v>
      </c>
      <c r="AM31" s="123">
        <v>46</v>
      </c>
      <c r="AN31" s="122">
        <v>35</v>
      </c>
      <c r="AO31" s="123">
        <v>46</v>
      </c>
      <c r="AP31" s="122">
        <v>30</v>
      </c>
      <c r="AQ31" s="122" t="s">
        <v>116</v>
      </c>
      <c r="AR31" s="122" t="s">
        <v>116</v>
      </c>
      <c r="AS31" s="123">
        <v>0</v>
      </c>
      <c r="AT31" s="122">
        <v>43</v>
      </c>
      <c r="AU31" s="123">
        <v>1</v>
      </c>
      <c r="AV31" s="122">
        <v>27</v>
      </c>
      <c r="AW31" s="123">
        <v>190</v>
      </c>
      <c r="AX31" s="122">
        <v>43</v>
      </c>
      <c r="AY31" s="125">
        <v>39.299999999999997</v>
      </c>
      <c r="AZ31" s="121">
        <v>493</v>
      </c>
      <c r="BA31" s="126" t="s">
        <v>439</v>
      </c>
    </row>
    <row r="32" spans="1:53" ht="14.25" customHeight="1">
      <c r="A32" s="142" t="s">
        <v>496</v>
      </c>
      <c r="B32" s="120">
        <v>18</v>
      </c>
      <c r="C32" s="121">
        <v>412</v>
      </c>
      <c r="D32" s="122">
        <v>44</v>
      </c>
      <c r="E32" s="123">
        <v>355</v>
      </c>
      <c r="F32" s="122">
        <v>44</v>
      </c>
      <c r="G32" s="123">
        <v>235</v>
      </c>
      <c r="H32" s="122">
        <v>21</v>
      </c>
      <c r="I32" s="123">
        <v>6</v>
      </c>
      <c r="J32" s="122">
        <v>13</v>
      </c>
      <c r="K32" s="123">
        <v>2</v>
      </c>
      <c r="L32" s="122">
        <v>9</v>
      </c>
      <c r="M32" s="123">
        <v>3</v>
      </c>
      <c r="N32" s="122">
        <v>24</v>
      </c>
      <c r="O32" s="123">
        <v>6</v>
      </c>
      <c r="P32" s="122">
        <v>29</v>
      </c>
      <c r="Q32" s="123">
        <v>84</v>
      </c>
      <c r="R32" s="122">
        <v>46</v>
      </c>
      <c r="S32" s="123">
        <v>12</v>
      </c>
      <c r="T32" s="122">
        <v>46</v>
      </c>
      <c r="U32" s="123">
        <v>4</v>
      </c>
      <c r="V32" s="122">
        <v>47</v>
      </c>
      <c r="W32" s="123">
        <v>0</v>
      </c>
      <c r="X32" s="122">
        <v>45</v>
      </c>
      <c r="Y32" s="123">
        <v>0</v>
      </c>
      <c r="Z32" s="122">
        <v>35</v>
      </c>
      <c r="AA32" s="123">
        <v>2</v>
      </c>
      <c r="AB32" s="122">
        <v>27</v>
      </c>
      <c r="AC32" s="123">
        <v>56</v>
      </c>
      <c r="AD32" s="122">
        <v>44</v>
      </c>
      <c r="AE32" s="123">
        <v>9</v>
      </c>
      <c r="AF32" s="122">
        <v>45</v>
      </c>
      <c r="AG32" s="123">
        <v>8</v>
      </c>
      <c r="AH32" s="122">
        <v>46</v>
      </c>
      <c r="AI32" s="123">
        <v>8</v>
      </c>
      <c r="AJ32" s="122">
        <v>46</v>
      </c>
      <c r="AK32" s="123">
        <v>1</v>
      </c>
      <c r="AL32" s="122">
        <v>47</v>
      </c>
      <c r="AM32" s="123">
        <v>37</v>
      </c>
      <c r="AN32" s="122">
        <v>38</v>
      </c>
      <c r="AO32" s="123">
        <v>35</v>
      </c>
      <c r="AP32" s="122">
        <v>34</v>
      </c>
      <c r="AQ32" s="123">
        <v>2</v>
      </c>
      <c r="AR32" s="122">
        <v>36</v>
      </c>
      <c r="AS32" s="123">
        <v>0</v>
      </c>
      <c r="AT32" s="122">
        <v>45</v>
      </c>
      <c r="AU32" s="123">
        <v>1</v>
      </c>
      <c r="AV32" s="122">
        <v>32</v>
      </c>
      <c r="AW32" s="123">
        <v>177</v>
      </c>
      <c r="AX32" s="122">
        <v>44</v>
      </c>
      <c r="AY32" s="125">
        <v>43</v>
      </c>
      <c r="AZ32" s="121">
        <v>416</v>
      </c>
      <c r="BA32" s="126" t="s">
        <v>440</v>
      </c>
    </row>
    <row r="33" spans="1:53" ht="20.25" customHeight="1">
      <c r="A33" s="142" t="s">
        <v>497</v>
      </c>
      <c r="B33" s="120">
        <v>19</v>
      </c>
      <c r="C33" s="121">
        <v>1164</v>
      </c>
      <c r="D33" s="122">
        <v>28</v>
      </c>
      <c r="E33" s="123">
        <v>1075</v>
      </c>
      <c r="F33" s="122">
        <v>19</v>
      </c>
      <c r="G33" s="123">
        <v>61</v>
      </c>
      <c r="H33" s="122">
        <v>43</v>
      </c>
      <c r="I33" s="123">
        <v>0</v>
      </c>
      <c r="J33" s="122">
        <v>28</v>
      </c>
      <c r="K33" s="123">
        <v>0</v>
      </c>
      <c r="L33" s="122">
        <v>24</v>
      </c>
      <c r="M33" s="123">
        <v>1</v>
      </c>
      <c r="N33" s="122">
        <v>34</v>
      </c>
      <c r="O33" s="123">
        <v>2</v>
      </c>
      <c r="P33" s="122">
        <v>45</v>
      </c>
      <c r="Q33" s="123">
        <v>134</v>
      </c>
      <c r="R33" s="122">
        <v>38</v>
      </c>
      <c r="S33" s="123">
        <v>816</v>
      </c>
      <c r="T33" s="122">
        <v>3</v>
      </c>
      <c r="U33" s="123">
        <v>41</v>
      </c>
      <c r="V33" s="122">
        <v>25</v>
      </c>
      <c r="W33" s="123">
        <v>1</v>
      </c>
      <c r="X33" s="122">
        <v>43</v>
      </c>
      <c r="Y33" s="123">
        <v>0</v>
      </c>
      <c r="Z33" s="122">
        <v>23</v>
      </c>
      <c r="AA33" s="123">
        <v>19</v>
      </c>
      <c r="AB33" s="122">
        <v>7</v>
      </c>
      <c r="AC33" s="123">
        <v>81</v>
      </c>
      <c r="AD33" s="122">
        <v>41</v>
      </c>
      <c r="AE33" s="123">
        <v>16</v>
      </c>
      <c r="AF33" s="122">
        <v>40</v>
      </c>
      <c r="AG33" s="123">
        <v>24</v>
      </c>
      <c r="AH33" s="122">
        <v>39</v>
      </c>
      <c r="AI33" s="123">
        <v>22</v>
      </c>
      <c r="AJ33" s="122">
        <v>40</v>
      </c>
      <c r="AK33" s="123">
        <v>9</v>
      </c>
      <c r="AL33" s="122">
        <v>41</v>
      </c>
      <c r="AM33" s="123">
        <v>31</v>
      </c>
      <c r="AN33" s="122">
        <v>40</v>
      </c>
      <c r="AO33" s="123">
        <v>22</v>
      </c>
      <c r="AP33" s="122">
        <v>37</v>
      </c>
      <c r="AQ33" s="123">
        <v>10</v>
      </c>
      <c r="AR33" s="122">
        <v>34</v>
      </c>
      <c r="AS33" s="123">
        <v>1</v>
      </c>
      <c r="AT33" s="122">
        <v>32</v>
      </c>
      <c r="AU33" s="123">
        <v>7</v>
      </c>
      <c r="AV33" s="122">
        <v>13</v>
      </c>
      <c r="AW33" s="123">
        <v>405</v>
      </c>
      <c r="AX33" s="122">
        <v>28</v>
      </c>
      <c r="AY33" s="125">
        <v>34.799999999999997</v>
      </c>
      <c r="AZ33" s="121">
        <v>1168</v>
      </c>
      <c r="BA33" s="126" t="s">
        <v>441</v>
      </c>
    </row>
    <row r="34" spans="1:53" ht="14.25" customHeight="1">
      <c r="A34" s="142" t="s">
        <v>498</v>
      </c>
      <c r="B34" s="120">
        <v>20</v>
      </c>
      <c r="C34" s="121">
        <v>2708</v>
      </c>
      <c r="D34" s="122">
        <v>10</v>
      </c>
      <c r="E34" s="123">
        <v>2428</v>
      </c>
      <c r="F34" s="122">
        <v>4</v>
      </c>
      <c r="G34" s="123">
        <v>402</v>
      </c>
      <c r="H34" s="122">
        <v>13</v>
      </c>
      <c r="I34" s="123" t="s">
        <v>478</v>
      </c>
      <c r="J34" s="122" t="s">
        <v>116</v>
      </c>
      <c r="K34" s="123">
        <v>8</v>
      </c>
      <c r="L34" s="122">
        <v>2</v>
      </c>
      <c r="M34" s="123">
        <v>6</v>
      </c>
      <c r="N34" s="122">
        <v>19</v>
      </c>
      <c r="O34" s="123">
        <v>19</v>
      </c>
      <c r="P34" s="122">
        <v>13</v>
      </c>
      <c r="Q34" s="123">
        <v>886</v>
      </c>
      <c r="R34" s="122">
        <v>7</v>
      </c>
      <c r="S34" s="123">
        <v>904</v>
      </c>
      <c r="T34" s="122">
        <v>2</v>
      </c>
      <c r="U34" s="123">
        <v>170</v>
      </c>
      <c r="V34" s="122">
        <v>5</v>
      </c>
      <c r="W34" s="123">
        <v>1</v>
      </c>
      <c r="X34" s="122">
        <v>36</v>
      </c>
      <c r="Y34" s="123">
        <v>0</v>
      </c>
      <c r="Z34" s="122">
        <v>31</v>
      </c>
      <c r="AA34" s="123" t="s">
        <v>478</v>
      </c>
      <c r="AB34" s="122" t="s">
        <v>116</v>
      </c>
      <c r="AC34" s="123">
        <v>262</v>
      </c>
      <c r="AD34" s="122">
        <v>33</v>
      </c>
      <c r="AE34" s="123">
        <v>64</v>
      </c>
      <c r="AF34" s="122">
        <v>30</v>
      </c>
      <c r="AG34" s="123">
        <v>112</v>
      </c>
      <c r="AH34" s="122">
        <v>11</v>
      </c>
      <c r="AI34" s="123">
        <v>99</v>
      </c>
      <c r="AJ34" s="122">
        <v>12</v>
      </c>
      <c r="AK34" s="123">
        <v>44</v>
      </c>
      <c r="AL34" s="122">
        <v>30</v>
      </c>
      <c r="AM34" s="123">
        <v>37</v>
      </c>
      <c r="AN34" s="122">
        <v>39</v>
      </c>
      <c r="AO34" s="123">
        <v>20</v>
      </c>
      <c r="AP34" s="122">
        <v>38</v>
      </c>
      <c r="AQ34" s="123">
        <v>16</v>
      </c>
      <c r="AR34" s="122">
        <v>27</v>
      </c>
      <c r="AS34" s="123">
        <v>6</v>
      </c>
      <c r="AT34" s="122">
        <v>10</v>
      </c>
      <c r="AU34" s="123">
        <v>18</v>
      </c>
      <c r="AV34" s="122">
        <v>7</v>
      </c>
      <c r="AW34" s="123">
        <v>998</v>
      </c>
      <c r="AX34" s="122">
        <v>10</v>
      </c>
      <c r="AY34" s="125">
        <v>36.9</v>
      </c>
      <c r="AZ34" s="121">
        <v>3195</v>
      </c>
      <c r="BA34" s="126" t="s">
        <v>442</v>
      </c>
    </row>
    <row r="35" spans="1:53" ht="20.25" customHeight="1">
      <c r="A35" s="142" t="s">
        <v>499</v>
      </c>
      <c r="B35" s="120">
        <v>21</v>
      </c>
      <c r="C35" s="121">
        <v>1129</v>
      </c>
      <c r="D35" s="122">
        <v>29</v>
      </c>
      <c r="E35" s="123">
        <v>704</v>
      </c>
      <c r="F35" s="122">
        <v>31</v>
      </c>
      <c r="G35" s="123">
        <v>174</v>
      </c>
      <c r="H35" s="122">
        <v>27</v>
      </c>
      <c r="I35" s="123">
        <v>5</v>
      </c>
      <c r="J35" s="122">
        <v>14</v>
      </c>
      <c r="K35" s="123">
        <v>0</v>
      </c>
      <c r="L35" s="122">
        <v>24</v>
      </c>
      <c r="M35" s="123">
        <v>5</v>
      </c>
      <c r="N35" s="122">
        <v>21</v>
      </c>
      <c r="O35" s="123">
        <v>4</v>
      </c>
      <c r="P35" s="122">
        <v>39</v>
      </c>
      <c r="Q35" s="123">
        <v>385</v>
      </c>
      <c r="R35" s="122">
        <v>21</v>
      </c>
      <c r="S35" s="123">
        <v>61</v>
      </c>
      <c r="T35" s="122">
        <v>36</v>
      </c>
      <c r="U35" s="123">
        <v>62</v>
      </c>
      <c r="V35" s="122">
        <v>19</v>
      </c>
      <c r="W35" s="123">
        <v>3</v>
      </c>
      <c r="X35" s="122">
        <v>28</v>
      </c>
      <c r="Y35" s="123">
        <v>2</v>
      </c>
      <c r="Z35" s="122">
        <v>15</v>
      </c>
      <c r="AA35" s="123">
        <v>6</v>
      </c>
      <c r="AB35" s="122">
        <v>22</v>
      </c>
      <c r="AC35" s="123">
        <v>422</v>
      </c>
      <c r="AD35" s="122">
        <v>22</v>
      </c>
      <c r="AE35" s="123">
        <v>121</v>
      </c>
      <c r="AF35" s="122">
        <v>19</v>
      </c>
      <c r="AG35" s="123">
        <v>41</v>
      </c>
      <c r="AH35" s="122">
        <v>29</v>
      </c>
      <c r="AI35" s="123">
        <v>38</v>
      </c>
      <c r="AJ35" s="122">
        <v>29</v>
      </c>
      <c r="AK35" s="123">
        <v>79</v>
      </c>
      <c r="AL35" s="122">
        <v>22</v>
      </c>
      <c r="AM35" s="123">
        <v>179</v>
      </c>
      <c r="AN35" s="122">
        <v>20</v>
      </c>
      <c r="AO35" s="123">
        <v>129</v>
      </c>
      <c r="AP35" s="122">
        <v>19</v>
      </c>
      <c r="AQ35" s="123">
        <v>24</v>
      </c>
      <c r="AR35" s="122">
        <v>24</v>
      </c>
      <c r="AS35" s="123">
        <v>2</v>
      </c>
      <c r="AT35" s="122">
        <v>21</v>
      </c>
      <c r="AU35" s="123">
        <v>2</v>
      </c>
      <c r="AV35" s="122">
        <v>23</v>
      </c>
      <c r="AW35" s="123">
        <v>422</v>
      </c>
      <c r="AX35" s="122">
        <v>27</v>
      </c>
      <c r="AY35" s="125">
        <v>37.4</v>
      </c>
      <c r="AZ35" s="121">
        <v>1156</v>
      </c>
      <c r="BA35" s="126" t="s">
        <v>443</v>
      </c>
    </row>
    <row r="36" spans="1:53" ht="14.25" customHeight="1">
      <c r="A36" s="142" t="s">
        <v>500</v>
      </c>
      <c r="B36" s="120">
        <v>22</v>
      </c>
      <c r="C36" s="121">
        <v>2132</v>
      </c>
      <c r="D36" s="122">
        <v>15</v>
      </c>
      <c r="E36" s="123">
        <v>1477</v>
      </c>
      <c r="F36" s="122">
        <v>12</v>
      </c>
      <c r="G36" s="123">
        <v>168</v>
      </c>
      <c r="H36" s="122">
        <v>30</v>
      </c>
      <c r="I36" s="124" t="s">
        <v>478</v>
      </c>
      <c r="J36" s="122" t="s">
        <v>116</v>
      </c>
      <c r="K36" s="123">
        <v>0</v>
      </c>
      <c r="L36" s="122">
        <v>31</v>
      </c>
      <c r="M36" s="123">
        <v>0</v>
      </c>
      <c r="N36" s="122">
        <v>41</v>
      </c>
      <c r="O36" s="123">
        <v>32</v>
      </c>
      <c r="P36" s="122">
        <v>9</v>
      </c>
      <c r="Q36" s="123">
        <v>624</v>
      </c>
      <c r="R36" s="122">
        <v>14</v>
      </c>
      <c r="S36" s="123">
        <v>299</v>
      </c>
      <c r="T36" s="122">
        <v>9</v>
      </c>
      <c r="U36" s="123">
        <v>174</v>
      </c>
      <c r="V36" s="122">
        <v>4</v>
      </c>
      <c r="W36" s="123">
        <v>132</v>
      </c>
      <c r="X36" s="122">
        <v>4</v>
      </c>
      <c r="Y36" s="123">
        <v>132</v>
      </c>
      <c r="Z36" s="122">
        <v>2</v>
      </c>
      <c r="AA36" s="124" t="s">
        <v>478</v>
      </c>
      <c r="AB36" s="122" t="s">
        <v>116</v>
      </c>
      <c r="AC36" s="123">
        <v>543</v>
      </c>
      <c r="AD36" s="122">
        <v>17</v>
      </c>
      <c r="AE36" s="123">
        <v>85</v>
      </c>
      <c r="AF36" s="122">
        <v>24</v>
      </c>
      <c r="AG36" s="123">
        <v>103</v>
      </c>
      <c r="AH36" s="122">
        <v>13</v>
      </c>
      <c r="AI36" s="123">
        <v>96</v>
      </c>
      <c r="AJ36" s="122">
        <v>13</v>
      </c>
      <c r="AK36" s="123">
        <v>64</v>
      </c>
      <c r="AL36" s="122">
        <v>24</v>
      </c>
      <c r="AM36" s="123">
        <v>254</v>
      </c>
      <c r="AN36" s="122">
        <v>15</v>
      </c>
      <c r="AO36" s="123">
        <v>214</v>
      </c>
      <c r="AP36" s="122">
        <v>12</v>
      </c>
      <c r="AQ36" s="123">
        <v>32</v>
      </c>
      <c r="AR36" s="122">
        <v>20</v>
      </c>
      <c r="AS36" s="123">
        <v>36</v>
      </c>
      <c r="AT36" s="122">
        <v>2</v>
      </c>
      <c r="AU36" s="123">
        <v>112</v>
      </c>
      <c r="AV36" s="122">
        <v>2</v>
      </c>
      <c r="AW36" s="123">
        <v>695</v>
      </c>
      <c r="AX36" s="122">
        <v>17</v>
      </c>
      <c r="AY36" s="125">
        <v>32.6</v>
      </c>
      <c r="AZ36" s="121">
        <v>2199</v>
      </c>
      <c r="BA36" s="126" t="s">
        <v>444</v>
      </c>
    </row>
    <row r="37" spans="1:53" ht="14.25" customHeight="1">
      <c r="A37" s="142" t="s">
        <v>501</v>
      </c>
      <c r="B37" s="120">
        <v>23</v>
      </c>
      <c r="C37" s="121">
        <v>3114</v>
      </c>
      <c r="D37" s="122">
        <v>8</v>
      </c>
      <c r="E37" s="123">
        <v>2189</v>
      </c>
      <c r="F37" s="122">
        <v>6</v>
      </c>
      <c r="G37" s="123">
        <v>244</v>
      </c>
      <c r="H37" s="122">
        <v>20</v>
      </c>
      <c r="I37" s="123">
        <v>13</v>
      </c>
      <c r="J37" s="122">
        <v>6</v>
      </c>
      <c r="K37" s="123">
        <v>0</v>
      </c>
      <c r="L37" s="122">
        <v>43</v>
      </c>
      <c r="M37" s="123">
        <v>8</v>
      </c>
      <c r="N37" s="122">
        <v>14</v>
      </c>
      <c r="O37" s="123">
        <v>8</v>
      </c>
      <c r="P37" s="122">
        <v>23</v>
      </c>
      <c r="Q37" s="123">
        <v>1119</v>
      </c>
      <c r="R37" s="122">
        <v>5</v>
      </c>
      <c r="S37" s="123">
        <v>183</v>
      </c>
      <c r="T37" s="122">
        <v>13</v>
      </c>
      <c r="U37" s="123">
        <v>573</v>
      </c>
      <c r="V37" s="122">
        <v>1</v>
      </c>
      <c r="W37" s="123">
        <v>9</v>
      </c>
      <c r="X37" s="122">
        <v>17</v>
      </c>
      <c r="Y37" s="123">
        <v>8</v>
      </c>
      <c r="Z37" s="122">
        <v>9</v>
      </c>
      <c r="AA37" s="123">
        <v>33</v>
      </c>
      <c r="AB37" s="122">
        <v>5</v>
      </c>
      <c r="AC37" s="123">
        <v>919</v>
      </c>
      <c r="AD37" s="122">
        <v>11</v>
      </c>
      <c r="AE37" s="123">
        <v>125</v>
      </c>
      <c r="AF37" s="122">
        <v>18</v>
      </c>
      <c r="AG37" s="123">
        <v>195</v>
      </c>
      <c r="AH37" s="122">
        <v>8</v>
      </c>
      <c r="AI37" s="123">
        <v>176</v>
      </c>
      <c r="AJ37" s="122">
        <v>8</v>
      </c>
      <c r="AK37" s="123">
        <v>272</v>
      </c>
      <c r="AL37" s="122">
        <v>9</v>
      </c>
      <c r="AM37" s="123">
        <v>295</v>
      </c>
      <c r="AN37" s="122">
        <v>12</v>
      </c>
      <c r="AO37" s="123">
        <v>253</v>
      </c>
      <c r="AP37" s="122">
        <v>6</v>
      </c>
      <c r="AQ37" s="123">
        <v>32</v>
      </c>
      <c r="AR37" s="122">
        <v>21</v>
      </c>
      <c r="AS37" s="123">
        <v>31</v>
      </c>
      <c r="AT37" s="122">
        <v>4</v>
      </c>
      <c r="AU37" s="123">
        <v>7</v>
      </c>
      <c r="AV37" s="122">
        <v>14</v>
      </c>
      <c r="AW37" s="123">
        <v>1173</v>
      </c>
      <c r="AX37" s="122">
        <v>7</v>
      </c>
      <c r="AY37" s="125">
        <v>37.700000000000003</v>
      </c>
      <c r="AZ37" s="121">
        <v>3123</v>
      </c>
      <c r="BA37" s="126" t="s">
        <v>445</v>
      </c>
    </row>
    <row r="38" spans="1:53" ht="14.25" customHeight="1">
      <c r="A38" s="142" t="s">
        <v>502</v>
      </c>
      <c r="B38" s="120">
        <v>24</v>
      </c>
      <c r="C38" s="121">
        <v>1089</v>
      </c>
      <c r="D38" s="122">
        <v>31</v>
      </c>
      <c r="E38" s="123">
        <v>598</v>
      </c>
      <c r="F38" s="122">
        <v>33</v>
      </c>
      <c r="G38" s="123">
        <v>233</v>
      </c>
      <c r="H38" s="122">
        <v>23</v>
      </c>
      <c r="I38" s="123">
        <v>10</v>
      </c>
      <c r="J38" s="122">
        <v>8</v>
      </c>
      <c r="K38" s="123">
        <v>0</v>
      </c>
      <c r="L38" s="122">
        <v>34</v>
      </c>
      <c r="M38" s="123">
        <v>4</v>
      </c>
      <c r="N38" s="122">
        <v>22</v>
      </c>
      <c r="O38" s="123">
        <v>6</v>
      </c>
      <c r="P38" s="122">
        <v>33</v>
      </c>
      <c r="Q38" s="123">
        <v>165</v>
      </c>
      <c r="R38" s="122">
        <v>35</v>
      </c>
      <c r="S38" s="123">
        <v>62</v>
      </c>
      <c r="T38" s="122">
        <v>34</v>
      </c>
      <c r="U38" s="123">
        <v>37</v>
      </c>
      <c r="V38" s="122">
        <v>31</v>
      </c>
      <c r="W38" s="123">
        <v>37</v>
      </c>
      <c r="X38" s="122">
        <v>7</v>
      </c>
      <c r="Y38" s="123">
        <v>37</v>
      </c>
      <c r="Z38" s="122">
        <v>3</v>
      </c>
      <c r="AA38" s="123">
        <v>45</v>
      </c>
      <c r="AB38" s="122">
        <v>3</v>
      </c>
      <c r="AC38" s="123">
        <v>474</v>
      </c>
      <c r="AD38" s="122">
        <v>20</v>
      </c>
      <c r="AE38" s="123">
        <v>106</v>
      </c>
      <c r="AF38" s="122">
        <v>21</v>
      </c>
      <c r="AG38" s="123">
        <v>78</v>
      </c>
      <c r="AH38" s="122">
        <v>22</v>
      </c>
      <c r="AI38" s="123">
        <v>71</v>
      </c>
      <c r="AJ38" s="122">
        <v>23</v>
      </c>
      <c r="AK38" s="123">
        <v>73</v>
      </c>
      <c r="AL38" s="122">
        <v>23</v>
      </c>
      <c r="AM38" s="123">
        <v>217</v>
      </c>
      <c r="AN38" s="122">
        <v>19</v>
      </c>
      <c r="AO38" s="123">
        <v>197</v>
      </c>
      <c r="AP38" s="122">
        <v>14</v>
      </c>
      <c r="AQ38" s="123">
        <v>15</v>
      </c>
      <c r="AR38" s="122">
        <v>30</v>
      </c>
      <c r="AS38" s="123">
        <v>0</v>
      </c>
      <c r="AT38" s="122">
        <v>42</v>
      </c>
      <c r="AU38" s="123">
        <v>16</v>
      </c>
      <c r="AV38" s="122">
        <v>9</v>
      </c>
      <c r="AW38" s="123">
        <v>347</v>
      </c>
      <c r="AX38" s="122">
        <v>32</v>
      </c>
      <c r="AY38" s="125">
        <v>31.9</v>
      </c>
      <c r="AZ38" s="121">
        <v>1141</v>
      </c>
      <c r="BA38" s="126" t="s">
        <v>446</v>
      </c>
    </row>
    <row r="39" spans="1:53" ht="20.25" customHeight="1">
      <c r="A39" s="142" t="s">
        <v>503</v>
      </c>
      <c r="B39" s="120">
        <v>25</v>
      </c>
      <c r="C39" s="121">
        <v>602</v>
      </c>
      <c r="D39" s="122">
        <v>41</v>
      </c>
      <c r="E39" s="123">
        <v>485</v>
      </c>
      <c r="F39" s="122">
        <v>37</v>
      </c>
      <c r="G39" s="123">
        <v>301</v>
      </c>
      <c r="H39" s="122">
        <v>16</v>
      </c>
      <c r="I39" s="123">
        <v>9</v>
      </c>
      <c r="J39" s="122">
        <v>11</v>
      </c>
      <c r="K39" s="123">
        <v>1</v>
      </c>
      <c r="L39" s="122">
        <v>16</v>
      </c>
      <c r="M39" s="123">
        <v>22</v>
      </c>
      <c r="N39" s="122">
        <v>4</v>
      </c>
      <c r="O39" s="123">
        <v>4</v>
      </c>
      <c r="P39" s="122">
        <v>40</v>
      </c>
      <c r="Q39" s="123">
        <v>116</v>
      </c>
      <c r="R39" s="122">
        <v>43</v>
      </c>
      <c r="S39" s="123">
        <v>8</v>
      </c>
      <c r="T39" s="122">
        <v>47</v>
      </c>
      <c r="U39" s="123">
        <v>13</v>
      </c>
      <c r="V39" s="122">
        <v>43</v>
      </c>
      <c r="W39" s="123">
        <v>5</v>
      </c>
      <c r="X39" s="122">
        <v>23</v>
      </c>
      <c r="Y39" s="123">
        <v>5</v>
      </c>
      <c r="Z39" s="122">
        <v>14</v>
      </c>
      <c r="AA39" s="123">
        <v>6</v>
      </c>
      <c r="AB39" s="122">
        <v>21</v>
      </c>
      <c r="AC39" s="123">
        <v>116</v>
      </c>
      <c r="AD39" s="122">
        <v>38</v>
      </c>
      <c r="AE39" s="123">
        <v>76</v>
      </c>
      <c r="AF39" s="122">
        <v>27</v>
      </c>
      <c r="AG39" s="123">
        <v>24</v>
      </c>
      <c r="AH39" s="122">
        <v>37</v>
      </c>
      <c r="AI39" s="123">
        <v>22</v>
      </c>
      <c r="AJ39" s="122">
        <v>38</v>
      </c>
      <c r="AK39" s="123">
        <v>4</v>
      </c>
      <c r="AL39" s="122">
        <v>42</v>
      </c>
      <c r="AM39" s="123">
        <v>11</v>
      </c>
      <c r="AN39" s="122">
        <v>45</v>
      </c>
      <c r="AO39" s="123">
        <v>10</v>
      </c>
      <c r="AP39" s="122">
        <v>45</v>
      </c>
      <c r="AQ39" s="124" t="s">
        <v>478</v>
      </c>
      <c r="AR39" s="122" t="s">
        <v>116</v>
      </c>
      <c r="AS39" s="123" t="s">
        <v>116</v>
      </c>
      <c r="AT39" s="122" t="s">
        <v>116</v>
      </c>
      <c r="AU39" s="123">
        <v>1</v>
      </c>
      <c r="AV39" s="122">
        <v>30</v>
      </c>
      <c r="AW39" s="123">
        <v>224</v>
      </c>
      <c r="AX39" s="122">
        <v>40</v>
      </c>
      <c r="AY39" s="125">
        <v>37.200000000000003</v>
      </c>
      <c r="AZ39" s="121">
        <v>605</v>
      </c>
      <c r="BA39" s="126" t="s">
        <v>447</v>
      </c>
    </row>
    <row r="40" spans="1:53" ht="14.25" customHeight="1">
      <c r="A40" s="142" t="s">
        <v>504</v>
      </c>
      <c r="B40" s="120">
        <v>26</v>
      </c>
      <c r="C40" s="121">
        <v>699</v>
      </c>
      <c r="D40" s="122">
        <v>37</v>
      </c>
      <c r="E40" s="123">
        <v>516</v>
      </c>
      <c r="F40" s="122">
        <v>35</v>
      </c>
      <c r="G40" s="123">
        <v>156</v>
      </c>
      <c r="H40" s="122">
        <v>32</v>
      </c>
      <c r="I40" s="123">
        <v>0</v>
      </c>
      <c r="J40" s="122">
        <v>24</v>
      </c>
      <c r="K40" s="123">
        <v>0</v>
      </c>
      <c r="L40" s="122">
        <v>31</v>
      </c>
      <c r="M40" s="123">
        <v>7</v>
      </c>
      <c r="N40" s="122">
        <v>18</v>
      </c>
      <c r="O40" s="123">
        <v>7</v>
      </c>
      <c r="P40" s="122">
        <v>27</v>
      </c>
      <c r="Q40" s="123">
        <v>272</v>
      </c>
      <c r="R40" s="122">
        <v>27</v>
      </c>
      <c r="S40" s="123">
        <v>20</v>
      </c>
      <c r="T40" s="122">
        <v>45</v>
      </c>
      <c r="U40" s="123">
        <v>11</v>
      </c>
      <c r="V40" s="122">
        <v>45</v>
      </c>
      <c r="W40" s="123">
        <v>36</v>
      </c>
      <c r="X40" s="122">
        <v>8</v>
      </c>
      <c r="Y40" s="123">
        <v>36</v>
      </c>
      <c r="Z40" s="122">
        <v>4</v>
      </c>
      <c r="AA40" s="123">
        <v>7</v>
      </c>
      <c r="AB40" s="122">
        <v>18</v>
      </c>
      <c r="AC40" s="123">
        <v>147</v>
      </c>
      <c r="AD40" s="122">
        <v>37</v>
      </c>
      <c r="AE40" s="123">
        <v>14</v>
      </c>
      <c r="AF40" s="122">
        <v>41</v>
      </c>
      <c r="AG40" s="123">
        <v>40</v>
      </c>
      <c r="AH40" s="122">
        <v>30</v>
      </c>
      <c r="AI40" s="123">
        <v>37</v>
      </c>
      <c r="AJ40" s="122">
        <v>30</v>
      </c>
      <c r="AK40" s="123">
        <v>9</v>
      </c>
      <c r="AL40" s="122">
        <v>40</v>
      </c>
      <c r="AM40" s="123">
        <v>82</v>
      </c>
      <c r="AN40" s="122">
        <v>31</v>
      </c>
      <c r="AO40" s="123">
        <v>62</v>
      </c>
      <c r="AP40" s="122">
        <v>25</v>
      </c>
      <c r="AQ40" s="123">
        <v>14</v>
      </c>
      <c r="AR40" s="122">
        <v>31</v>
      </c>
      <c r="AS40" s="123">
        <v>2</v>
      </c>
      <c r="AT40" s="122">
        <v>26</v>
      </c>
      <c r="AU40" s="123">
        <v>36</v>
      </c>
      <c r="AV40" s="122">
        <v>5</v>
      </c>
      <c r="AW40" s="123">
        <v>222</v>
      </c>
      <c r="AX40" s="122">
        <v>41</v>
      </c>
      <c r="AY40" s="125">
        <v>31.8</v>
      </c>
      <c r="AZ40" s="121">
        <v>709</v>
      </c>
      <c r="BA40" s="126" t="s">
        <v>448</v>
      </c>
    </row>
    <row r="41" spans="1:53" ht="14.25" customHeight="1">
      <c r="A41" s="142" t="s">
        <v>505</v>
      </c>
      <c r="B41" s="120">
        <v>27</v>
      </c>
      <c r="C41" s="121">
        <v>307</v>
      </c>
      <c r="D41" s="122">
        <v>46</v>
      </c>
      <c r="E41" s="123">
        <v>288</v>
      </c>
      <c r="F41" s="122">
        <v>46</v>
      </c>
      <c r="G41" s="123">
        <v>54</v>
      </c>
      <c r="H41" s="122">
        <v>44</v>
      </c>
      <c r="I41" s="124" t="s">
        <v>478</v>
      </c>
      <c r="J41" s="122" t="s">
        <v>116</v>
      </c>
      <c r="K41" s="123">
        <v>0</v>
      </c>
      <c r="L41" s="122">
        <v>44</v>
      </c>
      <c r="M41" s="123">
        <v>0</v>
      </c>
      <c r="N41" s="122">
        <v>46</v>
      </c>
      <c r="O41" s="123">
        <v>4</v>
      </c>
      <c r="P41" s="122">
        <v>37</v>
      </c>
      <c r="Q41" s="123">
        <v>142</v>
      </c>
      <c r="R41" s="122">
        <v>37</v>
      </c>
      <c r="S41" s="123">
        <v>71</v>
      </c>
      <c r="T41" s="122">
        <v>31</v>
      </c>
      <c r="U41" s="123">
        <v>14</v>
      </c>
      <c r="V41" s="122">
        <v>42</v>
      </c>
      <c r="W41" s="123">
        <v>0</v>
      </c>
      <c r="X41" s="122">
        <v>47</v>
      </c>
      <c r="Y41" s="124" t="s">
        <v>116</v>
      </c>
      <c r="Z41" s="122" t="s">
        <v>116</v>
      </c>
      <c r="AA41" s="124" t="s">
        <v>478</v>
      </c>
      <c r="AB41" s="122" t="s">
        <v>116</v>
      </c>
      <c r="AC41" s="123">
        <v>19</v>
      </c>
      <c r="AD41" s="122">
        <v>46</v>
      </c>
      <c r="AE41" s="123">
        <v>2</v>
      </c>
      <c r="AF41" s="122">
        <v>46</v>
      </c>
      <c r="AG41" s="123">
        <v>13</v>
      </c>
      <c r="AH41" s="122">
        <v>44</v>
      </c>
      <c r="AI41" s="123">
        <v>12</v>
      </c>
      <c r="AJ41" s="122">
        <v>44</v>
      </c>
      <c r="AK41" s="123">
        <v>2</v>
      </c>
      <c r="AL41" s="122">
        <v>44</v>
      </c>
      <c r="AM41" s="123">
        <v>2</v>
      </c>
      <c r="AN41" s="122">
        <v>47</v>
      </c>
      <c r="AO41" s="123">
        <v>1</v>
      </c>
      <c r="AP41" s="122">
        <v>47</v>
      </c>
      <c r="AQ41" s="122" t="s">
        <v>116</v>
      </c>
      <c r="AR41" s="122" t="s">
        <v>116</v>
      </c>
      <c r="AS41" s="123" t="s">
        <v>116</v>
      </c>
      <c r="AT41" s="122" t="s">
        <v>116</v>
      </c>
      <c r="AU41" s="123" t="s">
        <v>116</v>
      </c>
      <c r="AV41" s="122" t="s">
        <v>116</v>
      </c>
      <c r="AW41" s="123">
        <v>101</v>
      </c>
      <c r="AX41" s="122">
        <v>46</v>
      </c>
      <c r="AY41" s="125">
        <v>32.9</v>
      </c>
      <c r="AZ41" s="121">
        <v>309</v>
      </c>
      <c r="BA41" s="126" t="s">
        <v>449</v>
      </c>
    </row>
    <row r="42" spans="1:53" ht="14.25" customHeight="1">
      <c r="A42" s="142" t="s">
        <v>506</v>
      </c>
      <c r="B42" s="120">
        <v>28</v>
      </c>
      <c r="C42" s="121">
        <v>1583</v>
      </c>
      <c r="D42" s="122">
        <v>20</v>
      </c>
      <c r="E42" s="123">
        <v>960</v>
      </c>
      <c r="F42" s="122">
        <v>23</v>
      </c>
      <c r="G42" s="123">
        <v>412</v>
      </c>
      <c r="H42" s="122">
        <v>11</v>
      </c>
      <c r="I42" s="123">
        <v>2</v>
      </c>
      <c r="J42" s="122">
        <v>18</v>
      </c>
      <c r="K42" s="123">
        <v>0</v>
      </c>
      <c r="L42" s="122">
        <v>28</v>
      </c>
      <c r="M42" s="123">
        <v>21</v>
      </c>
      <c r="N42" s="122">
        <v>5</v>
      </c>
      <c r="O42" s="123">
        <v>8</v>
      </c>
      <c r="P42" s="122">
        <v>25</v>
      </c>
      <c r="Q42" s="123">
        <v>427</v>
      </c>
      <c r="R42" s="122">
        <v>18</v>
      </c>
      <c r="S42" s="123">
        <v>44</v>
      </c>
      <c r="T42" s="122">
        <v>40</v>
      </c>
      <c r="U42" s="123">
        <v>37</v>
      </c>
      <c r="V42" s="122">
        <v>29</v>
      </c>
      <c r="W42" s="123">
        <v>1</v>
      </c>
      <c r="X42" s="122">
        <v>41</v>
      </c>
      <c r="Y42" s="123">
        <v>0</v>
      </c>
      <c r="Z42" s="122">
        <v>24</v>
      </c>
      <c r="AA42" s="123">
        <v>7</v>
      </c>
      <c r="AB42" s="122">
        <v>20</v>
      </c>
      <c r="AC42" s="123">
        <v>622</v>
      </c>
      <c r="AD42" s="122">
        <v>14</v>
      </c>
      <c r="AE42" s="123">
        <v>180</v>
      </c>
      <c r="AF42" s="122">
        <v>13</v>
      </c>
      <c r="AG42" s="123">
        <v>110</v>
      </c>
      <c r="AH42" s="122">
        <v>12</v>
      </c>
      <c r="AI42" s="123">
        <v>100</v>
      </c>
      <c r="AJ42" s="122">
        <v>11</v>
      </c>
      <c r="AK42" s="123">
        <v>17</v>
      </c>
      <c r="AL42" s="122">
        <v>38</v>
      </c>
      <c r="AM42" s="123">
        <v>314</v>
      </c>
      <c r="AN42" s="122">
        <v>9</v>
      </c>
      <c r="AO42" s="123">
        <v>210</v>
      </c>
      <c r="AP42" s="122">
        <v>13</v>
      </c>
      <c r="AQ42" s="123">
        <v>78</v>
      </c>
      <c r="AR42" s="122">
        <v>11</v>
      </c>
      <c r="AS42" s="123">
        <v>2</v>
      </c>
      <c r="AT42" s="122">
        <v>28</v>
      </c>
      <c r="AU42" s="123">
        <v>0</v>
      </c>
      <c r="AV42" s="122">
        <v>42</v>
      </c>
      <c r="AW42" s="123">
        <v>464</v>
      </c>
      <c r="AX42" s="122">
        <v>24</v>
      </c>
      <c r="AY42" s="125">
        <v>29.3</v>
      </c>
      <c r="AZ42" s="121" t="s">
        <v>478</v>
      </c>
      <c r="BA42" s="126" t="s">
        <v>450</v>
      </c>
    </row>
    <row r="43" spans="1:53" ht="14.25" customHeight="1">
      <c r="A43" s="142" t="s">
        <v>507</v>
      </c>
      <c r="B43" s="120">
        <v>29</v>
      </c>
      <c r="C43" s="121">
        <v>390</v>
      </c>
      <c r="D43" s="122">
        <v>45</v>
      </c>
      <c r="E43" s="123">
        <v>322</v>
      </c>
      <c r="F43" s="122">
        <v>45</v>
      </c>
      <c r="G43" s="123">
        <v>89</v>
      </c>
      <c r="H43" s="122">
        <v>41</v>
      </c>
      <c r="I43" s="124" t="s">
        <v>478</v>
      </c>
      <c r="J43" s="122" t="s">
        <v>116</v>
      </c>
      <c r="K43" s="123">
        <v>0</v>
      </c>
      <c r="L43" s="122">
        <v>38</v>
      </c>
      <c r="M43" s="123">
        <v>1</v>
      </c>
      <c r="N43" s="122">
        <v>38</v>
      </c>
      <c r="O43" s="123">
        <v>3</v>
      </c>
      <c r="P43" s="122">
        <v>44</v>
      </c>
      <c r="Q43" s="123">
        <v>109</v>
      </c>
      <c r="R43" s="122">
        <v>44</v>
      </c>
      <c r="S43" s="123">
        <v>71</v>
      </c>
      <c r="T43" s="122">
        <v>30</v>
      </c>
      <c r="U43" s="123">
        <v>36</v>
      </c>
      <c r="V43" s="122">
        <v>32</v>
      </c>
      <c r="W43" s="123">
        <v>6</v>
      </c>
      <c r="X43" s="122">
        <v>20</v>
      </c>
      <c r="Y43" s="123">
        <v>6</v>
      </c>
      <c r="Z43" s="122">
        <v>12</v>
      </c>
      <c r="AA43" s="124" t="s">
        <v>478</v>
      </c>
      <c r="AB43" s="122" t="s">
        <v>116</v>
      </c>
      <c r="AC43" s="123">
        <v>62</v>
      </c>
      <c r="AD43" s="122">
        <v>43</v>
      </c>
      <c r="AE43" s="123">
        <v>13</v>
      </c>
      <c r="AF43" s="122">
        <v>43</v>
      </c>
      <c r="AG43" s="123">
        <v>31</v>
      </c>
      <c r="AH43" s="122">
        <v>35</v>
      </c>
      <c r="AI43" s="123">
        <v>29</v>
      </c>
      <c r="AJ43" s="122">
        <v>35</v>
      </c>
      <c r="AK43" s="123">
        <v>3</v>
      </c>
      <c r="AL43" s="122">
        <v>43</v>
      </c>
      <c r="AM43" s="123">
        <v>14</v>
      </c>
      <c r="AN43" s="122">
        <v>44</v>
      </c>
      <c r="AO43" s="123">
        <v>14</v>
      </c>
      <c r="AP43" s="122">
        <v>40</v>
      </c>
      <c r="AQ43" s="124" t="s">
        <v>478</v>
      </c>
      <c r="AR43" s="122" t="s">
        <v>116</v>
      </c>
      <c r="AS43" s="123">
        <v>1</v>
      </c>
      <c r="AT43" s="122">
        <v>36</v>
      </c>
      <c r="AU43" s="123">
        <v>6</v>
      </c>
      <c r="AV43" s="122">
        <v>16</v>
      </c>
      <c r="AW43" s="123">
        <v>121</v>
      </c>
      <c r="AX43" s="122">
        <v>45</v>
      </c>
      <c r="AY43" s="125">
        <v>31</v>
      </c>
      <c r="AZ43" s="121">
        <v>395</v>
      </c>
      <c r="BA43" s="126" t="s">
        <v>451</v>
      </c>
    </row>
    <row r="44" spans="1:53" ht="14.25" customHeight="1">
      <c r="A44" s="142" t="s">
        <v>508</v>
      </c>
      <c r="B44" s="120">
        <v>30</v>
      </c>
      <c r="C44" s="121">
        <v>1108</v>
      </c>
      <c r="D44" s="122">
        <v>30</v>
      </c>
      <c r="E44" s="123">
        <v>1053</v>
      </c>
      <c r="F44" s="122">
        <v>20</v>
      </c>
      <c r="G44" s="123">
        <v>69</v>
      </c>
      <c r="H44" s="122">
        <v>42</v>
      </c>
      <c r="I44" s="124" t="s">
        <v>478</v>
      </c>
      <c r="J44" s="122" t="s">
        <v>116</v>
      </c>
      <c r="K44" s="123">
        <v>0</v>
      </c>
      <c r="L44" s="122">
        <v>44</v>
      </c>
      <c r="M44" s="123">
        <v>0</v>
      </c>
      <c r="N44" s="122">
        <v>44</v>
      </c>
      <c r="O44" s="123">
        <v>2</v>
      </c>
      <c r="P44" s="122">
        <v>47</v>
      </c>
      <c r="Q44" s="123">
        <v>132</v>
      </c>
      <c r="R44" s="122">
        <v>39</v>
      </c>
      <c r="S44" s="123">
        <v>752</v>
      </c>
      <c r="T44" s="122">
        <v>5</v>
      </c>
      <c r="U44" s="123">
        <v>64</v>
      </c>
      <c r="V44" s="122">
        <v>18</v>
      </c>
      <c r="W44" s="123">
        <v>7</v>
      </c>
      <c r="X44" s="122">
        <v>18</v>
      </c>
      <c r="Y44" s="123">
        <v>0</v>
      </c>
      <c r="Z44" s="122">
        <v>32</v>
      </c>
      <c r="AA44" s="124" t="s">
        <v>478</v>
      </c>
      <c r="AB44" s="122" t="s">
        <v>116</v>
      </c>
      <c r="AC44" s="123">
        <v>38</v>
      </c>
      <c r="AD44" s="122">
        <v>45</v>
      </c>
      <c r="AE44" s="123">
        <v>9</v>
      </c>
      <c r="AF44" s="122">
        <v>44</v>
      </c>
      <c r="AG44" s="123">
        <v>6</v>
      </c>
      <c r="AH44" s="122">
        <v>47</v>
      </c>
      <c r="AI44" s="123">
        <v>6</v>
      </c>
      <c r="AJ44" s="122">
        <v>47</v>
      </c>
      <c r="AK44" s="123">
        <v>2</v>
      </c>
      <c r="AL44" s="122">
        <v>45</v>
      </c>
      <c r="AM44" s="123">
        <v>16</v>
      </c>
      <c r="AN44" s="122">
        <v>43</v>
      </c>
      <c r="AO44" s="123">
        <v>10</v>
      </c>
      <c r="AP44" s="122">
        <v>44</v>
      </c>
      <c r="AQ44" s="123">
        <v>6</v>
      </c>
      <c r="AR44" s="122">
        <v>35</v>
      </c>
      <c r="AS44" s="123">
        <v>5</v>
      </c>
      <c r="AT44" s="122">
        <v>12</v>
      </c>
      <c r="AU44" s="123">
        <v>17</v>
      </c>
      <c r="AV44" s="122">
        <v>8</v>
      </c>
      <c r="AW44" s="123">
        <v>399</v>
      </c>
      <c r="AX44" s="122">
        <v>29</v>
      </c>
      <c r="AY44" s="125">
        <v>36</v>
      </c>
      <c r="AZ44" s="121">
        <v>1125</v>
      </c>
      <c r="BA44" s="126" t="s">
        <v>452</v>
      </c>
    </row>
    <row r="45" spans="1:53" ht="20.25" customHeight="1">
      <c r="A45" s="142" t="s">
        <v>509</v>
      </c>
      <c r="B45" s="120">
        <v>31</v>
      </c>
      <c r="C45" s="121">
        <v>745</v>
      </c>
      <c r="D45" s="122">
        <v>36</v>
      </c>
      <c r="E45" s="123">
        <v>441</v>
      </c>
      <c r="F45" s="122">
        <v>41</v>
      </c>
      <c r="G45" s="123">
        <v>121</v>
      </c>
      <c r="H45" s="122">
        <v>36</v>
      </c>
      <c r="I45" s="124" t="s">
        <v>478</v>
      </c>
      <c r="J45" s="122" t="s">
        <v>116</v>
      </c>
      <c r="K45" s="123">
        <v>0</v>
      </c>
      <c r="L45" s="122">
        <v>21</v>
      </c>
      <c r="M45" s="123">
        <v>1</v>
      </c>
      <c r="N45" s="122">
        <v>32</v>
      </c>
      <c r="O45" s="123">
        <v>9</v>
      </c>
      <c r="P45" s="122">
        <v>21</v>
      </c>
      <c r="Q45" s="123">
        <v>209</v>
      </c>
      <c r="R45" s="122">
        <v>33</v>
      </c>
      <c r="S45" s="123">
        <v>66</v>
      </c>
      <c r="T45" s="122">
        <v>32</v>
      </c>
      <c r="U45" s="123">
        <v>31</v>
      </c>
      <c r="V45" s="122">
        <v>34</v>
      </c>
      <c r="W45" s="123">
        <v>1</v>
      </c>
      <c r="X45" s="122">
        <v>34</v>
      </c>
      <c r="Y45" s="123">
        <v>0</v>
      </c>
      <c r="Z45" s="122">
        <v>27</v>
      </c>
      <c r="AA45" s="124" t="s">
        <v>478</v>
      </c>
      <c r="AB45" s="122" t="s">
        <v>116</v>
      </c>
      <c r="AC45" s="123">
        <v>304</v>
      </c>
      <c r="AD45" s="122">
        <v>29</v>
      </c>
      <c r="AE45" s="123">
        <v>65</v>
      </c>
      <c r="AF45" s="122">
        <v>29</v>
      </c>
      <c r="AG45" s="123">
        <v>77</v>
      </c>
      <c r="AH45" s="122">
        <v>23</v>
      </c>
      <c r="AI45" s="123">
        <v>71</v>
      </c>
      <c r="AJ45" s="122">
        <v>22</v>
      </c>
      <c r="AK45" s="123">
        <v>46</v>
      </c>
      <c r="AL45" s="122">
        <v>29</v>
      </c>
      <c r="AM45" s="123">
        <v>115</v>
      </c>
      <c r="AN45" s="122">
        <v>26</v>
      </c>
      <c r="AO45" s="123">
        <v>11</v>
      </c>
      <c r="AP45" s="122">
        <v>42</v>
      </c>
      <c r="AQ45" s="123">
        <v>103</v>
      </c>
      <c r="AR45" s="122">
        <v>7</v>
      </c>
      <c r="AS45" s="123">
        <v>0</v>
      </c>
      <c r="AT45" s="122">
        <v>41</v>
      </c>
      <c r="AU45" s="123">
        <v>0</v>
      </c>
      <c r="AV45" s="122">
        <v>36</v>
      </c>
      <c r="AW45" s="123">
        <v>260</v>
      </c>
      <c r="AX45" s="122">
        <v>36</v>
      </c>
      <c r="AY45" s="125">
        <v>34.9</v>
      </c>
      <c r="AZ45" s="121">
        <v>755</v>
      </c>
      <c r="BA45" s="126" t="s">
        <v>453</v>
      </c>
    </row>
    <row r="46" spans="1:53" ht="14.25" customHeight="1">
      <c r="A46" s="142" t="s">
        <v>510</v>
      </c>
      <c r="B46" s="120">
        <v>32</v>
      </c>
      <c r="C46" s="121">
        <v>646</v>
      </c>
      <c r="D46" s="122">
        <v>40</v>
      </c>
      <c r="E46" s="123">
        <v>369</v>
      </c>
      <c r="F46" s="122">
        <v>43</v>
      </c>
      <c r="G46" s="123">
        <v>167</v>
      </c>
      <c r="H46" s="122">
        <v>31</v>
      </c>
      <c r="I46" s="124">
        <v>1</v>
      </c>
      <c r="J46" s="122">
        <v>21</v>
      </c>
      <c r="K46" s="123">
        <v>1</v>
      </c>
      <c r="L46" s="122">
        <v>15</v>
      </c>
      <c r="M46" s="123">
        <v>3</v>
      </c>
      <c r="N46" s="122">
        <v>27</v>
      </c>
      <c r="O46" s="123">
        <v>5</v>
      </c>
      <c r="P46" s="122">
        <v>35</v>
      </c>
      <c r="Q46" s="123">
        <v>126</v>
      </c>
      <c r="R46" s="122">
        <v>41</v>
      </c>
      <c r="S46" s="123">
        <v>44</v>
      </c>
      <c r="T46" s="122">
        <v>39</v>
      </c>
      <c r="U46" s="123">
        <v>15</v>
      </c>
      <c r="V46" s="122">
        <v>41</v>
      </c>
      <c r="W46" s="123">
        <v>1</v>
      </c>
      <c r="X46" s="122">
        <v>32</v>
      </c>
      <c r="Y46" s="123">
        <v>1</v>
      </c>
      <c r="Z46" s="122">
        <v>19</v>
      </c>
      <c r="AA46" s="124">
        <v>6</v>
      </c>
      <c r="AB46" s="122">
        <v>23</v>
      </c>
      <c r="AC46" s="123">
        <v>276</v>
      </c>
      <c r="AD46" s="122">
        <v>31</v>
      </c>
      <c r="AE46" s="123">
        <v>97</v>
      </c>
      <c r="AF46" s="122">
        <v>23</v>
      </c>
      <c r="AG46" s="123">
        <v>100</v>
      </c>
      <c r="AH46" s="122">
        <v>14</v>
      </c>
      <c r="AI46" s="123">
        <v>91</v>
      </c>
      <c r="AJ46" s="122">
        <v>14</v>
      </c>
      <c r="AK46" s="123">
        <v>26</v>
      </c>
      <c r="AL46" s="122">
        <v>34</v>
      </c>
      <c r="AM46" s="123">
        <v>48</v>
      </c>
      <c r="AN46" s="122">
        <v>34</v>
      </c>
      <c r="AO46" s="123">
        <v>36</v>
      </c>
      <c r="AP46" s="122">
        <v>33</v>
      </c>
      <c r="AQ46" s="123">
        <v>12</v>
      </c>
      <c r="AR46" s="122">
        <v>32</v>
      </c>
      <c r="AS46" s="123">
        <v>4</v>
      </c>
      <c r="AT46" s="122">
        <v>13</v>
      </c>
      <c r="AU46" s="123">
        <v>2</v>
      </c>
      <c r="AV46" s="122">
        <v>25</v>
      </c>
      <c r="AW46" s="123">
        <v>230</v>
      </c>
      <c r="AX46" s="122">
        <v>39</v>
      </c>
      <c r="AY46" s="125">
        <v>35.6</v>
      </c>
      <c r="AZ46" s="121">
        <v>661</v>
      </c>
      <c r="BA46" s="126" t="s">
        <v>454</v>
      </c>
    </row>
    <row r="47" spans="1:53" ht="14.25" customHeight="1">
      <c r="A47" s="142" t="s">
        <v>511</v>
      </c>
      <c r="B47" s="120">
        <v>33</v>
      </c>
      <c r="C47" s="121">
        <v>1526</v>
      </c>
      <c r="D47" s="122">
        <v>22</v>
      </c>
      <c r="E47" s="123">
        <v>829</v>
      </c>
      <c r="F47" s="122">
        <v>28</v>
      </c>
      <c r="G47" s="123">
        <v>266</v>
      </c>
      <c r="H47" s="122">
        <v>19</v>
      </c>
      <c r="I47" s="123">
        <v>9</v>
      </c>
      <c r="J47" s="122">
        <v>10</v>
      </c>
      <c r="K47" s="123">
        <v>0</v>
      </c>
      <c r="L47" s="122">
        <v>27</v>
      </c>
      <c r="M47" s="123">
        <v>8</v>
      </c>
      <c r="N47" s="122">
        <v>16</v>
      </c>
      <c r="O47" s="123">
        <v>5</v>
      </c>
      <c r="P47" s="122">
        <v>36</v>
      </c>
      <c r="Q47" s="123">
        <v>230</v>
      </c>
      <c r="R47" s="122">
        <v>32</v>
      </c>
      <c r="S47" s="123">
        <v>278</v>
      </c>
      <c r="T47" s="122">
        <v>10</v>
      </c>
      <c r="U47" s="123">
        <v>25</v>
      </c>
      <c r="V47" s="122">
        <v>38</v>
      </c>
      <c r="W47" s="123">
        <v>1</v>
      </c>
      <c r="X47" s="122">
        <v>40</v>
      </c>
      <c r="Y47" s="123">
        <v>1</v>
      </c>
      <c r="Z47" s="122">
        <v>22</v>
      </c>
      <c r="AA47" s="123">
        <v>7</v>
      </c>
      <c r="AB47" s="122">
        <v>18</v>
      </c>
      <c r="AC47" s="123">
        <v>697</v>
      </c>
      <c r="AD47" s="122">
        <v>13</v>
      </c>
      <c r="AE47" s="123">
        <v>102</v>
      </c>
      <c r="AF47" s="122">
        <v>22</v>
      </c>
      <c r="AG47" s="123">
        <v>144</v>
      </c>
      <c r="AH47" s="122">
        <v>9</v>
      </c>
      <c r="AI47" s="123">
        <v>135</v>
      </c>
      <c r="AJ47" s="122">
        <v>9</v>
      </c>
      <c r="AK47" s="123">
        <v>35</v>
      </c>
      <c r="AL47" s="122">
        <v>32</v>
      </c>
      <c r="AM47" s="123">
        <v>415</v>
      </c>
      <c r="AN47" s="122">
        <v>6</v>
      </c>
      <c r="AO47" s="123">
        <v>308</v>
      </c>
      <c r="AP47" s="122">
        <v>3</v>
      </c>
      <c r="AQ47" s="123">
        <v>90</v>
      </c>
      <c r="AR47" s="122">
        <v>9</v>
      </c>
      <c r="AS47" s="123">
        <v>1</v>
      </c>
      <c r="AT47" s="122">
        <v>31</v>
      </c>
      <c r="AU47" s="123">
        <v>0</v>
      </c>
      <c r="AV47" s="122">
        <v>37</v>
      </c>
      <c r="AW47" s="123">
        <v>454</v>
      </c>
      <c r="AX47" s="122">
        <v>25</v>
      </c>
      <c r="AY47" s="125">
        <v>29.8</v>
      </c>
      <c r="AZ47" s="121">
        <v>1539</v>
      </c>
      <c r="BA47" s="126" t="s">
        <v>455</v>
      </c>
    </row>
    <row r="48" spans="1:53" ht="14.25" customHeight="1">
      <c r="A48" s="142" t="s">
        <v>512</v>
      </c>
      <c r="B48" s="120">
        <v>34</v>
      </c>
      <c r="C48" s="121">
        <v>1289</v>
      </c>
      <c r="D48" s="122">
        <v>25</v>
      </c>
      <c r="E48" s="123">
        <v>706</v>
      </c>
      <c r="F48" s="122">
        <v>30</v>
      </c>
      <c r="G48" s="123">
        <v>229</v>
      </c>
      <c r="H48" s="122">
        <v>25</v>
      </c>
      <c r="I48" s="124" t="s">
        <v>478</v>
      </c>
      <c r="J48" s="122" t="s">
        <v>116</v>
      </c>
      <c r="K48" s="123">
        <v>0</v>
      </c>
      <c r="L48" s="122">
        <v>20</v>
      </c>
      <c r="M48" s="123">
        <v>1</v>
      </c>
      <c r="N48" s="122">
        <v>36</v>
      </c>
      <c r="O48" s="123">
        <v>10</v>
      </c>
      <c r="P48" s="122">
        <v>20</v>
      </c>
      <c r="Q48" s="123">
        <v>271</v>
      </c>
      <c r="R48" s="122">
        <v>28</v>
      </c>
      <c r="S48" s="123">
        <v>165</v>
      </c>
      <c r="T48" s="122">
        <v>14</v>
      </c>
      <c r="U48" s="123">
        <v>25</v>
      </c>
      <c r="V48" s="122">
        <v>39</v>
      </c>
      <c r="W48" s="123">
        <v>1</v>
      </c>
      <c r="X48" s="122">
        <v>39</v>
      </c>
      <c r="Y48" s="123">
        <v>0</v>
      </c>
      <c r="Z48" s="122">
        <v>29</v>
      </c>
      <c r="AA48" s="124" t="s">
        <v>478</v>
      </c>
      <c r="AB48" s="122" t="s">
        <v>116</v>
      </c>
      <c r="AC48" s="123">
        <v>582</v>
      </c>
      <c r="AD48" s="122">
        <v>16</v>
      </c>
      <c r="AE48" s="123">
        <v>83</v>
      </c>
      <c r="AF48" s="122">
        <v>25</v>
      </c>
      <c r="AG48" s="123">
        <v>65</v>
      </c>
      <c r="AH48" s="122">
        <v>24</v>
      </c>
      <c r="AI48" s="123">
        <v>59</v>
      </c>
      <c r="AJ48" s="122">
        <v>24</v>
      </c>
      <c r="AK48" s="123">
        <v>120</v>
      </c>
      <c r="AL48" s="122">
        <v>19</v>
      </c>
      <c r="AM48" s="123">
        <v>313</v>
      </c>
      <c r="AN48" s="122">
        <v>10</v>
      </c>
      <c r="AO48" s="123">
        <v>284</v>
      </c>
      <c r="AP48" s="122">
        <v>5</v>
      </c>
      <c r="AQ48" s="123">
        <v>19</v>
      </c>
      <c r="AR48" s="122">
        <v>26</v>
      </c>
      <c r="AS48" s="123">
        <v>0</v>
      </c>
      <c r="AT48" s="122">
        <v>39</v>
      </c>
      <c r="AU48" s="123">
        <v>0</v>
      </c>
      <c r="AV48" s="122">
        <v>38</v>
      </c>
      <c r="AW48" s="123">
        <v>377</v>
      </c>
      <c r="AX48" s="122">
        <v>31</v>
      </c>
      <c r="AY48" s="125">
        <v>29.2</v>
      </c>
      <c r="AZ48" s="121">
        <v>1329</v>
      </c>
      <c r="BA48" s="126" t="s">
        <v>456</v>
      </c>
    </row>
    <row r="49" spans="1:53" ht="14.25" customHeight="1">
      <c r="A49" s="142" t="s">
        <v>513</v>
      </c>
      <c r="B49" s="120">
        <v>35</v>
      </c>
      <c r="C49" s="121">
        <v>665</v>
      </c>
      <c r="D49" s="122">
        <v>39</v>
      </c>
      <c r="E49" s="123">
        <v>456</v>
      </c>
      <c r="F49" s="122">
        <v>40</v>
      </c>
      <c r="G49" s="123">
        <v>183</v>
      </c>
      <c r="H49" s="122">
        <v>26</v>
      </c>
      <c r="I49" s="123">
        <v>3</v>
      </c>
      <c r="J49" s="122">
        <v>17</v>
      </c>
      <c r="K49" s="123">
        <v>0</v>
      </c>
      <c r="L49" s="122">
        <v>38</v>
      </c>
      <c r="M49" s="123">
        <v>1</v>
      </c>
      <c r="N49" s="122">
        <v>31</v>
      </c>
      <c r="O49" s="123">
        <v>8</v>
      </c>
      <c r="P49" s="122">
        <v>24</v>
      </c>
      <c r="Q49" s="123">
        <v>163</v>
      </c>
      <c r="R49" s="122">
        <v>36</v>
      </c>
      <c r="S49" s="123">
        <v>49</v>
      </c>
      <c r="T49" s="122">
        <v>38</v>
      </c>
      <c r="U49" s="123">
        <v>35</v>
      </c>
      <c r="V49" s="122">
        <v>33</v>
      </c>
      <c r="W49" s="123">
        <v>1</v>
      </c>
      <c r="X49" s="122">
        <v>33</v>
      </c>
      <c r="Y49" s="123">
        <v>1</v>
      </c>
      <c r="Z49" s="122">
        <v>21</v>
      </c>
      <c r="AA49" s="123">
        <v>11</v>
      </c>
      <c r="AB49" s="122">
        <v>15</v>
      </c>
      <c r="AC49" s="123">
        <v>208</v>
      </c>
      <c r="AD49" s="122">
        <v>35</v>
      </c>
      <c r="AE49" s="123">
        <v>49</v>
      </c>
      <c r="AF49" s="122">
        <v>33</v>
      </c>
      <c r="AG49" s="123">
        <v>19</v>
      </c>
      <c r="AH49" s="122">
        <v>41</v>
      </c>
      <c r="AI49" s="123">
        <v>17</v>
      </c>
      <c r="AJ49" s="122">
        <v>41</v>
      </c>
      <c r="AK49" s="123">
        <v>27</v>
      </c>
      <c r="AL49" s="122">
        <v>33</v>
      </c>
      <c r="AM49" s="123">
        <v>110</v>
      </c>
      <c r="AN49" s="122">
        <v>27</v>
      </c>
      <c r="AO49" s="123">
        <v>61</v>
      </c>
      <c r="AP49" s="122">
        <v>26</v>
      </c>
      <c r="AQ49" s="123">
        <v>41</v>
      </c>
      <c r="AR49" s="122">
        <v>18</v>
      </c>
      <c r="AS49" s="123">
        <v>4</v>
      </c>
      <c r="AT49" s="122">
        <v>15</v>
      </c>
      <c r="AU49" s="123">
        <v>1</v>
      </c>
      <c r="AV49" s="122">
        <v>28</v>
      </c>
      <c r="AW49" s="123">
        <v>247</v>
      </c>
      <c r="AX49" s="122">
        <v>37</v>
      </c>
      <c r="AY49" s="125">
        <v>37.1</v>
      </c>
      <c r="AZ49" s="121">
        <v>674</v>
      </c>
      <c r="BA49" s="126" t="s">
        <v>457</v>
      </c>
    </row>
    <row r="50" spans="1:53" ht="20.25" customHeight="1">
      <c r="A50" s="142" t="s">
        <v>514</v>
      </c>
      <c r="B50" s="120">
        <v>36</v>
      </c>
      <c r="C50" s="121">
        <v>931</v>
      </c>
      <c r="D50" s="122">
        <v>33</v>
      </c>
      <c r="E50" s="123">
        <v>659</v>
      </c>
      <c r="F50" s="122">
        <v>32</v>
      </c>
      <c r="G50" s="123">
        <v>95</v>
      </c>
      <c r="H50" s="122">
        <v>39</v>
      </c>
      <c r="I50" s="124" t="s">
        <v>478</v>
      </c>
      <c r="J50" s="122" t="s">
        <v>116</v>
      </c>
      <c r="K50" s="123">
        <v>0</v>
      </c>
      <c r="L50" s="122">
        <v>36</v>
      </c>
      <c r="M50" s="123">
        <v>0</v>
      </c>
      <c r="N50" s="122">
        <v>44</v>
      </c>
      <c r="O50" s="123">
        <v>86</v>
      </c>
      <c r="P50" s="122">
        <v>6</v>
      </c>
      <c r="Q50" s="123">
        <v>336</v>
      </c>
      <c r="R50" s="122">
        <v>24</v>
      </c>
      <c r="S50" s="123">
        <v>88</v>
      </c>
      <c r="T50" s="122">
        <v>24</v>
      </c>
      <c r="U50" s="123">
        <v>37</v>
      </c>
      <c r="V50" s="122">
        <v>28</v>
      </c>
      <c r="W50" s="123">
        <v>4</v>
      </c>
      <c r="X50" s="122">
        <v>26</v>
      </c>
      <c r="Y50" s="123">
        <v>1</v>
      </c>
      <c r="Z50" s="122">
        <v>17</v>
      </c>
      <c r="AA50" s="124" t="s">
        <v>478</v>
      </c>
      <c r="AB50" s="122" t="s">
        <v>116</v>
      </c>
      <c r="AC50" s="123">
        <v>272</v>
      </c>
      <c r="AD50" s="122">
        <v>32</v>
      </c>
      <c r="AE50" s="123">
        <v>73</v>
      </c>
      <c r="AF50" s="122">
        <v>28</v>
      </c>
      <c r="AG50" s="123">
        <v>33</v>
      </c>
      <c r="AH50" s="122">
        <v>34</v>
      </c>
      <c r="AI50" s="123">
        <v>30</v>
      </c>
      <c r="AJ50" s="122">
        <v>34</v>
      </c>
      <c r="AK50" s="123">
        <v>42</v>
      </c>
      <c r="AL50" s="122">
        <v>31</v>
      </c>
      <c r="AM50" s="123">
        <v>121</v>
      </c>
      <c r="AN50" s="122">
        <v>25</v>
      </c>
      <c r="AO50" s="123">
        <v>26</v>
      </c>
      <c r="AP50" s="122">
        <v>36</v>
      </c>
      <c r="AQ50" s="123">
        <v>90</v>
      </c>
      <c r="AR50" s="122">
        <v>10</v>
      </c>
      <c r="AS50" s="123">
        <v>2</v>
      </c>
      <c r="AT50" s="122">
        <v>27</v>
      </c>
      <c r="AU50" s="123">
        <v>1</v>
      </c>
      <c r="AV50" s="122">
        <v>31</v>
      </c>
      <c r="AW50" s="123">
        <v>310</v>
      </c>
      <c r="AX50" s="122">
        <v>33</v>
      </c>
      <c r="AY50" s="125">
        <v>33.299999999999997</v>
      </c>
      <c r="AZ50" s="121">
        <v>998</v>
      </c>
      <c r="BA50" s="126" t="s">
        <v>458</v>
      </c>
    </row>
    <row r="51" spans="1:53" ht="14.25" customHeight="1">
      <c r="A51" s="142" t="s">
        <v>515</v>
      </c>
      <c r="B51" s="120">
        <v>37</v>
      </c>
      <c r="C51" s="121">
        <v>854</v>
      </c>
      <c r="D51" s="122">
        <v>35</v>
      </c>
      <c r="E51" s="123">
        <v>470</v>
      </c>
      <c r="F51" s="122">
        <v>39</v>
      </c>
      <c r="G51" s="123">
        <v>113</v>
      </c>
      <c r="H51" s="122">
        <v>37</v>
      </c>
      <c r="I51" s="123" t="s">
        <v>478</v>
      </c>
      <c r="J51" s="122" t="s">
        <v>116</v>
      </c>
      <c r="K51" s="123">
        <v>0</v>
      </c>
      <c r="L51" s="122">
        <v>36</v>
      </c>
      <c r="M51" s="123">
        <v>0</v>
      </c>
      <c r="N51" s="122">
        <v>40</v>
      </c>
      <c r="O51" s="123">
        <v>6</v>
      </c>
      <c r="P51" s="122">
        <v>31</v>
      </c>
      <c r="Q51" s="123">
        <v>241</v>
      </c>
      <c r="R51" s="122">
        <v>30</v>
      </c>
      <c r="S51" s="123">
        <v>65</v>
      </c>
      <c r="T51" s="122">
        <v>33</v>
      </c>
      <c r="U51" s="123">
        <v>28</v>
      </c>
      <c r="V51" s="122">
        <v>35</v>
      </c>
      <c r="W51" s="123">
        <v>4</v>
      </c>
      <c r="X51" s="122">
        <v>25</v>
      </c>
      <c r="Y51" s="123" t="s">
        <v>478</v>
      </c>
      <c r="Z51" s="122" t="s">
        <v>116</v>
      </c>
      <c r="AA51" s="123" t="s">
        <v>478</v>
      </c>
      <c r="AB51" s="122" t="s">
        <v>116</v>
      </c>
      <c r="AC51" s="123">
        <v>384</v>
      </c>
      <c r="AD51" s="122">
        <v>26</v>
      </c>
      <c r="AE51" s="123">
        <v>62</v>
      </c>
      <c r="AF51" s="122">
        <v>31</v>
      </c>
      <c r="AG51" s="123">
        <v>53</v>
      </c>
      <c r="AH51" s="122">
        <v>26</v>
      </c>
      <c r="AI51" s="123">
        <v>46</v>
      </c>
      <c r="AJ51" s="122">
        <v>27</v>
      </c>
      <c r="AK51" s="123">
        <v>24</v>
      </c>
      <c r="AL51" s="122">
        <v>35</v>
      </c>
      <c r="AM51" s="123">
        <v>243</v>
      </c>
      <c r="AN51" s="122">
        <v>16</v>
      </c>
      <c r="AO51" s="123">
        <v>165</v>
      </c>
      <c r="AP51" s="122">
        <v>16</v>
      </c>
      <c r="AQ51" s="123">
        <v>51</v>
      </c>
      <c r="AR51" s="122">
        <v>15</v>
      </c>
      <c r="AS51" s="123">
        <v>1</v>
      </c>
      <c r="AT51" s="122">
        <v>34</v>
      </c>
      <c r="AU51" s="123">
        <v>0</v>
      </c>
      <c r="AV51" s="122">
        <v>42</v>
      </c>
      <c r="AW51" s="123">
        <v>276</v>
      </c>
      <c r="AX51" s="122">
        <v>35</v>
      </c>
      <c r="AY51" s="125">
        <v>32.299999999999997</v>
      </c>
      <c r="AZ51" s="121">
        <v>892</v>
      </c>
      <c r="BA51" s="126" t="s">
        <v>459</v>
      </c>
    </row>
    <row r="52" spans="1:53" ht="14.25" customHeight="1">
      <c r="A52" s="142" t="s">
        <v>516</v>
      </c>
      <c r="B52" s="120">
        <v>38</v>
      </c>
      <c r="C52" s="121">
        <v>1232</v>
      </c>
      <c r="D52" s="122">
        <v>27</v>
      </c>
      <c r="E52" s="123">
        <v>947</v>
      </c>
      <c r="F52" s="122">
        <v>24</v>
      </c>
      <c r="G52" s="123">
        <v>134</v>
      </c>
      <c r="H52" s="122">
        <v>34</v>
      </c>
      <c r="I52" s="123">
        <v>1</v>
      </c>
      <c r="J52" s="122">
        <v>22</v>
      </c>
      <c r="K52" s="123">
        <v>0</v>
      </c>
      <c r="L52" s="122">
        <v>38</v>
      </c>
      <c r="M52" s="123">
        <v>1</v>
      </c>
      <c r="N52" s="122">
        <v>35</v>
      </c>
      <c r="O52" s="123">
        <v>6</v>
      </c>
      <c r="P52" s="122">
        <v>30</v>
      </c>
      <c r="Q52" s="123">
        <v>190</v>
      </c>
      <c r="R52" s="122">
        <v>34</v>
      </c>
      <c r="S52" s="123">
        <v>534</v>
      </c>
      <c r="T52" s="122">
        <v>6</v>
      </c>
      <c r="U52" s="123">
        <v>37</v>
      </c>
      <c r="V52" s="122">
        <v>30</v>
      </c>
      <c r="W52" s="123">
        <v>1</v>
      </c>
      <c r="X52" s="122">
        <v>35</v>
      </c>
      <c r="Y52" s="123" t="s">
        <v>478</v>
      </c>
      <c r="Z52" s="122" t="s">
        <v>116</v>
      </c>
      <c r="AA52" s="123">
        <v>42</v>
      </c>
      <c r="AB52" s="122">
        <v>4</v>
      </c>
      <c r="AC52" s="123">
        <v>285</v>
      </c>
      <c r="AD52" s="122">
        <v>30</v>
      </c>
      <c r="AE52" s="123">
        <v>29</v>
      </c>
      <c r="AF52" s="122">
        <v>36</v>
      </c>
      <c r="AG52" s="123">
        <v>38</v>
      </c>
      <c r="AH52" s="122">
        <v>31</v>
      </c>
      <c r="AI52" s="123">
        <v>36</v>
      </c>
      <c r="AJ52" s="122">
        <v>31</v>
      </c>
      <c r="AK52" s="123">
        <v>139</v>
      </c>
      <c r="AL52" s="122">
        <v>14</v>
      </c>
      <c r="AM52" s="123">
        <v>75</v>
      </c>
      <c r="AN52" s="122">
        <v>32</v>
      </c>
      <c r="AO52" s="123">
        <v>53</v>
      </c>
      <c r="AP52" s="122">
        <v>28</v>
      </c>
      <c r="AQ52" s="123">
        <v>22</v>
      </c>
      <c r="AR52" s="122">
        <v>25</v>
      </c>
      <c r="AS52" s="123">
        <v>3</v>
      </c>
      <c r="AT52" s="122">
        <v>16</v>
      </c>
      <c r="AU52" s="123">
        <v>0</v>
      </c>
      <c r="AV52" s="122">
        <v>41</v>
      </c>
      <c r="AW52" s="123">
        <v>424</v>
      </c>
      <c r="AX52" s="122">
        <v>26</v>
      </c>
      <c r="AY52" s="125">
        <v>34.4</v>
      </c>
      <c r="AZ52" s="121">
        <v>1243</v>
      </c>
      <c r="BA52" s="126" t="s">
        <v>460</v>
      </c>
    </row>
    <row r="53" spans="1:53" ht="14.25" customHeight="1">
      <c r="A53" s="142" t="s">
        <v>517</v>
      </c>
      <c r="B53" s="120">
        <v>39</v>
      </c>
      <c r="C53" s="121">
        <v>1072</v>
      </c>
      <c r="D53" s="122">
        <v>32</v>
      </c>
      <c r="E53" s="123">
        <v>986</v>
      </c>
      <c r="F53" s="122">
        <v>21</v>
      </c>
      <c r="G53" s="123">
        <v>97</v>
      </c>
      <c r="H53" s="122">
        <v>38</v>
      </c>
      <c r="I53" s="123">
        <v>0</v>
      </c>
      <c r="J53" s="122">
        <v>30</v>
      </c>
      <c r="K53" s="123">
        <v>0</v>
      </c>
      <c r="L53" s="122">
        <v>44</v>
      </c>
      <c r="M53" s="123">
        <v>0</v>
      </c>
      <c r="N53" s="122">
        <v>43</v>
      </c>
      <c r="O53" s="123">
        <v>20</v>
      </c>
      <c r="P53" s="122">
        <v>12</v>
      </c>
      <c r="Q53" s="123">
        <v>674</v>
      </c>
      <c r="R53" s="122">
        <v>11</v>
      </c>
      <c r="S53" s="123">
        <v>118</v>
      </c>
      <c r="T53" s="122">
        <v>19</v>
      </c>
      <c r="U53" s="123">
        <v>61</v>
      </c>
      <c r="V53" s="122">
        <v>20</v>
      </c>
      <c r="W53" s="123">
        <v>6</v>
      </c>
      <c r="X53" s="122">
        <v>21</v>
      </c>
      <c r="Y53" s="123">
        <v>1</v>
      </c>
      <c r="Z53" s="122">
        <v>18</v>
      </c>
      <c r="AA53" s="123">
        <v>10</v>
      </c>
      <c r="AB53" s="122">
        <v>16</v>
      </c>
      <c r="AC53" s="123">
        <v>86</v>
      </c>
      <c r="AD53" s="122">
        <v>40</v>
      </c>
      <c r="AE53" s="123">
        <v>17</v>
      </c>
      <c r="AF53" s="122">
        <v>38</v>
      </c>
      <c r="AG53" s="123">
        <v>24</v>
      </c>
      <c r="AH53" s="122">
        <v>38</v>
      </c>
      <c r="AI53" s="123">
        <v>23</v>
      </c>
      <c r="AJ53" s="122">
        <v>37</v>
      </c>
      <c r="AK53" s="123">
        <v>20</v>
      </c>
      <c r="AL53" s="122">
        <v>36</v>
      </c>
      <c r="AM53" s="123">
        <v>23</v>
      </c>
      <c r="AN53" s="122">
        <v>42</v>
      </c>
      <c r="AO53" s="123">
        <v>11</v>
      </c>
      <c r="AP53" s="122">
        <v>43</v>
      </c>
      <c r="AQ53" s="123">
        <v>11</v>
      </c>
      <c r="AR53" s="122">
        <v>33</v>
      </c>
      <c r="AS53" s="123">
        <v>1</v>
      </c>
      <c r="AT53" s="122">
        <v>33</v>
      </c>
      <c r="AU53" s="123">
        <v>1</v>
      </c>
      <c r="AV53" s="122">
        <v>33</v>
      </c>
      <c r="AW53" s="123">
        <v>381</v>
      </c>
      <c r="AX53" s="122">
        <v>30</v>
      </c>
      <c r="AY53" s="125">
        <v>35.5</v>
      </c>
      <c r="AZ53" s="121">
        <v>1085</v>
      </c>
      <c r="BA53" s="126" t="s">
        <v>461</v>
      </c>
    </row>
    <row r="54" spans="1:53" ht="20.25" customHeight="1">
      <c r="A54" s="142" t="s">
        <v>518</v>
      </c>
      <c r="B54" s="120">
        <v>40</v>
      </c>
      <c r="C54" s="121">
        <v>2021</v>
      </c>
      <c r="D54" s="122">
        <v>16</v>
      </c>
      <c r="E54" s="123">
        <v>1608</v>
      </c>
      <c r="F54" s="122">
        <v>10</v>
      </c>
      <c r="G54" s="123">
        <v>328</v>
      </c>
      <c r="H54" s="122">
        <v>15</v>
      </c>
      <c r="I54" s="123">
        <v>32</v>
      </c>
      <c r="J54" s="122">
        <v>3</v>
      </c>
      <c r="K54" s="123">
        <v>0</v>
      </c>
      <c r="L54" s="122">
        <v>33</v>
      </c>
      <c r="M54" s="123">
        <v>15</v>
      </c>
      <c r="N54" s="122">
        <v>8</v>
      </c>
      <c r="O54" s="123">
        <v>9</v>
      </c>
      <c r="P54" s="122">
        <v>22</v>
      </c>
      <c r="Q54" s="123">
        <v>686</v>
      </c>
      <c r="R54" s="122">
        <v>10</v>
      </c>
      <c r="S54" s="123">
        <v>266</v>
      </c>
      <c r="T54" s="122">
        <v>11</v>
      </c>
      <c r="U54" s="123">
        <v>185</v>
      </c>
      <c r="V54" s="122">
        <v>3</v>
      </c>
      <c r="W54" s="123">
        <v>26</v>
      </c>
      <c r="X54" s="122">
        <v>12</v>
      </c>
      <c r="Y54" s="123">
        <v>24</v>
      </c>
      <c r="Z54" s="122">
        <v>5</v>
      </c>
      <c r="AA54" s="123">
        <v>60</v>
      </c>
      <c r="AB54" s="122">
        <v>1</v>
      </c>
      <c r="AC54" s="123">
        <v>402</v>
      </c>
      <c r="AD54" s="122">
        <v>25</v>
      </c>
      <c r="AE54" s="123">
        <v>83</v>
      </c>
      <c r="AF54" s="122">
        <v>26</v>
      </c>
      <c r="AG54" s="123">
        <v>89</v>
      </c>
      <c r="AH54" s="122">
        <v>18</v>
      </c>
      <c r="AI54" s="123">
        <v>78</v>
      </c>
      <c r="AJ54" s="122">
        <v>19</v>
      </c>
      <c r="AK54" s="123">
        <v>54</v>
      </c>
      <c r="AL54" s="122">
        <v>26</v>
      </c>
      <c r="AM54" s="123">
        <v>168</v>
      </c>
      <c r="AN54" s="122">
        <v>22</v>
      </c>
      <c r="AO54" s="123">
        <v>111</v>
      </c>
      <c r="AP54" s="122">
        <v>21</v>
      </c>
      <c r="AQ54" s="123">
        <v>28</v>
      </c>
      <c r="AR54" s="122">
        <v>23</v>
      </c>
      <c r="AS54" s="123">
        <v>8</v>
      </c>
      <c r="AT54" s="122">
        <v>9</v>
      </c>
      <c r="AU54" s="123">
        <v>12</v>
      </c>
      <c r="AV54" s="122">
        <v>11</v>
      </c>
      <c r="AW54" s="123">
        <v>890</v>
      </c>
      <c r="AX54" s="122">
        <v>11</v>
      </c>
      <c r="AY54" s="125">
        <v>44</v>
      </c>
      <c r="AZ54" s="121">
        <v>2128</v>
      </c>
      <c r="BA54" s="126" t="s">
        <v>462</v>
      </c>
    </row>
    <row r="55" spans="1:53" ht="14.25" customHeight="1">
      <c r="A55" s="142" t="s">
        <v>519</v>
      </c>
      <c r="B55" s="120">
        <v>41</v>
      </c>
      <c r="C55" s="121">
        <v>1307</v>
      </c>
      <c r="D55" s="122">
        <v>24</v>
      </c>
      <c r="E55" s="123">
        <v>939</v>
      </c>
      <c r="F55" s="122">
        <v>26</v>
      </c>
      <c r="G55" s="123">
        <v>229</v>
      </c>
      <c r="H55" s="122">
        <v>24</v>
      </c>
      <c r="I55" s="123">
        <v>27</v>
      </c>
      <c r="J55" s="122">
        <v>4</v>
      </c>
      <c r="K55" s="123">
        <v>0</v>
      </c>
      <c r="L55" s="122">
        <v>38</v>
      </c>
      <c r="M55" s="123">
        <v>14</v>
      </c>
      <c r="N55" s="122">
        <v>9</v>
      </c>
      <c r="O55" s="123">
        <v>4</v>
      </c>
      <c r="P55" s="122">
        <v>38</v>
      </c>
      <c r="Q55" s="123">
        <v>415</v>
      </c>
      <c r="R55" s="122">
        <v>20</v>
      </c>
      <c r="S55" s="123">
        <v>183</v>
      </c>
      <c r="T55" s="122">
        <v>12</v>
      </c>
      <c r="U55" s="123">
        <v>40</v>
      </c>
      <c r="V55" s="122">
        <v>26</v>
      </c>
      <c r="W55" s="123">
        <v>18</v>
      </c>
      <c r="X55" s="122">
        <v>13</v>
      </c>
      <c r="Y55" s="123">
        <v>9</v>
      </c>
      <c r="Z55" s="122">
        <v>8</v>
      </c>
      <c r="AA55" s="123">
        <v>8</v>
      </c>
      <c r="AB55" s="122">
        <v>17</v>
      </c>
      <c r="AC55" s="123">
        <v>363</v>
      </c>
      <c r="AD55" s="122">
        <v>28</v>
      </c>
      <c r="AE55" s="123">
        <v>182</v>
      </c>
      <c r="AF55" s="122">
        <v>12</v>
      </c>
      <c r="AG55" s="123">
        <v>18</v>
      </c>
      <c r="AH55" s="122">
        <v>42</v>
      </c>
      <c r="AI55" s="123">
        <v>16</v>
      </c>
      <c r="AJ55" s="122">
        <v>42</v>
      </c>
      <c r="AK55" s="123">
        <v>51</v>
      </c>
      <c r="AL55" s="122">
        <v>27</v>
      </c>
      <c r="AM55" s="123">
        <v>109</v>
      </c>
      <c r="AN55" s="122">
        <v>28</v>
      </c>
      <c r="AO55" s="123">
        <v>12</v>
      </c>
      <c r="AP55" s="122">
        <v>41</v>
      </c>
      <c r="AQ55" s="123">
        <v>96</v>
      </c>
      <c r="AR55" s="122">
        <v>8</v>
      </c>
      <c r="AS55" s="123">
        <v>3</v>
      </c>
      <c r="AT55" s="122">
        <v>19</v>
      </c>
      <c r="AU55" s="123">
        <v>5</v>
      </c>
      <c r="AV55" s="122">
        <v>17</v>
      </c>
      <c r="AW55" s="123">
        <v>630</v>
      </c>
      <c r="AX55" s="122">
        <v>18</v>
      </c>
      <c r="AY55" s="125">
        <v>48.2</v>
      </c>
      <c r="AZ55" s="121" t="s">
        <v>478</v>
      </c>
      <c r="BA55" s="126" t="s">
        <v>463</v>
      </c>
    </row>
    <row r="56" spans="1:53" ht="14.25" customHeight="1">
      <c r="A56" s="142" t="s">
        <v>520</v>
      </c>
      <c r="B56" s="120">
        <v>42</v>
      </c>
      <c r="C56" s="121">
        <v>1504</v>
      </c>
      <c r="D56" s="122">
        <v>23</v>
      </c>
      <c r="E56" s="123">
        <v>906</v>
      </c>
      <c r="F56" s="122">
        <v>27</v>
      </c>
      <c r="G56" s="123">
        <v>90</v>
      </c>
      <c r="H56" s="122">
        <v>40</v>
      </c>
      <c r="I56" s="123">
        <v>2</v>
      </c>
      <c r="J56" s="122">
        <v>20</v>
      </c>
      <c r="K56" s="123">
        <v>0</v>
      </c>
      <c r="L56" s="122">
        <v>30</v>
      </c>
      <c r="M56" s="123">
        <v>1</v>
      </c>
      <c r="N56" s="122">
        <v>37</v>
      </c>
      <c r="O56" s="123">
        <v>108</v>
      </c>
      <c r="P56" s="122">
        <v>5</v>
      </c>
      <c r="Q56" s="123">
        <v>449</v>
      </c>
      <c r="R56" s="122">
        <v>17</v>
      </c>
      <c r="S56" s="123">
        <v>130</v>
      </c>
      <c r="T56" s="122">
        <v>18</v>
      </c>
      <c r="U56" s="123">
        <v>82</v>
      </c>
      <c r="V56" s="122">
        <v>12</v>
      </c>
      <c r="W56" s="123">
        <v>30</v>
      </c>
      <c r="X56" s="122">
        <v>10</v>
      </c>
      <c r="Y56" s="123">
        <v>6</v>
      </c>
      <c r="Z56" s="122">
        <v>13</v>
      </c>
      <c r="AA56" s="123">
        <v>14</v>
      </c>
      <c r="AB56" s="122">
        <v>12</v>
      </c>
      <c r="AC56" s="123">
        <v>596</v>
      </c>
      <c r="AD56" s="122">
        <v>15</v>
      </c>
      <c r="AE56" s="123">
        <v>275</v>
      </c>
      <c r="AF56" s="122">
        <v>5</v>
      </c>
      <c r="AG56" s="123">
        <v>52</v>
      </c>
      <c r="AH56" s="122">
        <v>28</v>
      </c>
      <c r="AI56" s="123">
        <v>46</v>
      </c>
      <c r="AJ56" s="122">
        <v>28</v>
      </c>
      <c r="AK56" s="123">
        <v>136</v>
      </c>
      <c r="AL56" s="122">
        <v>15</v>
      </c>
      <c r="AM56" s="123">
        <v>130</v>
      </c>
      <c r="AN56" s="122">
        <v>23</v>
      </c>
      <c r="AO56" s="123">
        <v>54</v>
      </c>
      <c r="AP56" s="122">
        <v>27</v>
      </c>
      <c r="AQ56" s="123">
        <v>75</v>
      </c>
      <c r="AR56" s="122">
        <v>12</v>
      </c>
      <c r="AS56" s="123">
        <v>2</v>
      </c>
      <c r="AT56" s="122">
        <v>30</v>
      </c>
      <c r="AU56" s="123">
        <v>3</v>
      </c>
      <c r="AV56" s="122">
        <v>19</v>
      </c>
      <c r="AW56" s="123">
        <v>548</v>
      </c>
      <c r="AX56" s="122">
        <v>21</v>
      </c>
      <c r="AY56" s="125">
        <v>36.4</v>
      </c>
      <c r="AZ56" s="121">
        <v>1549</v>
      </c>
      <c r="BA56" s="126" t="s">
        <v>464</v>
      </c>
    </row>
    <row r="57" spans="1:53" ht="14.25" customHeight="1">
      <c r="A57" s="142" t="s">
        <v>521</v>
      </c>
      <c r="B57" s="120">
        <v>43</v>
      </c>
      <c r="C57" s="121">
        <v>3512</v>
      </c>
      <c r="D57" s="122">
        <v>5</v>
      </c>
      <c r="E57" s="123">
        <v>2170</v>
      </c>
      <c r="F57" s="122">
        <v>7</v>
      </c>
      <c r="G57" s="123">
        <v>277</v>
      </c>
      <c r="H57" s="122">
        <v>17</v>
      </c>
      <c r="I57" s="123">
        <v>9</v>
      </c>
      <c r="J57" s="122">
        <v>9</v>
      </c>
      <c r="K57" s="123">
        <v>1</v>
      </c>
      <c r="L57" s="122">
        <v>17</v>
      </c>
      <c r="M57" s="123">
        <v>6</v>
      </c>
      <c r="N57" s="122">
        <v>20</v>
      </c>
      <c r="O57" s="123">
        <v>62</v>
      </c>
      <c r="P57" s="122">
        <v>8</v>
      </c>
      <c r="Q57" s="123">
        <v>1248</v>
      </c>
      <c r="R57" s="122">
        <v>4</v>
      </c>
      <c r="S57" s="123">
        <v>362</v>
      </c>
      <c r="T57" s="122">
        <v>7</v>
      </c>
      <c r="U57" s="123">
        <v>107</v>
      </c>
      <c r="V57" s="122">
        <v>10</v>
      </c>
      <c r="W57" s="123">
        <v>73</v>
      </c>
      <c r="X57" s="122">
        <v>5</v>
      </c>
      <c r="Y57" s="123">
        <v>7</v>
      </c>
      <c r="Z57" s="122">
        <v>10</v>
      </c>
      <c r="AA57" s="123">
        <v>26</v>
      </c>
      <c r="AB57" s="122">
        <v>6</v>
      </c>
      <c r="AC57" s="123">
        <v>1323</v>
      </c>
      <c r="AD57" s="122">
        <v>5</v>
      </c>
      <c r="AE57" s="123">
        <v>452</v>
      </c>
      <c r="AF57" s="122">
        <v>4</v>
      </c>
      <c r="AG57" s="123">
        <v>332</v>
      </c>
      <c r="AH57" s="122">
        <v>3</v>
      </c>
      <c r="AI57" s="123">
        <v>299</v>
      </c>
      <c r="AJ57" s="122">
        <v>3</v>
      </c>
      <c r="AK57" s="123">
        <v>265</v>
      </c>
      <c r="AL57" s="122">
        <v>10</v>
      </c>
      <c r="AM57" s="123">
        <v>238</v>
      </c>
      <c r="AN57" s="122">
        <v>17</v>
      </c>
      <c r="AO57" s="123">
        <v>100</v>
      </c>
      <c r="AP57" s="122">
        <v>22</v>
      </c>
      <c r="AQ57" s="123">
        <v>114</v>
      </c>
      <c r="AR57" s="122">
        <v>6</v>
      </c>
      <c r="AS57" s="123">
        <v>36</v>
      </c>
      <c r="AT57" s="122">
        <v>3</v>
      </c>
      <c r="AU57" s="123">
        <v>19</v>
      </c>
      <c r="AV57" s="122">
        <v>6</v>
      </c>
      <c r="AW57" s="123">
        <v>1446</v>
      </c>
      <c r="AX57" s="122">
        <v>4</v>
      </c>
      <c r="AY57" s="125">
        <v>41.2</v>
      </c>
      <c r="AZ57" s="121">
        <v>3532</v>
      </c>
      <c r="BA57" s="126" t="s">
        <v>465</v>
      </c>
    </row>
    <row r="58" spans="1:53" ht="14.25" customHeight="1">
      <c r="A58" s="142" t="s">
        <v>522</v>
      </c>
      <c r="B58" s="120">
        <v>44</v>
      </c>
      <c r="C58" s="121">
        <v>1245</v>
      </c>
      <c r="D58" s="122">
        <v>26</v>
      </c>
      <c r="E58" s="123">
        <v>764</v>
      </c>
      <c r="F58" s="122">
        <v>29</v>
      </c>
      <c r="G58" s="123">
        <v>172</v>
      </c>
      <c r="H58" s="122">
        <v>28</v>
      </c>
      <c r="I58" s="123">
        <v>5</v>
      </c>
      <c r="J58" s="122">
        <v>15</v>
      </c>
      <c r="K58" s="123">
        <v>0</v>
      </c>
      <c r="L58" s="122">
        <v>34</v>
      </c>
      <c r="M58" s="123">
        <v>2</v>
      </c>
      <c r="N58" s="122">
        <v>28</v>
      </c>
      <c r="O58" s="123">
        <v>22</v>
      </c>
      <c r="P58" s="122">
        <v>10</v>
      </c>
      <c r="Q58" s="123">
        <v>336</v>
      </c>
      <c r="R58" s="122">
        <v>23</v>
      </c>
      <c r="S58" s="123">
        <v>156</v>
      </c>
      <c r="T58" s="122">
        <v>15</v>
      </c>
      <c r="U58" s="123">
        <v>51</v>
      </c>
      <c r="V58" s="122">
        <v>22</v>
      </c>
      <c r="W58" s="123">
        <v>16</v>
      </c>
      <c r="X58" s="122">
        <v>15</v>
      </c>
      <c r="Y58" s="123">
        <v>6</v>
      </c>
      <c r="Z58" s="122">
        <v>11</v>
      </c>
      <c r="AA58" s="123">
        <v>5</v>
      </c>
      <c r="AB58" s="122">
        <v>25</v>
      </c>
      <c r="AC58" s="123">
        <v>472</v>
      </c>
      <c r="AD58" s="122">
        <v>21</v>
      </c>
      <c r="AE58" s="123">
        <v>153</v>
      </c>
      <c r="AF58" s="122">
        <v>15</v>
      </c>
      <c r="AG58" s="123">
        <v>87</v>
      </c>
      <c r="AH58" s="122">
        <v>19</v>
      </c>
      <c r="AI58" s="123">
        <v>81</v>
      </c>
      <c r="AJ58" s="122">
        <v>18</v>
      </c>
      <c r="AK58" s="123">
        <v>108</v>
      </c>
      <c r="AL58" s="122">
        <v>20</v>
      </c>
      <c r="AM58" s="123">
        <v>122</v>
      </c>
      <c r="AN58" s="122">
        <v>24</v>
      </c>
      <c r="AO58" s="123">
        <v>46</v>
      </c>
      <c r="AP58" s="122">
        <v>31</v>
      </c>
      <c r="AQ58" s="123">
        <v>58</v>
      </c>
      <c r="AR58" s="122">
        <v>14</v>
      </c>
      <c r="AS58" s="123">
        <v>2</v>
      </c>
      <c r="AT58" s="122">
        <v>24</v>
      </c>
      <c r="AU58" s="123">
        <v>9</v>
      </c>
      <c r="AV58" s="122">
        <v>12</v>
      </c>
      <c r="AW58" s="123">
        <v>501</v>
      </c>
      <c r="AX58" s="122">
        <v>23</v>
      </c>
      <c r="AY58" s="125">
        <v>40.200000000000003</v>
      </c>
      <c r="AZ58" s="121">
        <v>1297</v>
      </c>
      <c r="BA58" s="126" t="s">
        <v>466</v>
      </c>
    </row>
    <row r="59" spans="1:53" ht="14.25" customHeight="1">
      <c r="A59" s="142" t="s">
        <v>523</v>
      </c>
      <c r="B59" s="120">
        <v>45</v>
      </c>
      <c r="C59" s="121">
        <v>3505</v>
      </c>
      <c r="D59" s="122">
        <v>6</v>
      </c>
      <c r="E59" s="123">
        <v>1119</v>
      </c>
      <c r="F59" s="122">
        <v>18</v>
      </c>
      <c r="G59" s="123">
        <v>142</v>
      </c>
      <c r="H59" s="122">
        <v>33</v>
      </c>
      <c r="I59" s="123" t="s">
        <v>478</v>
      </c>
      <c r="J59" s="122" t="s">
        <v>116</v>
      </c>
      <c r="K59" s="123">
        <v>0</v>
      </c>
      <c r="L59" s="122">
        <v>29</v>
      </c>
      <c r="M59" s="123">
        <v>0</v>
      </c>
      <c r="N59" s="122">
        <v>39</v>
      </c>
      <c r="O59" s="123">
        <v>73</v>
      </c>
      <c r="P59" s="122">
        <v>7</v>
      </c>
      <c r="Q59" s="123">
        <v>633</v>
      </c>
      <c r="R59" s="122">
        <v>13</v>
      </c>
      <c r="S59" s="123">
        <v>145</v>
      </c>
      <c r="T59" s="122">
        <v>16</v>
      </c>
      <c r="U59" s="123">
        <v>77</v>
      </c>
      <c r="V59" s="122">
        <v>14</v>
      </c>
      <c r="W59" s="123">
        <v>32</v>
      </c>
      <c r="X59" s="122">
        <v>9</v>
      </c>
      <c r="Y59" s="123">
        <v>16</v>
      </c>
      <c r="Z59" s="122">
        <v>6</v>
      </c>
      <c r="AA59" s="123" t="s">
        <v>478</v>
      </c>
      <c r="AB59" s="122" t="s">
        <v>116</v>
      </c>
      <c r="AC59" s="123">
        <v>2349</v>
      </c>
      <c r="AD59" s="122">
        <v>3</v>
      </c>
      <c r="AE59" s="123">
        <v>826</v>
      </c>
      <c r="AF59" s="122">
        <v>3</v>
      </c>
      <c r="AG59" s="123">
        <v>95</v>
      </c>
      <c r="AH59" s="122">
        <v>16</v>
      </c>
      <c r="AI59" s="123">
        <v>82</v>
      </c>
      <c r="AJ59" s="122">
        <v>17</v>
      </c>
      <c r="AK59" s="123">
        <v>520</v>
      </c>
      <c r="AL59" s="122">
        <v>3</v>
      </c>
      <c r="AM59" s="123">
        <v>905</v>
      </c>
      <c r="AN59" s="122">
        <v>2</v>
      </c>
      <c r="AO59" s="123">
        <v>113</v>
      </c>
      <c r="AP59" s="122">
        <v>20</v>
      </c>
      <c r="AQ59" s="123">
        <v>762</v>
      </c>
      <c r="AR59" s="122">
        <v>2</v>
      </c>
      <c r="AS59" s="123">
        <v>3</v>
      </c>
      <c r="AT59" s="122">
        <v>16</v>
      </c>
      <c r="AU59" s="123">
        <v>37</v>
      </c>
      <c r="AV59" s="122">
        <v>4</v>
      </c>
      <c r="AW59" s="123">
        <v>1194</v>
      </c>
      <c r="AX59" s="122">
        <v>6</v>
      </c>
      <c r="AY59" s="125">
        <v>34.1</v>
      </c>
      <c r="AZ59" s="121">
        <v>3555</v>
      </c>
      <c r="BA59" s="126" t="s">
        <v>467</v>
      </c>
    </row>
    <row r="60" spans="1:53" ht="14.25" customHeight="1">
      <c r="A60" s="167" t="s">
        <v>524</v>
      </c>
      <c r="B60" s="120">
        <v>46</v>
      </c>
      <c r="C60" s="121">
        <v>5114</v>
      </c>
      <c r="D60" s="122">
        <v>2</v>
      </c>
      <c r="E60" s="123">
        <v>1560</v>
      </c>
      <c r="F60" s="122">
        <v>11</v>
      </c>
      <c r="G60" s="123">
        <v>169</v>
      </c>
      <c r="H60" s="122">
        <v>29</v>
      </c>
      <c r="I60" s="124">
        <v>0</v>
      </c>
      <c r="J60" s="122">
        <v>26</v>
      </c>
      <c r="K60" s="123">
        <v>1</v>
      </c>
      <c r="L60" s="122">
        <v>11</v>
      </c>
      <c r="M60" s="123">
        <v>2</v>
      </c>
      <c r="N60" s="122">
        <v>30</v>
      </c>
      <c r="O60" s="123">
        <v>305</v>
      </c>
      <c r="P60" s="122">
        <v>3</v>
      </c>
      <c r="Q60" s="123">
        <v>531</v>
      </c>
      <c r="R60" s="122">
        <v>15</v>
      </c>
      <c r="S60" s="123">
        <v>112</v>
      </c>
      <c r="T60" s="122">
        <v>20</v>
      </c>
      <c r="U60" s="123">
        <v>125</v>
      </c>
      <c r="V60" s="122">
        <v>9</v>
      </c>
      <c r="W60" s="123">
        <v>297</v>
      </c>
      <c r="X60" s="122">
        <v>2</v>
      </c>
      <c r="Y60" s="123">
        <v>154</v>
      </c>
      <c r="Z60" s="122">
        <v>1</v>
      </c>
      <c r="AA60" s="124">
        <v>18</v>
      </c>
      <c r="AB60" s="122">
        <v>8</v>
      </c>
      <c r="AC60" s="123">
        <v>3473</v>
      </c>
      <c r="AD60" s="122">
        <v>2</v>
      </c>
      <c r="AE60" s="123">
        <v>1228</v>
      </c>
      <c r="AF60" s="122">
        <v>1</v>
      </c>
      <c r="AG60" s="123">
        <v>98</v>
      </c>
      <c r="AH60" s="122">
        <v>15</v>
      </c>
      <c r="AI60" s="123">
        <v>88</v>
      </c>
      <c r="AJ60" s="122">
        <v>15</v>
      </c>
      <c r="AK60" s="123">
        <v>909</v>
      </c>
      <c r="AL60" s="122">
        <v>1</v>
      </c>
      <c r="AM60" s="123">
        <v>1237</v>
      </c>
      <c r="AN60" s="122">
        <v>1</v>
      </c>
      <c r="AO60" s="123">
        <v>316</v>
      </c>
      <c r="AP60" s="122">
        <v>2</v>
      </c>
      <c r="AQ60" s="123">
        <v>889</v>
      </c>
      <c r="AR60" s="122">
        <v>1</v>
      </c>
      <c r="AS60" s="123">
        <v>2</v>
      </c>
      <c r="AT60" s="122">
        <v>22</v>
      </c>
      <c r="AU60" s="123">
        <v>81</v>
      </c>
      <c r="AV60" s="122">
        <v>3</v>
      </c>
      <c r="AW60" s="123">
        <v>1493</v>
      </c>
      <c r="AX60" s="122">
        <v>3</v>
      </c>
      <c r="AY60" s="125">
        <v>29.2</v>
      </c>
      <c r="AZ60" s="121">
        <v>5126</v>
      </c>
      <c r="BA60" s="126" t="s">
        <v>468</v>
      </c>
    </row>
    <row r="61" spans="1:53" ht="20.25" customHeight="1">
      <c r="A61" s="142" t="s">
        <v>525</v>
      </c>
      <c r="B61" s="120">
        <v>47</v>
      </c>
      <c r="C61" s="121">
        <v>890</v>
      </c>
      <c r="D61" s="122">
        <v>34</v>
      </c>
      <c r="E61" s="123">
        <v>477</v>
      </c>
      <c r="F61" s="122">
        <v>38</v>
      </c>
      <c r="G61" s="123">
        <v>4</v>
      </c>
      <c r="H61" s="122">
        <v>46</v>
      </c>
      <c r="I61" s="124">
        <v>0</v>
      </c>
      <c r="J61" s="122">
        <v>29</v>
      </c>
      <c r="K61" s="123">
        <v>0</v>
      </c>
      <c r="L61" s="122">
        <v>23</v>
      </c>
      <c r="M61" s="123">
        <v>0</v>
      </c>
      <c r="N61" s="122">
        <v>42</v>
      </c>
      <c r="O61" s="123">
        <v>11</v>
      </c>
      <c r="P61" s="122">
        <v>19</v>
      </c>
      <c r="Q61" s="123">
        <v>127</v>
      </c>
      <c r="R61" s="122">
        <v>40</v>
      </c>
      <c r="S61" s="123">
        <v>61</v>
      </c>
      <c r="T61" s="122">
        <v>35</v>
      </c>
      <c r="U61" s="123">
        <v>82</v>
      </c>
      <c r="V61" s="122">
        <v>11</v>
      </c>
      <c r="W61" s="123">
        <v>185</v>
      </c>
      <c r="X61" s="122">
        <v>3</v>
      </c>
      <c r="Y61" s="123">
        <v>0</v>
      </c>
      <c r="Z61" s="122">
        <v>26</v>
      </c>
      <c r="AA61" s="124">
        <v>5</v>
      </c>
      <c r="AB61" s="122">
        <v>24</v>
      </c>
      <c r="AC61" s="123">
        <v>412</v>
      </c>
      <c r="AD61" s="122">
        <v>23</v>
      </c>
      <c r="AE61" s="123">
        <v>192</v>
      </c>
      <c r="AF61" s="122">
        <v>9</v>
      </c>
      <c r="AG61" s="123">
        <v>34</v>
      </c>
      <c r="AH61" s="122">
        <v>33</v>
      </c>
      <c r="AI61" s="123">
        <v>34</v>
      </c>
      <c r="AJ61" s="122">
        <v>32</v>
      </c>
      <c r="AK61" s="123">
        <v>120</v>
      </c>
      <c r="AL61" s="122">
        <v>18</v>
      </c>
      <c r="AM61" s="123">
        <v>63</v>
      </c>
      <c r="AN61" s="122">
        <v>33</v>
      </c>
      <c r="AO61" s="123">
        <v>48</v>
      </c>
      <c r="AP61" s="122">
        <v>29</v>
      </c>
      <c r="AQ61" s="123">
        <v>15</v>
      </c>
      <c r="AR61" s="122">
        <v>29</v>
      </c>
      <c r="AS61" s="123">
        <v>2</v>
      </c>
      <c r="AT61" s="122">
        <v>23</v>
      </c>
      <c r="AU61" s="123">
        <v>1</v>
      </c>
      <c r="AV61" s="122">
        <v>29</v>
      </c>
      <c r="AW61" s="123">
        <v>287</v>
      </c>
      <c r="AX61" s="122">
        <v>34</v>
      </c>
      <c r="AY61" s="125">
        <v>32.200000000000003</v>
      </c>
      <c r="AZ61" s="121">
        <v>896</v>
      </c>
      <c r="BA61" s="126" t="s">
        <v>469</v>
      </c>
    </row>
    <row r="62" spans="1:53" ht="28.5" customHeight="1">
      <c r="A62" s="119" t="s">
        <v>526</v>
      </c>
      <c r="B62" s="120">
        <v>48</v>
      </c>
      <c r="C62" s="123">
        <v>90116</v>
      </c>
      <c r="D62" s="122" t="s">
        <v>116</v>
      </c>
      <c r="E62" s="123">
        <v>54904</v>
      </c>
      <c r="F62" s="122" t="s">
        <v>116</v>
      </c>
      <c r="G62" s="123">
        <v>14015</v>
      </c>
      <c r="H62" s="122" t="s">
        <v>116</v>
      </c>
      <c r="I62" s="123">
        <v>663</v>
      </c>
      <c r="J62" s="122" t="s">
        <v>116</v>
      </c>
      <c r="K62" s="123">
        <v>86</v>
      </c>
      <c r="L62" s="122" t="s">
        <v>116</v>
      </c>
      <c r="M62" s="123">
        <v>731</v>
      </c>
      <c r="N62" s="122" t="s">
        <v>116</v>
      </c>
      <c r="O62" s="123">
        <v>2123</v>
      </c>
      <c r="P62" s="122" t="s">
        <v>116</v>
      </c>
      <c r="Q62" s="123">
        <v>22294</v>
      </c>
      <c r="R62" s="122" t="s">
        <v>116</v>
      </c>
      <c r="S62" s="123">
        <v>9232</v>
      </c>
      <c r="T62" s="122" t="s">
        <v>116</v>
      </c>
      <c r="U62" s="123">
        <v>3492</v>
      </c>
      <c r="V62" s="122" t="s">
        <v>116</v>
      </c>
      <c r="W62" s="123">
        <v>1551</v>
      </c>
      <c r="X62" s="122" t="s">
        <v>116</v>
      </c>
      <c r="Y62" s="123">
        <v>471</v>
      </c>
      <c r="Z62" s="127" t="s">
        <v>116</v>
      </c>
      <c r="AA62" s="123">
        <v>717</v>
      </c>
      <c r="AB62" s="127" t="s">
        <v>116</v>
      </c>
      <c r="AC62" s="123">
        <v>34647</v>
      </c>
      <c r="AD62" s="127" t="s">
        <v>116</v>
      </c>
      <c r="AE62" s="123">
        <v>7912</v>
      </c>
      <c r="AF62" s="127" t="s">
        <v>116</v>
      </c>
      <c r="AG62" s="123">
        <v>8844</v>
      </c>
      <c r="AH62" s="127" t="s">
        <v>116</v>
      </c>
      <c r="AI62" s="123">
        <v>7917</v>
      </c>
      <c r="AJ62" s="127" t="s">
        <v>116</v>
      </c>
      <c r="AK62" s="123">
        <v>6775</v>
      </c>
      <c r="AL62" s="127" t="s">
        <v>116</v>
      </c>
      <c r="AM62" s="123">
        <v>10137</v>
      </c>
      <c r="AN62" s="127" t="s">
        <v>116</v>
      </c>
      <c r="AO62" s="123">
        <v>5691</v>
      </c>
      <c r="AP62" s="127" t="s">
        <v>116</v>
      </c>
      <c r="AQ62" s="123">
        <v>3940</v>
      </c>
      <c r="AR62" s="127" t="s">
        <v>116</v>
      </c>
      <c r="AS62" s="123">
        <v>979</v>
      </c>
      <c r="AT62" s="127" t="s">
        <v>116</v>
      </c>
      <c r="AU62" s="123">
        <v>565</v>
      </c>
      <c r="AV62" s="127" t="s">
        <v>116</v>
      </c>
      <c r="AW62" s="123">
        <v>31823</v>
      </c>
      <c r="AX62" s="128" t="s">
        <v>116</v>
      </c>
      <c r="AY62" s="125">
        <v>35.299999999999997</v>
      </c>
      <c r="AZ62" s="121">
        <v>92182</v>
      </c>
      <c r="BA62" s="126" t="s">
        <v>470</v>
      </c>
    </row>
    <row r="63" spans="1:53" ht="9" customHeight="1">
      <c r="A63" s="129"/>
      <c r="B63" s="130"/>
      <c r="C63" s="131"/>
      <c r="D63" s="131"/>
      <c r="E63" s="131"/>
      <c r="F63" s="131"/>
      <c r="G63" s="131"/>
      <c r="H63" s="131"/>
      <c r="I63" s="131"/>
      <c r="J63" s="131"/>
      <c r="K63" s="131"/>
      <c r="L63" s="131"/>
      <c r="M63" s="131"/>
      <c r="N63" s="131"/>
      <c r="O63" s="131"/>
      <c r="P63" s="131"/>
      <c r="Q63" s="131"/>
      <c r="R63" s="131"/>
      <c r="S63" s="132"/>
      <c r="T63" s="132"/>
      <c r="U63" s="132"/>
      <c r="V63" s="132"/>
      <c r="W63" s="132"/>
      <c r="X63" s="132"/>
      <c r="Y63" s="133"/>
      <c r="Z63" s="133"/>
      <c r="AA63" s="132"/>
      <c r="AB63" s="132"/>
      <c r="AC63" s="133"/>
      <c r="AD63" s="133"/>
      <c r="AE63" s="133"/>
      <c r="AF63" s="133"/>
      <c r="AG63" s="133"/>
      <c r="AH63" s="133"/>
      <c r="AI63" s="133"/>
      <c r="AJ63" s="133"/>
      <c r="AK63" s="133"/>
      <c r="AL63" s="133"/>
      <c r="AM63" s="133"/>
      <c r="AN63" s="133"/>
      <c r="AO63" s="133"/>
      <c r="AP63" s="133"/>
      <c r="AQ63" s="133"/>
      <c r="AR63" s="133"/>
      <c r="AS63" s="133"/>
      <c r="AT63" s="133"/>
      <c r="AU63" s="133"/>
      <c r="AV63" s="133"/>
      <c r="AW63" s="131"/>
      <c r="AX63" s="131"/>
      <c r="AY63" s="134"/>
      <c r="AZ63" s="131"/>
      <c r="BA63" s="110"/>
    </row>
    <row r="64" spans="1:53">
      <c r="A64" s="92" t="s">
        <v>527</v>
      </c>
    </row>
    <row r="65" spans="1:1">
      <c r="A65" s="92"/>
    </row>
  </sheetData>
  <autoFilter ref="A14:BA62" xr:uid="{9D0BAD4A-B1CB-460E-81E8-5BC04A729265}"/>
  <mergeCells count="30">
    <mergeCell ref="A9:B9"/>
    <mergeCell ref="Y10:Z11"/>
    <mergeCell ref="AI10:AJ11"/>
    <mergeCell ref="AO10:AP11"/>
    <mergeCell ref="AQ10:AR11"/>
    <mergeCell ref="AE8:AF11"/>
    <mergeCell ref="AG8:AH11"/>
    <mergeCell ref="AK8:AL11"/>
    <mergeCell ref="AM8:AN11"/>
    <mergeCell ref="AY7:AY12"/>
    <mergeCell ref="AZ7:AZ12"/>
    <mergeCell ref="E8:F11"/>
    <mergeCell ref="G8:H11"/>
    <mergeCell ref="I8:J11"/>
    <mergeCell ref="K8:L11"/>
    <mergeCell ref="M8:N11"/>
    <mergeCell ref="O8:P11"/>
    <mergeCell ref="Q8:R11"/>
    <mergeCell ref="S8:T11"/>
    <mergeCell ref="AS8:AT11"/>
    <mergeCell ref="C6:AV6"/>
    <mergeCell ref="AW6:AX11"/>
    <mergeCell ref="C7:D11"/>
    <mergeCell ref="E7:AB7"/>
    <mergeCell ref="AC7:AT7"/>
    <mergeCell ref="AU7:AV11"/>
    <mergeCell ref="U8:V11"/>
    <mergeCell ref="W8:X11"/>
    <mergeCell ref="AA8:AB11"/>
    <mergeCell ref="AC8:AD11"/>
  </mergeCells>
  <phoneticPr fontId="3"/>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961A-1480-478F-A9D6-DED0CCDFEC67}">
  <sheetPr>
    <tabColor theme="5" tint="0.79998168889431442"/>
  </sheetPr>
  <dimension ref="A1:KP82"/>
  <sheetViews>
    <sheetView zoomScaleNormal="100" zoomScaleSheetLayoutView="100" workbookViewId="0">
      <selection activeCell="F22" sqref="F22"/>
    </sheetView>
  </sheetViews>
  <sheetFormatPr defaultColWidth="7.75" defaultRowHeight="11.25"/>
  <cols>
    <col min="1" max="1" width="11.125" style="142" customWidth="1"/>
    <col min="2" max="2" width="3.25" style="142" customWidth="1"/>
    <col min="3" max="3" width="7.625" style="142" customWidth="1"/>
    <col min="4" max="4" width="7.25" style="142" customWidth="1"/>
    <col min="5" max="5" width="2.25" style="142" customWidth="1"/>
    <col min="6" max="6" width="7.625" style="142" customWidth="1"/>
    <col min="7" max="7" width="7.25" style="142" customWidth="1"/>
    <col min="8" max="8" width="2.25" style="142" customWidth="1"/>
    <col min="9" max="9" width="7.625" style="142" customWidth="1"/>
    <col min="10" max="10" width="7.25" style="142" customWidth="1"/>
    <col min="11" max="11" width="2.25" style="142" customWidth="1"/>
    <col min="12" max="12" width="7.625" style="142" customWidth="1"/>
    <col min="13" max="13" width="7.25" style="142" customWidth="1"/>
    <col min="14" max="14" width="2.25" style="142" customWidth="1"/>
    <col min="15" max="15" width="7.625" style="142" customWidth="1"/>
    <col min="16" max="16" width="7.25" style="142" customWidth="1"/>
    <col min="17" max="17" width="2.25" style="142" customWidth="1"/>
    <col min="18" max="18" width="7.625" style="142" customWidth="1"/>
    <col min="19" max="19" width="7" style="142" customWidth="1"/>
    <col min="20" max="20" width="2.25" style="142" customWidth="1"/>
    <col min="21" max="21" width="7.625" style="142" customWidth="1"/>
    <col min="22" max="22" width="7" style="142" customWidth="1"/>
    <col min="23" max="23" width="2.25" style="142" customWidth="1"/>
    <col min="24" max="24" width="7.625" style="142" customWidth="1"/>
    <col min="25" max="25" width="7" style="142" customWidth="1"/>
    <col min="26" max="26" width="2.25" style="142" customWidth="1"/>
    <col min="27" max="27" width="7.625" style="142" customWidth="1"/>
    <col min="28" max="28" width="7" style="142" customWidth="1"/>
    <col min="29" max="29" width="2.25" style="142" customWidth="1"/>
    <col min="30" max="30" width="7.625" style="142" customWidth="1"/>
    <col min="31" max="31" width="7" style="142" customWidth="1"/>
    <col min="32" max="32" width="2.25" style="142" customWidth="1"/>
    <col min="33" max="33" width="7.625" style="142" customWidth="1"/>
    <col min="34" max="34" width="7" style="142" customWidth="1"/>
    <col min="35" max="35" width="2.25" style="142" customWidth="1"/>
    <col min="36" max="36" width="7.625" style="142" customWidth="1"/>
    <col min="37" max="37" width="7" style="142" customWidth="1"/>
    <col min="38" max="38" width="2.25" style="142" customWidth="1"/>
    <col min="39" max="39" width="7.625" style="142" customWidth="1"/>
    <col min="40" max="40" width="7" style="142" customWidth="1"/>
    <col min="41" max="41" width="2.25" style="142" customWidth="1"/>
    <col min="42" max="42" width="7.625" style="142" customWidth="1"/>
    <col min="43" max="43" width="7" style="142" customWidth="1"/>
    <col min="44" max="44" width="2.25" style="142" customWidth="1"/>
    <col min="45" max="45" width="7.625" style="142" customWidth="1"/>
    <col min="46" max="46" width="7" style="142" customWidth="1"/>
    <col min="47" max="47" width="2.25" style="142" customWidth="1"/>
    <col min="48" max="48" width="7.625" style="142" customWidth="1"/>
    <col min="49" max="49" width="7" style="142" customWidth="1"/>
    <col min="50" max="50" width="2.25" style="142" customWidth="1"/>
    <col min="51" max="51" width="7.625" style="142" customWidth="1"/>
    <col min="52" max="52" width="7" style="142" customWidth="1"/>
    <col min="53" max="53" width="2.25" style="142" customWidth="1"/>
    <col min="54" max="54" width="7.625" style="142" customWidth="1"/>
    <col min="55" max="55" width="7" style="142" customWidth="1"/>
    <col min="56" max="56" width="2.25" style="142" customWidth="1"/>
    <col min="57" max="57" width="7.625" style="142" customWidth="1"/>
    <col min="58" max="58" width="7" style="142" customWidth="1"/>
    <col min="59" max="59" width="2.25" style="142" customWidth="1"/>
    <col min="60" max="60" width="7.625" style="142" customWidth="1"/>
    <col min="61" max="61" width="7" style="142" customWidth="1"/>
    <col min="62" max="62" width="2.25" style="142" customWidth="1"/>
    <col min="63" max="63" width="7.625" style="142" customWidth="1"/>
    <col min="64" max="64" width="7" style="142" customWidth="1"/>
    <col min="65" max="65" width="2.25" style="142" customWidth="1"/>
    <col min="66" max="66" width="7.625" style="142" customWidth="1"/>
    <col min="67" max="67" width="7" style="142" customWidth="1"/>
    <col min="68" max="68" width="2.25" style="142" customWidth="1"/>
    <col min="69" max="69" width="7.625" style="142" customWidth="1"/>
    <col min="70" max="70" width="7" style="142" customWidth="1"/>
    <col min="71" max="71" width="2.25" style="142" customWidth="1"/>
    <col min="72" max="72" width="7.625" style="142" customWidth="1"/>
    <col min="73" max="73" width="7" style="142" customWidth="1"/>
    <col min="74" max="74" width="2.25" style="142" customWidth="1"/>
    <col min="75" max="75" width="7.625" style="142" customWidth="1"/>
    <col min="76" max="76" width="7" style="142" customWidth="1"/>
    <col min="77" max="77" width="2.25" style="142" customWidth="1"/>
    <col min="78" max="78" width="7.625" style="142" customWidth="1"/>
    <col min="79" max="79" width="7" style="142" customWidth="1"/>
    <col min="80" max="80" width="2.25" style="142" customWidth="1"/>
    <col min="81" max="81" width="7.625" style="142" customWidth="1"/>
    <col min="82" max="82" width="7" style="142" customWidth="1"/>
    <col min="83" max="83" width="2.25" style="142" customWidth="1"/>
    <col min="84" max="84" width="7.625" style="142" customWidth="1"/>
    <col min="85" max="85" width="7" style="142" customWidth="1"/>
    <col min="86" max="86" width="2.25" style="142" customWidth="1"/>
    <col min="87" max="87" width="7.625" style="142" customWidth="1"/>
    <col min="88" max="88" width="7" style="142" customWidth="1"/>
    <col min="89" max="89" width="2.25" style="142" customWidth="1"/>
    <col min="90" max="90" width="7.625" style="142" customWidth="1"/>
    <col min="91" max="91" width="7" style="142" customWidth="1"/>
    <col min="92" max="92" width="2.25" style="142" customWidth="1"/>
    <col min="93" max="93" width="7.625" style="142" customWidth="1"/>
    <col min="94" max="94" width="7" style="142" customWidth="1"/>
    <col min="95" max="95" width="2.25" style="142" customWidth="1"/>
    <col min="96" max="96" width="7.625" style="142" customWidth="1"/>
    <col min="97" max="97" width="7" style="142" customWidth="1"/>
    <col min="98" max="98" width="2.25" style="142" customWidth="1"/>
    <col min="99" max="99" width="7.625" style="142" customWidth="1"/>
    <col min="100" max="100" width="7" style="142" customWidth="1"/>
    <col min="101" max="101" width="2.25" style="142" customWidth="1"/>
    <col min="102" max="102" width="7.625" style="142" customWidth="1"/>
    <col min="103" max="103" width="7" style="142" customWidth="1"/>
    <col min="104" max="104" width="2.25" style="142" customWidth="1"/>
    <col min="105" max="105" width="7.625" style="142" customWidth="1"/>
    <col min="106" max="106" width="7" style="142" customWidth="1"/>
    <col min="107" max="107" width="2.25" style="142" customWidth="1"/>
    <col min="108" max="108" width="7.625" style="142" customWidth="1"/>
    <col min="109" max="109" width="7" style="142" customWidth="1"/>
    <col min="110" max="110" width="2.25" style="142" customWidth="1"/>
    <col min="111" max="111" width="7.625" style="142" customWidth="1"/>
    <col min="112" max="112" width="7" style="142" customWidth="1"/>
    <col min="113" max="113" width="2.25" style="142" customWidth="1"/>
    <col min="114" max="114" width="7.625" style="142" customWidth="1"/>
    <col min="115" max="115" width="7" style="142" customWidth="1"/>
    <col min="116" max="116" width="2.25" style="142" customWidth="1"/>
    <col min="117" max="117" width="7.625" style="142" customWidth="1"/>
    <col min="118" max="118" width="7" style="142" customWidth="1"/>
    <col min="119" max="119" width="2.25" style="142" customWidth="1"/>
    <col min="120" max="120" width="7.625" style="142" customWidth="1"/>
    <col min="121" max="121" width="7" style="142" customWidth="1"/>
    <col min="122" max="122" width="2.25" style="142" customWidth="1"/>
    <col min="123" max="123" width="7.625" style="142" customWidth="1"/>
    <col min="124" max="124" width="7" style="142" customWidth="1"/>
    <col min="125" max="125" width="2.25" style="142" customWidth="1"/>
    <col min="126" max="126" width="7.625" style="142" customWidth="1"/>
    <col min="127" max="127" width="7" style="142" customWidth="1"/>
    <col min="128" max="128" width="2.25" style="142" customWidth="1"/>
    <col min="129" max="129" width="7.625" style="142" customWidth="1"/>
    <col min="130" max="130" width="7" style="142" customWidth="1"/>
    <col min="131" max="131" width="2.25" style="142" customWidth="1"/>
    <col min="132" max="132" width="7.625" style="142" customWidth="1"/>
    <col min="133" max="133" width="7" style="142" customWidth="1"/>
    <col min="134" max="134" width="2.25" style="142" customWidth="1"/>
    <col min="135" max="135" width="7.625" style="142" customWidth="1"/>
    <col min="136" max="136" width="7" style="142" customWidth="1"/>
    <col min="137" max="137" width="2.25" style="142" customWidth="1"/>
    <col min="138" max="138" width="7.625" style="142" customWidth="1"/>
    <col min="139" max="139" width="7" style="142" customWidth="1"/>
    <col min="140" max="140" width="2.25" style="142" customWidth="1"/>
    <col min="141" max="141" width="7.625" style="142" customWidth="1"/>
    <col min="142" max="142" width="7" style="142" customWidth="1"/>
    <col min="143" max="143" width="2.25" style="142" customWidth="1"/>
    <col min="144" max="144" width="7.625" style="142" customWidth="1"/>
    <col min="145" max="145" width="7" style="142" customWidth="1"/>
    <col min="146" max="146" width="2.25" style="142" customWidth="1"/>
    <col min="147" max="147" width="7.625" style="142" customWidth="1"/>
    <col min="148" max="148" width="7" style="142" customWidth="1"/>
    <col min="149" max="149" width="2.25" style="142" customWidth="1"/>
    <col min="150" max="150" width="7.625" style="142" customWidth="1"/>
    <col min="151" max="151" width="7" style="142" customWidth="1"/>
    <col min="152" max="152" width="2.25" style="142" customWidth="1"/>
    <col min="153" max="153" width="7.625" style="142" customWidth="1"/>
    <col min="154" max="154" width="7" style="142" customWidth="1"/>
    <col min="155" max="155" width="2.25" style="142" customWidth="1"/>
    <col min="156" max="156" width="7.625" style="142" customWidth="1"/>
    <col min="157" max="157" width="7" style="142" customWidth="1"/>
    <col min="158" max="158" width="2.25" style="142" customWidth="1"/>
    <col min="159" max="159" width="7.625" style="142" customWidth="1"/>
    <col min="160" max="160" width="7" style="142" customWidth="1"/>
    <col min="161" max="161" width="2.25" style="142" customWidth="1"/>
    <col min="162" max="162" width="7.625" style="142" customWidth="1"/>
    <col min="163" max="163" width="7" style="142" customWidth="1"/>
    <col min="164" max="164" width="2.25" style="142" customWidth="1"/>
    <col min="165" max="165" width="7.625" style="142" customWidth="1"/>
    <col min="166" max="166" width="7" style="142" customWidth="1"/>
    <col min="167" max="167" width="2.25" style="142" customWidth="1"/>
    <col min="168" max="168" width="7.625" style="142" customWidth="1"/>
    <col min="169" max="169" width="7" style="142" customWidth="1"/>
    <col min="170" max="170" width="2.25" style="142" customWidth="1"/>
    <col min="171" max="171" width="7.625" style="142" customWidth="1"/>
    <col min="172" max="172" width="7" style="142" customWidth="1"/>
    <col min="173" max="173" width="2.25" style="142" customWidth="1"/>
    <col min="174" max="174" width="7.625" style="142" customWidth="1"/>
    <col min="175" max="175" width="7" style="142" customWidth="1"/>
    <col min="176" max="176" width="2.25" style="142" customWidth="1"/>
    <col min="177" max="177" width="7.625" style="142" customWidth="1"/>
    <col min="178" max="178" width="7" style="142" customWidth="1"/>
    <col min="179" max="179" width="2.25" style="142" customWidth="1"/>
    <col min="180" max="180" width="7.625" style="142" customWidth="1"/>
    <col min="181" max="181" width="7" style="142" customWidth="1"/>
    <col min="182" max="182" width="2.25" style="142" customWidth="1"/>
    <col min="183" max="183" width="7.625" style="142" customWidth="1"/>
    <col min="184" max="184" width="7" style="142" customWidth="1"/>
    <col min="185" max="185" width="2.25" style="142" customWidth="1"/>
    <col min="186" max="186" width="7.625" style="142" customWidth="1"/>
    <col min="187" max="187" width="7" style="142" customWidth="1"/>
    <col min="188" max="188" width="2.25" style="142" customWidth="1"/>
    <col min="189" max="189" width="7.625" style="142" customWidth="1"/>
    <col min="190" max="190" width="7" style="142" customWidth="1"/>
    <col min="191" max="191" width="2.25" style="142" customWidth="1"/>
    <col min="192" max="192" width="7.625" style="142" customWidth="1"/>
    <col min="193" max="193" width="7" style="142" customWidth="1"/>
    <col min="194" max="194" width="2.25" style="142" customWidth="1"/>
    <col min="195" max="195" width="7.625" style="142" customWidth="1"/>
    <col min="196" max="196" width="7" style="142" customWidth="1"/>
    <col min="197" max="197" width="2.25" style="142" customWidth="1"/>
    <col min="198" max="198" width="7.625" style="142" customWidth="1"/>
    <col min="199" max="199" width="7" style="142" customWidth="1"/>
    <col min="200" max="200" width="2.25" style="142" customWidth="1"/>
    <col min="201" max="201" width="7.625" style="142" customWidth="1"/>
    <col min="202" max="202" width="7" style="142" customWidth="1"/>
    <col min="203" max="203" width="2.25" style="142" customWidth="1"/>
    <col min="204" max="204" width="7.625" style="142" customWidth="1"/>
    <col min="205" max="205" width="7" style="142" customWidth="1"/>
    <col min="206" max="206" width="2.25" style="142" customWidth="1"/>
    <col min="207" max="207" width="7.625" style="142" customWidth="1"/>
    <col min="208" max="208" width="7" style="142" customWidth="1"/>
    <col min="209" max="209" width="2.25" style="142" customWidth="1"/>
    <col min="210" max="210" width="7.625" style="142" customWidth="1"/>
    <col min="211" max="211" width="7" style="142" customWidth="1"/>
    <col min="212" max="212" width="2.25" style="142" customWidth="1"/>
    <col min="213" max="213" width="7.625" style="142" customWidth="1"/>
    <col min="214" max="214" width="7" style="142" customWidth="1"/>
    <col min="215" max="215" width="2.25" style="142" customWidth="1"/>
    <col min="216" max="216" width="7.625" style="142" customWidth="1"/>
    <col min="217" max="217" width="7" style="142" customWidth="1"/>
    <col min="218" max="218" width="2.25" style="142" customWidth="1"/>
    <col min="219" max="219" width="7.625" style="142" customWidth="1"/>
    <col min="220" max="220" width="7" style="142" customWidth="1"/>
    <col min="221" max="221" width="2.25" style="142" customWidth="1"/>
    <col min="222" max="222" width="7.625" style="142" customWidth="1"/>
    <col min="223" max="223" width="7" style="142" customWidth="1"/>
    <col min="224" max="224" width="2.25" style="142" customWidth="1"/>
    <col min="225" max="225" width="7.625" style="142" customWidth="1"/>
    <col min="226" max="226" width="7" style="142" customWidth="1"/>
    <col min="227" max="227" width="2.25" style="142" customWidth="1"/>
    <col min="228" max="228" width="7.625" style="142" customWidth="1"/>
    <col min="229" max="229" width="7" style="142" customWidth="1"/>
    <col min="230" max="230" width="2.25" style="142" customWidth="1"/>
    <col min="231" max="231" width="7.625" style="142" customWidth="1"/>
    <col min="232" max="232" width="7" style="142" customWidth="1"/>
    <col min="233" max="233" width="2.25" style="142" customWidth="1"/>
    <col min="234" max="234" width="7.625" style="142" customWidth="1"/>
    <col min="235" max="235" width="7" style="142" customWidth="1"/>
    <col min="236" max="236" width="2.25" style="142" customWidth="1"/>
    <col min="237" max="237" width="7.625" style="142" customWidth="1"/>
    <col min="238" max="238" width="7" style="142" customWidth="1"/>
    <col min="239" max="239" width="2.25" style="142" customWidth="1"/>
    <col min="240" max="240" width="7.625" style="142" customWidth="1"/>
    <col min="241" max="241" width="7" style="142" customWidth="1"/>
    <col min="242" max="242" width="2.25" style="142" customWidth="1"/>
    <col min="243" max="243" width="7.625" style="142" customWidth="1"/>
    <col min="244" max="244" width="7" style="142" customWidth="1"/>
    <col min="245" max="245" width="2.25" style="142" customWidth="1"/>
    <col min="246" max="246" width="7.625" style="142" customWidth="1"/>
    <col min="247" max="247" width="7" style="142" customWidth="1"/>
    <col min="248" max="248" width="2.25" style="142" customWidth="1"/>
    <col min="249" max="249" width="7.625" style="142" customWidth="1"/>
    <col min="250" max="250" width="7" style="142" customWidth="1"/>
    <col min="251" max="251" width="2.25" style="142" customWidth="1"/>
    <col min="252" max="252" width="7.625" style="142" customWidth="1"/>
    <col min="253" max="253" width="7" style="142" customWidth="1"/>
    <col min="254" max="254" width="2.25" style="142" customWidth="1"/>
    <col min="255" max="255" width="7.625" style="142" customWidth="1"/>
    <col min="256" max="256" width="7" style="142" customWidth="1"/>
    <col min="257" max="257" width="2.25" style="142" customWidth="1"/>
    <col min="258" max="258" width="7.625" style="142" customWidth="1"/>
    <col min="259" max="259" width="7" style="142" customWidth="1"/>
    <col min="260" max="260" width="2.25" style="142" customWidth="1"/>
    <col min="261" max="261" width="7.625" style="142" customWidth="1"/>
    <col min="262" max="262" width="7" style="142" customWidth="1"/>
    <col min="263" max="263" width="2.25" style="142" customWidth="1"/>
    <col min="264" max="264" width="7.625" style="142" customWidth="1"/>
    <col min="265" max="265" width="7" style="142" customWidth="1"/>
    <col min="266" max="266" width="2.25" style="142" customWidth="1"/>
    <col min="267" max="267" width="7.625" style="142" customWidth="1"/>
    <col min="268" max="268" width="7" style="142" customWidth="1"/>
    <col min="269" max="269" width="2.25" style="142" customWidth="1"/>
    <col min="270" max="270" width="7.625" style="142" customWidth="1"/>
    <col min="271" max="271" width="7" style="142" customWidth="1"/>
    <col min="272" max="272" width="2.25" style="142" customWidth="1"/>
    <col min="273" max="273" width="7.625" style="142" customWidth="1"/>
    <col min="274" max="274" width="7" style="142" customWidth="1"/>
    <col min="275" max="275" width="2.25" style="142" customWidth="1"/>
    <col min="276" max="276" width="7.625" style="142" customWidth="1"/>
    <col min="277" max="277" width="7" style="142" customWidth="1"/>
    <col min="278" max="278" width="2.25" style="142" customWidth="1"/>
    <col min="279" max="279" width="7.625" style="142" customWidth="1"/>
    <col min="280" max="280" width="7" style="142" customWidth="1"/>
    <col min="281" max="281" width="2.25" style="142" customWidth="1"/>
    <col min="282" max="282" width="7.625" style="142" customWidth="1"/>
    <col min="283" max="283" width="7" style="142" customWidth="1"/>
    <col min="284" max="284" width="2.25" style="142" customWidth="1"/>
    <col min="285" max="285" width="7.625" style="142" customWidth="1"/>
    <col min="286" max="286" width="7" style="142" customWidth="1"/>
    <col min="287" max="287" width="2.25" style="142" customWidth="1"/>
    <col min="288" max="288" width="7.625" style="142" customWidth="1"/>
    <col min="289" max="289" width="7" style="142" customWidth="1"/>
    <col min="290" max="290" width="2.25" style="142" customWidth="1"/>
    <col min="291" max="291" width="7.625" style="142" customWidth="1"/>
    <col min="292" max="292" width="7" style="142" customWidth="1"/>
    <col min="293" max="293" width="2.25" style="142" customWidth="1"/>
    <col min="294" max="294" width="7.625" style="142" customWidth="1"/>
    <col min="295" max="295" width="7" style="142" customWidth="1"/>
    <col min="296" max="296" width="2.25" style="142" customWidth="1"/>
    <col min="297" max="297" width="7.625" style="142" customWidth="1"/>
    <col min="298" max="298" width="7" style="142" customWidth="1"/>
    <col min="299" max="299" width="2.25" style="142" customWidth="1"/>
    <col min="300" max="300" width="7.625" style="142" customWidth="1"/>
    <col min="301" max="301" width="7" style="142" customWidth="1"/>
    <col min="302" max="302" width="2.25" style="142" customWidth="1"/>
    <col min="303" max="16384" width="7.75" style="142"/>
  </cols>
  <sheetData>
    <row r="1" spans="1:302" s="137" customFormat="1" ht="14.25">
      <c r="A1" s="138"/>
    </row>
    <row r="2" spans="1:302" s="137" customFormat="1" ht="14.25">
      <c r="A2" s="137" t="s">
        <v>528</v>
      </c>
      <c r="B2" s="139"/>
    </row>
    <row r="3" spans="1:302" s="137" customFormat="1" ht="14.25">
      <c r="A3" s="137" t="s">
        <v>529</v>
      </c>
    </row>
    <row r="4" spans="1:302" s="140" customFormat="1" ht="12"/>
    <row r="5" spans="1:302" s="140" customFormat="1" ht="12.75" thickBot="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c r="CT5" s="141"/>
      <c r="CU5" s="141"/>
      <c r="CV5" s="141"/>
      <c r="CW5" s="141"/>
      <c r="CX5" s="141"/>
      <c r="CY5" s="141"/>
      <c r="CZ5" s="141"/>
      <c r="DA5" s="141"/>
      <c r="DB5" s="141"/>
      <c r="DC5" s="141"/>
      <c r="DD5" s="141"/>
      <c r="DE5" s="141"/>
      <c r="DF5" s="141"/>
      <c r="DG5" s="141"/>
      <c r="DH5" s="141"/>
      <c r="DI5" s="141"/>
      <c r="DJ5" s="141"/>
      <c r="DK5" s="141"/>
      <c r="DL5" s="141"/>
      <c r="DM5" s="141"/>
      <c r="DN5" s="141"/>
      <c r="DO5" s="141"/>
      <c r="DP5" s="141"/>
      <c r="DQ5" s="141"/>
      <c r="DR5" s="141"/>
      <c r="DS5" s="141"/>
      <c r="DT5" s="141"/>
      <c r="DU5" s="141"/>
      <c r="DV5" s="141"/>
      <c r="DW5" s="141"/>
      <c r="DX5" s="141"/>
      <c r="DY5" s="141"/>
      <c r="DZ5" s="141"/>
      <c r="EA5" s="141"/>
      <c r="EB5" s="141"/>
      <c r="EC5" s="141"/>
      <c r="ED5" s="141"/>
      <c r="EE5" s="141"/>
      <c r="EF5" s="141"/>
      <c r="EG5" s="141"/>
      <c r="EH5" s="141"/>
      <c r="EI5" s="141"/>
      <c r="EJ5" s="141"/>
      <c r="EK5" s="141"/>
      <c r="EL5" s="141"/>
      <c r="EM5" s="141"/>
      <c r="EN5" s="141"/>
      <c r="EO5" s="141"/>
      <c r="EP5" s="141"/>
      <c r="EQ5" s="141"/>
      <c r="ER5" s="141"/>
      <c r="ES5" s="141"/>
      <c r="ET5" s="141"/>
      <c r="EU5" s="141"/>
      <c r="EV5" s="141"/>
    </row>
    <row r="6" spans="1:302" ht="15" customHeight="1" thickTop="1">
      <c r="A6" s="143" t="s">
        <v>530</v>
      </c>
      <c r="B6" s="144"/>
      <c r="C6" s="145" t="s">
        <v>531</v>
      </c>
      <c r="D6" s="146" t="s">
        <v>532</v>
      </c>
      <c r="E6" s="147"/>
      <c r="F6" s="148" t="s">
        <v>533</v>
      </c>
      <c r="G6" s="146" t="s">
        <v>532</v>
      </c>
      <c r="H6" s="147"/>
      <c r="I6" s="148" t="s">
        <v>534</v>
      </c>
      <c r="J6" s="146" t="s">
        <v>532</v>
      </c>
      <c r="K6" s="149"/>
      <c r="L6" s="145" t="s">
        <v>535</v>
      </c>
      <c r="M6" s="146" t="s">
        <v>532</v>
      </c>
      <c r="N6" s="149"/>
      <c r="O6" s="145" t="s">
        <v>536</v>
      </c>
      <c r="P6" s="146" t="s">
        <v>532</v>
      </c>
      <c r="Q6" s="149"/>
      <c r="R6" s="145" t="s">
        <v>537</v>
      </c>
      <c r="S6" s="146" t="s">
        <v>532</v>
      </c>
      <c r="T6" s="149"/>
      <c r="U6" s="145" t="s">
        <v>538</v>
      </c>
      <c r="V6" s="146" t="s">
        <v>532</v>
      </c>
      <c r="W6" s="149"/>
      <c r="X6" s="145" t="s">
        <v>539</v>
      </c>
      <c r="Y6" s="146" t="s">
        <v>532</v>
      </c>
      <c r="Z6" s="149"/>
      <c r="AA6" s="145" t="s">
        <v>540</v>
      </c>
      <c r="AB6" s="146" t="s">
        <v>532</v>
      </c>
      <c r="AC6" s="149"/>
      <c r="AD6" s="145" t="s">
        <v>541</v>
      </c>
      <c r="AE6" s="146" t="s">
        <v>532</v>
      </c>
      <c r="AF6" s="149"/>
      <c r="AG6" s="145" t="s">
        <v>542</v>
      </c>
      <c r="AH6" s="146" t="s">
        <v>532</v>
      </c>
      <c r="AI6" s="149"/>
      <c r="AJ6" s="145" t="s">
        <v>543</v>
      </c>
      <c r="AK6" s="146" t="s">
        <v>532</v>
      </c>
      <c r="AL6" s="149"/>
      <c r="AM6" s="145" t="s">
        <v>544</v>
      </c>
      <c r="AN6" s="146" t="s">
        <v>532</v>
      </c>
      <c r="AO6" s="149"/>
      <c r="AP6" s="145" t="s">
        <v>545</v>
      </c>
      <c r="AQ6" s="146" t="s">
        <v>532</v>
      </c>
      <c r="AR6" s="149"/>
      <c r="AS6" s="145" t="s">
        <v>546</v>
      </c>
      <c r="AT6" s="146" t="s">
        <v>532</v>
      </c>
      <c r="AU6" s="149"/>
      <c r="AV6" s="145" t="s">
        <v>547</v>
      </c>
      <c r="AW6" s="146" t="s">
        <v>532</v>
      </c>
      <c r="AX6" s="149"/>
      <c r="AY6" s="145" t="s">
        <v>548</v>
      </c>
      <c r="AZ6" s="146" t="s">
        <v>532</v>
      </c>
      <c r="BA6" s="149"/>
      <c r="BB6" s="145" t="s">
        <v>549</v>
      </c>
      <c r="BC6" s="146" t="s">
        <v>532</v>
      </c>
      <c r="BD6" s="149"/>
      <c r="BE6" s="145" t="s">
        <v>550</v>
      </c>
      <c r="BF6" s="146" t="s">
        <v>532</v>
      </c>
      <c r="BG6" s="149"/>
      <c r="BH6" s="145" t="s">
        <v>551</v>
      </c>
      <c r="BI6" s="146" t="s">
        <v>532</v>
      </c>
      <c r="BJ6" s="149"/>
      <c r="BK6" s="145" t="s">
        <v>552</v>
      </c>
      <c r="BL6" s="146" t="s">
        <v>532</v>
      </c>
      <c r="BM6" s="149"/>
      <c r="BN6" s="145" t="s">
        <v>553</v>
      </c>
      <c r="BO6" s="146" t="s">
        <v>532</v>
      </c>
      <c r="BP6" s="149"/>
      <c r="BQ6" s="145" t="s">
        <v>554</v>
      </c>
      <c r="BR6" s="146" t="s">
        <v>532</v>
      </c>
      <c r="BS6" s="149"/>
      <c r="BT6" s="145" t="s">
        <v>555</v>
      </c>
      <c r="BU6" s="146" t="s">
        <v>532</v>
      </c>
      <c r="BV6" s="149"/>
      <c r="BW6" s="145" t="s">
        <v>556</v>
      </c>
      <c r="BX6" s="146" t="s">
        <v>532</v>
      </c>
      <c r="BY6" s="149"/>
      <c r="BZ6" s="145" t="s">
        <v>557</v>
      </c>
      <c r="CA6" s="146" t="s">
        <v>532</v>
      </c>
      <c r="CB6" s="149"/>
      <c r="CC6" s="145" t="s">
        <v>558</v>
      </c>
      <c r="CD6" s="146" t="s">
        <v>532</v>
      </c>
      <c r="CE6" s="149"/>
      <c r="CF6" s="145" t="s">
        <v>559</v>
      </c>
      <c r="CG6" s="146" t="s">
        <v>532</v>
      </c>
      <c r="CH6" s="149"/>
      <c r="CI6" s="145" t="s">
        <v>560</v>
      </c>
      <c r="CJ6" s="146" t="s">
        <v>532</v>
      </c>
      <c r="CK6" s="149"/>
      <c r="CL6" s="145" t="s">
        <v>561</v>
      </c>
      <c r="CM6" s="146" t="s">
        <v>532</v>
      </c>
      <c r="CN6" s="149"/>
      <c r="CO6" s="145" t="s">
        <v>562</v>
      </c>
      <c r="CP6" s="146" t="s">
        <v>532</v>
      </c>
      <c r="CQ6" s="149"/>
      <c r="CR6" s="145" t="s">
        <v>563</v>
      </c>
      <c r="CS6" s="146" t="s">
        <v>532</v>
      </c>
      <c r="CT6" s="149"/>
      <c r="CU6" s="145" t="s">
        <v>564</v>
      </c>
      <c r="CV6" s="146" t="s">
        <v>532</v>
      </c>
      <c r="CW6" s="149"/>
      <c r="CX6" s="145" t="s">
        <v>565</v>
      </c>
      <c r="CY6" s="146" t="s">
        <v>532</v>
      </c>
      <c r="CZ6" s="149"/>
      <c r="DA6" s="145" t="s">
        <v>566</v>
      </c>
      <c r="DB6" s="146" t="s">
        <v>532</v>
      </c>
      <c r="DC6" s="149"/>
      <c r="DD6" s="145" t="s">
        <v>567</v>
      </c>
      <c r="DE6" s="146" t="s">
        <v>532</v>
      </c>
      <c r="DF6" s="149"/>
      <c r="DG6" s="145" t="s">
        <v>568</v>
      </c>
      <c r="DH6" s="146" t="s">
        <v>532</v>
      </c>
      <c r="DI6" s="149"/>
      <c r="DJ6" s="145" t="s">
        <v>569</v>
      </c>
      <c r="DK6" s="146" t="s">
        <v>532</v>
      </c>
      <c r="DL6" s="149"/>
      <c r="DM6" s="145" t="s">
        <v>570</v>
      </c>
      <c r="DN6" s="146" t="s">
        <v>532</v>
      </c>
      <c r="DO6" s="149"/>
      <c r="DP6" s="145" t="s">
        <v>571</v>
      </c>
      <c r="DQ6" s="146" t="s">
        <v>532</v>
      </c>
      <c r="DR6" s="149"/>
      <c r="DS6" s="145" t="s">
        <v>572</v>
      </c>
      <c r="DT6" s="146" t="s">
        <v>532</v>
      </c>
      <c r="DU6" s="149"/>
      <c r="DV6" s="145" t="s">
        <v>573</v>
      </c>
      <c r="DW6" s="146" t="s">
        <v>532</v>
      </c>
      <c r="DX6" s="149"/>
      <c r="DY6" s="145" t="s">
        <v>574</v>
      </c>
      <c r="DZ6" s="146" t="s">
        <v>532</v>
      </c>
      <c r="EA6" s="149"/>
      <c r="EB6" s="145" t="s">
        <v>575</v>
      </c>
      <c r="EC6" s="146" t="s">
        <v>532</v>
      </c>
      <c r="ED6" s="149"/>
      <c r="EE6" s="145" t="s">
        <v>576</v>
      </c>
      <c r="EF6" s="146" t="s">
        <v>532</v>
      </c>
      <c r="EG6" s="149"/>
      <c r="EH6" s="145" t="s">
        <v>577</v>
      </c>
      <c r="EI6" s="146" t="s">
        <v>532</v>
      </c>
      <c r="EJ6" s="149"/>
      <c r="EK6" s="145" t="s">
        <v>578</v>
      </c>
      <c r="EL6" s="146" t="s">
        <v>532</v>
      </c>
      <c r="EM6" s="149"/>
      <c r="EN6" s="145" t="s">
        <v>579</v>
      </c>
      <c r="EO6" s="146" t="s">
        <v>532</v>
      </c>
      <c r="EP6" s="149"/>
      <c r="EQ6" s="145" t="s">
        <v>580</v>
      </c>
      <c r="ER6" s="146" t="s">
        <v>532</v>
      </c>
      <c r="ES6" s="149"/>
      <c r="ET6" s="145" t="s">
        <v>581</v>
      </c>
      <c r="EU6" s="146" t="s">
        <v>532</v>
      </c>
      <c r="EV6" s="147"/>
      <c r="EW6" s="148" t="s">
        <v>582</v>
      </c>
      <c r="EX6" s="146" t="s">
        <v>532</v>
      </c>
      <c r="EY6" s="149"/>
      <c r="EZ6" s="145" t="s">
        <v>583</v>
      </c>
      <c r="FA6" s="146" t="s">
        <v>532</v>
      </c>
      <c r="FB6" s="147"/>
      <c r="FC6" s="148" t="s">
        <v>584</v>
      </c>
      <c r="FD6" s="146" t="s">
        <v>532</v>
      </c>
      <c r="FE6" s="149"/>
      <c r="FF6" s="148" t="s">
        <v>585</v>
      </c>
      <c r="FG6" s="146" t="s">
        <v>532</v>
      </c>
      <c r="FH6" s="147"/>
      <c r="FI6" s="148" t="s">
        <v>586</v>
      </c>
      <c r="FJ6" s="146" t="s">
        <v>532</v>
      </c>
      <c r="FK6" s="149"/>
      <c r="FL6" s="148" t="s">
        <v>587</v>
      </c>
      <c r="FM6" s="146" t="s">
        <v>532</v>
      </c>
      <c r="FN6" s="147"/>
      <c r="FO6" s="148" t="s">
        <v>588</v>
      </c>
      <c r="FP6" s="146" t="s">
        <v>532</v>
      </c>
      <c r="FQ6" s="149"/>
      <c r="FR6" s="148" t="s">
        <v>589</v>
      </c>
      <c r="FS6" s="146" t="s">
        <v>532</v>
      </c>
      <c r="FT6" s="147"/>
      <c r="FU6" s="148" t="s">
        <v>590</v>
      </c>
      <c r="FV6" s="146" t="s">
        <v>532</v>
      </c>
      <c r="FW6" s="149"/>
      <c r="FX6" s="148" t="s">
        <v>591</v>
      </c>
      <c r="FY6" s="146" t="s">
        <v>532</v>
      </c>
      <c r="FZ6" s="147"/>
      <c r="GA6" s="148" t="s">
        <v>592</v>
      </c>
      <c r="GB6" s="146" t="s">
        <v>532</v>
      </c>
      <c r="GC6" s="149"/>
      <c r="GD6" s="148" t="s">
        <v>593</v>
      </c>
      <c r="GE6" s="146" t="s">
        <v>532</v>
      </c>
      <c r="GF6" s="147"/>
      <c r="GG6" s="148" t="s">
        <v>594</v>
      </c>
      <c r="GH6" s="146" t="s">
        <v>532</v>
      </c>
      <c r="GI6" s="149"/>
      <c r="GJ6" s="148" t="s">
        <v>595</v>
      </c>
      <c r="GK6" s="146" t="s">
        <v>532</v>
      </c>
      <c r="GL6" s="147"/>
      <c r="GM6" s="148" t="s">
        <v>596</v>
      </c>
      <c r="GN6" s="146" t="s">
        <v>532</v>
      </c>
      <c r="GO6" s="149"/>
      <c r="GP6" s="148" t="s">
        <v>597</v>
      </c>
      <c r="GQ6" s="146" t="s">
        <v>532</v>
      </c>
      <c r="GR6" s="147"/>
      <c r="GS6" s="148" t="s">
        <v>598</v>
      </c>
      <c r="GT6" s="146" t="s">
        <v>532</v>
      </c>
      <c r="GU6" s="149"/>
      <c r="GV6" s="148" t="s">
        <v>599</v>
      </c>
      <c r="GW6" s="146" t="s">
        <v>532</v>
      </c>
      <c r="GX6" s="147"/>
      <c r="GY6" s="148" t="s">
        <v>600</v>
      </c>
      <c r="GZ6" s="146" t="s">
        <v>532</v>
      </c>
      <c r="HA6" s="149"/>
      <c r="HB6" s="148" t="s">
        <v>601</v>
      </c>
      <c r="HC6" s="146" t="s">
        <v>532</v>
      </c>
      <c r="HD6" s="147"/>
      <c r="HE6" s="148" t="s">
        <v>602</v>
      </c>
      <c r="HF6" s="146" t="s">
        <v>532</v>
      </c>
      <c r="HG6" s="149"/>
      <c r="HH6" s="148" t="s">
        <v>603</v>
      </c>
      <c r="HI6" s="146" t="s">
        <v>532</v>
      </c>
      <c r="HJ6" s="147"/>
      <c r="HK6" s="148" t="s">
        <v>604</v>
      </c>
      <c r="HL6" s="146" t="s">
        <v>532</v>
      </c>
      <c r="HM6" s="149"/>
      <c r="HN6" s="148" t="s">
        <v>605</v>
      </c>
      <c r="HO6" s="146" t="s">
        <v>532</v>
      </c>
      <c r="HP6" s="147"/>
      <c r="HQ6" s="148" t="s">
        <v>606</v>
      </c>
      <c r="HR6" s="146" t="s">
        <v>532</v>
      </c>
      <c r="HS6" s="149"/>
      <c r="HT6" s="148" t="s">
        <v>607</v>
      </c>
      <c r="HU6" s="146" t="s">
        <v>532</v>
      </c>
      <c r="HV6" s="147"/>
      <c r="HW6" s="148" t="s">
        <v>608</v>
      </c>
      <c r="HX6" s="146" t="s">
        <v>532</v>
      </c>
      <c r="HY6" s="149"/>
      <c r="HZ6" s="148" t="s">
        <v>609</v>
      </c>
      <c r="IA6" s="146" t="s">
        <v>532</v>
      </c>
      <c r="IB6" s="147"/>
      <c r="IC6" s="148" t="s">
        <v>610</v>
      </c>
      <c r="ID6" s="146" t="s">
        <v>532</v>
      </c>
      <c r="IE6" s="149"/>
      <c r="IF6" s="148" t="s">
        <v>611</v>
      </c>
      <c r="IG6" s="146" t="s">
        <v>532</v>
      </c>
      <c r="IH6" s="147"/>
      <c r="II6" s="148" t="s">
        <v>612</v>
      </c>
      <c r="IJ6" s="146" t="s">
        <v>532</v>
      </c>
      <c r="IK6" s="149"/>
      <c r="IL6" s="148" t="s">
        <v>613</v>
      </c>
      <c r="IM6" s="146" t="s">
        <v>532</v>
      </c>
      <c r="IN6" s="147"/>
      <c r="IO6" s="148" t="s">
        <v>614</v>
      </c>
      <c r="IP6" s="146" t="s">
        <v>532</v>
      </c>
      <c r="IQ6" s="149"/>
      <c r="IR6" s="148" t="s">
        <v>615</v>
      </c>
      <c r="IS6" s="146" t="s">
        <v>532</v>
      </c>
      <c r="IT6" s="147"/>
      <c r="IU6" s="148" t="s">
        <v>616</v>
      </c>
      <c r="IV6" s="146" t="s">
        <v>532</v>
      </c>
      <c r="IW6" s="149"/>
      <c r="IX6" s="148" t="s">
        <v>617</v>
      </c>
      <c r="IY6" s="146" t="s">
        <v>532</v>
      </c>
      <c r="IZ6" s="147"/>
      <c r="JA6" s="148" t="s">
        <v>618</v>
      </c>
      <c r="JB6" s="146" t="s">
        <v>532</v>
      </c>
      <c r="JC6" s="149"/>
      <c r="JD6" s="148" t="s">
        <v>619</v>
      </c>
      <c r="JE6" s="146" t="s">
        <v>532</v>
      </c>
      <c r="JF6" s="147"/>
      <c r="JG6" s="148" t="s">
        <v>620</v>
      </c>
      <c r="JH6" s="146" t="s">
        <v>532</v>
      </c>
      <c r="JI6" s="149"/>
      <c r="JJ6" s="148" t="s">
        <v>621</v>
      </c>
      <c r="JK6" s="146" t="s">
        <v>532</v>
      </c>
      <c r="JL6" s="147"/>
      <c r="JM6" s="148" t="s">
        <v>622</v>
      </c>
      <c r="JN6" s="146" t="s">
        <v>532</v>
      </c>
      <c r="JO6" s="149"/>
      <c r="JP6" s="148" t="s">
        <v>623</v>
      </c>
      <c r="JQ6" s="146" t="s">
        <v>532</v>
      </c>
      <c r="JR6" s="147"/>
      <c r="JS6" s="148" t="s">
        <v>624</v>
      </c>
      <c r="JT6" s="146" t="s">
        <v>532</v>
      </c>
      <c r="JU6" s="149"/>
      <c r="JV6" s="148" t="s">
        <v>625</v>
      </c>
      <c r="JW6" s="146" t="s">
        <v>532</v>
      </c>
      <c r="JX6" s="147"/>
      <c r="JY6" s="148" t="s">
        <v>626</v>
      </c>
      <c r="JZ6" s="146" t="s">
        <v>532</v>
      </c>
      <c r="KA6" s="149"/>
      <c r="KB6" s="148" t="s">
        <v>627</v>
      </c>
      <c r="KC6" s="146" t="s">
        <v>532</v>
      </c>
      <c r="KD6" s="147"/>
      <c r="KE6" s="148" t="s">
        <v>628</v>
      </c>
      <c r="KF6" s="146" t="s">
        <v>532</v>
      </c>
      <c r="KG6" s="149"/>
      <c r="KH6" s="148" t="s">
        <v>629</v>
      </c>
      <c r="KI6" s="146" t="s">
        <v>532</v>
      </c>
      <c r="KJ6" s="147"/>
      <c r="KK6" s="148" t="s">
        <v>630</v>
      </c>
      <c r="KL6" s="146" t="s">
        <v>532</v>
      </c>
      <c r="KM6" s="149"/>
      <c r="KN6" s="148" t="s">
        <v>631</v>
      </c>
      <c r="KO6" s="146" t="s">
        <v>532</v>
      </c>
      <c r="KP6" s="147"/>
    </row>
    <row r="7" spans="1:302" ht="13.9" customHeight="1">
      <c r="A7" s="150" t="s">
        <v>632</v>
      </c>
      <c r="B7" s="151"/>
      <c r="C7" s="437" t="s">
        <v>397</v>
      </c>
      <c r="D7" s="437"/>
      <c r="E7" s="438"/>
      <c r="F7" s="436" t="s">
        <v>633</v>
      </c>
      <c r="G7" s="437"/>
      <c r="H7" s="438"/>
      <c r="I7" s="436" t="s">
        <v>634</v>
      </c>
      <c r="J7" s="437"/>
      <c r="K7" s="438"/>
      <c r="L7" s="436" t="s">
        <v>635</v>
      </c>
      <c r="M7" s="437"/>
      <c r="N7" s="438"/>
      <c r="O7" s="436" t="s">
        <v>636</v>
      </c>
      <c r="P7" s="437"/>
      <c r="Q7" s="438"/>
      <c r="R7" s="436" t="s">
        <v>637</v>
      </c>
      <c r="S7" s="437"/>
      <c r="T7" s="438"/>
      <c r="U7" s="436" t="s">
        <v>638</v>
      </c>
      <c r="V7" s="437"/>
      <c r="W7" s="438"/>
      <c r="X7" s="436" t="s">
        <v>639</v>
      </c>
      <c r="Y7" s="437"/>
      <c r="Z7" s="438"/>
      <c r="AA7" s="436" t="s">
        <v>640</v>
      </c>
      <c r="AB7" s="437"/>
      <c r="AC7" s="438"/>
      <c r="AD7" s="436" t="s">
        <v>641</v>
      </c>
      <c r="AE7" s="437"/>
      <c r="AF7" s="438"/>
      <c r="AG7" s="436" t="s">
        <v>642</v>
      </c>
      <c r="AH7" s="437"/>
      <c r="AI7" s="438"/>
      <c r="AJ7" s="436" t="s">
        <v>643</v>
      </c>
      <c r="AK7" s="437"/>
      <c r="AL7" s="438"/>
      <c r="AM7" s="436" t="s">
        <v>644</v>
      </c>
      <c r="AN7" s="437"/>
      <c r="AO7" s="438"/>
      <c r="AP7" s="436" t="s">
        <v>645</v>
      </c>
      <c r="AQ7" s="437"/>
      <c r="AR7" s="438"/>
      <c r="AS7" s="436" t="s">
        <v>646</v>
      </c>
      <c r="AT7" s="437"/>
      <c r="AU7" s="438"/>
      <c r="AV7" s="436" t="s">
        <v>647</v>
      </c>
      <c r="AW7" s="437"/>
      <c r="AX7" s="438"/>
      <c r="AY7" s="436" t="s">
        <v>648</v>
      </c>
      <c r="AZ7" s="437"/>
      <c r="BA7" s="438"/>
      <c r="BB7" s="436" t="s">
        <v>649</v>
      </c>
      <c r="BC7" s="437"/>
      <c r="BD7" s="438"/>
      <c r="BE7" s="436" t="s">
        <v>650</v>
      </c>
      <c r="BF7" s="437"/>
      <c r="BG7" s="438"/>
      <c r="BH7" s="436" t="s">
        <v>651</v>
      </c>
      <c r="BI7" s="437"/>
      <c r="BJ7" s="438"/>
      <c r="BK7" s="436" t="s">
        <v>652</v>
      </c>
      <c r="BL7" s="437"/>
      <c r="BM7" s="438"/>
      <c r="BN7" s="436" t="s">
        <v>653</v>
      </c>
      <c r="BO7" s="437"/>
      <c r="BP7" s="438"/>
      <c r="BQ7" s="436" t="s">
        <v>654</v>
      </c>
      <c r="BR7" s="437"/>
      <c r="BS7" s="438"/>
      <c r="BT7" s="436" t="s">
        <v>655</v>
      </c>
      <c r="BU7" s="437"/>
      <c r="BV7" s="438"/>
      <c r="BW7" s="436" t="s">
        <v>656</v>
      </c>
      <c r="BX7" s="437"/>
      <c r="BY7" s="438"/>
      <c r="BZ7" s="436" t="s">
        <v>657</v>
      </c>
      <c r="CA7" s="437"/>
      <c r="CB7" s="438"/>
      <c r="CC7" s="436" t="s">
        <v>658</v>
      </c>
      <c r="CD7" s="437"/>
      <c r="CE7" s="438"/>
      <c r="CF7" s="436" t="s">
        <v>659</v>
      </c>
      <c r="CG7" s="437"/>
      <c r="CH7" s="438"/>
      <c r="CI7" s="436" t="s">
        <v>660</v>
      </c>
      <c r="CJ7" s="437"/>
      <c r="CK7" s="438"/>
      <c r="CL7" s="436" t="s">
        <v>661</v>
      </c>
      <c r="CM7" s="437"/>
      <c r="CN7" s="438"/>
      <c r="CO7" s="436" t="s">
        <v>662</v>
      </c>
      <c r="CP7" s="437"/>
      <c r="CQ7" s="438"/>
      <c r="CR7" s="436" t="s">
        <v>663</v>
      </c>
      <c r="CS7" s="437"/>
      <c r="CT7" s="438"/>
      <c r="CU7" s="436" t="s">
        <v>664</v>
      </c>
      <c r="CV7" s="437"/>
      <c r="CW7" s="438"/>
      <c r="CX7" s="436" t="s">
        <v>665</v>
      </c>
      <c r="CY7" s="437"/>
      <c r="CZ7" s="438"/>
      <c r="DA7" s="436" t="s">
        <v>666</v>
      </c>
      <c r="DB7" s="437"/>
      <c r="DC7" s="438"/>
      <c r="DD7" s="436" t="s">
        <v>667</v>
      </c>
      <c r="DE7" s="437"/>
      <c r="DF7" s="438"/>
      <c r="DG7" s="436" t="s">
        <v>668</v>
      </c>
      <c r="DH7" s="437"/>
      <c r="DI7" s="438"/>
      <c r="DJ7" s="436" t="s">
        <v>669</v>
      </c>
      <c r="DK7" s="437"/>
      <c r="DL7" s="438"/>
      <c r="DM7" s="436" t="s">
        <v>670</v>
      </c>
      <c r="DN7" s="437"/>
      <c r="DO7" s="438"/>
      <c r="DP7" s="436" t="s">
        <v>671</v>
      </c>
      <c r="DQ7" s="437"/>
      <c r="DR7" s="438"/>
      <c r="DS7" s="436" t="s">
        <v>672</v>
      </c>
      <c r="DT7" s="437"/>
      <c r="DU7" s="438"/>
      <c r="DV7" s="436" t="s">
        <v>673</v>
      </c>
      <c r="DW7" s="437"/>
      <c r="DX7" s="438"/>
      <c r="DY7" s="436" t="s">
        <v>674</v>
      </c>
      <c r="DZ7" s="437"/>
      <c r="EA7" s="438"/>
      <c r="EB7" s="436" t="s">
        <v>675</v>
      </c>
      <c r="EC7" s="437"/>
      <c r="ED7" s="438"/>
      <c r="EE7" s="436" t="s">
        <v>676</v>
      </c>
      <c r="EF7" s="437"/>
      <c r="EG7" s="438"/>
      <c r="EH7" s="436" t="s">
        <v>677</v>
      </c>
      <c r="EI7" s="437"/>
      <c r="EJ7" s="438"/>
      <c r="EK7" s="436" t="s">
        <v>678</v>
      </c>
      <c r="EL7" s="437"/>
      <c r="EM7" s="438"/>
      <c r="EN7" s="436" t="s">
        <v>679</v>
      </c>
      <c r="EO7" s="437"/>
      <c r="EP7" s="438"/>
      <c r="EQ7" s="436" t="s">
        <v>680</v>
      </c>
      <c r="ER7" s="437"/>
      <c r="ES7" s="438"/>
      <c r="ET7" s="436" t="s">
        <v>681</v>
      </c>
      <c r="EU7" s="437"/>
      <c r="EV7" s="438"/>
      <c r="EW7" s="436" t="s">
        <v>682</v>
      </c>
      <c r="EX7" s="437"/>
      <c r="EY7" s="438"/>
      <c r="EZ7" s="436" t="s">
        <v>683</v>
      </c>
      <c r="FA7" s="437"/>
      <c r="FB7" s="438"/>
      <c r="FC7" s="436" t="s">
        <v>684</v>
      </c>
      <c r="FD7" s="437"/>
      <c r="FE7" s="438"/>
      <c r="FF7" s="436" t="s">
        <v>685</v>
      </c>
      <c r="FG7" s="437"/>
      <c r="FH7" s="438"/>
      <c r="FI7" s="436" t="s">
        <v>686</v>
      </c>
      <c r="FJ7" s="437"/>
      <c r="FK7" s="438"/>
      <c r="FL7" s="436" t="s">
        <v>687</v>
      </c>
      <c r="FM7" s="437"/>
      <c r="FN7" s="438"/>
      <c r="FO7" s="436" t="s">
        <v>688</v>
      </c>
      <c r="FP7" s="437"/>
      <c r="FQ7" s="438"/>
      <c r="FR7" s="436" t="s">
        <v>689</v>
      </c>
      <c r="FS7" s="437"/>
      <c r="FT7" s="438"/>
      <c r="FU7" s="436" t="s">
        <v>690</v>
      </c>
      <c r="FV7" s="437"/>
      <c r="FW7" s="438"/>
      <c r="FX7" s="436" t="s">
        <v>691</v>
      </c>
      <c r="FY7" s="437"/>
      <c r="FZ7" s="438"/>
      <c r="GA7" s="436" t="s">
        <v>692</v>
      </c>
      <c r="GB7" s="437"/>
      <c r="GC7" s="438"/>
      <c r="GD7" s="436" t="s">
        <v>693</v>
      </c>
      <c r="GE7" s="437"/>
      <c r="GF7" s="438"/>
      <c r="GG7" s="436" t="s">
        <v>694</v>
      </c>
      <c r="GH7" s="437"/>
      <c r="GI7" s="438"/>
      <c r="GJ7" s="436" t="s">
        <v>695</v>
      </c>
      <c r="GK7" s="437"/>
      <c r="GL7" s="438"/>
      <c r="GM7" s="436" t="s">
        <v>696</v>
      </c>
      <c r="GN7" s="437"/>
      <c r="GO7" s="438"/>
      <c r="GP7" s="436" t="s">
        <v>697</v>
      </c>
      <c r="GQ7" s="437"/>
      <c r="GR7" s="438"/>
      <c r="GS7" s="436" t="s">
        <v>698</v>
      </c>
      <c r="GT7" s="437"/>
      <c r="GU7" s="438"/>
      <c r="GV7" s="436" t="s">
        <v>699</v>
      </c>
      <c r="GW7" s="437"/>
      <c r="GX7" s="438"/>
      <c r="GY7" s="436" t="s">
        <v>700</v>
      </c>
      <c r="GZ7" s="437"/>
      <c r="HA7" s="438"/>
      <c r="HB7" s="436" t="s">
        <v>701</v>
      </c>
      <c r="HC7" s="437"/>
      <c r="HD7" s="438"/>
      <c r="HE7" s="436" t="s">
        <v>702</v>
      </c>
      <c r="HF7" s="437"/>
      <c r="HG7" s="438"/>
      <c r="HH7" s="436" t="s">
        <v>703</v>
      </c>
      <c r="HI7" s="437"/>
      <c r="HJ7" s="438"/>
      <c r="HK7" s="436" t="s">
        <v>704</v>
      </c>
      <c r="HL7" s="437"/>
      <c r="HM7" s="438"/>
      <c r="HN7" s="436" t="s">
        <v>705</v>
      </c>
      <c r="HO7" s="437"/>
      <c r="HP7" s="438"/>
      <c r="HQ7" s="436" t="s">
        <v>706</v>
      </c>
      <c r="HR7" s="437"/>
      <c r="HS7" s="438"/>
      <c r="HT7" s="436" t="s">
        <v>707</v>
      </c>
      <c r="HU7" s="437"/>
      <c r="HV7" s="438"/>
      <c r="HW7" s="436" t="s">
        <v>708</v>
      </c>
      <c r="HX7" s="437"/>
      <c r="HY7" s="438"/>
      <c r="HZ7" s="436" t="s">
        <v>709</v>
      </c>
      <c r="IA7" s="437"/>
      <c r="IB7" s="438"/>
      <c r="IC7" s="436" t="s">
        <v>710</v>
      </c>
      <c r="ID7" s="437"/>
      <c r="IE7" s="438"/>
      <c r="IF7" s="436" t="s">
        <v>711</v>
      </c>
      <c r="IG7" s="437"/>
      <c r="IH7" s="438"/>
      <c r="II7" s="436" t="s">
        <v>712</v>
      </c>
      <c r="IJ7" s="437"/>
      <c r="IK7" s="438"/>
      <c r="IL7" s="436" t="s">
        <v>713</v>
      </c>
      <c r="IM7" s="437"/>
      <c r="IN7" s="438"/>
      <c r="IO7" s="436" t="s">
        <v>714</v>
      </c>
      <c r="IP7" s="437"/>
      <c r="IQ7" s="438"/>
      <c r="IR7" s="436" t="s">
        <v>715</v>
      </c>
      <c r="IS7" s="437"/>
      <c r="IT7" s="438"/>
      <c r="IU7" s="436" t="s">
        <v>716</v>
      </c>
      <c r="IV7" s="437"/>
      <c r="IW7" s="438"/>
      <c r="IX7" s="436" t="s">
        <v>717</v>
      </c>
      <c r="IY7" s="437"/>
      <c r="IZ7" s="438"/>
      <c r="JA7" s="436" t="s">
        <v>718</v>
      </c>
      <c r="JB7" s="437"/>
      <c r="JC7" s="438"/>
      <c r="JD7" s="436" t="s">
        <v>719</v>
      </c>
      <c r="JE7" s="437"/>
      <c r="JF7" s="438"/>
      <c r="JG7" s="436" t="s">
        <v>720</v>
      </c>
      <c r="JH7" s="437"/>
      <c r="JI7" s="438"/>
      <c r="JJ7" s="436" t="s">
        <v>721</v>
      </c>
      <c r="JK7" s="437"/>
      <c r="JL7" s="438"/>
      <c r="JM7" s="436" t="s">
        <v>722</v>
      </c>
      <c r="JN7" s="437"/>
      <c r="JO7" s="438"/>
      <c r="JP7" s="436" t="s">
        <v>723</v>
      </c>
      <c r="JQ7" s="437"/>
      <c r="JR7" s="438"/>
      <c r="JS7" s="436" t="s">
        <v>724</v>
      </c>
      <c r="JT7" s="437"/>
      <c r="JU7" s="438"/>
      <c r="JV7" s="436" t="s">
        <v>725</v>
      </c>
      <c r="JW7" s="437"/>
      <c r="JX7" s="438"/>
      <c r="JY7" s="436" t="s">
        <v>726</v>
      </c>
      <c r="JZ7" s="437"/>
      <c r="KA7" s="438"/>
      <c r="KB7" s="436" t="s">
        <v>727</v>
      </c>
      <c r="KC7" s="437"/>
      <c r="KD7" s="438"/>
      <c r="KE7" s="436" t="s">
        <v>728</v>
      </c>
      <c r="KF7" s="437"/>
      <c r="KG7" s="438"/>
      <c r="KH7" s="436" t="s">
        <v>729</v>
      </c>
      <c r="KI7" s="437"/>
      <c r="KJ7" s="438"/>
      <c r="KK7" s="436" t="s">
        <v>730</v>
      </c>
      <c r="KL7" s="437"/>
      <c r="KM7" s="438"/>
      <c r="KN7" s="436" t="s">
        <v>731</v>
      </c>
      <c r="KO7" s="437"/>
      <c r="KP7" s="438"/>
    </row>
    <row r="8" spans="1:302" ht="13.9" customHeight="1">
      <c r="A8" s="439" t="s">
        <v>732</v>
      </c>
      <c r="B8" s="440"/>
      <c r="C8" s="338" t="s">
        <v>420</v>
      </c>
      <c r="D8" s="155" t="s">
        <v>733</v>
      </c>
      <c r="E8" s="156" t="s">
        <v>418</v>
      </c>
      <c r="F8" s="155" t="s">
        <v>420</v>
      </c>
      <c r="G8" s="155" t="s">
        <v>733</v>
      </c>
      <c r="H8" s="156" t="s">
        <v>418</v>
      </c>
      <c r="I8" s="155" t="s">
        <v>420</v>
      </c>
      <c r="J8" s="155" t="s">
        <v>733</v>
      </c>
      <c r="K8" s="156" t="s">
        <v>418</v>
      </c>
      <c r="L8" s="155" t="s">
        <v>420</v>
      </c>
      <c r="M8" s="155" t="s">
        <v>733</v>
      </c>
      <c r="N8" s="156" t="s">
        <v>418</v>
      </c>
      <c r="O8" s="155" t="s">
        <v>420</v>
      </c>
      <c r="P8" s="155" t="s">
        <v>733</v>
      </c>
      <c r="Q8" s="156" t="s">
        <v>418</v>
      </c>
      <c r="R8" s="155" t="s">
        <v>420</v>
      </c>
      <c r="S8" s="155" t="s">
        <v>733</v>
      </c>
      <c r="T8" s="156" t="s">
        <v>418</v>
      </c>
      <c r="U8" s="155" t="s">
        <v>420</v>
      </c>
      <c r="V8" s="155" t="s">
        <v>733</v>
      </c>
      <c r="W8" s="156" t="s">
        <v>418</v>
      </c>
      <c r="X8" s="155" t="s">
        <v>420</v>
      </c>
      <c r="Y8" s="155" t="s">
        <v>733</v>
      </c>
      <c r="Z8" s="156" t="s">
        <v>418</v>
      </c>
      <c r="AA8" s="155" t="s">
        <v>420</v>
      </c>
      <c r="AB8" s="155" t="s">
        <v>733</v>
      </c>
      <c r="AC8" s="156" t="s">
        <v>418</v>
      </c>
      <c r="AD8" s="155" t="s">
        <v>420</v>
      </c>
      <c r="AE8" s="155" t="s">
        <v>733</v>
      </c>
      <c r="AF8" s="156" t="s">
        <v>418</v>
      </c>
      <c r="AG8" s="155" t="s">
        <v>420</v>
      </c>
      <c r="AH8" s="155" t="s">
        <v>733</v>
      </c>
      <c r="AI8" s="156" t="s">
        <v>418</v>
      </c>
      <c r="AJ8" s="155" t="s">
        <v>420</v>
      </c>
      <c r="AK8" s="155" t="s">
        <v>733</v>
      </c>
      <c r="AL8" s="156" t="s">
        <v>418</v>
      </c>
      <c r="AM8" s="155" t="s">
        <v>420</v>
      </c>
      <c r="AN8" s="155" t="s">
        <v>733</v>
      </c>
      <c r="AO8" s="156" t="s">
        <v>418</v>
      </c>
      <c r="AP8" s="155" t="s">
        <v>420</v>
      </c>
      <c r="AQ8" s="155" t="s">
        <v>733</v>
      </c>
      <c r="AR8" s="156" t="s">
        <v>418</v>
      </c>
      <c r="AS8" s="155" t="s">
        <v>420</v>
      </c>
      <c r="AT8" s="155" t="s">
        <v>733</v>
      </c>
      <c r="AU8" s="156" t="s">
        <v>418</v>
      </c>
      <c r="AV8" s="155" t="s">
        <v>420</v>
      </c>
      <c r="AW8" s="155" t="s">
        <v>733</v>
      </c>
      <c r="AX8" s="156" t="s">
        <v>418</v>
      </c>
      <c r="AY8" s="155" t="s">
        <v>420</v>
      </c>
      <c r="AZ8" s="155" t="s">
        <v>733</v>
      </c>
      <c r="BA8" s="156" t="s">
        <v>418</v>
      </c>
      <c r="BB8" s="155" t="s">
        <v>420</v>
      </c>
      <c r="BC8" s="155" t="s">
        <v>733</v>
      </c>
      <c r="BD8" s="156" t="s">
        <v>418</v>
      </c>
      <c r="BE8" s="155" t="s">
        <v>420</v>
      </c>
      <c r="BF8" s="155" t="s">
        <v>733</v>
      </c>
      <c r="BG8" s="156" t="s">
        <v>418</v>
      </c>
      <c r="BH8" s="155" t="s">
        <v>420</v>
      </c>
      <c r="BI8" s="155" t="s">
        <v>733</v>
      </c>
      <c r="BJ8" s="156" t="s">
        <v>418</v>
      </c>
      <c r="BK8" s="155" t="s">
        <v>420</v>
      </c>
      <c r="BL8" s="155" t="s">
        <v>733</v>
      </c>
      <c r="BM8" s="156" t="s">
        <v>418</v>
      </c>
      <c r="BN8" s="155" t="s">
        <v>420</v>
      </c>
      <c r="BO8" s="155" t="s">
        <v>733</v>
      </c>
      <c r="BP8" s="156" t="s">
        <v>418</v>
      </c>
      <c r="BQ8" s="155" t="s">
        <v>420</v>
      </c>
      <c r="BR8" s="155" t="s">
        <v>733</v>
      </c>
      <c r="BS8" s="156" t="s">
        <v>418</v>
      </c>
      <c r="BT8" s="155" t="s">
        <v>420</v>
      </c>
      <c r="BU8" s="155" t="s">
        <v>733</v>
      </c>
      <c r="BV8" s="156" t="s">
        <v>418</v>
      </c>
      <c r="BW8" s="155" t="s">
        <v>420</v>
      </c>
      <c r="BX8" s="155" t="s">
        <v>733</v>
      </c>
      <c r="BY8" s="156" t="s">
        <v>418</v>
      </c>
      <c r="BZ8" s="155" t="s">
        <v>420</v>
      </c>
      <c r="CA8" s="155" t="s">
        <v>733</v>
      </c>
      <c r="CB8" s="156" t="s">
        <v>418</v>
      </c>
      <c r="CC8" s="155" t="s">
        <v>420</v>
      </c>
      <c r="CD8" s="155" t="s">
        <v>733</v>
      </c>
      <c r="CE8" s="156" t="s">
        <v>418</v>
      </c>
      <c r="CF8" s="155" t="s">
        <v>420</v>
      </c>
      <c r="CG8" s="155" t="s">
        <v>733</v>
      </c>
      <c r="CH8" s="156" t="s">
        <v>418</v>
      </c>
      <c r="CI8" s="155" t="s">
        <v>420</v>
      </c>
      <c r="CJ8" s="155" t="s">
        <v>733</v>
      </c>
      <c r="CK8" s="156" t="s">
        <v>418</v>
      </c>
      <c r="CL8" s="155" t="s">
        <v>420</v>
      </c>
      <c r="CM8" s="155" t="s">
        <v>733</v>
      </c>
      <c r="CN8" s="156" t="s">
        <v>418</v>
      </c>
      <c r="CO8" s="155" t="s">
        <v>420</v>
      </c>
      <c r="CP8" s="155" t="s">
        <v>733</v>
      </c>
      <c r="CQ8" s="156" t="s">
        <v>418</v>
      </c>
      <c r="CR8" s="155" t="s">
        <v>420</v>
      </c>
      <c r="CS8" s="155" t="s">
        <v>733</v>
      </c>
      <c r="CT8" s="156" t="s">
        <v>418</v>
      </c>
      <c r="CU8" s="155" t="s">
        <v>420</v>
      </c>
      <c r="CV8" s="155" t="s">
        <v>733</v>
      </c>
      <c r="CW8" s="156" t="s">
        <v>418</v>
      </c>
      <c r="CX8" s="155" t="s">
        <v>420</v>
      </c>
      <c r="CY8" s="155" t="s">
        <v>733</v>
      </c>
      <c r="CZ8" s="156" t="s">
        <v>418</v>
      </c>
      <c r="DA8" s="155" t="s">
        <v>420</v>
      </c>
      <c r="DB8" s="155" t="s">
        <v>733</v>
      </c>
      <c r="DC8" s="156" t="s">
        <v>418</v>
      </c>
      <c r="DD8" s="155" t="s">
        <v>420</v>
      </c>
      <c r="DE8" s="155" t="s">
        <v>733</v>
      </c>
      <c r="DF8" s="156" t="s">
        <v>418</v>
      </c>
      <c r="DG8" s="155" t="s">
        <v>420</v>
      </c>
      <c r="DH8" s="155" t="s">
        <v>733</v>
      </c>
      <c r="DI8" s="156" t="s">
        <v>418</v>
      </c>
      <c r="DJ8" s="155" t="s">
        <v>420</v>
      </c>
      <c r="DK8" s="155" t="s">
        <v>733</v>
      </c>
      <c r="DL8" s="156" t="s">
        <v>418</v>
      </c>
      <c r="DM8" s="155" t="s">
        <v>420</v>
      </c>
      <c r="DN8" s="155" t="s">
        <v>733</v>
      </c>
      <c r="DO8" s="156" t="s">
        <v>418</v>
      </c>
      <c r="DP8" s="155" t="s">
        <v>420</v>
      </c>
      <c r="DQ8" s="155" t="s">
        <v>733</v>
      </c>
      <c r="DR8" s="156" t="s">
        <v>418</v>
      </c>
      <c r="DS8" s="155" t="s">
        <v>420</v>
      </c>
      <c r="DT8" s="155" t="s">
        <v>733</v>
      </c>
      <c r="DU8" s="156" t="s">
        <v>418</v>
      </c>
      <c r="DV8" s="155" t="s">
        <v>420</v>
      </c>
      <c r="DW8" s="155" t="s">
        <v>733</v>
      </c>
      <c r="DX8" s="156" t="s">
        <v>418</v>
      </c>
      <c r="DY8" s="155" t="s">
        <v>420</v>
      </c>
      <c r="DZ8" s="155" t="s">
        <v>733</v>
      </c>
      <c r="EA8" s="156" t="s">
        <v>418</v>
      </c>
      <c r="EB8" s="155" t="s">
        <v>420</v>
      </c>
      <c r="EC8" s="155" t="s">
        <v>733</v>
      </c>
      <c r="ED8" s="156" t="s">
        <v>418</v>
      </c>
      <c r="EE8" s="155" t="s">
        <v>420</v>
      </c>
      <c r="EF8" s="155" t="s">
        <v>733</v>
      </c>
      <c r="EG8" s="156" t="s">
        <v>418</v>
      </c>
      <c r="EH8" s="155" t="s">
        <v>420</v>
      </c>
      <c r="EI8" s="155" t="s">
        <v>733</v>
      </c>
      <c r="EJ8" s="156" t="s">
        <v>418</v>
      </c>
      <c r="EK8" s="155" t="s">
        <v>420</v>
      </c>
      <c r="EL8" s="155" t="s">
        <v>733</v>
      </c>
      <c r="EM8" s="156" t="s">
        <v>418</v>
      </c>
      <c r="EN8" s="155" t="s">
        <v>420</v>
      </c>
      <c r="EO8" s="155" t="s">
        <v>733</v>
      </c>
      <c r="EP8" s="156" t="s">
        <v>418</v>
      </c>
      <c r="EQ8" s="155" t="s">
        <v>420</v>
      </c>
      <c r="ER8" s="155" t="s">
        <v>733</v>
      </c>
      <c r="ES8" s="156" t="s">
        <v>418</v>
      </c>
      <c r="ET8" s="155" t="s">
        <v>420</v>
      </c>
      <c r="EU8" s="155" t="s">
        <v>733</v>
      </c>
      <c r="EV8" s="156" t="s">
        <v>418</v>
      </c>
      <c r="EW8" s="155" t="s">
        <v>420</v>
      </c>
      <c r="EX8" s="155" t="s">
        <v>733</v>
      </c>
      <c r="EY8" s="156" t="s">
        <v>418</v>
      </c>
      <c r="EZ8" s="155" t="s">
        <v>420</v>
      </c>
      <c r="FA8" s="155" t="s">
        <v>733</v>
      </c>
      <c r="FB8" s="156" t="s">
        <v>418</v>
      </c>
      <c r="FC8" s="155" t="s">
        <v>420</v>
      </c>
      <c r="FD8" s="155" t="s">
        <v>733</v>
      </c>
      <c r="FE8" s="156" t="s">
        <v>418</v>
      </c>
      <c r="FF8" s="155" t="s">
        <v>420</v>
      </c>
      <c r="FG8" s="155" t="s">
        <v>733</v>
      </c>
      <c r="FH8" s="156" t="s">
        <v>418</v>
      </c>
      <c r="FI8" s="155" t="s">
        <v>420</v>
      </c>
      <c r="FJ8" s="155" t="s">
        <v>733</v>
      </c>
      <c r="FK8" s="156" t="s">
        <v>418</v>
      </c>
      <c r="FL8" s="155" t="s">
        <v>420</v>
      </c>
      <c r="FM8" s="155" t="s">
        <v>733</v>
      </c>
      <c r="FN8" s="156" t="s">
        <v>418</v>
      </c>
      <c r="FO8" s="155" t="s">
        <v>420</v>
      </c>
      <c r="FP8" s="155" t="s">
        <v>733</v>
      </c>
      <c r="FQ8" s="156" t="s">
        <v>418</v>
      </c>
      <c r="FR8" s="155" t="s">
        <v>420</v>
      </c>
      <c r="FS8" s="155" t="s">
        <v>733</v>
      </c>
      <c r="FT8" s="156" t="s">
        <v>418</v>
      </c>
      <c r="FU8" s="155" t="s">
        <v>420</v>
      </c>
      <c r="FV8" s="155" t="s">
        <v>733</v>
      </c>
      <c r="FW8" s="156" t="s">
        <v>418</v>
      </c>
      <c r="FX8" s="155" t="s">
        <v>420</v>
      </c>
      <c r="FY8" s="155" t="s">
        <v>733</v>
      </c>
      <c r="FZ8" s="156" t="s">
        <v>418</v>
      </c>
      <c r="GA8" s="155" t="s">
        <v>420</v>
      </c>
      <c r="GB8" s="155" t="s">
        <v>733</v>
      </c>
      <c r="GC8" s="156" t="s">
        <v>418</v>
      </c>
      <c r="GD8" s="155" t="s">
        <v>420</v>
      </c>
      <c r="GE8" s="155" t="s">
        <v>733</v>
      </c>
      <c r="GF8" s="156" t="s">
        <v>418</v>
      </c>
      <c r="GG8" s="155" t="s">
        <v>420</v>
      </c>
      <c r="GH8" s="155" t="s">
        <v>733</v>
      </c>
      <c r="GI8" s="156" t="s">
        <v>418</v>
      </c>
      <c r="GJ8" s="155" t="s">
        <v>420</v>
      </c>
      <c r="GK8" s="155" t="s">
        <v>733</v>
      </c>
      <c r="GL8" s="156" t="s">
        <v>418</v>
      </c>
      <c r="GM8" s="155" t="s">
        <v>420</v>
      </c>
      <c r="GN8" s="155" t="s">
        <v>733</v>
      </c>
      <c r="GO8" s="156" t="s">
        <v>418</v>
      </c>
      <c r="GP8" s="155" t="s">
        <v>420</v>
      </c>
      <c r="GQ8" s="155" t="s">
        <v>733</v>
      </c>
      <c r="GR8" s="156" t="s">
        <v>418</v>
      </c>
      <c r="GS8" s="155" t="s">
        <v>420</v>
      </c>
      <c r="GT8" s="155" t="s">
        <v>733</v>
      </c>
      <c r="GU8" s="156" t="s">
        <v>418</v>
      </c>
      <c r="GV8" s="155" t="s">
        <v>420</v>
      </c>
      <c r="GW8" s="155" t="s">
        <v>733</v>
      </c>
      <c r="GX8" s="156" t="s">
        <v>418</v>
      </c>
      <c r="GY8" s="155" t="s">
        <v>420</v>
      </c>
      <c r="GZ8" s="155" t="s">
        <v>733</v>
      </c>
      <c r="HA8" s="156" t="s">
        <v>418</v>
      </c>
      <c r="HB8" s="155" t="s">
        <v>420</v>
      </c>
      <c r="HC8" s="155" t="s">
        <v>733</v>
      </c>
      <c r="HD8" s="156" t="s">
        <v>418</v>
      </c>
      <c r="HE8" s="155" t="s">
        <v>420</v>
      </c>
      <c r="HF8" s="155" t="s">
        <v>733</v>
      </c>
      <c r="HG8" s="156" t="s">
        <v>418</v>
      </c>
      <c r="HH8" s="155" t="s">
        <v>420</v>
      </c>
      <c r="HI8" s="155" t="s">
        <v>733</v>
      </c>
      <c r="HJ8" s="156" t="s">
        <v>418</v>
      </c>
      <c r="HK8" s="155" t="s">
        <v>420</v>
      </c>
      <c r="HL8" s="155" t="s">
        <v>733</v>
      </c>
      <c r="HM8" s="156" t="s">
        <v>418</v>
      </c>
      <c r="HN8" s="155" t="s">
        <v>420</v>
      </c>
      <c r="HO8" s="155" t="s">
        <v>733</v>
      </c>
      <c r="HP8" s="156" t="s">
        <v>418</v>
      </c>
      <c r="HQ8" s="155" t="s">
        <v>420</v>
      </c>
      <c r="HR8" s="155" t="s">
        <v>733</v>
      </c>
      <c r="HS8" s="156" t="s">
        <v>418</v>
      </c>
      <c r="HT8" s="155" t="s">
        <v>420</v>
      </c>
      <c r="HU8" s="155" t="s">
        <v>733</v>
      </c>
      <c r="HV8" s="156" t="s">
        <v>418</v>
      </c>
      <c r="HW8" s="155" t="s">
        <v>420</v>
      </c>
      <c r="HX8" s="155" t="s">
        <v>733</v>
      </c>
      <c r="HY8" s="156" t="s">
        <v>418</v>
      </c>
      <c r="HZ8" s="155" t="s">
        <v>420</v>
      </c>
      <c r="IA8" s="155" t="s">
        <v>733</v>
      </c>
      <c r="IB8" s="156" t="s">
        <v>418</v>
      </c>
      <c r="IC8" s="155" t="s">
        <v>420</v>
      </c>
      <c r="ID8" s="155" t="s">
        <v>733</v>
      </c>
      <c r="IE8" s="156" t="s">
        <v>418</v>
      </c>
      <c r="IF8" s="155" t="s">
        <v>420</v>
      </c>
      <c r="IG8" s="155" t="s">
        <v>733</v>
      </c>
      <c r="IH8" s="156" t="s">
        <v>418</v>
      </c>
      <c r="II8" s="155" t="s">
        <v>420</v>
      </c>
      <c r="IJ8" s="155" t="s">
        <v>733</v>
      </c>
      <c r="IK8" s="156" t="s">
        <v>418</v>
      </c>
      <c r="IL8" s="155" t="s">
        <v>420</v>
      </c>
      <c r="IM8" s="155" t="s">
        <v>733</v>
      </c>
      <c r="IN8" s="156" t="s">
        <v>418</v>
      </c>
      <c r="IO8" s="155" t="s">
        <v>420</v>
      </c>
      <c r="IP8" s="155" t="s">
        <v>733</v>
      </c>
      <c r="IQ8" s="156" t="s">
        <v>418</v>
      </c>
      <c r="IR8" s="155" t="s">
        <v>420</v>
      </c>
      <c r="IS8" s="155" t="s">
        <v>733</v>
      </c>
      <c r="IT8" s="156" t="s">
        <v>418</v>
      </c>
      <c r="IU8" s="155" t="s">
        <v>420</v>
      </c>
      <c r="IV8" s="155" t="s">
        <v>733</v>
      </c>
      <c r="IW8" s="156" t="s">
        <v>418</v>
      </c>
      <c r="IX8" s="155" t="s">
        <v>420</v>
      </c>
      <c r="IY8" s="155" t="s">
        <v>733</v>
      </c>
      <c r="IZ8" s="156" t="s">
        <v>418</v>
      </c>
      <c r="JA8" s="155" t="s">
        <v>420</v>
      </c>
      <c r="JB8" s="155" t="s">
        <v>733</v>
      </c>
      <c r="JC8" s="156" t="s">
        <v>418</v>
      </c>
      <c r="JD8" s="155" t="s">
        <v>420</v>
      </c>
      <c r="JE8" s="155" t="s">
        <v>733</v>
      </c>
      <c r="JF8" s="156" t="s">
        <v>418</v>
      </c>
      <c r="JG8" s="155" t="s">
        <v>420</v>
      </c>
      <c r="JH8" s="155" t="s">
        <v>733</v>
      </c>
      <c r="JI8" s="156" t="s">
        <v>418</v>
      </c>
      <c r="JJ8" s="155" t="s">
        <v>420</v>
      </c>
      <c r="JK8" s="155" t="s">
        <v>733</v>
      </c>
      <c r="JL8" s="156" t="s">
        <v>418</v>
      </c>
      <c r="JM8" s="155" t="s">
        <v>420</v>
      </c>
      <c r="JN8" s="155" t="s">
        <v>733</v>
      </c>
      <c r="JO8" s="156" t="s">
        <v>418</v>
      </c>
      <c r="JP8" s="155" t="s">
        <v>420</v>
      </c>
      <c r="JQ8" s="155" t="s">
        <v>733</v>
      </c>
      <c r="JR8" s="156" t="s">
        <v>418</v>
      </c>
      <c r="JS8" s="155" t="s">
        <v>420</v>
      </c>
      <c r="JT8" s="155" t="s">
        <v>733</v>
      </c>
      <c r="JU8" s="156" t="s">
        <v>418</v>
      </c>
      <c r="JV8" s="155" t="s">
        <v>420</v>
      </c>
      <c r="JW8" s="155" t="s">
        <v>733</v>
      </c>
      <c r="JX8" s="156" t="s">
        <v>418</v>
      </c>
      <c r="JY8" s="155" t="s">
        <v>420</v>
      </c>
      <c r="JZ8" s="155" t="s">
        <v>733</v>
      </c>
      <c r="KA8" s="156" t="s">
        <v>418</v>
      </c>
      <c r="KB8" s="155" t="s">
        <v>420</v>
      </c>
      <c r="KC8" s="155" t="s">
        <v>733</v>
      </c>
      <c r="KD8" s="156" t="s">
        <v>418</v>
      </c>
      <c r="KE8" s="155" t="s">
        <v>420</v>
      </c>
      <c r="KF8" s="155" t="s">
        <v>733</v>
      </c>
      <c r="KG8" s="156" t="s">
        <v>418</v>
      </c>
      <c r="KH8" s="155" t="s">
        <v>420</v>
      </c>
      <c r="KI8" s="155" t="s">
        <v>733</v>
      </c>
      <c r="KJ8" s="156" t="s">
        <v>418</v>
      </c>
      <c r="KK8" s="155" t="s">
        <v>420</v>
      </c>
      <c r="KL8" s="155" t="s">
        <v>733</v>
      </c>
      <c r="KM8" s="156" t="s">
        <v>418</v>
      </c>
      <c r="KN8" s="155" t="s">
        <v>420</v>
      </c>
      <c r="KO8" s="155" t="s">
        <v>733</v>
      </c>
      <c r="KP8" s="156" t="s">
        <v>418</v>
      </c>
    </row>
    <row r="9" spans="1:302">
      <c r="B9" s="151"/>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7"/>
      <c r="BA9" s="157"/>
      <c r="BB9" s="157"/>
      <c r="BC9" s="157"/>
      <c r="BD9" s="157"/>
      <c r="BE9" s="157"/>
      <c r="BF9" s="157"/>
      <c r="BG9" s="157"/>
      <c r="BH9" s="157"/>
      <c r="BI9" s="157"/>
      <c r="BJ9" s="157"/>
      <c r="BK9" s="157"/>
      <c r="BL9" s="157"/>
      <c r="BM9" s="157"/>
      <c r="BN9" s="157"/>
      <c r="BO9" s="157"/>
      <c r="BP9" s="157"/>
      <c r="BQ9" s="157"/>
      <c r="BR9" s="157"/>
      <c r="BS9" s="157"/>
      <c r="BT9" s="157"/>
      <c r="BU9" s="157"/>
      <c r="BV9" s="157"/>
      <c r="BW9" s="157"/>
      <c r="BX9" s="157"/>
      <c r="BY9" s="157"/>
      <c r="BZ9" s="157"/>
      <c r="CA9" s="157"/>
      <c r="CB9" s="157"/>
      <c r="CC9" s="157"/>
      <c r="CD9" s="157"/>
      <c r="CE9" s="157"/>
      <c r="CF9" s="157"/>
      <c r="CG9" s="157"/>
      <c r="CH9" s="157"/>
      <c r="CI9" s="157"/>
      <c r="CJ9" s="157"/>
      <c r="CK9" s="157"/>
      <c r="CL9" s="157"/>
      <c r="CM9" s="157"/>
      <c r="CN9" s="157"/>
      <c r="CO9" s="157"/>
      <c r="CP9" s="157"/>
      <c r="CQ9" s="157"/>
      <c r="CR9" s="157"/>
      <c r="CS9" s="157"/>
      <c r="CT9" s="157"/>
      <c r="CU9" s="157"/>
      <c r="CV9" s="157"/>
      <c r="CW9" s="157"/>
      <c r="CX9" s="157"/>
      <c r="CY9" s="157"/>
      <c r="CZ9" s="157"/>
      <c r="DA9" s="157"/>
      <c r="DB9" s="157"/>
      <c r="DC9" s="157"/>
      <c r="DD9" s="157"/>
      <c r="DE9" s="157"/>
      <c r="DF9" s="157"/>
      <c r="DG9" s="157"/>
      <c r="DH9" s="157"/>
      <c r="DI9" s="157"/>
      <c r="DJ9" s="157"/>
      <c r="DK9" s="157"/>
      <c r="DL9" s="157"/>
      <c r="DM9" s="157"/>
      <c r="DN9" s="157"/>
      <c r="DO9" s="157"/>
      <c r="DP9" s="157"/>
      <c r="DQ9" s="157"/>
      <c r="DR9" s="157"/>
      <c r="DS9" s="157"/>
      <c r="DT9" s="157"/>
      <c r="DU9" s="157"/>
      <c r="DV9" s="157"/>
      <c r="DW9" s="157"/>
      <c r="DX9" s="157"/>
      <c r="DY9" s="157"/>
      <c r="DZ9" s="157"/>
      <c r="EA9" s="157"/>
      <c r="EB9" s="157"/>
      <c r="EC9" s="157"/>
      <c r="ED9" s="157"/>
      <c r="EE9" s="157"/>
      <c r="EF9" s="157"/>
      <c r="EG9" s="157"/>
      <c r="EH9" s="157"/>
      <c r="EI9" s="157"/>
      <c r="EJ9" s="157"/>
      <c r="EK9" s="157"/>
      <c r="EL9" s="157"/>
      <c r="EM9" s="157"/>
      <c r="EN9" s="157"/>
      <c r="EO9" s="157"/>
      <c r="EP9" s="157"/>
      <c r="EQ9" s="157"/>
      <c r="ER9" s="157"/>
      <c r="ES9" s="157"/>
      <c r="ET9" s="157"/>
      <c r="EU9" s="157"/>
      <c r="EV9" s="157"/>
      <c r="EW9" s="157"/>
      <c r="EX9" s="157"/>
      <c r="EY9" s="157"/>
      <c r="EZ9" s="157"/>
      <c r="FA9" s="157"/>
      <c r="FB9" s="157"/>
      <c r="FC9" s="157"/>
      <c r="FD9" s="157"/>
      <c r="FE9" s="157"/>
      <c r="FF9" s="157"/>
      <c r="FG9" s="157"/>
      <c r="FH9" s="157"/>
      <c r="FI9" s="157"/>
      <c r="FJ9" s="157"/>
      <c r="FK9" s="157"/>
      <c r="FL9" s="157"/>
      <c r="FM9" s="157"/>
      <c r="FN9" s="157"/>
      <c r="FO9" s="157"/>
      <c r="FP9" s="157"/>
      <c r="FQ9" s="157"/>
      <c r="FR9" s="157"/>
      <c r="FS9" s="157"/>
      <c r="FT9" s="157"/>
      <c r="FU9" s="157"/>
      <c r="FV9" s="157"/>
      <c r="FW9" s="157"/>
      <c r="FX9" s="157"/>
      <c r="FY9" s="157"/>
      <c r="FZ9" s="157"/>
      <c r="GA9" s="157"/>
      <c r="GB9" s="157"/>
      <c r="GC9" s="157"/>
      <c r="GD9" s="157"/>
      <c r="GE9" s="157"/>
      <c r="GF9" s="157"/>
      <c r="GG9" s="157"/>
      <c r="GH9" s="157"/>
      <c r="GI9" s="157"/>
      <c r="GJ9" s="157"/>
      <c r="GK9" s="157"/>
      <c r="GL9" s="157"/>
      <c r="GM9" s="157"/>
      <c r="GN9" s="157"/>
      <c r="GO9" s="157"/>
      <c r="GP9" s="157"/>
      <c r="GQ9" s="157"/>
      <c r="GR9" s="157"/>
      <c r="GS9" s="157"/>
      <c r="GT9" s="157"/>
      <c r="GU9" s="157"/>
      <c r="GV9" s="157"/>
      <c r="GW9" s="157"/>
      <c r="GX9" s="157"/>
      <c r="GY9" s="157"/>
      <c r="GZ9" s="157"/>
      <c r="HA9" s="157"/>
      <c r="HB9" s="157"/>
      <c r="HC9" s="157"/>
      <c r="HD9" s="157"/>
      <c r="HE9" s="157"/>
      <c r="HF9" s="157"/>
      <c r="HG9" s="157"/>
      <c r="HH9" s="157"/>
      <c r="HI9" s="157"/>
      <c r="HJ9" s="157"/>
      <c r="HK9" s="157"/>
      <c r="HL9" s="157"/>
      <c r="HM9" s="157"/>
      <c r="HN9" s="157"/>
      <c r="HO9" s="157"/>
      <c r="HP9" s="157"/>
      <c r="HQ9" s="157"/>
      <c r="HR9" s="157"/>
      <c r="HS9" s="157"/>
      <c r="HT9" s="157"/>
      <c r="HU9" s="157"/>
      <c r="HV9" s="157"/>
      <c r="HW9" s="157"/>
      <c r="HX9" s="157"/>
      <c r="HY9" s="157"/>
      <c r="HZ9" s="157"/>
      <c r="IA9" s="157"/>
      <c r="IB9" s="157"/>
      <c r="IC9" s="157"/>
      <c r="ID9" s="157"/>
      <c r="IE9" s="157"/>
      <c r="IF9" s="157"/>
      <c r="IG9" s="157"/>
      <c r="IH9" s="157"/>
      <c r="II9" s="157"/>
      <c r="IJ9" s="157"/>
      <c r="IK9" s="157"/>
      <c r="IL9" s="157"/>
      <c r="IM9" s="157"/>
      <c r="IN9" s="157"/>
      <c r="IO9" s="157"/>
      <c r="IP9" s="157"/>
      <c r="IQ9" s="157"/>
      <c r="IR9" s="157"/>
      <c r="IS9" s="157"/>
      <c r="IT9" s="157"/>
      <c r="IU9" s="157"/>
      <c r="IV9" s="157"/>
      <c r="IW9" s="157"/>
      <c r="IX9" s="157"/>
      <c r="IY9" s="157"/>
      <c r="IZ9" s="157"/>
      <c r="JA9" s="157"/>
      <c r="JB9" s="157"/>
      <c r="JC9" s="157"/>
      <c r="JD9" s="157"/>
      <c r="JE9" s="157"/>
      <c r="JF9" s="157"/>
      <c r="JG9" s="157"/>
      <c r="JH9" s="157"/>
      <c r="JI9" s="157"/>
      <c r="JJ9" s="157"/>
      <c r="JK9" s="157"/>
      <c r="JL9" s="157"/>
      <c r="JM9" s="157"/>
      <c r="JN9" s="157"/>
      <c r="JO9" s="157"/>
      <c r="JP9" s="157"/>
      <c r="JQ9" s="157"/>
      <c r="JR9" s="157"/>
      <c r="JS9" s="157"/>
      <c r="JT9" s="157"/>
      <c r="JU9" s="157"/>
      <c r="JV9" s="157"/>
      <c r="JW9" s="157"/>
      <c r="JX9" s="157"/>
      <c r="JY9" s="157"/>
      <c r="JZ9" s="157"/>
      <c r="KA9" s="157"/>
      <c r="KB9" s="157"/>
      <c r="KC9" s="157"/>
      <c r="KD9" s="157"/>
      <c r="KE9" s="157"/>
      <c r="KF9" s="157"/>
      <c r="KG9" s="157"/>
      <c r="KH9" s="157"/>
      <c r="KI9" s="157"/>
      <c r="KJ9" s="157"/>
      <c r="KK9" s="157"/>
      <c r="KL9" s="157"/>
      <c r="KM9" s="157"/>
      <c r="KN9" s="157"/>
      <c r="KO9" s="157"/>
      <c r="KP9" s="157"/>
    </row>
    <row r="10" spans="1:302">
      <c r="B10" s="151"/>
      <c r="C10" s="158" t="s">
        <v>734</v>
      </c>
      <c r="D10" s="158" t="s">
        <v>735</v>
      </c>
      <c r="E10" s="158"/>
      <c r="F10" s="158" t="s">
        <v>734</v>
      </c>
      <c r="G10" s="158" t="s">
        <v>735</v>
      </c>
      <c r="H10" s="158"/>
      <c r="I10" s="158" t="s">
        <v>734</v>
      </c>
      <c r="J10" s="158" t="s">
        <v>735</v>
      </c>
      <c r="K10" s="158"/>
      <c r="L10" s="158" t="s">
        <v>734</v>
      </c>
      <c r="M10" s="158" t="s">
        <v>735</v>
      </c>
      <c r="N10" s="158"/>
      <c r="O10" s="158" t="s">
        <v>734</v>
      </c>
      <c r="P10" s="158" t="s">
        <v>735</v>
      </c>
      <c r="Q10" s="158"/>
      <c r="R10" s="158" t="s">
        <v>734</v>
      </c>
      <c r="S10" s="158" t="s">
        <v>735</v>
      </c>
      <c r="T10" s="158"/>
      <c r="U10" s="158" t="s">
        <v>734</v>
      </c>
      <c r="V10" s="158" t="s">
        <v>735</v>
      </c>
      <c r="W10" s="158"/>
      <c r="X10" s="158" t="s">
        <v>734</v>
      </c>
      <c r="Y10" s="158" t="s">
        <v>735</v>
      </c>
      <c r="Z10" s="158"/>
      <c r="AA10" s="158" t="s">
        <v>734</v>
      </c>
      <c r="AB10" s="158" t="s">
        <v>735</v>
      </c>
      <c r="AC10" s="158"/>
      <c r="AD10" s="158" t="s">
        <v>734</v>
      </c>
      <c r="AE10" s="158" t="s">
        <v>735</v>
      </c>
      <c r="AF10" s="158"/>
      <c r="AG10" s="158" t="s">
        <v>734</v>
      </c>
      <c r="AH10" s="158" t="s">
        <v>735</v>
      </c>
      <c r="AI10" s="158"/>
      <c r="AJ10" s="158" t="s">
        <v>734</v>
      </c>
      <c r="AK10" s="158" t="s">
        <v>735</v>
      </c>
      <c r="AL10" s="158"/>
      <c r="AM10" s="158" t="s">
        <v>734</v>
      </c>
      <c r="AN10" s="158" t="s">
        <v>735</v>
      </c>
      <c r="AO10" s="158"/>
      <c r="AP10" s="158" t="s">
        <v>734</v>
      </c>
      <c r="AQ10" s="158" t="s">
        <v>735</v>
      </c>
      <c r="AR10" s="158"/>
      <c r="AS10" s="158" t="s">
        <v>734</v>
      </c>
      <c r="AT10" s="158" t="s">
        <v>735</v>
      </c>
      <c r="AU10" s="158"/>
      <c r="AV10" s="158" t="s">
        <v>734</v>
      </c>
      <c r="AW10" s="158" t="s">
        <v>735</v>
      </c>
      <c r="AX10" s="158"/>
      <c r="AY10" s="158" t="s">
        <v>734</v>
      </c>
      <c r="AZ10" s="158" t="s">
        <v>735</v>
      </c>
      <c r="BA10" s="158"/>
      <c r="BB10" s="158" t="s">
        <v>734</v>
      </c>
      <c r="BC10" s="158" t="s">
        <v>735</v>
      </c>
      <c r="BD10" s="158"/>
      <c r="BE10" s="158" t="s">
        <v>734</v>
      </c>
      <c r="BF10" s="158" t="s">
        <v>735</v>
      </c>
      <c r="BG10" s="158"/>
      <c r="BH10" s="158" t="s">
        <v>734</v>
      </c>
      <c r="BI10" s="158" t="s">
        <v>735</v>
      </c>
      <c r="BJ10" s="158"/>
      <c r="BK10" s="158" t="s">
        <v>734</v>
      </c>
      <c r="BL10" s="158" t="s">
        <v>735</v>
      </c>
      <c r="BM10" s="158"/>
      <c r="BN10" s="158" t="s">
        <v>734</v>
      </c>
      <c r="BO10" s="158" t="s">
        <v>735</v>
      </c>
      <c r="BP10" s="158"/>
      <c r="BQ10" s="158" t="s">
        <v>734</v>
      </c>
      <c r="BR10" s="158" t="s">
        <v>735</v>
      </c>
      <c r="BS10" s="158"/>
      <c r="BT10" s="158" t="s">
        <v>734</v>
      </c>
      <c r="BU10" s="158" t="s">
        <v>735</v>
      </c>
      <c r="BV10" s="158"/>
      <c r="BW10" s="158" t="s">
        <v>734</v>
      </c>
      <c r="BX10" s="158" t="s">
        <v>735</v>
      </c>
      <c r="BY10" s="158"/>
      <c r="BZ10" s="158" t="s">
        <v>734</v>
      </c>
      <c r="CA10" s="158" t="s">
        <v>735</v>
      </c>
      <c r="CB10" s="158"/>
      <c r="CC10" s="158" t="s">
        <v>734</v>
      </c>
      <c r="CD10" s="158" t="s">
        <v>735</v>
      </c>
      <c r="CE10" s="158"/>
      <c r="CF10" s="158" t="s">
        <v>734</v>
      </c>
      <c r="CG10" s="158" t="s">
        <v>735</v>
      </c>
      <c r="CH10" s="158"/>
      <c r="CI10" s="158" t="s">
        <v>734</v>
      </c>
      <c r="CJ10" s="158" t="s">
        <v>735</v>
      </c>
      <c r="CK10" s="158"/>
      <c r="CL10" s="158" t="s">
        <v>734</v>
      </c>
      <c r="CM10" s="158" t="s">
        <v>735</v>
      </c>
      <c r="CN10" s="158"/>
      <c r="CO10" s="158" t="s">
        <v>734</v>
      </c>
      <c r="CP10" s="158" t="s">
        <v>735</v>
      </c>
      <c r="CQ10" s="158"/>
      <c r="CR10" s="158" t="s">
        <v>734</v>
      </c>
      <c r="CS10" s="158" t="s">
        <v>735</v>
      </c>
      <c r="CT10" s="158"/>
      <c r="CU10" s="158" t="s">
        <v>734</v>
      </c>
      <c r="CV10" s="158" t="s">
        <v>735</v>
      </c>
      <c r="CW10" s="158"/>
      <c r="CX10" s="158" t="s">
        <v>734</v>
      </c>
      <c r="CY10" s="158" t="s">
        <v>735</v>
      </c>
      <c r="CZ10" s="158"/>
      <c r="DA10" s="158" t="s">
        <v>734</v>
      </c>
      <c r="DB10" s="158" t="s">
        <v>735</v>
      </c>
      <c r="DC10" s="158"/>
      <c r="DD10" s="158" t="s">
        <v>734</v>
      </c>
      <c r="DE10" s="158" t="s">
        <v>735</v>
      </c>
      <c r="DF10" s="158"/>
      <c r="DG10" s="158" t="s">
        <v>734</v>
      </c>
      <c r="DH10" s="158" t="s">
        <v>735</v>
      </c>
      <c r="DI10" s="158"/>
      <c r="DJ10" s="158" t="s">
        <v>734</v>
      </c>
      <c r="DK10" s="158" t="s">
        <v>735</v>
      </c>
      <c r="DL10" s="158"/>
      <c r="DM10" s="158" t="s">
        <v>734</v>
      </c>
      <c r="DN10" s="158" t="s">
        <v>735</v>
      </c>
      <c r="DO10" s="158"/>
      <c r="DP10" s="158" t="s">
        <v>734</v>
      </c>
      <c r="DQ10" s="158" t="s">
        <v>735</v>
      </c>
      <c r="DR10" s="158"/>
      <c r="DS10" s="158" t="s">
        <v>734</v>
      </c>
      <c r="DT10" s="158" t="s">
        <v>735</v>
      </c>
      <c r="DU10" s="158"/>
      <c r="DV10" s="158" t="s">
        <v>734</v>
      </c>
      <c r="DW10" s="158" t="s">
        <v>735</v>
      </c>
      <c r="DX10" s="158"/>
      <c r="DY10" s="158" t="s">
        <v>734</v>
      </c>
      <c r="DZ10" s="158" t="s">
        <v>735</v>
      </c>
      <c r="EA10" s="158"/>
      <c r="EB10" s="158" t="s">
        <v>734</v>
      </c>
      <c r="EC10" s="158" t="s">
        <v>735</v>
      </c>
      <c r="ED10" s="158"/>
      <c r="EE10" s="158" t="s">
        <v>734</v>
      </c>
      <c r="EF10" s="158" t="s">
        <v>735</v>
      </c>
      <c r="EG10" s="158"/>
      <c r="EH10" s="158" t="s">
        <v>734</v>
      </c>
      <c r="EI10" s="158" t="s">
        <v>735</v>
      </c>
      <c r="EJ10" s="158"/>
      <c r="EK10" s="158" t="s">
        <v>734</v>
      </c>
      <c r="EL10" s="158" t="s">
        <v>735</v>
      </c>
      <c r="EM10" s="158"/>
      <c r="EN10" s="158" t="s">
        <v>734</v>
      </c>
      <c r="EO10" s="158" t="s">
        <v>735</v>
      </c>
      <c r="EP10" s="158"/>
      <c r="EQ10" s="158" t="s">
        <v>734</v>
      </c>
      <c r="ER10" s="158" t="s">
        <v>735</v>
      </c>
      <c r="ES10" s="158"/>
      <c r="ET10" s="158" t="s">
        <v>734</v>
      </c>
      <c r="EU10" s="158" t="s">
        <v>735</v>
      </c>
      <c r="EV10" s="158"/>
      <c r="EW10" s="158" t="s">
        <v>734</v>
      </c>
      <c r="EX10" s="158" t="s">
        <v>735</v>
      </c>
      <c r="EY10" s="158"/>
      <c r="EZ10" s="158" t="s">
        <v>734</v>
      </c>
      <c r="FA10" s="158" t="s">
        <v>735</v>
      </c>
      <c r="FB10" s="158"/>
      <c r="FC10" s="158" t="s">
        <v>734</v>
      </c>
      <c r="FD10" s="158" t="s">
        <v>735</v>
      </c>
      <c r="FE10" s="158"/>
      <c r="FF10" s="158" t="s">
        <v>734</v>
      </c>
      <c r="FG10" s="158" t="s">
        <v>735</v>
      </c>
      <c r="FH10" s="158"/>
      <c r="FI10" s="158" t="s">
        <v>734</v>
      </c>
      <c r="FJ10" s="158" t="s">
        <v>735</v>
      </c>
      <c r="FK10" s="158"/>
      <c r="FL10" s="158" t="s">
        <v>734</v>
      </c>
      <c r="FM10" s="158" t="s">
        <v>735</v>
      </c>
      <c r="FN10" s="158"/>
      <c r="FO10" s="158" t="s">
        <v>734</v>
      </c>
      <c r="FP10" s="158" t="s">
        <v>735</v>
      </c>
      <c r="FQ10" s="158"/>
      <c r="FR10" s="158" t="s">
        <v>734</v>
      </c>
      <c r="FS10" s="158" t="s">
        <v>735</v>
      </c>
      <c r="FT10" s="158"/>
      <c r="FU10" s="158" t="s">
        <v>734</v>
      </c>
      <c r="FV10" s="158" t="s">
        <v>735</v>
      </c>
      <c r="FW10" s="158"/>
      <c r="FX10" s="158" t="s">
        <v>734</v>
      </c>
      <c r="FY10" s="158" t="s">
        <v>735</v>
      </c>
      <c r="FZ10" s="158"/>
      <c r="GA10" s="158" t="s">
        <v>734</v>
      </c>
      <c r="GB10" s="158" t="s">
        <v>735</v>
      </c>
      <c r="GC10" s="158"/>
      <c r="GD10" s="158" t="s">
        <v>734</v>
      </c>
      <c r="GE10" s="158" t="s">
        <v>735</v>
      </c>
      <c r="GF10" s="158"/>
      <c r="GG10" s="158" t="s">
        <v>734</v>
      </c>
      <c r="GH10" s="158" t="s">
        <v>735</v>
      </c>
      <c r="GI10" s="158"/>
      <c r="GJ10" s="158" t="s">
        <v>734</v>
      </c>
      <c r="GK10" s="158" t="s">
        <v>735</v>
      </c>
      <c r="GL10" s="158"/>
      <c r="GM10" s="158" t="s">
        <v>734</v>
      </c>
      <c r="GN10" s="158" t="s">
        <v>735</v>
      </c>
      <c r="GO10" s="158"/>
      <c r="GP10" s="158" t="s">
        <v>734</v>
      </c>
      <c r="GQ10" s="158" t="s">
        <v>735</v>
      </c>
      <c r="GR10" s="158"/>
      <c r="GS10" s="158" t="s">
        <v>734</v>
      </c>
      <c r="GT10" s="158" t="s">
        <v>735</v>
      </c>
      <c r="GU10" s="158"/>
      <c r="GV10" s="158" t="s">
        <v>734</v>
      </c>
      <c r="GW10" s="158" t="s">
        <v>735</v>
      </c>
      <c r="GX10" s="158"/>
      <c r="GY10" s="158" t="s">
        <v>734</v>
      </c>
      <c r="GZ10" s="158" t="s">
        <v>735</v>
      </c>
      <c r="HA10" s="158"/>
      <c r="HB10" s="158" t="s">
        <v>734</v>
      </c>
      <c r="HC10" s="158" t="s">
        <v>735</v>
      </c>
      <c r="HD10" s="158"/>
      <c r="HE10" s="158" t="s">
        <v>734</v>
      </c>
      <c r="HF10" s="158" t="s">
        <v>735</v>
      </c>
      <c r="HG10" s="158"/>
      <c r="HH10" s="158" t="s">
        <v>734</v>
      </c>
      <c r="HI10" s="158" t="s">
        <v>735</v>
      </c>
      <c r="HJ10" s="158"/>
      <c r="HK10" s="158" t="s">
        <v>734</v>
      </c>
      <c r="HL10" s="158" t="s">
        <v>735</v>
      </c>
      <c r="HM10" s="158"/>
      <c r="HN10" s="158" t="s">
        <v>734</v>
      </c>
      <c r="HO10" s="158" t="s">
        <v>735</v>
      </c>
      <c r="HP10" s="158"/>
      <c r="HQ10" s="158" t="s">
        <v>734</v>
      </c>
      <c r="HR10" s="158" t="s">
        <v>735</v>
      </c>
      <c r="HS10" s="158"/>
      <c r="HT10" s="158" t="s">
        <v>734</v>
      </c>
      <c r="HU10" s="158" t="s">
        <v>735</v>
      </c>
      <c r="HV10" s="158"/>
      <c r="HW10" s="158" t="s">
        <v>734</v>
      </c>
      <c r="HX10" s="158" t="s">
        <v>735</v>
      </c>
      <c r="HY10" s="158"/>
      <c r="HZ10" s="158" t="s">
        <v>734</v>
      </c>
      <c r="IA10" s="158" t="s">
        <v>735</v>
      </c>
      <c r="IB10" s="158"/>
      <c r="IC10" s="158" t="s">
        <v>734</v>
      </c>
      <c r="ID10" s="158" t="s">
        <v>735</v>
      </c>
      <c r="IE10" s="158"/>
      <c r="IF10" s="158" t="s">
        <v>734</v>
      </c>
      <c r="IG10" s="158" t="s">
        <v>735</v>
      </c>
      <c r="IH10" s="158"/>
      <c r="II10" s="158" t="s">
        <v>734</v>
      </c>
      <c r="IJ10" s="158" t="s">
        <v>735</v>
      </c>
      <c r="IK10" s="158"/>
      <c r="IL10" s="158" t="s">
        <v>734</v>
      </c>
      <c r="IM10" s="158" t="s">
        <v>735</v>
      </c>
      <c r="IN10" s="158"/>
      <c r="IO10" s="158" t="s">
        <v>734</v>
      </c>
      <c r="IP10" s="158" t="s">
        <v>735</v>
      </c>
      <c r="IQ10" s="158"/>
      <c r="IR10" s="158" t="s">
        <v>734</v>
      </c>
      <c r="IS10" s="158" t="s">
        <v>735</v>
      </c>
      <c r="IT10" s="158"/>
      <c r="IU10" s="158" t="s">
        <v>734</v>
      </c>
      <c r="IV10" s="158" t="s">
        <v>735</v>
      </c>
      <c r="IW10" s="158"/>
      <c r="IX10" s="158" t="s">
        <v>734</v>
      </c>
      <c r="IY10" s="158" t="s">
        <v>735</v>
      </c>
      <c r="IZ10" s="158"/>
      <c r="JA10" s="158" t="s">
        <v>734</v>
      </c>
      <c r="JB10" s="158" t="s">
        <v>735</v>
      </c>
      <c r="JC10" s="158"/>
      <c r="JD10" s="158" t="s">
        <v>734</v>
      </c>
      <c r="JE10" s="158" t="s">
        <v>735</v>
      </c>
      <c r="JF10" s="158"/>
      <c r="JG10" s="158" t="s">
        <v>734</v>
      </c>
      <c r="JH10" s="158" t="s">
        <v>735</v>
      </c>
      <c r="JI10" s="158"/>
      <c r="JJ10" s="158" t="s">
        <v>734</v>
      </c>
      <c r="JK10" s="158" t="s">
        <v>735</v>
      </c>
      <c r="JL10" s="158"/>
      <c r="JM10" s="158" t="s">
        <v>734</v>
      </c>
      <c r="JN10" s="158" t="s">
        <v>735</v>
      </c>
      <c r="JO10" s="158"/>
      <c r="JP10" s="158" t="s">
        <v>734</v>
      </c>
      <c r="JQ10" s="158" t="s">
        <v>735</v>
      </c>
      <c r="JR10" s="158"/>
      <c r="JS10" s="158" t="s">
        <v>734</v>
      </c>
      <c r="JT10" s="158" t="s">
        <v>735</v>
      </c>
      <c r="JU10" s="158"/>
      <c r="JV10" s="158" t="s">
        <v>734</v>
      </c>
      <c r="JW10" s="158" t="s">
        <v>735</v>
      </c>
      <c r="JX10" s="158"/>
      <c r="JY10" s="158" t="s">
        <v>734</v>
      </c>
      <c r="JZ10" s="158" t="s">
        <v>735</v>
      </c>
      <c r="KA10" s="158"/>
      <c r="KB10" s="158" t="s">
        <v>734</v>
      </c>
      <c r="KC10" s="158" t="s">
        <v>735</v>
      </c>
      <c r="KD10" s="158"/>
      <c r="KE10" s="158" t="s">
        <v>734</v>
      </c>
      <c r="KF10" s="158" t="s">
        <v>735</v>
      </c>
      <c r="KG10" s="158"/>
      <c r="KH10" s="158" t="s">
        <v>734</v>
      </c>
      <c r="KI10" s="158" t="s">
        <v>735</v>
      </c>
      <c r="KJ10" s="158"/>
      <c r="KK10" s="158" t="s">
        <v>734</v>
      </c>
      <c r="KL10" s="158" t="s">
        <v>735</v>
      </c>
      <c r="KM10" s="158"/>
      <c r="KN10" s="158" t="s">
        <v>734</v>
      </c>
      <c r="KO10" s="158" t="s">
        <v>735</v>
      </c>
      <c r="KP10" s="158"/>
    </row>
    <row r="11" spans="1:302" ht="13.9" customHeight="1">
      <c r="A11" s="339" t="s">
        <v>736</v>
      </c>
      <c r="B11" s="160" t="s">
        <v>476</v>
      </c>
      <c r="C11" s="343">
        <v>14015</v>
      </c>
      <c r="D11" s="170">
        <v>100</v>
      </c>
      <c r="E11" s="171"/>
      <c r="F11" s="343">
        <v>7917</v>
      </c>
      <c r="G11" s="170">
        <v>100</v>
      </c>
      <c r="H11" s="171"/>
      <c r="I11" s="343">
        <v>7912</v>
      </c>
      <c r="J11" s="170">
        <v>100</v>
      </c>
      <c r="K11" s="171"/>
      <c r="L11" s="343">
        <v>6775</v>
      </c>
      <c r="M11" s="170">
        <v>100</v>
      </c>
      <c r="N11" s="171"/>
      <c r="O11" s="343">
        <v>5691</v>
      </c>
      <c r="P11" s="170">
        <v>100</v>
      </c>
      <c r="Q11" s="171"/>
      <c r="R11" s="343">
        <v>3940</v>
      </c>
      <c r="S11" s="170">
        <v>100</v>
      </c>
      <c r="T11" s="171"/>
      <c r="U11" s="343">
        <v>2302</v>
      </c>
      <c r="V11" s="170">
        <v>100</v>
      </c>
      <c r="W11" s="171"/>
      <c r="X11" s="343">
        <v>2019</v>
      </c>
      <c r="Y11" s="170">
        <v>100</v>
      </c>
      <c r="Z11" s="171"/>
      <c r="AA11" s="343">
        <v>1925</v>
      </c>
      <c r="AB11" s="170">
        <v>100</v>
      </c>
      <c r="AC11" s="171"/>
      <c r="AD11" s="343">
        <v>1680</v>
      </c>
      <c r="AE11" s="170">
        <v>100</v>
      </c>
      <c r="AF11" s="171"/>
      <c r="AG11" s="343">
        <v>1557</v>
      </c>
      <c r="AH11" s="170">
        <v>100</v>
      </c>
      <c r="AI11" s="171"/>
      <c r="AJ11" s="343">
        <v>1436</v>
      </c>
      <c r="AK11" s="170">
        <v>100</v>
      </c>
      <c r="AL11" s="171"/>
      <c r="AM11" s="343">
        <v>1345</v>
      </c>
      <c r="AN11" s="170">
        <v>100</v>
      </c>
      <c r="AO11" s="171"/>
      <c r="AP11" s="343">
        <v>1251</v>
      </c>
      <c r="AQ11" s="170">
        <v>100</v>
      </c>
      <c r="AR11" s="171"/>
      <c r="AS11" s="343">
        <v>1111</v>
      </c>
      <c r="AT11" s="170">
        <v>100</v>
      </c>
      <c r="AU11" s="171"/>
      <c r="AV11" s="343">
        <v>1012</v>
      </c>
      <c r="AW11" s="170">
        <v>100</v>
      </c>
      <c r="AX11" s="171"/>
      <c r="AY11" s="343">
        <v>927</v>
      </c>
      <c r="AZ11" s="170">
        <v>100</v>
      </c>
      <c r="BA11" s="171"/>
      <c r="BB11" s="343">
        <v>901</v>
      </c>
      <c r="BC11" s="170">
        <v>100</v>
      </c>
      <c r="BD11" s="171"/>
      <c r="BE11" s="343">
        <v>812</v>
      </c>
      <c r="BF11" s="170">
        <v>100</v>
      </c>
      <c r="BG11" s="171"/>
      <c r="BH11" s="343">
        <v>793</v>
      </c>
      <c r="BI11" s="170">
        <v>100</v>
      </c>
      <c r="BJ11" s="171"/>
      <c r="BK11" s="343">
        <v>765</v>
      </c>
      <c r="BL11" s="170">
        <v>100</v>
      </c>
      <c r="BM11" s="171"/>
      <c r="BN11" s="343">
        <v>755</v>
      </c>
      <c r="BO11" s="170">
        <v>100</v>
      </c>
      <c r="BP11" s="171"/>
      <c r="BQ11" s="343">
        <v>712</v>
      </c>
      <c r="BR11" s="170">
        <v>100</v>
      </c>
      <c r="BS11" s="171"/>
      <c r="BT11" s="343">
        <v>684</v>
      </c>
      <c r="BU11" s="170">
        <v>100</v>
      </c>
      <c r="BV11" s="171"/>
      <c r="BW11" s="343">
        <v>683</v>
      </c>
      <c r="BX11" s="170">
        <v>100</v>
      </c>
      <c r="BY11" s="171"/>
      <c r="BZ11" s="343">
        <v>655</v>
      </c>
      <c r="CA11" s="170">
        <v>100</v>
      </c>
      <c r="CB11" s="171"/>
      <c r="CC11" s="343">
        <v>631</v>
      </c>
      <c r="CD11" s="170">
        <v>100</v>
      </c>
      <c r="CE11" s="171"/>
      <c r="CF11" s="343">
        <v>585</v>
      </c>
      <c r="CG11" s="170">
        <v>100</v>
      </c>
      <c r="CH11" s="171"/>
      <c r="CI11" s="343">
        <v>547</v>
      </c>
      <c r="CJ11" s="170">
        <v>100</v>
      </c>
      <c r="CK11" s="171"/>
      <c r="CL11" s="343">
        <v>543</v>
      </c>
      <c r="CM11" s="170">
        <v>100</v>
      </c>
      <c r="CN11" s="171"/>
      <c r="CO11" s="343">
        <v>538</v>
      </c>
      <c r="CP11" s="170">
        <v>100</v>
      </c>
      <c r="CQ11" s="171"/>
      <c r="CR11" s="343">
        <v>526</v>
      </c>
      <c r="CS11" s="170">
        <v>100</v>
      </c>
      <c r="CT11" s="171"/>
      <c r="CU11" s="343">
        <v>511</v>
      </c>
      <c r="CV11" s="170">
        <v>100</v>
      </c>
      <c r="CW11" s="171"/>
      <c r="CX11" s="343">
        <v>471</v>
      </c>
      <c r="CY11" s="170">
        <v>100</v>
      </c>
      <c r="CZ11" s="171"/>
      <c r="DA11" s="343">
        <v>471</v>
      </c>
      <c r="DB11" s="170">
        <v>100</v>
      </c>
      <c r="DC11" s="171"/>
      <c r="DD11" s="343">
        <v>448</v>
      </c>
      <c r="DE11" s="170">
        <v>100</v>
      </c>
      <c r="DF11" s="171"/>
      <c r="DG11" s="343">
        <v>443</v>
      </c>
      <c r="DH11" s="170">
        <v>100</v>
      </c>
      <c r="DI11" s="171"/>
      <c r="DJ11" s="343">
        <v>427</v>
      </c>
      <c r="DK11" s="170">
        <v>100</v>
      </c>
      <c r="DL11" s="171"/>
      <c r="DM11" s="343">
        <v>407</v>
      </c>
      <c r="DN11" s="170">
        <v>100</v>
      </c>
      <c r="DO11" s="171"/>
      <c r="DP11" s="343">
        <v>393</v>
      </c>
      <c r="DQ11" s="170">
        <v>100</v>
      </c>
      <c r="DR11" s="171"/>
      <c r="DS11" s="343">
        <v>388</v>
      </c>
      <c r="DT11" s="170">
        <v>100</v>
      </c>
      <c r="DU11" s="171"/>
      <c r="DV11" s="343">
        <v>365</v>
      </c>
      <c r="DW11" s="170">
        <v>100</v>
      </c>
      <c r="DX11" s="171"/>
      <c r="DY11" s="343">
        <v>347</v>
      </c>
      <c r="DZ11" s="170">
        <v>100</v>
      </c>
      <c r="EA11" s="171"/>
      <c r="EB11" s="343">
        <v>344</v>
      </c>
      <c r="EC11" s="170">
        <v>100</v>
      </c>
      <c r="ED11" s="171"/>
      <c r="EE11" s="343">
        <v>324</v>
      </c>
      <c r="EF11" s="170">
        <v>100</v>
      </c>
      <c r="EG11" s="171"/>
      <c r="EH11" s="343">
        <v>318</v>
      </c>
      <c r="EI11" s="170">
        <v>100</v>
      </c>
      <c r="EJ11" s="171"/>
      <c r="EK11" s="343">
        <v>299</v>
      </c>
      <c r="EL11" s="170">
        <v>100</v>
      </c>
      <c r="EM11" s="171"/>
      <c r="EN11" s="343">
        <v>295</v>
      </c>
      <c r="EO11" s="170">
        <v>100</v>
      </c>
      <c r="EP11" s="171"/>
      <c r="EQ11" s="343">
        <v>290</v>
      </c>
      <c r="ER11" s="170">
        <v>100</v>
      </c>
      <c r="ES11" s="171"/>
      <c r="ET11" s="343">
        <v>283</v>
      </c>
      <c r="EU11" s="170">
        <v>100</v>
      </c>
      <c r="EV11" s="171"/>
      <c r="EW11" s="343">
        <v>277</v>
      </c>
      <c r="EX11" s="170">
        <v>100</v>
      </c>
      <c r="EY11" s="171"/>
      <c r="EZ11" s="343">
        <v>265</v>
      </c>
      <c r="FA11" s="170">
        <v>100</v>
      </c>
      <c r="FB11" s="171"/>
      <c r="FC11" s="343">
        <v>258</v>
      </c>
      <c r="FD11" s="170">
        <v>100</v>
      </c>
      <c r="FE11" s="171"/>
      <c r="FF11" s="343">
        <v>247</v>
      </c>
      <c r="FG11" s="170">
        <v>100</v>
      </c>
      <c r="FH11" s="171"/>
      <c r="FI11" s="343">
        <v>241</v>
      </c>
      <c r="FJ11" s="170">
        <v>100</v>
      </c>
      <c r="FK11" s="171"/>
      <c r="FL11" s="343">
        <v>223</v>
      </c>
      <c r="FM11" s="170">
        <v>100</v>
      </c>
      <c r="FN11" s="171"/>
      <c r="FO11" s="343">
        <v>209</v>
      </c>
      <c r="FP11" s="170">
        <v>100</v>
      </c>
      <c r="FQ11" s="171"/>
      <c r="FR11" s="343">
        <v>193</v>
      </c>
      <c r="FS11" s="170">
        <v>100</v>
      </c>
      <c r="FT11" s="171"/>
      <c r="FU11" s="343">
        <v>192</v>
      </c>
      <c r="FV11" s="170">
        <v>100</v>
      </c>
      <c r="FW11" s="171"/>
      <c r="FX11" s="343">
        <v>191</v>
      </c>
      <c r="FY11" s="170">
        <v>100</v>
      </c>
      <c r="FZ11" s="171"/>
      <c r="GA11" s="343">
        <v>190</v>
      </c>
      <c r="GB11" s="170">
        <v>100</v>
      </c>
      <c r="GC11" s="171"/>
      <c r="GD11" s="343">
        <v>186</v>
      </c>
      <c r="GE11" s="170">
        <v>100</v>
      </c>
      <c r="GF11" s="171"/>
      <c r="GG11" s="343">
        <v>179</v>
      </c>
      <c r="GH11" s="170">
        <v>100</v>
      </c>
      <c r="GI11" s="171"/>
      <c r="GJ11" s="343">
        <v>177</v>
      </c>
      <c r="GK11" s="170">
        <v>100</v>
      </c>
      <c r="GL11" s="171"/>
      <c r="GM11" s="343">
        <v>170</v>
      </c>
      <c r="GN11" s="170">
        <v>100</v>
      </c>
      <c r="GO11" s="171"/>
      <c r="GP11" s="343">
        <v>166</v>
      </c>
      <c r="GQ11" s="170">
        <v>100</v>
      </c>
      <c r="GR11" s="171"/>
      <c r="GS11" s="343">
        <v>139</v>
      </c>
      <c r="GT11" s="170">
        <v>100</v>
      </c>
      <c r="GU11" s="171"/>
      <c r="GV11" s="343">
        <v>139</v>
      </c>
      <c r="GW11" s="170">
        <v>100</v>
      </c>
      <c r="GX11" s="171"/>
      <c r="GY11" s="343">
        <v>133</v>
      </c>
      <c r="GZ11" s="170">
        <v>100</v>
      </c>
      <c r="HA11" s="171"/>
      <c r="HB11" s="343">
        <v>130</v>
      </c>
      <c r="HC11" s="170">
        <v>100</v>
      </c>
      <c r="HD11" s="171"/>
      <c r="HE11" s="343">
        <v>122</v>
      </c>
      <c r="HF11" s="170">
        <v>100</v>
      </c>
      <c r="HG11" s="171"/>
      <c r="HH11" s="343">
        <v>119</v>
      </c>
      <c r="HI11" s="170">
        <v>100</v>
      </c>
      <c r="HJ11" s="171"/>
      <c r="HK11" s="343">
        <v>117</v>
      </c>
      <c r="HL11" s="170">
        <v>100</v>
      </c>
      <c r="HM11" s="171"/>
      <c r="HN11" s="343">
        <v>114</v>
      </c>
      <c r="HO11" s="170">
        <v>100</v>
      </c>
      <c r="HP11" s="171"/>
      <c r="HQ11" s="343">
        <v>105</v>
      </c>
      <c r="HR11" s="170">
        <v>100</v>
      </c>
      <c r="HS11" s="171"/>
      <c r="HT11" s="343">
        <v>103</v>
      </c>
      <c r="HU11" s="170">
        <v>100</v>
      </c>
      <c r="HV11" s="171"/>
      <c r="HW11" s="343">
        <v>103</v>
      </c>
      <c r="HX11" s="170">
        <v>100</v>
      </c>
      <c r="HY11" s="171"/>
      <c r="HZ11" s="343">
        <v>101</v>
      </c>
      <c r="IA11" s="170">
        <v>100</v>
      </c>
      <c r="IB11" s="171"/>
      <c r="IC11" s="343">
        <v>97</v>
      </c>
      <c r="ID11" s="170">
        <v>100</v>
      </c>
      <c r="IE11" s="171"/>
      <c r="IF11" s="343">
        <v>95</v>
      </c>
      <c r="IG11" s="170">
        <v>100</v>
      </c>
      <c r="IH11" s="171"/>
      <c r="II11" s="343">
        <v>95</v>
      </c>
      <c r="IJ11" s="170">
        <v>100</v>
      </c>
      <c r="IK11" s="171"/>
      <c r="IL11" s="343">
        <v>91</v>
      </c>
      <c r="IM11" s="170">
        <v>100</v>
      </c>
      <c r="IN11" s="171"/>
      <c r="IO11" s="343">
        <v>89</v>
      </c>
      <c r="IP11" s="170">
        <v>100</v>
      </c>
      <c r="IQ11" s="171"/>
      <c r="IR11" s="343">
        <v>89</v>
      </c>
      <c r="IS11" s="170">
        <v>100</v>
      </c>
      <c r="IT11" s="171"/>
      <c r="IU11" s="343">
        <v>84</v>
      </c>
      <c r="IV11" s="170">
        <v>100</v>
      </c>
      <c r="IW11" s="171"/>
      <c r="IX11" s="343">
        <v>82</v>
      </c>
      <c r="IY11" s="170">
        <v>100</v>
      </c>
      <c r="IZ11" s="171"/>
      <c r="JA11" s="343">
        <v>75</v>
      </c>
      <c r="JB11" s="170">
        <v>100</v>
      </c>
      <c r="JC11" s="171"/>
      <c r="JD11" s="343">
        <v>74</v>
      </c>
      <c r="JE11" s="170">
        <v>100</v>
      </c>
      <c r="JF11" s="171"/>
      <c r="JG11" s="343">
        <v>74</v>
      </c>
      <c r="JH11" s="170">
        <v>100</v>
      </c>
      <c r="JI11" s="171"/>
      <c r="JJ11" s="343">
        <v>69</v>
      </c>
      <c r="JK11" s="170">
        <v>100</v>
      </c>
      <c r="JL11" s="171"/>
      <c r="JM11" s="343">
        <v>69</v>
      </c>
      <c r="JN11" s="170">
        <v>100</v>
      </c>
      <c r="JO11" s="171"/>
      <c r="JP11" s="343">
        <v>68</v>
      </c>
      <c r="JQ11" s="170">
        <v>100</v>
      </c>
      <c r="JR11" s="171"/>
      <c r="JS11" s="343">
        <v>67</v>
      </c>
      <c r="JT11" s="170">
        <v>100</v>
      </c>
      <c r="JU11" s="171"/>
      <c r="JV11" s="343">
        <v>66</v>
      </c>
      <c r="JW11" s="170">
        <v>100</v>
      </c>
      <c r="JX11" s="171"/>
      <c r="JY11" s="343">
        <v>61</v>
      </c>
      <c r="JZ11" s="170">
        <v>100</v>
      </c>
      <c r="KA11" s="171"/>
      <c r="KB11" s="343">
        <v>60</v>
      </c>
      <c r="KC11" s="170">
        <v>100</v>
      </c>
      <c r="KD11" s="171"/>
      <c r="KE11" s="343">
        <v>60</v>
      </c>
      <c r="KF11" s="170">
        <v>100</v>
      </c>
      <c r="KG11" s="171"/>
      <c r="KH11" s="343">
        <v>58</v>
      </c>
      <c r="KI11" s="170">
        <v>100</v>
      </c>
      <c r="KJ11" s="171"/>
      <c r="KK11" s="343">
        <v>57</v>
      </c>
      <c r="KL11" s="170">
        <v>100</v>
      </c>
      <c r="KM11" s="171"/>
      <c r="KN11" s="343">
        <v>53</v>
      </c>
      <c r="KO11" s="170">
        <v>100</v>
      </c>
      <c r="KP11" s="171"/>
    </row>
    <row r="12" spans="1:302" ht="12">
      <c r="A12" s="340" t="s">
        <v>737</v>
      </c>
      <c r="B12" s="160"/>
      <c r="C12" s="344"/>
      <c r="D12" s="172"/>
      <c r="E12" s="173"/>
      <c r="F12" s="344"/>
      <c r="G12" s="172"/>
      <c r="H12" s="173"/>
      <c r="I12" s="344"/>
      <c r="J12" s="172"/>
      <c r="K12" s="173"/>
      <c r="L12" s="344"/>
      <c r="M12" s="172"/>
      <c r="N12" s="173"/>
      <c r="O12" s="344"/>
      <c r="P12" s="172"/>
      <c r="Q12" s="173"/>
      <c r="R12" s="344"/>
      <c r="S12" s="172"/>
      <c r="T12" s="173"/>
      <c r="U12" s="344"/>
      <c r="V12" s="172"/>
      <c r="W12" s="173"/>
      <c r="X12" s="344"/>
      <c r="Y12" s="172"/>
      <c r="Z12" s="173"/>
      <c r="AA12" s="344"/>
      <c r="AB12" s="172"/>
      <c r="AC12" s="173"/>
      <c r="AD12" s="344"/>
      <c r="AE12" s="172"/>
      <c r="AF12" s="173"/>
      <c r="AG12" s="344"/>
      <c r="AH12" s="172"/>
      <c r="AI12" s="173"/>
      <c r="AJ12" s="344"/>
      <c r="AK12" s="172"/>
      <c r="AL12" s="173"/>
      <c r="AM12" s="344"/>
      <c r="AN12" s="172"/>
      <c r="AO12" s="173"/>
      <c r="AP12" s="344"/>
      <c r="AQ12" s="172"/>
      <c r="AR12" s="173"/>
      <c r="AS12" s="344"/>
      <c r="AT12" s="172"/>
      <c r="AU12" s="173"/>
      <c r="AV12" s="344"/>
      <c r="AW12" s="172"/>
      <c r="AX12" s="173"/>
      <c r="AY12" s="344"/>
      <c r="AZ12" s="172"/>
      <c r="BA12" s="173"/>
      <c r="BB12" s="344"/>
      <c r="BC12" s="172"/>
      <c r="BD12" s="173"/>
      <c r="BE12" s="344"/>
      <c r="BF12" s="172"/>
      <c r="BG12" s="173"/>
      <c r="BH12" s="344"/>
      <c r="BI12" s="172"/>
      <c r="BJ12" s="173"/>
      <c r="BK12" s="344"/>
      <c r="BL12" s="172"/>
      <c r="BM12" s="173"/>
      <c r="BN12" s="344"/>
      <c r="BO12" s="172"/>
      <c r="BP12" s="173"/>
      <c r="BQ12" s="344"/>
      <c r="BR12" s="172"/>
      <c r="BS12" s="173"/>
      <c r="BT12" s="344"/>
      <c r="BU12" s="172"/>
      <c r="BV12" s="173"/>
      <c r="BW12" s="344"/>
      <c r="BX12" s="172"/>
      <c r="BY12" s="173"/>
      <c r="BZ12" s="344"/>
      <c r="CA12" s="172"/>
      <c r="CB12" s="173"/>
      <c r="CC12" s="344"/>
      <c r="CD12" s="172"/>
      <c r="CE12" s="173"/>
      <c r="CF12" s="344"/>
      <c r="CG12" s="172"/>
      <c r="CH12" s="173"/>
      <c r="CI12" s="344"/>
      <c r="CJ12" s="172"/>
      <c r="CK12" s="173"/>
      <c r="CL12" s="344"/>
      <c r="CM12" s="172"/>
      <c r="CN12" s="173"/>
      <c r="CO12" s="344"/>
      <c r="CP12" s="172"/>
      <c r="CQ12" s="173"/>
      <c r="CR12" s="344"/>
      <c r="CS12" s="172"/>
      <c r="CT12" s="173"/>
      <c r="CU12" s="344"/>
      <c r="CV12" s="172"/>
      <c r="CW12" s="173"/>
      <c r="CX12" s="344"/>
      <c r="CY12" s="172"/>
      <c r="CZ12" s="173"/>
      <c r="DA12" s="344"/>
      <c r="DB12" s="172"/>
      <c r="DC12" s="173"/>
      <c r="DD12" s="344"/>
      <c r="DE12" s="172"/>
      <c r="DF12" s="173"/>
      <c r="DG12" s="344"/>
      <c r="DH12" s="172"/>
      <c r="DI12" s="173"/>
      <c r="DJ12" s="344"/>
      <c r="DK12" s="172"/>
      <c r="DL12" s="173"/>
      <c r="DM12" s="344"/>
      <c r="DN12" s="172"/>
      <c r="DO12" s="173"/>
      <c r="DP12" s="344"/>
      <c r="DQ12" s="172"/>
      <c r="DR12" s="173"/>
      <c r="DS12" s="344"/>
      <c r="DT12" s="172"/>
      <c r="DU12" s="173"/>
      <c r="DV12" s="344"/>
      <c r="DW12" s="172"/>
      <c r="DX12" s="173"/>
      <c r="DY12" s="344"/>
      <c r="DZ12" s="172"/>
      <c r="EA12" s="173"/>
      <c r="EB12" s="344"/>
      <c r="EC12" s="172"/>
      <c r="ED12" s="173"/>
      <c r="EE12" s="344"/>
      <c r="EF12" s="172"/>
      <c r="EG12" s="173"/>
      <c r="EH12" s="344"/>
      <c r="EI12" s="172"/>
      <c r="EJ12" s="173"/>
      <c r="EK12" s="344"/>
      <c r="EL12" s="172"/>
      <c r="EM12" s="173"/>
      <c r="EN12" s="344"/>
      <c r="EO12" s="172"/>
      <c r="EP12" s="173"/>
      <c r="EQ12" s="344"/>
      <c r="ER12" s="172"/>
      <c r="ES12" s="173"/>
      <c r="ET12" s="344"/>
      <c r="EU12" s="172"/>
      <c r="EV12" s="173"/>
      <c r="EW12" s="344"/>
      <c r="EX12" s="172"/>
      <c r="EY12" s="173"/>
      <c r="EZ12" s="344"/>
      <c r="FA12" s="172"/>
      <c r="FB12" s="173"/>
      <c r="FC12" s="344"/>
      <c r="FD12" s="172"/>
      <c r="FE12" s="173"/>
      <c r="FF12" s="344"/>
      <c r="FG12" s="172"/>
      <c r="FH12" s="173"/>
      <c r="FI12" s="344"/>
      <c r="FJ12" s="172"/>
      <c r="FK12" s="173"/>
      <c r="FL12" s="344"/>
      <c r="FM12" s="172"/>
      <c r="FN12" s="173"/>
      <c r="FO12" s="344"/>
      <c r="FP12" s="172"/>
      <c r="FQ12" s="173"/>
      <c r="FR12" s="344"/>
      <c r="FS12" s="172"/>
      <c r="FT12" s="173"/>
      <c r="FU12" s="344"/>
      <c r="FV12" s="172"/>
      <c r="FW12" s="173"/>
      <c r="FX12" s="344"/>
      <c r="FY12" s="172"/>
      <c r="FZ12" s="173"/>
      <c r="GA12" s="344"/>
      <c r="GB12" s="172"/>
      <c r="GC12" s="173"/>
      <c r="GD12" s="344"/>
      <c r="GE12" s="172"/>
      <c r="GF12" s="173"/>
      <c r="GG12" s="344"/>
      <c r="GH12" s="172"/>
      <c r="GI12" s="173"/>
      <c r="GJ12" s="344"/>
      <c r="GK12" s="172"/>
      <c r="GL12" s="173"/>
      <c r="GM12" s="344"/>
      <c r="GN12" s="172"/>
      <c r="GO12" s="173"/>
      <c r="GP12" s="344"/>
      <c r="GQ12" s="172"/>
      <c r="GR12" s="173"/>
      <c r="GS12" s="344"/>
      <c r="GT12" s="172"/>
      <c r="GU12" s="173"/>
      <c r="GV12" s="344"/>
      <c r="GW12" s="172"/>
      <c r="GX12" s="173"/>
      <c r="GY12" s="344"/>
      <c r="GZ12" s="172"/>
      <c r="HA12" s="173"/>
      <c r="HB12" s="344"/>
      <c r="HC12" s="172"/>
      <c r="HD12" s="173"/>
      <c r="HE12" s="344"/>
      <c r="HF12" s="172"/>
      <c r="HG12" s="173"/>
      <c r="HH12" s="344"/>
      <c r="HI12" s="172"/>
      <c r="HJ12" s="173"/>
      <c r="HK12" s="344"/>
      <c r="HL12" s="172"/>
      <c r="HM12" s="173"/>
      <c r="HN12" s="344"/>
      <c r="HO12" s="172"/>
      <c r="HP12" s="173"/>
      <c r="HQ12" s="344"/>
      <c r="HR12" s="172"/>
      <c r="HS12" s="173"/>
      <c r="HT12" s="344"/>
      <c r="HU12" s="172"/>
      <c r="HV12" s="173"/>
      <c r="HW12" s="344"/>
      <c r="HX12" s="172"/>
      <c r="HY12" s="173"/>
      <c r="HZ12" s="344"/>
      <c r="IA12" s="172"/>
      <c r="IB12" s="173"/>
      <c r="IC12" s="344"/>
      <c r="ID12" s="172"/>
      <c r="IE12" s="173"/>
      <c r="IF12" s="344"/>
      <c r="IG12" s="172"/>
      <c r="IH12" s="173"/>
      <c r="II12" s="344"/>
      <c r="IJ12" s="172"/>
      <c r="IK12" s="173"/>
      <c r="IL12" s="344"/>
      <c r="IM12" s="172"/>
      <c r="IN12" s="173"/>
      <c r="IO12" s="344"/>
      <c r="IP12" s="172"/>
      <c r="IQ12" s="173"/>
      <c r="IR12" s="344"/>
      <c r="IS12" s="172"/>
      <c r="IT12" s="173"/>
      <c r="IU12" s="344"/>
      <c r="IV12" s="172"/>
      <c r="IW12" s="173"/>
      <c r="IX12" s="344"/>
      <c r="IY12" s="172"/>
      <c r="IZ12" s="173"/>
      <c r="JA12" s="344"/>
      <c r="JB12" s="172"/>
      <c r="JC12" s="173"/>
      <c r="JD12" s="344"/>
      <c r="JE12" s="172"/>
      <c r="JF12" s="173"/>
      <c r="JG12" s="344"/>
      <c r="JH12" s="172"/>
      <c r="JI12" s="173"/>
      <c r="JJ12" s="344"/>
      <c r="JK12" s="172"/>
      <c r="JL12" s="173"/>
      <c r="JM12" s="344"/>
      <c r="JN12" s="172"/>
      <c r="JO12" s="173"/>
      <c r="JP12" s="344"/>
      <c r="JQ12" s="172"/>
      <c r="JR12" s="173"/>
      <c r="JS12" s="344"/>
      <c r="JT12" s="172"/>
      <c r="JU12" s="173"/>
      <c r="JV12" s="344"/>
      <c r="JW12" s="172"/>
      <c r="JX12" s="173"/>
      <c r="JY12" s="344"/>
      <c r="JZ12" s="172"/>
      <c r="KA12" s="173"/>
      <c r="KB12" s="344"/>
      <c r="KC12" s="172"/>
      <c r="KD12" s="173"/>
      <c r="KE12" s="344"/>
      <c r="KF12" s="172"/>
      <c r="KG12" s="173"/>
      <c r="KH12" s="344"/>
      <c r="KI12" s="172"/>
      <c r="KJ12" s="173"/>
      <c r="KK12" s="344"/>
      <c r="KL12" s="172"/>
      <c r="KM12" s="173"/>
      <c r="KN12" s="344"/>
      <c r="KO12" s="172"/>
      <c r="KP12" s="173"/>
    </row>
    <row r="13" spans="1:302" ht="12.4" customHeight="1">
      <c r="A13" s="341" t="s">
        <v>70</v>
      </c>
      <c r="B13" s="160" t="s">
        <v>479</v>
      </c>
      <c r="C13" s="345">
        <v>1067</v>
      </c>
      <c r="D13" s="174">
        <v>7.6</v>
      </c>
      <c r="E13" s="173"/>
      <c r="F13" s="345">
        <v>4109</v>
      </c>
      <c r="G13" s="174">
        <v>51.9</v>
      </c>
      <c r="H13" s="173"/>
      <c r="I13" s="345">
        <v>1203</v>
      </c>
      <c r="J13" s="174">
        <v>15.2</v>
      </c>
      <c r="K13" s="173"/>
      <c r="L13" s="345">
        <v>550</v>
      </c>
      <c r="M13" s="174">
        <v>8.1</v>
      </c>
      <c r="N13" s="173"/>
      <c r="O13" s="345">
        <v>223</v>
      </c>
      <c r="P13" s="174">
        <v>3.9</v>
      </c>
      <c r="Q13" s="173"/>
      <c r="R13" s="345">
        <v>152</v>
      </c>
      <c r="S13" s="174">
        <v>3.9</v>
      </c>
      <c r="T13" s="173"/>
      <c r="U13" s="345">
        <v>238</v>
      </c>
      <c r="V13" s="174">
        <v>10.3</v>
      </c>
      <c r="W13" s="173"/>
      <c r="X13" s="345">
        <v>32</v>
      </c>
      <c r="Y13" s="174">
        <v>1.6</v>
      </c>
      <c r="Z13" s="173"/>
      <c r="AA13" s="345">
        <v>28</v>
      </c>
      <c r="AB13" s="174">
        <v>1.5</v>
      </c>
      <c r="AC13" s="173"/>
      <c r="AD13" s="345">
        <v>17</v>
      </c>
      <c r="AE13" s="174">
        <v>1</v>
      </c>
      <c r="AF13" s="173"/>
      <c r="AG13" s="345" t="s">
        <v>116</v>
      </c>
      <c r="AH13" s="174" t="s">
        <v>116</v>
      </c>
      <c r="AI13" s="173"/>
      <c r="AJ13" s="345">
        <v>768</v>
      </c>
      <c r="AK13" s="174">
        <v>53.5</v>
      </c>
      <c r="AL13" s="173"/>
      <c r="AM13" s="345">
        <v>58</v>
      </c>
      <c r="AN13" s="174">
        <v>4.3</v>
      </c>
      <c r="AO13" s="173"/>
      <c r="AP13" s="345">
        <v>30</v>
      </c>
      <c r="AQ13" s="174">
        <v>2.4</v>
      </c>
      <c r="AR13" s="173"/>
      <c r="AS13" s="345">
        <v>0</v>
      </c>
      <c r="AT13" s="174">
        <v>0</v>
      </c>
      <c r="AU13" s="173"/>
      <c r="AV13" s="345">
        <v>543</v>
      </c>
      <c r="AW13" s="174">
        <v>53.7</v>
      </c>
      <c r="AX13" s="173"/>
      <c r="AY13" s="345">
        <v>550</v>
      </c>
      <c r="AZ13" s="174">
        <v>59.3</v>
      </c>
      <c r="BA13" s="173"/>
      <c r="BB13" s="345">
        <v>37</v>
      </c>
      <c r="BC13" s="174">
        <v>4.0999999999999996</v>
      </c>
      <c r="BD13" s="173"/>
      <c r="BE13" s="345">
        <v>102</v>
      </c>
      <c r="BF13" s="174">
        <v>12.6</v>
      </c>
      <c r="BG13" s="173"/>
      <c r="BH13" s="345">
        <v>19</v>
      </c>
      <c r="BI13" s="174">
        <v>2.4</v>
      </c>
      <c r="BJ13" s="173"/>
      <c r="BK13" s="345">
        <v>15</v>
      </c>
      <c r="BL13" s="174">
        <v>2</v>
      </c>
      <c r="BM13" s="173"/>
      <c r="BN13" s="345">
        <v>1</v>
      </c>
      <c r="BO13" s="174">
        <v>0.1</v>
      </c>
      <c r="BP13" s="173"/>
      <c r="BQ13" s="345">
        <v>712</v>
      </c>
      <c r="BR13" s="174">
        <v>100</v>
      </c>
      <c r="BS13" s="173"/>
      <c r="BT13" s="345">
        <v>0</v>
      </c>
      <c r="BU13" s="174">
        <v>0</v>
      </c>
      <c r="BV13" s="173"/>
      <c r="BW13" s="345">
        <v>0</v>
      </c>
      <c r="BX13" s="174">
        <v>0</v>
      </c>
      <c r="BY13" s="173"/>
      <c r="BZ13" s="345">
        <v>104</v>
      </c>
      <c r="CA13" s="174">
        <v>15.9</v>
      </c>
      <c r="CB13" s="173"/>
      <c r="CC13" s="345">
        <v>23</v>
      </c>
      <c r="CD13" s="174">
        <v>3.6</v>
      </c>
      <c r="CE13" s="173"/>
      <c r="CF13" s="345">
        <v>3</v>
      </c>
      <c r="CG13" s="174">
        <v>0.5</v>
      </c>
      <c r="CH13" s="173"/>
      <c r="CI13" s="345">
        <v>414</v>
      </c>
      <c r="CJ13" s="174">
        <v>75.7</v>
      </c>
      <c r="CK13" s="173"/>
      <c r="CL13" s="345">
        <v>150</v>
      </c>
      <c r="CM13" s="174">
        <v>27.6</v>
      </c>
      <c r="CN13" s="173"/>
      <c r="CO13" s="345">
        <v>19</v>
      </c>
      <c r="CP13" s="174">
        <v>3.5</v>
      </c>
      <c r="CQ13" s="173"/>
      <c r="CR13" s="345">
        <v>17</v>
      </c>
      <c r="CS13" s="174">
        <v>3.2</v>
      </c>
      <c r="CT13" s="173"/>
      <c r="CU13" s="345">
        <v>105</v>
      </c>
      <c r="CV13" s="174">
        <v>20.5</v>
      </c>
      <c r="CW13" s="173"/>
      <c r="CX13" s="345">
        <v>28</v>
      </c>
      <c r="CY13" s="174">
        <v>5.9</v>
      </c>
      <c r="CZ13" s="173"/>
      <c r="DA13" s="345" t="s">
        <v>116</v>
      </c>
      <c r="DB13" s="174" t="s">
        <v>116</v>
      </c>
      <c r="DC13" s="173"/>
      <c r="DD13" s="345">
        <v>448</v>
      </c>
      <c r="DE13" s="174">
        <v>100</v>
      </c>
      <c r="DF13" s="173"/>
      <c r="DG13" s="345">
        <v>13</v>
      </c>
      <c r="DH13" s="174">
        <v>2.9</v>
      </c>
      <c r="DI13" s="173"/>
      <c r="DJ13" s="345" t="s">
        <v>116</v>
      </c>
      <c r="DK13" s="174" t="s">
        <v>116</v>
      </c>
      <c r="DL13" s="173"/>
      <c r="DM13" s="345">
        <v>182</v>
      </c>
      <c r="DN13" s="174">
        <v>44.7</v>
      </c>
      <c r="DO13" s="173"/>
      <c r="DP13" s="345">
        <v>27</v>
      </c>
      <c r="DQ13" s="174">
        <v>6.9</v>
      </c>
      <c r="DR13" s="173"/>
      <c r="DS13" s="345">
        <v>152</v>
      </c>
      <c r="DT13" s="174">
        <v>39.200000000000003</v>
      </c>
      <c r="DU13" s="173"/>
      <c r="DV13" s="345" t="s">
        <v>478</v>
      </c>
      <c r="DW13" s="174" t="s">
        <v>478</v>
      </c>
      <c r="DX13" s="173"/>
      <c r="DY13" s="345">
        <v>3</v>
      </c>
      <c r="DZ13" s="174">
        <v>0.9</v>
      </c>
      <c r="EA13" s="173"/>
      <c r="EB13" s="345">
        <v>72</v>
      </c>
      <c r="EC13" s="174">
        <v>20.9</v>
      </c>
      <c r="ED13" s="173"/>
      <c r="EE13" s="345">
        <v>22</v>
      </c>
      <c r="EF13" s="174">
        <v>6.8</v>
      </c>
      <c r="EG13" s="173"/>
      <c r="EH13" s="345" t="s">
        <v>478</v>
      </c>
      <c r="EI13" s="174" t="s">
        <v>478</v>
      </c>
      <c r="EJ13" s="173"/>
      <c r="EK13" s="345" t="s">
        <v>116</v>
      </c>
      <c r="EL13" s="174" t="s">
        <v>116</v>
      </c>
      <c r="EM13" s="173"/>
      <c r="EN13" s="345" t="s">
        <v>116</v>
      </c>
      <c r="EO13" s="174" t="s">
        <v>116</v>
      </c>
      <c r="EP13" s="173"/>
      <c r="EQ13" s="345">
        <v>0</v>
      </c>
      <c r="ER13" s="174">
        <v>0</v>
      </c>
      <c r="ES13" s="173"/>
      <c r="ET13" s="345">
        <v>44</v>
      </c>
      <c r="EU13" s="174">
        <v>15.5</v>
      </c>
      <c r="EV13" s="173"/>
      <c r="EW13" s="345">
        <v>8</v>
      </c>
      <c r="EX13" s="174">
        <v>2.9</v>
      </c>
      <c r="EY13" s="173"/>
      <c r="EZ13" s="345">
        <v>87</v>
      </c>
      <c r="FA13" s="174">
        <v>32.799999999999997</v>
      </c>
      <c r="FB13" s="173"/>
      <c r="FC13" s="345">
        <v>12</v>
      </c>
      <c r="FD13" s="174">
        <v>4.7</v>
      </c>
      <c r="FE13" s="173"/>
      <c r="FF13" s="345">
        <v>18</v>
      </c>
      <c r="FG13" s="174">
        <v>7.3</v>
      </c>
      <c r="FH13" s="173"/>
      <c r="FI13" s="345">
        <v>2</v>
      </c>
      <c r="FJ13" s="174">
        <v>0.8</v>
      </c>
      <c r="FK13" s="173"/>
      <c r="FL13" s="345">
        <v>8</v>
      </c>
      <c r="FM13" s="174">
        <v>3.6</v>
      </c>
      <c r="FN13" s="173"/>
      <c r="FO13" s="345">
        <v>0</v>
      </c>
      <c r="FP13" s="174">
        <v>0</v>
      </c>
      <c r="FQ13" s="173"/>
      <c r="FR13" s="345">
        <v>2</v>
      </c>
      <c r="FS13" s="174">
        <v>1</v>
      </c>
      <c r="FT13" s="173"/>
      <c r="FU13" s="345">
        <v>9</v>
      </c>
      <c r="FV13" s="174">
        <v>4.7</v>
      </c>
      <c r="FW13" s="173"/>
      <c r="FX13" s="345">
        <v>17</v>
      </c>
      <c r="FY13" s="174">
        <v>8.9</v>
      </c>
      <c r="FZ13" s="173"/>
      <c r="GA13" s="345" t="s">
        <v>116</v>
      </c>
      <c r="GB13" s="174" t="s">
        <v>116</v>
      </c>
      <c r="GC13" s="173"/>
      <c r="GD13" s="345" t="s">
        <v>116</v>
      </c>
      <c r="GE13" s="174" t="s">
        <v>116</v>
      </c>
      <c r="GF13" s="173"/>
      <c r="GG13" s="345" t="s">
        <v>478</v>
      </c>
      <c r="GH13" s="174" t="s">
        <v>478</v>
      </c>
      <c r="GI13" s="173"/>
      <c r="GJ13" s="345" t="s">
        <v>116</v>
      </c>
      <c r="GK13" s="174" t="s">
        <v>116</v>
      </c>
      <c r="GL13" s="173"/>
      <c r="GM13" s="345">
        <v>2</v>
      </c>
      <c r="GN13" s="174">
        <v>1.2</v>
      </c>
      <c r="GO13" s="173"/>
      <c r="GP13" s="345">
        <v>146</v>
      </c>
      <c r="GQ13" s="174">
        <v>88</v>
      </c>
      <c r="GR13" s="173"/>
      <c r="GS13" s="345">
        <v>2</v>
      </c>
      <c r="GT13" s="174">
        <v>1.4</v>
      </c>
      <c r="GU13" s="173"/>
      <c r="GV13" s="345">
        <v>1</v>
      </c>
      <c r="GW13" s="174">
        <v>0.7</v>
      </c>
      <c r="GX13" s="173"/>
      <c r="GY13" s="345">
        <v>6</v>
      </c>
      <c r="GZ13" s="174">
        <v>4.5</v>
      </c>
      <c r="HA13" s="173"/>
      <c r="HB13" s="345" t="s">
        <v>116</v>
      </c>
      <c r="HC13" s="174" t="s">
        <v>116</v>
      </c>
      <c r="HD13" s="173"/>
      <c r="HE13" s="345">
        <v>0</v>
      </c>
      <c r="HF13" s="174">
        <v>0</v>
      </c>
      <c r="HG13" s="173"/>
      <c r="HH13" s="345" t="s">
        <v>116</v>
      </c>
      <c r="HI13" s="174" t="s">
        <v>116</v>
      </c>
      <c r="HJ13" s="173"/>
      <c r="HK13" s="345">
        <v>0</v>
      </c>
      <c r="HL13" s="174">
        <v>0</v>
      </c>
      <c r="HM13" s="173"/>
      <c r="HN13" s="345">
        <v>2</v>
      </c>
      <c r="HO13" s="174">
        <v>1.8</v>
      </c>
      <c r="HP13" s="173"/>
      <c r="HQ13" s="345">
        <v>10</v>
      </c>
      <c r="HR13" s="174">
        <v>9.5</v>
      </c>
      <c r="HS13" s="173"/>
      <c r="HT13" s="345">
        <v>4</v>
      </c>
      <c r="HU13" s="174">
        <v>3.9</v>
      </c>
      <c r="HV13" s="173"/>
      <c r="HW13" s="345">
        <v>3</v>
      </c>
      <c r="HX13" s="174">
        <v>2.9</v>
      </c>
      <c r="HY13" s="173"/>
      <c r="HZ13" s="345" t="s">
        <v>116</v>
      </c>
      <c r="IA13" s="174" t="s">
        <v>116</v>
      </c>
      <c r="IB13" s="173"/>
      <c r="IC13" s="345" t="s">
        <v>116</v>
      </c>
      <c r="ID13" s="174" t="s">
        <v>116</v>
      </c>
      <c r="IE13" s="173"/>
      <c r="IF13" s="345">
        <v>3</v>
      </c>
      <c r="IG13" s="174">
        <v>3.2</v>
      </c>
      <c r="IH13" s="173"/>
      <c r="II13" s="345">
        <v>9</v>
      </c>
      <c r="IJ13" s="174">
        <v>9.5</v>
      </c>
      <c r="IK13" s="173"/>
      <c r="IL13" s="345">
        <v>1</v>
      </c>
      <c r="IM13" s="174">
        <v>1.1000000000000001</v>
      </c>
      <c r="IN13" s="173"/>
      <c r="IO13" s="345">
        <v>0</v>
      </c>
      <c r="IP13" s="174">
        <v>0</v>
      </c>
      <c r="IQ13" s="173"/>
      <c r="IR13" s="345">
        <v>0</v>
      </c>
      <c r="IS13" s="174">
        <v>0</v>
      </c>
      <c r="IT13" s="173"/>
      <c r="IU13" s="345">
        <v>0</v>
      </c>
      <c r="IV13" s="174">
        <v>0</v>
      </c>
      <c r="IW13" s="173"/>
      <c r="IX13" s="345">
        <v>36</v>
      </c>
      <c r="IY13" s="174">
        <v>43.9</v>
      </c>
      <c r="IZ13" s="173"/>
      <c r="JA13" s="345" t="s">
        <v>116</v>
      </c>
      <c r="JB13" s="174" t="s">
        <v>116</v>
      </c>
      <c r="JC13" s="173"/>
      <c r="JD13" s="345" t="s">
        <v>116</v>
      </c>
      <c r="JE13" s="174" t="s">
        <v>116</v>
      </c>
      <c r="JF13" s="173"/>
      <c r="JG13" s="345">
        <v>2</v>
      </c>
      <c r="JH13" s="174">
        <v>2.7</v>
      </c>
      <c r="JI13" s="173"/>
      <c r="JJ13" s="345" t="s">
        <v>116</v>
      </c>
      <c r="JK13" s="174" t="s">
        <v>116</v>
      </c>
      <c r="JL13" s="173"/>
      <c r="JM13" s="345">
        <v>1</v>
      </c>
      <c r="JN13" s="174">
        <v>1.4</v>
      </c>
      <c r="JO13" s="173"/>
      <c r="JP13" s="345">
        <v>7</v>
      </c>
      <c r="JQ13" s="174">
        <v>10.3</v>
      </c>
      <c r="JR13" s="173"/>
      <c r="JS13" s="345">
        <v>7</v>
      </c>
      <c r="JT13" s="174">
        <v>10.4</v>
      </c>
      <c r="JU13" s="173"/>
      <c r="JV13" s="345" t="s">
        <v>478</v>
      </c>
      <c r="JW13" s="174" t="s">
        <v>478</v>
      </c>
      <c r="JX13" s="173"/>
      <c r="JY13" s="345">
        <v>2</v>
      </c>
      <c r="JZ13" s="174">
        <v>3.3</v>
      </c>
      <c r="KA13" s="173"/>
      <c r="KB13" s="345" t="s">
        <v>116</v>
      </c>
      <c r="KC13" s="174" t="s">
        <v>116</v>
      </c>
      <c r="KD13" s="173"/>
      <c r="KE13" s="345">
        <v>21</v>
      </c>
      <c r="KF13" s="174">
        <v>35</v>
      </c>
      <c r="KG13" s="173"/>
      <c r="KH13" s="345">
        <v>21</v>
      </c>
      <c r="KI13" s="174">
        <v>36.200000000000003</v>
      </c>
      <c r="KJ13" s="173"/>
      <c r="KK13" s="345">
        <v>1</v>
      </c>
      <c r="KL13" s="174">
        <v>1.8</v>
      </c>
      <c r="KM13" s="173"/>
      <c r="KN13" s="345">
        <v>0</v>
      </c>
      <c r="KO13" s="174">
        <v>0</v>
      </c>
      <c r="KP13" s="173"/>
    </row>
    <row r="14" spans="1:302" ht="12.4" customHeight="1">
      <c r="A14" s="341" t="s">
        <v>738</v>
      </c>
      <c r="B14" s="160" t="s">
        <v>481</v>
      </c>
      <c r="C14" s="345">
        <v>12948</v>
      </c>
      <c r="D14" s="174">
        <v>92.4</v>
      </c>
      <c r="E14" s="173"/>
      <c r="F14" s="345">
        <v>3808</v>
      </c>
      <c r="G14" s="174">
        <v>48.1</v>
      </c>
      <c r="H14" s="173"/>
      <c r="I14" s="345">
        <v>6710</v>
      </c>
      <c r="J14" s="174">
        <v>84.8</v>
      </c>
      <c r="K14" s="173"/>
      <c r="L14" s="345">
        <v>6225</v>
      </c>
      <c r="M14" s="174">
        <v>91.9</v>
      </c>
      <c r="N14" s="173"/>
      <c r="O14" s="345">
        <v>5468</v>
      </c>
      <c r="P14" s="174">
        <v>96.1</v>
      </c>
      <c r="Q14" s="173"/>
      <c r="R14" s="345">
        <v>3788</v>
      </c>
      <c r="S14" s="174">
        <v>96.1</v>
      </c>
      <c r="T14" s="173"/>
      <c r="U14" s="345">
        <v>2063</v>
      </c>
      <c r="V14" s="174">
        <v>89.6</v>
      </c>
      <c r="W14" s="173"/>
      <c r="X14" s="345">
        <v>1987</v>
      </c>
      <c r="Y14" s="174">
        <v>98.4</v>
      </c>
      <c r="Z14" s="173"/>
      <c r="AA14" s="345">
        <v>1898</v>
      </c>
      <c r="AB14" s="174">
        <v>98.6</v>
      </c>
      <c r="AC14" s="173"/>
      <c r="AD14" s="345">
        <v>1663</v>
      </c>
      <c r="AE14" s="174">
        <v>99</v>
      </c>
      <c r="AF14" s="173"/>
      <c r="AG14" s="345">
        <v>1557</v>
      </c>
      <c r="AH14" s="174">
        <v>100</v>
      </c>
      <c r="AI14" s="173"/>
      <c r="AJ14" s="345">
        <v>668</v>
      </c>
      <c r="AK14" s="174">
        <v>46.5</v>
      </c>
      <c r="AL14" s="173"/>
      <c r="AM14" s="345">
        <v>1287</v>
      </c>
      <c r="AN14" s="174">
        <v>95.7</v>
      </c>
      <c r="AO14" s="173"/>
      <c r="AP14" s="345">
        <v>1221</v>
      </c>
      <c r="AQ14" s="174">
        <v>97.6</v>
      </c>
      <c r="AR14" s="173"/>
      <c r="AS14" s="345">
        <v>1111</v>
      </c>
      <c r="AT14" s="174">
        <v>100</v>
      </c>
      <c r="AU14" s="173"/>
      <c r="AV14" s="345">
        <v>470</v>
      </c>
      <c r="AW14" s="174">
        <v>46.4</v>
      </c>
      <c r="AX14" s="173"/>
      <c r="AY14" s="345">
        <v>377</v>
      </c>
      <c r="AZ14" s="174">
        <v>40.700000000000003</v>
      </c>
      <c r="BA14" s="173"/>
      <c r="BB14" s="345">
        <v>865</v>
      </c>
      <c r="BC14" s="174">
        <v>96</v>
      </c>
      <c r="BD14" s="173"/>
      <c r="BE14" s="345">
        <v>710</v>
      </c>
      <c r="BF14" s="174">
        <v>87.4</v>
      </c>
      <c r="BG14" s="173"/>
      <c r="BH14" s="345">
        <v>774</v>
      </c>
      <c r="BI14" s="174">
        <v>97.6</v>
      </c>
      <c r="BJ14" s="173"/>
      <c r="BK14" s="345">
        <v>751</v>
      </c>
      <c r="BL14" s="174">
        <v>98.2</v>
      </c>
      <c r="BM14" s="173"/>
      <c r="BN14" s="345">
        <v>754</v>
      </c>
      <c r="BO14" s="174">
        <v>99.9</v>
      </c>
      <c r="BP14" s="173"/>
      <c r="BQ14" s="345">
        <v>1</v>
      </c>
      <c r="BR14" s="174">
        <v>0.1</v>
      </c>
      <c r="BS14" s="173"/>
      <c r="BT14" s="345">
        <v>684</v>
      </c>
      <c r="BU14" s="174">
        <v>100</v>
      </c>
      <c r="BV14" s="173"/>
      <c r="BW14" s="345">
        <v>683</v>
      </c>
      <c r="BX14" s="174">
        <v>100</v>
      </c>
      <c r="BY14" s="173"/>
      <c r="BZ14" s="345">
        <v>550</v>
      </c>
      <c r="CA14" s="174">
        <v>84</v>
      </c>
      <c r="CB14" s="173"/>
      <c r="CC14" s="345">
        <v>608</v>
      </c>
      <c r="CD14" s="174">
        <v>96.4</v>
      </c>
      <c r="CE14" s="173"/>
      <c r="CF14" s="345">
        <v>582</v>
      </c>
      <c r="CG14" s="174">
        <v>99.5</v>
      </c>
      <c r="CH14" s="173"/>
      <c r="CI14" s="345">
        <v>133</v>
      </c>
      <c r="CJ14" s="174">
        <v>24.3</v>
      </c>
      <c r="CK14" s="173"/>
      <c r="CL14" s="345">
        <v>394</v>
      </c>
      <c r="CM14" s="174">
        <v>72.599999999999994</v>
      </c>
      <c r="CN14" s="173"/>
      <c r="CO14" s="345">
        <v>519</v>
      </c>
      <c r="CP14" s="174">
        <v>96.5</v>
      </c>
      <c r="CQ14" s="173"/>
      <c r="CR14" s="345">
        <v>509</v>
      </c>
      <c r="CS14" s="174">
        <v>96.8</v>
      </c>
      <c r="CT14" s="173"/>
      <c r="CU14" s="345">
        <v>406</v>
      </c>
      <c r="CV14" s="174">
        <v>79.5</v>
      </c>
      <c r="CW14" s="173"/>
      <c r="CX14" s="345">
        <v>443</v>
      </c>
      <c r="CY14" s="174">
        <v>94.1</v>
      </c>
      <c r="CZ14" s="173"/>
      <c r="DA14" s="345">
        <v>471</v>
      </c>
      <c r="DB14" s="174">
        <v>100</v>
      </c>
      <c r="DC14" s="173"/>
      <c r="DD14" s="345" t="s">
        <v>116</v>
      </c>
      <c r="DE14" s="174" t="s">
        <v>116</v>
      </c>
      <c r="DF14" s="173"/>
      <c r="DG14" s="345">
        <v>430</v>
      </c>
      <c r="DH14" s="174">
        <v>97.1</v>
      </c>
      <c r="DI14" s="173"/>
      <c r="DJ14" s="345">
        <v>427</v>
      </c>
      <c r="DK14" s="174">
        <v>100</v>
      </c>
      <c r="DL14" s="173"/>
      <c r="DM14" s="345">
        <v>225</v>
      </c>
      <c r="DN14" s="174">
        <v>55.3</v>
      </c>
      <c r="DO14" s="173"/>
      <c r="DP14" s="345">
        <v>366</v>
      </c>
      <c r="DQ14" s="174">
        <v>93.1</v>
      </c>
      <c r="DR14" s="173"/>
      <c r="DS14" s="345">
        <v>236</v>
      </c>
      <c r="DT14" s="174">
        <v>60.8</v>
      </c>
      <c r="DU14" s="173"/>
      <c r="DV14" s="345" t="s">
        <v>478</v>
      </c>
      <c r="DW14" s="174" t="s">
        <v>478</v>
      </c>
      <c r="DX14" s="173"/>
      <c r="DY14" s="345">
        <v>343</v>
      </c>
      <c r="DZ14" s="174">
        <v>98.8</v>
      </c>
      <c r="EA14" s="173"/>
      <c r="EB14" s="345">
        <v>272</v>
      </c>
      <c r="EC14" s="174">
        <v>79.099999999999994</v>
      </c>
      <c r="ED14" s="173"/>
      <c r="EE14" s="345">
        <v>302</v>
      </c>
      <c r="EF14" s="174">
        <v>93.2</v>
      </c>
      <c r="EG14" s="173"/>
      <c r="EH14" s="345" t="s">
        <v>478</v>
      </c>
      <c r="EI14" s="174" t="s">
        <v>478</v>
      </c>
      <c r="EJ14" s="173"/>
      <c r="EK14" s="345">
        <v>299</v>
      </c>
      <c r="EL14" s="174">
        <v>100</v>
      </c>
      <c r="EM14" s="173"/>
      <c r="EN14" s="345">
        <v>295</v>
      </c>
      <c r="EO14" s="174">
        <v>100</v>
      </c>
      <c r="EP14" s="173"/>
      <c r="EQ14" s="345">
        <v>289</v>
      </c>
      <c r="ER14" s="174">
        <v>99.7</v>
      </c>
      <c r="ES14" s="173"/>
      <c r="ET14" s="345">
        <v>240</v>
      </c>
      <c r="EU14" s="174">
        <v>84.8</v>
      </c>
      <c r="EV14" s="173"/>
      <c r="EW14" s="345">
        <v>268</v>
      </c>
      <c r="EX14" s="174">
        <v>96.8</v>
      </c>
      <c r="EY14" s="173"/>
      <c r="EZ14" s="345">
        <v>177</v>
      </c>
      <c r="FA14" s="174">
        <v>66.8</v>
      </c>
      <c r="FB14" s="173"/>
      <c r="FC14" s="345">
        <v>246</v>
      </c>
      <c r="FD14" s="174">
        <v>95.3</v>
      </c>
      <c r="FE14" s="173"/>
      <c r="FF14" s="345">
        <v>229</v>
      </c>
      <c r="FG14" s="174">
        <v>92.7</v>
      </c>
      <c r="FH14" s="173"/>
      <c r="FI14" s="345">
        <v>239</v>
      </c>
      <c r="FJ14" s="174">
        <v>99.2</v>
      </c>
      <c r="FK14" s="173"/>
      <c r="FL14" s="345">
        <v>215</v>
      </c>
      <c r="FM14" s="174">
        <v>96.4</v>
      </c>
      <c r="FN14" s="173"/>
      <c r="FO14" s="345">
        <v>209</v>
      </c>
      <c r="FP14" s="174">
        <v>100</v>
      </c>
      <c r="FQ14" s="173"/>
      <c r="FR14" s="345">
        <v>191</v>
      </c>
      <c r="FS14" s="174">
        <v>99</v>
      </c>
      <c r="FT14" s="173"/>
      <c r="FU14" s="345">
        <v>182</v>
      </c>
      <c r="FV14" s="174">
        <v>94.8</v>
      </c>
      <c r="FW14" s="173"/>
      <c r="FX14" s="345">
        <v>174</v>
      </c>
      <c r="FY14" s="174">
        <v>91.1</v>
      </c>
      <c r="FZ14" s="173"/>
      <c r="GA14" s="345">
        <v>190</v>
      </c>
      <c r="GB14" s="174">
        <v>100</v>
      </c>
      <c r="GC14" s="173"/>
      <c r="GD14" s="345">
        <v>186</v>
      </c>
      <c r="GE14" s="174">
        <v>100</v>
      </c>
      <c r="GF14" s="173"/>
      <c r="GG14" s="345" t="s">
        <v>478</v>
      </c>
      <c r="GH14" s="174" t="s">
        <v>478</v>
      </c>
      <c r="GI14" s="173"/>
      <c r="GJ14" s="345">
        <v>177</v>
      </c>
      <c r="GK14" s="174">
        <v>100</v>
      </c>
      <c r="GL14" s="173"/>
      <c r="GM14" s="345">
        <v>169</v>
      </c>
      <c r="GN14" s="174">
        <v>99.4</v>
      </c>
      <c r="GO14" s="173"/>
      <c r="GP14" s="345">
        <v>20</v>
      </c>
      <c r="GQ14" s="174">
        <v>12</v>
      </c>
      <c r="GR14" s="173"/>
      <c r="GS14" s="345">
        <v>138</v>
      </c>
      <c r="GT14" s="174">
        <v>99.3</v>
      </c>
      <c r="GU14" s="173"/>
      <c r="GV14" s="345">
        <v>138</v>
      </c>
      <c r="GW14" s="174">
        <v>99.3</v>
      </c>
      <c r="GX14" s="173"/>
      <c r="GY14" s="345">
        <v>127</v>
      </c>
      <c r="GZ14" s="174">
        <v>95.5</v>
      </c>
      <c r="HA14" s="173"/>
      <c r="HB14" s="345">
        <v>130</v>
      </c>
      <c r="HC14" s="174">
        <v>100</v>
      </c>
      <c r="HD14" s="173"/>
      <c r="HE14" s="345">
        <v>122</v>
      </c>
      <c r="HF14" s="174">
        <v>100</v>
      </c>
      <c r="HG14" s="173"/>
      <c r="HH14" s="345">
        <v>119</v>
      </c>
      <c r="HI14" s="174">
        <v>100</v>
      </c>
      <c r="HJ14" s="173"/>
      <c r="HK14" s="345">
        <v>117</v>
      </c>
      <c r="HL14" s="174">
        <v>100</v>
      </c>
      <c r="HM14" s="173"/>
      <c r="HN14" s="345">
        <v>112</v>
      </c>
      <c r="HO14" s="174">
        <v>98.2</v>
      </c>
      <c r="HP14" s="173"/>
      <c r="HQ14" s="345">
        <v>95</v>
      </c>
      <c r="HR14" s="174">
        <v>90.5</v>
      </c>
      <c r="HS14" s="173"/>
      <c r="HT14" s="345">
        <v>99</v>
      </c>
      <c r="HU14" s="174">
        <v>96.1</v>
      </c>
      <c r="HV14" s="173"/>
      <c r="HW14" s="345">
        <v>100</v>
      </c>
      <c r="HX14" s="174">
        <v>97.1</v>
      </c>
      <c r="HY14" s="173"/>
      <c r="HZ14" s="345">
        <v>101</v>
      </c>
      <c r="IA14" s="174">
        <v>100</v>
      </c>
      <c r="IB14" s="173"/>
      <c r="IC14" s="345">
        <v>97</v>
      </c>
      <c r="ID14" s="174">
        <v>100</v>
      </c>
      <c r="IE14" s="173"/>
      <c r="IF14" s="345">
        <v>92</v>
      </c>
      <c r="IG14" s="174">
        <v>96.8</v>
      </c>
      <c r="IH14" s="173"/>
      <c r="II14" s="345">
        <v>86</v>
      </c>
      <c r="IJ14" s="174">
        <v>90.5</v>
      </c>
      <c r="IK14" s="173"/>
      <c r="IL14" s="345">
        <v>90</v>
      </c>
      <c r="IM14" s="174">
        <v>98.9</v>
      </c>
      <c r="IN14" s="173"/>
      <c r="IO14" s="345">
        <v>89</v>
      </c>
      <c r="IP14" s="174">
        <v>100</v>
      </c>
      <c r="IQ14" s="173"/>
      <c r="IR14" s="345">
        <v>89</v>
      </c>
      <c r="IS14" s="174">
        <v>100</v>
      </c>
      <c r="IT14" s="173"/>
      <c r="IU14" s="345">
        <v>84</v>
      </c>
      <c r="IV14" s="174">
        <v>100</v>
      </c>
      <c r="IW14" s="173"/>
      <c r="IX14" s="345">
        <v>46</v>
      </c>
      <c r="IY14" s="174">
        <v>56.1</v>
      </c>
      <c r="IZ14" s="173"/>
      <c r="JA14" s="345">
        <v>75</v>
      </c>
      <c r="JB14" s="174">
        <v>100</v>
      </c>
      <c r="JC14" s="173"/>
      <c r="JD14" s="345">
        <v>74</v>
      </c>
      <c r="JE14" s="174">
        <v>100</v>
      </c>
      <c r="JF14" s="173"/>
      <c r="JG14" s="345">
        <v>71</v>
      </c>
      <c r="JH14" s="174">
        <v>95.9</v>
      </c>
      <c r="JI14" s="173"/>
      <c r="JJ14" s="345">
        <v>69</v>
      </c>
      <c r="JK14" s="174">
        <v>100</v>
      </c>
      <c r="JL14" s="173"/>
      <c r="JM14" s="345">
        <v>68</v>
      </c>
      <c r="JN14" s="174">
        <v>98.6</v>
      </c>
      <c r="JO14" s="173"/>
      <c r="JP14" s="345">
        <v>61</v>
      </c>
      <c r="JQ14" s="174">
        <v>89.7</v>
      </c>
      <c r="JR14" s="173"/>
      <c r="JS14" s="345">
        <v>60</v>
      </c>
      <c r="JT14" s="174">
        <v>89.6</v>
      </c>
      <c r="JU14" s="173"/>
      <c r="JV14" s="345" t="s">
        <v>478</v>
      </c>
      <c r="JW14" s="174" t="s">
        <v>478</v>
      </c>
      <c r="JX14" s="173"/>
      <c r="JY14" s="345">
        <v>59</v>
      </c>
      <c r="JZ14" s="174">
        <v>96.7</v>
      </c>
      <c r="KA14" s="173"/>
      <c r="KB14" s="345">
        <v>60</v>
      </c>
      <c r="KC14" s="174">
        <v>100</v>
      </c>
      <c r="KD14" s="173"/>
      <c r="KE14" s="345">
        <v>39</v>
      </c>
      <c r="KF14" s="174">
        <v>65</v>
      </c>
      <c r="KG14" s="173"/>
      <c r="KH14" s="345">
        <v>38</v>
      </c>
      <c r="KI14" s="174">
        <v>65.5</v>
      </c>
      <c r="KJ14" s="173"/>
      <c r="KK14" s="345">
        <v>56</v>
      </c>
      <c r="KL14" s="174">
        <v>98.2</v>
      </c>
      <c r="KM14" s="173"/>
      <c r="KN14" s="345">
        <v>53</v>
      </c>
      <c r="KO14" s="174">
        <v>100</v>
      </c>
      <c r="KP14" s="173"/>
    </row>
    <row r="15" spans="1:302" ht="12.4" customHeight="1">
      <c r="A15" s="341" t="s">
        <v>739</v>
      </c>
      <c r="B15" s="160" t="s">
        <v>426</v>
      </c>
      <c r="C15" s="345">
        <v>3633</v>
      </c>
      <c r="D15" s="174">
        <v>25.9</v>
      </c>
      <c r="E15" s="173"/>
      <c r="F15" s="345">
        <v>608</v>
      </c>
      <c r="G15" s="174">
        <v>7.7</v>
      </c>
      <c r="H15" s="173"/>
      <c r="I15" s="345">
        <v>1044</v>
      </c>
      <c r="J15" s="174">
        <v>13.2</v>
      </c>
      <c r="K15" s="173"/>
      <c r="L15" s="345">
        <v>1169</v>
      </c>
      <c r="M15" s="174">
        <v>17.3</v>
      </c>
      <c r="N15" s="173"/>
      <c r="O15" s="345">
        <v>817</v>
      </c>
      <c r="P15" s="174">
        <v>14.4</v>
      </c>
      <c r="Q15" s="173"/>
      <c r="R15" s="345">
        <v>912</v>
      </c>
      <c r="S15" s="174">
        <v>23.1</v>
      </c>
      <c r="T15" s="173"/>
      <c r="U15" s="345">
        <v>269</v>
      </c>
      <c r="V15" s="174">
        <v>11.7</v>
      </c>
      <c r="W15" s="173"/>
      <c r="X15" s="345">
        <v>126</v>
      </c>
      <c r="Y15" s="174">
        <v>6.2</v>
      </c>
      <c r="Z15" s="173"/>
      <c r="AA15" s="345">
        <v>214</v>
      </c>
      <c r="AB15" s="174">
        <v>11.1</v>
      </c>
      <c r="AC15" s="173"/>
      <c r="AD15" s="345">
        <v>1308</v>
      </c>
      <c r="AE15" s="174">
        <v>77.900000000000006</v>
      </c>
      <c r="AF15" s="173"/>
      <c r="AG15" s="345">
        <v>0</v>
      </c>
      <c r="AH15" s="174">
        <v>0</v>
      </c>
      <c r="AI15" s="173"/>
      <c r="AJ15" s="345">
        <v>10</v>
      </c>
      <c r="AK15" s="174">
        <v>0.7</v>
      </c>
      <c r="AL15" s="173"/>
      <c r="AM15" s="345">
        <v>164</v>
      </c>
      <c r="AN15" s="174">
        <v>12.2</v>
      </c>
      <c r="AO15" s="173"/>
      <c r="AP15" s="345">
        <v>213</v>
      </c>
      <c r="AQ15" s="174">
        <v>17</v>
      </c>
      <c r="AR15" s="173"/>
      <c r="AS15" s="345">
        <v>6</v>
      </c>
      <c r="AT15" s="174">
        <v>0.5</v>
      </c>
      <c r="AU15" s="173"/>
      <c r="AV15" s="345">
        <v>36</v>
      </c>
      <c r="AW15" s="174">
        <v>3.6</v>
      </c>
      <c r="AX15" s="173"/>
      <c r="AY15" s="345">
        <v>42</v>
      </c>
      <c r="AZ15" s="174">
        <v>4.5</v>
      </c>
      <c r="BA15" s="173"/>
      <c r="BB15" s="345">
        <v>31</v>
      </c>
      <c r="BC15" s="174">
        <v>3.4</v>
      </c>
      <c r="BD15" s="173"/>
      <c r="BE15" s="345">
        <v>121</v>
      </c>
      <c r="BF15" s="174">
        <v>14.9</v>
      </c>
      <c r="BG15" s="173"/>
      <c r="BH15" s="345">
        <v>61</v>
      </c>
      <c r="BI15" s="174">
        <v>7.7</v>
      </c>
      <c r="BJ15" s="173"/>
      <c r="BK15" s="345">
        <v>30</v>
      </c>
      <c r="BL15" s="174">
        <v>3.9</v>
      </c>
      <c r="BM15" s="173"/>
      <c r="BN15" s="345">
        <v>52</v>
      </c>
      <c r="BO15" s="174">
        <v>6.9</v>
      </c>
      <c r="BP15" s="173"/>
      <c r="BQ15" s="345">
        <v>0</v>
      </c>
      <c r="BR15" s="174">
        <v>0</v>
      </c>
      <c r="BS15" s="173"/>
      <c r="BT15" s="345">
        <v>217</v>
      </c>
      <c r="BU15" s="174">
        <v>31.7</v>
      </c>
      <c r="BV15" s="173"/>
      <c r="BW15" s="345">
        <v>63</v>
      </c>
      <c r="BX15" s="174">
        <v>9.1999999999999993</v>
      </c>
      <c r="BY15" s="173"/>
      <c r="BZ15" s="345">
        <v>86</v>
      </c>
      <c r="CA15" s="174">
        <v>13.1</v>
      </c>
      <c r="CB15" s="173"/>
      <c r="CC15" s="345">
        <v>104</v>
      </c>
      <c r="CD15" s="174">
        <v>16.5</v>
      </c>
      <c r="CE15" s="173"/>
      <c r="CF15" s="345">
        <v>36</v>
      </c>
      <c r="CG15" s="174">
        <v>6.2</v>
      </c>
      <c r="CH15" s="173"/>
      <c r="CI15" s="345">
        <v>7</v>
      </c>
      <c r="CJ15" s="174">
        <v>1.3</v>
      </c>
      <c r="CK15" s="173"/>
      <c r="CL15" s="345">
        <v>45</v>
      </c>
      <c r="CM15" s="174">
        <v>8.3000000000000007</v>
      </c>
      <c r="CN15" s="173"/>
      <c r="CO15" s="345">
        <v>60</v>
      </c>
      <c r="CP15" s="174">
        <v>11.2</v>
      </c>
      <c r="CQ15" s="173"/>
      <c r="CR15" s="345">
        <v>39</v>
      </c>
      <c r="CS15" s="174">
        <v>7.4</v>
      </c>
      <c r="CT15" s="173"/>
      <c r="CU15" s="345">
        <v>22</v>
      </c>
      <c r="CV15" s="174">
        <v>4.3</v>
      </c>
      <c r="CW15" s="173"/>
      <c r="CX15" s="345">
        <v>412</v>
      </c>
      <c r="CY15" s="174">
        <v>87.5</v>
      </c>
      <c r="CZ15" s="173"/>
      <c r="DA15" s="345" t="s">
        <v>478</v>
      </c>
      <c r="DB15" s="174" t="s">
        <v>478</v>
      </c>
      <c r="DC15" s="173"/>
      <c r="DD15" s="345" t="s">
        <v>116</v>
      </c>
      <c r="DE15" s="174" t="s">
        <v>116</v>
      </c>
      <c r="DF15" s="173"/>
      <c r="DG15" s="345">
        <v>23</v>
      </c>
      <c r="DH15" s="174">
        <v>5.2</v>
      </c>
      <c r="DI15" s="173"/>
      <c r="DJ15" s="345">
        <v>28</v>
      </c>
      <c r="DK15" s="174">
        <v>6.6</v>
      </c>
      <c r="DL15" s="173"/>
      <c r="DM15" s="345">
        <v>72</v>
      </c>
      <c r="DN15" s="174">
        <v>17.7</v>
      </c>
      <c r="DO15" s="173"/>
      <c r="DP15" s="345">
        <v>76</v>
      </c>
      <c r="DQ15" s="174">
        <v>19.3</v>
      </c>
      <c r="DR15" s="173"/>
      <c r="DS15" s="345">
        <v>121</v>
      </c>
      <c r="DT15" s="174">
        <v>31.2</v>
      </c>
      <c r="DU15" s="173"/>
      <c r="DV15" s="345">
        <v>51</v>
      </c>
      <c r="DW15" s="174">
        <v>14</v>
      </c>
      <c r="DX15" s="173"/>
      <c r="DY15" s="345">
        <v>1</v>
      </c>
      <c r="DZ15" s="174">
        <v>0.3</v>
      </c>
      <c r="EA15" s="173"/>
      <c r="EB15" s="345">
        <v>25</v>
      </c>
      <c r="EC15" s="174">
        <v>7.3</v>
      </c>
      <c r="ED15" s="173"/>
      <c r="EE15" s="345">
        <v>35</v>
      </c>
      <c r="EF15" s="174">
        <v>10.8</v>
      </c>
      <c r="EG15" s="173"/>
      <c r="EH15" s="345">
        <v>15</v>
      </c>
      <c r="EI15" s="174">
        <v>4.7</v>
      </c>
      <c r="EJ15" s="173"/>
      <c r="EK15" s="345" t="s">
        <v>478</v>
      </c>
      <c r="EL15" s="174" t="s">
        <v>478</v>
      </c>
      <c r="EM15" s="173"/>
      <c r="EN15" s="345" t="s">
        <v>116</v>
      </c>
      <c r="EO15" s="174" t="s">
        <v>116</v>
      </c>
      <c r="EP15" s="173"/>
      <c r="EQ15" s="345">
        <v>11</v>
      </c>
      <c r="ER15" s="174">
        <v>3.8</v>
      </c>
      <c r="ES15" s="173"/>
      <c r="ET15" s="345">
        <v>64</v>
      </c>
      <c r="EU15" s="174">
        <v>22.6</v>
      </c>
      <c r="EV15" s="173"/>
      <c r="EW15" s="345">
        <v>13</v>
      </c>
      <c r="EX15" s="174">
        <v>4.7</v>
      </c>
      <c r="EY15" s="173"/>
      <c r="EZ15" s="345">
        <v>20</v>
      </c>
      <c r="FA15" s="174">
        <v>7.5</v>
      </c>
      <c r="FB15" s="173"/>
      <c r="FC15" s="345">
        <v>77</v>
      </c>
      <c r="FD15" s="174">
        <v>29.8</v>
      </c>
      <c r="FE15" s="173"/>
      <c r="FF15" s="345">
        <v>46</v>
      </c>
      <c r="FG15" s="174">
        <v>18.600000000000001</v>
      </c>
      <c r="FH15" s="173"/>
      <c r="FI15" s="345">
        <v>29</v>
      </c>
      <c r="FJ15" s="174">
        <v>12</v>
      </c>
      <c r="FK15" s="173"/>
      <c r="FL15" s="345">
        <v>29</v>
      </c>
      <c r="FM15" s="174">
        <v>13</v>
      </c>
      <c r="FN15" s="173"/>
      <c r="FO15" s="345">
        <v>1</v>
      </c>
      <c r="FP15" s="174">
        <v>0.5</v>
      </c>
      <c r="FQ15" s="173"/>
      <c r="FR15" s="345">
        <v>2</v>
      </c>
      <c r="FS15" s="174">
        <v>1</v>
      </c>
      <c r="FT15" s="173"/>
      <c r="FU15" s="345">
        <v>148</v>
      </c>
      <c r="FV15" s="174">
        <v>77.099999999999994</v>
      </c>
      <c r="FW15" s="173"/>
      <c r="FX15" s="345">
        <v>18</v>
      </c>
      <c r="FY15" s="174">
        <v>9.4</v>
      </c>
      <c r="FZ15" s="173"/>
      <c r="GA15" s="345">
        <v>50</v>
      </c>
      <c r="GB15" s="174">
        <v>26.3</v>
      </c>
      <c r="GC15" s="173"/>
      <c r="GD15" s="345" t="s">
        <v>478</v>
      </c>
      <c r="GE15" s="174" t="s">
        <v>478</v>
      </c>
      <c r="GF15" s="173"/>
      <c r="GG15" s="345">
        <v>1</v>
      </c>
      <c r="GH15" s="174">
        <v>0.6</v>
      </c>
      <c r="GI15" s="173"/>
      <c r="GJ15" s="345" t="s">
        <v>116</v>
      </c>
      <c r="GK15" s="174" t="s">
        <v>116</v>
      </c>
      <c r="GL15" s="173"/>
      <c r="GM15" s="345">
        <v>16</v>
      </c>
      <c r="GN15" s="174">
        <v>9.4</v>
      </c>
      <c r="GO15" s="173"/>
      <c r="GP15" s="345">
        <v>3</v>
      </c>
      <c r="GQ15" s="174">
        <v>1.8</v>
      </c>
      <c r="GR15" s="173"/>
      <c r="GS15" s="345">
        <v>15</v>
      </c>
      <c r="GT15" s="174">
        <v>10.8</v>
      </c>
      <c r="GU15" s="173"/>
      <c r="GV15" s="345" t="s">
        <v>740</v>
      </c>
      <c r="GW15" s="174" t="s">
        <v>740</v>
      </c>
      <c r="GX15" s="173"/>
      <c r="GY15" s="345">
        <v>22</v>
      </c>
      <c r="GZ15" s="174">
        <v>16.5</v>
      </c>
      <c r="HA15" s="173"/>
      <c r="HB15" s="345" t="s">
        <v>740</v>
      </c>
      <c r="HC15" s="174" t="s">
        <v>740</v>
      </c>
      <c r="HD15" s="173"/>
      <c r="HE15" s="345">
        <v>3</v>
      </c>
      <c r="HF15" s="174">
        <v>2.5</v>
      </c>
      <c r="HG15" s="173"/>
      <c r="HH15" s="345">
        <v>0</v>
      </c>
      <c r="HI15" s="174">
        <v>0</v>
      </c>
      <c r="HJ15" s="173"/>
      <c r="HK15" s="345" t="s">
        <v>478</v>
      </c>
      <c r="HL15" s="174" t="s">
        <v>478</v>
      </c>
      <c r="HM15" s="173"/>
      <c r="HN15" s="345">
        <v>3</v>
      </c>
      <c r="HO15" s="174">
        <v>2.6</v>
      </c>
      <c r="HP15" s="173"/>
      <c r="HQ15" s="345">
        <v>2</v>
      </c>
      <c r="HR15" s="174">
        <v>1.9</v>
      </c>
      <c r="HS15" s="173"/>
      <c r="HT15" s="345">
        <v>19</v>
      </c>
      <c r="HU15" s="174">
        <v>18.399999999999999</v>
      </c>
      <c r="HV15" s="173"/>
      <c r="HW15" s="345">
        <v>16</v>
      </c>
      <c r="HX15" s="174">
        <v>15.5</v>
      </c>
      <c r="HY15" s="173"/>
      <c r="HZ15" s="345">
        <v>1</v>
      </c>
      <c r="IA15" s="174">
        <v>1</v>
      </c>
      <c r="IB15" s="173"/>
      <c r="IC15" s="345">
        <v>4</v>
      </c>
      <c r="ID15" s="174">
        <v>4.0999999999999996</v>
      </c>
      <c r="IE15" s="173"/>
      <c r="IF15" s="345">
        <v>5</v>
      </c>
      <c r="IG15" s="174">
        <v>5.3</v>
      </c>
      <c r="IH15" s="173"/>
      <c r="II15" s="345">
        <v>0</v>
      </c>
      <c r="IJ15" s="174">
        <v>0</v>
      </c>
      <c r="IK15" s="173"/>
      <c r="IL15" s="345">
        <v>77</v>
      </c>
      <c r="IM15" s="174">
        <v>84.6</v>
      </c>
      <c r="IN15" s="173"/>
      <c r="IO15" s="345" t="s">
        <v>116</v>
      </c>
      <c r="IP15" s="174" t="s">
        <v>116</v>
      </c>
      <c r="IQ15" s="173"/>
      <c r="IR15" s="345">
        <v>2</v>
      </c>
      <c r="IS15" s="174">
        <v>2.2000000000000002</v>
      </c>
      <c r="IT15" s="173"/>
      <c r="IU15" s="345">
        <v>2</v>
      </c>
      <c r="IV15" s="174">
        <v>2.4</v>
      </c>
      <c r="IW15" s="173"/>
      <c r="IX15" s="345">
        <v>16</v>
      </c>
      <c r="IY15" s="174">
        <v>19.5</v>
      </c>
      <c r="IZ15" s="173"/>
      <c r="JA15" s="345">
        <v>0</v>
      </c>
      <c r="JB15" s="174">
        <v>0</v>
      </c>
      <c r="JC15" s="173"/>
      <c r="JD15" s="345">
        <v>0</v>
      </c>
      <c r="JE15" s="174">
        <v>0</v>
      </c>
      <c r="JF15" s="173"/>
      <c r="JG15" s="345">
        <v>5</v>
      </c>
      <c r="JH15" s="174">
        <v>6.8</v>
      </c>
      <c r="JI15" s="173"/>
      <c r="JJ15" s="345">
        <v>1</v>
      </c>
      <c r="JK15" s="174">
        <v>1.4</v>
      </c>
      <c r="JL15" s="173"/>
      <c r="JM15" s="345">
        <v>10</v>
      </c>
      <c r="JN15" s="174">
        <v>14.5</v>
      </c>
      <c r="JO15" s="173"/>
      <c r="JP15" s="345" t="s">
        <v>478</v>
      </c>
      <c r="JQ15" s="174" t="s">
        <v>478</v>
      </c>
      <c r="JR15" s="173"/>
      <c r="JS15" s="345">
        <v>15</v>
      </c>
      <c r="JT15" s="174">
        <v>22.4</v>
      </c>
      <c r="JU15" s="173"/>
      <c r="JV15" s="345" t="s">
        <v>478</v>
      </c>
      <c r="JW15" s="174" t="s">
        <v>478</v>
      </c>
      <c r="JX15" s="173"/>
      <c r="JY15" s="345">
        <v>1</v>
      </c>
      <c r="JZ15" s="174">
        <v>1.6</v>
      </c>
      <c r="KA15" s="173"/>
      <c r="KB15" s="345">
        <v>0</v>
      </c>
      <c r="KC15" s="174">
        <v>0</v>
      </c>
      <c r="KD15" s="173"/>
      <c r="KE15" s="345">
        <v>4</v>
      </c>
      <c r="KF15" s="174">
        <v>6.7</v>
      </c>
      <c r="KG15" s="173"/>
      <c r="KH15" s="345">
        <v>2</v>
      </c>
      <c r="KI15" s="174">
        <v>3.4</v>
      </c>
      <c r="KJ15" s="173"/>
      <c r="KK15" s="345">
        <v>3</v>
      </c>
      <c r="KL15" s="174">
        <v>5.3</v>
      </c>
      <c r="KM15" s="173"/>
      <c r="KN15" s="345">
        <v>3</v>
      </c>
      <c r="KO15" s="174">
        <v>5.7</v>
      </c>
      <c r="KP15" s="173"/>
    </row>
    <row r="16" spans="1:302" ht="12.4" customHeight="1">
      <c r="A16" s="341" t="s">
        <v>741</v>
      </c>
      <c r="B16" s="160" t="s">
        <v>427</v>
      </c>
      <c r="C16" s="345">
        <v>2171</v>
      </c>
      <c r="D16" s="174">
        <v>15.5</v>
      </c>
      <c r="E16" s="173"/>
      <c r="F16" s="345">
        <v>93</v>
      </c>
      <c r="G16" s="174">
        <v>1.2</v>
      </c>
      <c r="H16" s="173"/>
      <c r="I16" s="345">
        <v>81</v>
      </c>
      <c r="J16" s="174">
        <v>1</v>
      </c>
      <c r="K16" s="173"/>
      <c r="L16" s="345">
        <v>165</v>
      </c>
      <c r="M16" s="174">
        <v>2.4</v>
      </c>
      <c r="N16" s="173"/>
      <c r="O16" s="345">
        <v>329</v>
      </c>
      <c r="P16" s="174">
        <v>5.8</v>
      </c>
      <c r="Q16" s="173"/>
      <c r="R16" s="345">
        <v>37</v>
      </c>
      <c r="S16" s="174">
        <v>0.9</v>
      </c>
      <c r="T16" s="173"/>
      <c r="U16" s="345">
        <v>55</v>
      </c>
      <c r="V16" s="174">
        <v>2.4</v>
      </c>
      <c r="W16" s="173"/>
      <c r="X16" s="345">
        <v>19</v>
      </c>
      <c r="Y16" s="174">
        <v>0.9</v>
      </c>
      <c r="Z16" s="173"/>
      <c r="AA16" s="345">
        <v>40</v>
      </c>
      <c r="AB16" s="174">
        <v>2.1</v>
      </c>
      <c r="AC16" s="173"/>
      <c r="AD16" s="345">
        <v>7</v>
      </c>
      <c r="AE16" s="174">
        <v>0.4</v>
      </c>
      <c r="AF16" s="173"/>
      <c r="AG16" s="345">
        <v>0</v>
      </c>
      <c r="AH16" s="174">
        <v>0</v>
      </c>
      <c r="AI16" s="173"/>
      <c r="AJ16" s="345">
        <v>15</v>
      </c>
      <c r="AK16" s="174">
        <v>1</v>
      </c>
      <c r="AL16" s="173"/>
      <c r="AM16" s="345">
        <v>42</v>
      </c>
      <c r="AN16" s="174">
        <v>3.1</v>
      </c>
      <c r="AO16" s="173"/>
      <c r="AP16" s="345">
        <v>27</v>
      </c>
      <c r="AQ16" s="174">
        <v>2.2000000000000002</v>
      </c>
      <c r="AR16" s="173"/>
      <c r="AS16" s="345">
        <v>25</v>
      </c>
      <c r="AT16" s="174">
        <v>2.2999999999999998</v>
      </c>
      <c r="AU16" s="173"/>
      <c r="AV16" s="345">
        <v>10</v>
      </c>
      <c r="AW16" s="174">
        <v>1</v>
      </c>
      <c r="AX16" s="173"/>
      <c r="AY16" s="345">
        <v>6</v>
      </c>
      <c r="AZ16" s="174">
        <v>0.6</v>
      </c>
      <c r="BA16" s="173"/>
      <c r="BB16" s="345">
        <v>11</v>
      </c>
      <c r="BC16" s="174">
        <v>1.2</v>
      </c>
      <c r="BD16" s="173"/>
      <c r="BE16" s="345">
        <v>47</v>
      </c>
      <c r="BF16" s="174">
        <v>5.8</v>
      </c>
      <c r="BG16" s="173"/>
      <c r="BH16" s="345">
        <v>11</v>
      </c>
      <c r="BI16" s="174">
        <v>1.4</v>
      </c>
      <c r="BJ16" s="173"/>
      <c r="BK16" s="345">
        <v>17</v>
      </c>
      <c r="BL16" s="174">
        <v>2.2000000000000002</v>
      </c>
      <c r="BM16" s="173"/>
      <c r="BN16" s="345">
        <v>20</v>
      </c>
      <c r="BO16" s="174">
        <v>2.6</v>
      </c>
      <c r="BP16" s="173"/>
      <c r="BQ16" s="345" t="s">
        <v>116</v>
      </c>
      <c r="BR16" s="174" t="s">
        <v>116</v>
      </c>
      <c r="BS16" s="173"/>
      <c r="BT16" s="345">
        <v>10</v>
      </c>
      <c r="BU16" s="174">
        <v>1.5</v>
      </c>
      <c r="BV16" s="173"/>
      <c r="BW16" s="345">
        <v>46</v>
      </c>
      <c r="BX16" s="174">
        <v>6.7</v>
      </c>
      <c r="BY16" s="173"/>
      <c r="BZ16" s="345">
        <v>15</v>
      </c>
      <c r="CA16" s="174">
        <v>2.2999999999999998</v>
      </c>
      <c r="CB16" s="173"/>
      <c r="CC16" s="345">
        <v>65</v>
      </c>
      <c r="CD16" s="174">
        <v>10.3</v>
      </c>
      <c r="CE16" s="173"/>
      <c r="CF16" s="345">
        <v>4</v>
      </c>
      <c r="CG16" s="174">
        <v>0.7</v>
      </c>
      <c r="CH16" s="173"/>
      <c r="CI16" s="345">
        <v>0</v>
      </c>
      <c r="CJ16" s="174">
        <v>0</v>
      </c>
      <c r="CK16" s="173"/>
      <c r="CL16" s="345">
        <v>7</v>
      </c>
      <c r="CM16" s="174">
        <v>1.3</v>
      </c>
      <c r="CN16" s="173"/>
      <c r="CO16" s="345">
        <v>2</v>
      </c>
      <c r="CP16" s="174">
        <v>0.4</v>
      </c>
      <c r="CQ16" s="173"/>
      <c r="CR16" s="345">
        <v>24</v>
      </c>
      <c r="CS16" s="174">
        <v>4.5999999999999996</v>
      </c>
      <c r="CT16" s="173"/>
      <c r="CU16" s="345">
        <v>12</v>
      </c>
      <c r="CV16" s="174">
        <v>2.2999999999999998</v>
      </c>
      <c r="CW16" s="173"/>
      <c r="CX16" s="345">
        <v>1</v>
      </c>
      <c r="CY16" s="174">
        <v>0.2</v>
      </c>
      <c r="CZ16" s="173"/>
      <c r="DA16" s="345" t="s">
        <v>478</v>
      </c>
      <c r="DB16" s="174" t="s">
        <v>478</v>
      </c>
      <c r="DC16" s="173"/>
      <c r="DD16" s="345" t="s">
        <v>116</v>
      </c>
      <c r="DE16" s="174" t="s">
        <v>116</v>
      </c>
      <c r="DF16" s="173"/>
      <c r="DG16" s="345">
        <v>4</v>
      </c>
      <c r="DH16" s="174">
        <v>0.9</v>
      </c>
      <c r="DI16" s="173"/>
      <c r="DJ16" s="345">
        <v>34</v>
      </c>
      <c r="DK16" s="174">
        <v>8</v>
      </c>
      <c r="DL16" s="173"/>
      <c r="DM16" s="345">
        <v>23</v>
      </c>
      <c r="DN16" s="174">
        <v>5.7</v>
      </c>
      <c r="DO16" s="173"/>
      <c r="DP16" s="345">
        <v>25</v>
      </c>
      <c r="DQ16" s="174">
        <v>6.4</v>
      </c>
      <c r="DR16" s="173"/>
      <c r="DS16" s="345">
        <v>5</v>
      </c>
      <c r="DT16" s="174">
        <v>1.3</v>
      </c>
      <c r="DU16" s="173"/>
      <c r="DV16" s="345">
        <v>44</v>
      </c>
      <c r="DW16" s="174">
        <v>12.1</v>
      </c>
      <c r="DX16" s="173"/>
      <c r="DY16" s="345">
        <v>2</v>
      </c>
      <c r="DZ16" s="174">
        <v>0.6</v>
      </c>
      <c r="EA16" s="173"/>
      <c r="EB16" s="345">
        <v>9</v>
      </c>
      <c r="EC16" s="174">
        <v>2.6</v>
      </c>
      <c r="ED16" s="173"/>
      <c r="EE16" s="345">
        <v>2</v>
      </c>
      <c r="EF16" s="174">
        <v>0.6</v>
      </c>
      <c r="EG16" s="173"/>
      <c r="EH16" s="345">
        <v>25</v>
      </c>
      <c r="EI16" s="174">
        <v>7.9</v>
      </c>
      <c r="EJ16" s="173"/>
      <c r="EK16" s="345" t="s">
        <v>478</v>
      </c>
      <c r="EL16" s="174" t="s">
        <v>478</v>
      </c>
      <c r="EM16" s="173"/>
      <c r="EN16" s="345" t="s">
        <v>116</v>
      </c>
      <c r="EO16" s="174" t="s">
        <v>116</v>
      </c>
      <c r="EP16" s="173"/>
      <c r="EQ16" s="345">
        <v>7</v>
      </c>
      <c r="ER16" s="174">
        <v>2.4</v>
      </c>
      <c r="ES16" s="173"/>
      <c r="ET16" s="345">
        <v>7</v>
      </c>
      <c r="EU16" s="174">
        <v>2.5</v>
      </c>
      <c r="EV16" s="173"/>
      <c r="EW16" s="345">
        <v>9</v>
      </c>
      <c r="EX16" s="174">
        <v>3.2</v>
      </c>
      <c r="EY16" s="173"/>
      <c r="EZ16" s="345">
        <v>9</v>
      </c>
      <c r="FA16" s="174">
        <v>3.4</v>
      </c>
      <c r="FB16" s="173"/>
      <c r="FC16" s="345">
        <v>4</v>
      </c>
      <c r="FD16" s="174">
        <v>1.6</v>
      </c>
      <c r="FE16" s="173"/>
      <c r="FF16" s="345">
        <v>5</v>
      </c>
      <c r="FG16" s="174">
        <v>2</v>
      </c>
      <c r="FH16" s="173"/>
      <c r="FI16" s="345">
        <v>1</v>
      </c>
      <c r="FJ16" s="174">
        <v>0.4</v>
      </c>
      <c r="FK16" s="173"/>
      <c r="FL16" s="345">
        <v>4</v>
      </c>
      <c r="FM16" s="174">
        <v>1.8</v>
      </c>
      <c r="FN16" s="173"/>
      <c r="FO16" s="345">
        <v>0</v>
      </c>
      <c r="FP16" s="174">
        <v>0</v>
      </c>
      <c r="FQ16" s="173"/>
      <c r="FR16" s="345">
        <v>0</v>
      </c>
      <c r="FS16" s="174">
        <v>0</v>
      </c>
      <c r="FT16" s="173"/>
      <c r="FU16" s="345">
        <v>1</v>
      </c>
      <c r="FV16" s="174">
        <v>0.5</v>
      </c>
      <c r="FW16" s="173"/>
      <c r="FX16" s="345">
        <v>29</v>
      </c>
      <c r="FY16" s="174">
        <v>15.2</v>
      </c>
      <c r="FZ16" s="173"/>
      <c r="GA16" s="345">
        <v>6</v>
      </c>
      <c r="GB16" s="174">
        <v>3.2</v>
      </c>
      <c r="GC16" s="173"/>
      <c r="GD16" s="345">
        <v>12</v>
      </c>
      <c r="GE16" s="174">
        <v>6.5</v>
      </c>
      <c r="GF16" s="173"/>
      <c r="GG16" s="345" t="s">
        <v>478</v>
      </c>
      <c r="GH16" s="174" t="s">
        <v>478</v>
      </c>
      <c r="GI16" s="173"/>
      <c r="GJ16" s="345" t="s">
        <v>116</v>
      </c>
      <c r="GK16" s="174" t="s">
        <v>116</v>
      </c>
      <c r="GL16" s="173"/>
      <c r="GM16" s="345">
        <v>1</v>
      </c>
      <c r="GN16" s="174">
        <v>0.6</v>
      </c>
      <c r="GO16" s="173"/>
      <c r="GP16" s="345">
        <v>1</v>
      </c>
      <c r="GQ16" s="174">
        <v>0.6</v>
      </c>
      <c r="GR16" s="173"/>
      <c r="GS16" s="345">
        <v>2</v>
      </c>
      <c r="GT16" s="174">
        <v>1.4</v>
      </c>
      <c r="GU16" s="173"/>
      <c r="GV16" s="345">
        <v>0</v>
      </c>
      <c r="GW16" s="174">
        <v>0</v>
      </c>
      <c r="GX16" s="173"/>
      <c r="GY16" s="345">
        <v>1</v>
      </c>
      <c r="GZ16" s="174">
        <v>0.8</v>
      </c>
      <c r="HA16" s="173"/>
      <c r="HB16" s="345" t="s">
        <v>116</v>
      </c>
      <c r="HC16" s="174" t="s">
        <v>116</v>
      </c>
      <c r="HD16" s="173"/>
      <c r="HE16" s="345">
        <v>3</v>
      </c>
      <c r="HF16" s="174">
        <v>2.5</v>
      </c>
      <c r="HG16" s="173"/>
      <c r="HH16" s="345">
        <v>0</v>
      </c>
      <c r="HI16" s="174">
        <v>0</v>
      </c>
      <c r="HJ16" s="173"/>
      <c r="HK16" s="345">
        <v>18</v>
      </c>
      <c r="HL16" s="174">
        <v>15.4</v>
      </c>
      <c r="HM16" s="173"/>
      <c r="HN16" s="345">
        <v>2</v>
      </c>
      <c r="HO16" s="174">
        <v>1.8</v>
      </c>
      <c r="HP16" s="173"/>
      <c r="HQ16" s="345">
        <v>1</v>
      </c>
      <c r="HR16" s="174">
        <v>1</v>
      </c>
      <c r="HS16" s="173"/>
      <c r="HT16" s="345" t="s">
        <v>478</v>
      </c>
      <c r="HU16" s="174" t="s">
        <v>478</v>
      </c>
      <c r="HV16" s="173"/>
      <c r="HW16" s="345">
        <v>7</v>
      </c>
      <c r="HX16" s="174">
        <v>6.8</v>
      </c>
      <c r="HY16" s="173"/>
      <c r="HZ16" s="345">
        <v>1</v>
      </c>
      <c r="IA16" s="174">
        <v>1</v>
      </c>
      <c r="IB16" s="173"/>
      <c r="IC16" s="345">
        <v>3</v>
      </c>
      <c r="ID16" s="174">
        <v>3.1</v>
      </c>
      <c r="IE16" s="173"/>
      <c r="IF16" s="345">
        <v>2</v>
      </c>
      <c r="IG16" s="174">
        <v>2.1</v>
      </c>
      <c r="IH16" s="173"/>
      <c r="II16" s="345" t="s">
        <v>478</v>
      </c>
      <c r="IJ16" s="174" t="s">
        <v>478</v>
      </c>
      <c r="IK16" s="173"/>
      <c r="IL16" s="345">
        <v>8</v>
      </c>
      <c r="IM16" s="174">
        <v>8.8000000000000007</v>
      </c>
      <c r="IN16" s="173"/>
      <c r="IO16" s="345" t="s">
        <v>116</v>
      </c>
      <c r="IP16" s="174" t="s">
        <v>116</v>
      </c>
      <c r="IQ16" s="173"/>
      <c r="IR16" s="345">
        <v>0</v>
      </c>
      <c r="IS16" s="174">
        <v>0</v>
      </c>
      <c r="IT16" s="173"/>
      <c r="IU16" s="345">
        <v>1</v>
      </c>
      <c r="IV16" s="174">
        <v>1.2</v>
      </c>
      <c r="IW16" s="173"/>
      <c r="IX16" s="345">
        <v>4</v>
      </c>
      <c r="IY16" s="174">
        <v>4.9000000000000004</v>
      </c>
      <c r="IZ16" s="173"/>
      <c r="JA16" s="345">
        <v>0</v>
      </c>
      <c r="JB16" s="174">
        <v>0</v>
      </c>
      <c r="JC16" s="173"/>
      <c r="JD16" s="345">
        <v>0</v>
      </c>
      <c r="JE16" s="174">
        <v>0</v>
      </c>
      <c r="JF16" s="173"/>
      <c r="JG16" s="345">
        <v>2</v>
      </c>
      <c r="JH16" s="174">
        <v>2.7</v>
      </c>
      <c r="JI16" s="173"/>
      <c r="JJ16" s="345">
        <v>3</v>
      </c>
      <c r="JK16" s="174">
        <v>4.3</v>
      </c>
      <c r="JL16" s="173"/>
      <c r="JM16" s="345" t="s">
        <v>478</v>
      </c>
      <c r="JN16" s="174" t="s">
        <v>478</v>
      </c>
      <c r="JO16" s="173"/>
      <c r="JP16" s="345" t="s">
        <v>478</v>
      </c>
      <c r="JQ16" s="174" t="s">
        <v>478</v>
      </c>
      <c r="JR16" s="173"/>
      <c r="JS16" s="345">
        <v>1</v>
      </c>
      <c r="JT16" s="174">
        <v>1.5</v>
      </c>
      <c r="JU16" s="173"/>
      <c r="JV16" s="345" t="s">
        <v>116</v>
      </c>
      <c r="JW16" s="174" t="s">
        <v>116</v>
      </c>
      <c r="JX16" s="173"/>
      <c r="JY16" s="345">
        <v>0</v>
      </c>
      <c r="JZ16" s="174">
        <v>0</v>
      </c>
      <c r="KA16" s="173"/>
      <c r="KB16" s="345">
        <v>0</v>
      </c>
      <c r="KC16" s="174">
        <v>0</v>
      </c>
      <c r="KD16" s="173"/>
      <c r="KE16" s="345" t="s">
        <v>116</v>
      </c>
      <c r="KF16" s="174" t="s">
        <v>116</v>
      </c>
      <c r="KG16" s="173"/>
      <c r="KH16" s="345">
        <v>0</v>
      </c>
      <c r="KI16" s="174">
        <v>0</v>
      </c>
      <c r="KJ16" s="173"/>
      <c r="KK16" s="345">
        <v>1</v>
      </c>
      <c r="KL16" s="174">
        <v>1.8</v>
      </c>
      <c r="KM16" s="173"/>
      <c r="KN16" s="345">
        <v>2</v>
      </c>
      <c r="KO16" s="174">
        <v>3.8</v>
      </c>
      <c r="KP16" s="173"/>
    </row>
    <row r="17" spans="1:302" ht="12.4" customHeight="1">
      <c r="A17" s="341" t="s">
        <v>742</v>
      </c>
      <c r="B17" s="160" t="s">
        <v>428</v>
      </c>
      <c r="C17" s="345">
        <v>2427</v>
      </c>
      <c r="D17" s="174">
        <v>17.3</v>
      </c>
      <c r="E17" s="173"/>
      <c r="F17" s="345">
        <v>1291</v>
      </c>
      <c r="G17" s="174">
        <v>16.3</v>
      </c>
      <c r="H17" s="173"/>
      <c r="I17" s="345">
        <v>880</v>
      </c>
      <c r="J17" s="174">
        <v>11.1</v>
      </c>
      <c r="K17" s="173"/>
      <c r="L17" s="345">
        <v>1725</v>
      </c>
      <c r="M17" s="174">
        <v>25.5</v>
      </c>
      <c r="N17" s="173"/>
      <c r="O17" s="345">
        <v>1472</v>
      </c>
      <c r="P17" s="174">
        <v>25.9</v>
      </c>
      <c r="Q17" s="173"/>
      <c r="R17" s="345">
        <v>160</v>
      </c>
      <c r="S17" s="174">
        <v>4.0999999999999996</v>
      </c>
      <c r="T17" s="173"/>
      <c r="U17" s="345">
        <v>510</v>
      </c>
      <c r="V17" s="174">
        <v>22.2</v>
      </c>
      <c r="W17" s="173"/>
      <c r="X17" s="345">
        <v>593</v>
      </c>
      <c r="Y17" s="174">
        <v>29.4</v>
      </c>
      <c r="Z17" s="173"/>
      <c r="AA17" s="345">
        <v>997</v>
      </c>
      <c r="AB17" s="174">
        <v>51.8</v>
      </c>
      <c r="AC17" s="173"/>
      <c r="AD17" s="345">
        <v>335</v>
      </c>
      <c r="AE17" s="174">
        <v>19.899999999999999</v>
      </c>
      <c r="AF17" s="173"/>
      <c r="AG17" s="345">
        <v>34</v>
      </c>
      <c r="AH17" s="174">
        <v>2.2000000000000002</v>
      </c>
      <c r="AI17" s="173"/>
      <c r="AJ17" s="345">
        <v>70</v>
      </c>
      <c r="AK17" s="174">
        <v>4.9000000000000004</v>
      </c>
      <c r="AL17" s="173"/>
      <c r="AM17" s="345">
        <v>519</v>
      </c>
      <c r="AN17" s="174">
        <v>38.6</v>
      </c>
      <c r="AO17" s="173"/>
      <c r="AP17" s="345">
        <v>433</v>
      </c>
      <c r="AQ17" s="174">
        <v>34.6</v>
      </c>
      <c r="AR17" s="173"/>
      <c r="AS17" s="345">
        <v>585</v>
      </c>
      <c r="AT17" s="174">
        <v>52.7</v>
      </c>
      <c r="AU17" s="173"/>
      <c r="AV17" s="345">
        <v>93</v>
      </c>
      <c r="AW17" s="174">
        <v>9.1999999999999993</v>
      </c>
      <c r="AX17" s="173"/>
      <c r="AY17" s="345">
        <v>145</v>
      </c>
      <c r="AZ17" s="174">
        <v>15.6</v>
      </c>
      <c r="BA17" s="173"/>
      <c r="BB17" s="345">
        <v>419</v>
      </c>
      <c r="BC17" s="174">
        <v>46.5</v>
      </c>
      <c r="BD17" s="173"/>
      <c r="BE17" s="345">
        <v>263</v>
      </c>
      <c r="BF17" s="174">
        <v>32.4</v>
      </c>
      <c r="BG17" s="173"/>
      <c r="BH17" s="345">
        <v>367</v>
      </c>
      <c r="BI17" s="174">
        <v>46.3</v>
      </c>
      <c r="BJ17" s="173"/>
      <c r="BK17" s="345">
        <v>436</v>
      </c>
      <c r="BL17" s="174">
        <v>57</v>
      </c>
      <c r="BM17" s="173"/>
      <c r="BN17" s="345">
        <v>189</v>
      </c>
      <c r="BO17" s="174">
        <v>25</v>
      </c>
      <c r="BP17" s="173"/>
      <c r="BQ17" s="345" t="s">
        <v>116</v>
      </c>
      <c r="BR17" s="174" t="s">
        <v>116</v>
      </c>
      <c r="BS17" s="173"/>
      <c r="BT17" s="345">
        <v>291</v>
      </c>
      <c r="BU17" s="174">
        <v>42.5</v>
      </c>
      <c r="BV17" s="173"/>
      <c r="BW17" s="345">
        <v>290</v>
      </c>
      <c r="BX17" s="174">
        <v>42.5</v>
      </c>
      <c r="BY17" s="173"/>
      <c r="BZ17" s="345">
        <v>165</v>
      </c>
      <c r="CA17" s="174">
        <v>25.2</v>
      </c>
      <c r="CB17" s="173"/>
      <c r="CC17" s="345">
        <v>166</v>
      </c>
      <c r="CD17" s="174">
        <v>26.3</v>
      </c>
      <c r="CE17" s="173"/>
      <c r="CF17" s="345">
        <v>45</v>
      </c>
      <c r="CG17" s="174">
        <v>7.7</v>
      </c>
      <c r="CH17" s="173"/>
      <c r="CI17" s="345">
        <v>27</v>
      </c>
      <c r="CJ17" s="174">
        <v>4.9000000000000004</v>
      </c>
      <c r="CK17" s="173"/>
      <c r="CL17" s="345">
        <v>160</v>
      </c>
      <c r="CM17" s="174">
        <v>29.5</v>
      </c>
      <c r="CN17" s="173"/>
      <c r="CO17" s="345">
        <v>140</v>
      </c>
      <c r="CP17" s="174">
        <v>26</v>
      </c>
      <c r="CQ17" s="173"/>
      <c r="CR17" s="345">
        <v>187</v>
      </c>
      <c r="CS17" s="174">
        <v>35.6</v>
      </c>
      <c r="CT17" s="173"/>
      <c r="CU17" s="345">
        <v>117</v>
      </c>
      <c r="CV17" s="174">
        <v>22.9</v>
      </c>
      <c r="CW17" s="173"/>
      <c r="CX17" s="345">
        <v>29</v>
      </c>
      <c r="CY17" s="174">
        <v>6.2</v>
      </c>
      <c r="CZ17" s="173"/>
      <c r="DA17" s="345">
        <v>15</v>
      </c>
      <c r="DB17" s="174">
        <v>3.2</v>
      </c>
      <c r="DC17" s="173"/>
      <c r="DD17" s="345" t="s">
        <v>116</v>
      </c>
      <c r="DE17" s="174" t="s">
        <v>116</v>
      </c>
      <c r="DF17" s="173"/>
      <c r="DG17" s="345">
        <v>303</v>
      </c>
      <c r="DH17" s="174">
        <v>68.400000000000006</v>
      </c>
      <c r="DI17" s="173"/>
      <c r="DJ17" s="345">
        <v>39</v>
      </c>
      <c r="DK17" s="174">
        <v>9.1</v>
      </c>
      <c r="DL17" s="173"/>
      <c r="DM17" s="345">
        <v>22</v>
      </c>
      <c r="DN17" s="174">
        <v>5.4</v>
      </c>
      <c r="DO17" s="173"/>
      <c r="DP17" s="345">
        <v>174</v>
      </c>
      <c r="DQ17" s="174">
        <v>44.3</v>
      </c>
      <c r="DR17" s="173"/>
      <c r="DS17" s="345">
        <v>84</v>
      </c>
      <c r="DT17" s="174">
        <v>21.6</v>
      </c>
      <c r="DU17" s="173"/>
      <c r="DV17" s="345">
        <v>60</v>
      </c>
      <c r="DW17" s="174">
        <v>16.399999999999999</v>
      </c>
      <c r="DX17" s="173"/>
      <c r="DY17" s="345">
        <v>134</v>
      </c>
      <c r="DZ17" s="174">
        <v>38.6</v>
      </c>
      <c r="EA17" s="173"/>
      <c r="EB17" s="345">
        <v>150</v>
      </c>
      <c r="EC17" s="174">
        <v>43.6</v>
      </c>
      <c r="ED17" s="173"/>
      <c r="EE17" s="345">
        <v>111</v>
      </c>
      <c r="EF17" s="174">
        <v>34.299999999999997</v>
      </c>
      <c r="EG17" s="173"/>
      <c r="EH17" s="345">
        <v>118</v>
      </c>
      <c r="EI17" s="174">
        <v>37.1</v>
      </c>
      <c r="EJ17" s="173"/>
      <c r="EK17" s="345">
        <v>2</v>
      </c>
      <c r="EL17" s="174">
        <v>0.7</v>
      </c>
      <c r="EM17" s="173"/>
      <c r="EN17" s="345" t="s">
        <v>116</v>
      </c>
      <c r="EO17" s="174" t="s">
        <v>116</v>
      </c>
      <c r="EP17" s="173"/>
      <c r="EQ17" s="345">
        <v>45</v>
      </c>
      <c r="ER17" s="174">
        <v>15.5</v>
      </c>
      <c r="ES17" s="173"/>
      <c r="ET17" s="345">
        <v>39</v>
      </c>
      <c r="EU17" s="174">
        <v>13.8</v>
      </c>
      <c r="EV17" s="173"/>
      <c r="EW17" s="345">
        <v>143</v>
      </c>
      <c r="EX17" s="174">
        <v>51.6</v>
      </c>
      <c r="EY17" s="173"/>
      <c r="EZ17" s="345">
        <v>62</v>
      </c>
      <c r="FA17" s="174">
        <v>23.4</v>
      </c>
      <c r="FB17" s="173"/>
      <c r="FC17" s="345">
        <v>57</v>
      </c>
      <c r="FD17" s="174">
        <v>22.1</v>
      </c>
      <c r="FE17" s="173"/>
      <c r="FF17" s="345">
        <v>85</v>
      </c>
      <c r="FG17" s="174">
        <v>34.4</v>
      </c>
      <c r="FH17" s="173"/>
      <c r="FI17" s="345">
        <v>96</v>
      </c>
      <c r="FJ17" s="174">
        <v>39.799999999999997</v>
      </c>
      <c r="FK17" s="173"/>
      <c r="FL17" s="345">
        <v>19</v>
      </c>
      <c r="FM17" s="174">
        <v>8.5</v>
      </c>
      <c r="FN17" s="173"/>
      <c r="FO17" s="345">
        <v>40</v>
      </c>
      <c r="FP17" s="174">
        <v>19.100000000000001</v>
      </c>
      <c r="FQ17" s="173"/>
      <c r="FR17" s="345">
        <v>10</v>
      </c>
      <c r="FS17" s="174">
        <v>5.2</v>
      </c>
      <c r="FT17" s="173"/>
      <c r="FU17" s="345">
        <v>6</v>
      </c>
      <c r="FV17" s="174">
        <v>3.1</v>
      </c>
      <c r="FW17" s="173"/>
      <c r="FX17" s="345">
        <v>41</v>
      </c>
      <c r="FY17" s="174">
        <v>21.5</v>
      </c>
      <c r="FZ17" s="173"/>
      <c r="GA17" s="345">
        <v>4</v>
      </c>
      <c r="GB17" s="174">
        <v>2.1</v>
      </c>
      <c r="GC17" s="173"/>
      <c r="GD17" s="345">
        <v>86</v>
      </c>
      <c r="GE17" s="174">
        <v>46.2</v>
      </c>
      <c r="GF17" s="173"/>
      <c r="GG17" s="345">
        <v>19</v>
      </c>
      <c r="GH17" s="174">
        <v>10.6</v>
      </c>
      <c r="GI17" s="173"/>
      <c r="GJ17" s="345">
        <v>0</v>
      </c>
      <c r="GK17" s="174">
        <v>0</v>
      </c>
      <c r="GL17" s="173"/>
      <c r="GM17" s="345">
        <v>38</v>
      </c>
      <c r="GN17" s="174">
        <v>22.4</v>
      </c>
      <c r="GO17" s="173"/>
      <c r="GP17" s="345">
        <v>2</v>
      </c>
      <c r="GQ17" s="174">
        <v>1.2</v>
      </c>
      <c r="GR17" s="173"/>
      <c r="GS17" s="345">
        <v>54</v>
      </c>
      <c r="GT17" s="174">
        <v>38.799999999999997</v>
      </c>
      <c r="GU17" s="173"/>
      <c r="GV17" s="345">
        <v>16</v>
      </c>
      <c r="GW17" s="174">
        <v>11.5</v>
      </c>
      <c r="GX17" s="173"/>
      <c r="GY17" s="345">
        <v>36</v>
      </c>
      <c r="GZ17" s="174">
        <v>27.1</v>
      </c>
      <c r="HA17" s="173"/>
      <c r="HB17" s="345">
        <v>130</v>
      </c>
      <c r="HC17" s="174">
        <v>100</v>
      </c>
      <c r="HD17" s="173"/>
      <c r="HE17" s="345">
        <v>45</v>
      </c>
      <c r="HF17" s="174">
        <v>36.9</v>
      </c>
      <c r="HG17" s="173"/>
      <c r="HH17" s="345">
        <v>116</v>
      </c>
      <c r="HI17" s="174">
        <v>97.5</v>
      </c>
      <c r="HJ17" s="173"/>
      <c r="HK17" s="345">
        <v>35</v>
      </c>
      <c r="HL17" s="174">
        <v>29.9</v>
      </c>
      <c r="HM17" s="173"/>
      <c r="HN17" s="345">
        <v>59</v>
      </c>
      <c r="HO17" s="174">
        <v>51.8</v>
      </c>
      <c r="HP17" s="173"/>
      <c r="HQ17" s="345">
        <v>38</v>
      </c>
      <c r="HR17" s="174">
        <v>36.200000000000003</v>
      </c>
      <c r="HS17" s="173"/>
      <c r="HT17" s="345">
        <v>56</v>
      </c>
      <c r="HU17" s="174">
        <v>54.4</v>
      </c>
      <c r="HV17" s="173"/>
      <c r="HW17" s="345">
        <v>47</v>
      </c>
      <c r="HX17" s="174">
        <v>45.6</v>
      </c>
      <c r="HY17" s="173"/>
      <c r="HZ17" s="345">
        <v>17</v>
      </c>
      <c r="IA17" s="174">
        <v>16.8</v>
      </c>
      <c r="IB17" s="173"/>
      <c r="IC17" s="345">
        <v>2</v>
      </c>
      <c r="ID17" s="174">
        <v>2.1</v>
      </c>
      <c r="IE17" s="173"/>
      <c r="IF17" s="345">
        <v>39</v>
      </c>
      <c r="IG17" s="174">
        <v>41.1</v>
      </c>
      <c r="IH17" s="173"/>
      <c r="II17" s="345">
        <v>55</v>
      </c>
      <c r="IJ17" s="174">
        <v>57.9</v>
      </c>
      <c r="IK17" s="173"/>
      <c r="IL17" s="345">
        <v>4</v>
      </c>
      <c r="IM17" s="174">
        <v>4.4000000000000004</v>
      </c>
      <c r="IN17" s="173"/>
      <c r="IO17" s="345">
        <v>0</v>
      </c>
      <c r="IP17" s="174">
        <v>0</v>
      </c>
      <c r="IQ17" s="173"/>
      <c r="IR17" s="345">
        <v>2</v>
      </c>
      <c r="IS17" s="174">
        <v>2.2000000000000002</v>
      </c>
      <c r="IT17" s="173"/>
      <c r="IU17" s="345">
        <v>4</v>
      </c>
      <c r="IV17" s="174">
        <v>4.8</v>
      </c>
      <c r="IW17" s="173"/>
      <c r="IX17" s="345">
        <v>22</v>
      </c>
      <c r="IY17" s="174">
        <v>26.8</v>
      </c>
      <c r="IZ17" s="173"/>
      <c r="JA17" s="345">
        <v>50</v>
      </c>
      <c r="JB17" s="174">
        <v>66.7</v>
      </c>
      <c r="JC17" s="173"/>
      <c r="JD17" s="345">
        <v>73</v>
      </c>
      <c r="JE17" s="174">
        <v>98.6</v>
      </c>
      <c r="JF17" s="173"/>
      <c r="JG17" s="345">
        <v>33</v>
      </c>
      <c r="JH17" s="174">
        <v>44.6</v>
      </c>
      <c r="JI17" s="173"/>
      <c r="JJ17" s="345">
        <v>3</v>
      </c>
      <c r="JK17" s="174">
        <v>4.3</v>
      </c>
      <c r="JL17" s="173"/>
      <c r="JM17" s="345" t="s">
        <v>478</v>
      </c>
      <c r="JN17" s="174" t="s">
        <v>478</v>
      </c>
      <c r="JO17" s="173"/>
      <c r="JP17" s="345">
        <v>32</v>
      </c>
      <c r="JQ17" s="174">
        <v>47.1</v>
      </c>
      <c r="JR17" s="173"/>
      <c r="JS17" s="345">
        <v>8</v>
      </c>
      <c r="JT17" s="174">
        <v>11.9</v>
      </c>
      <c r="JU17" s="173"/>
      <c r="JV17" s="345">
        <v>31</v>
      </c>
      <c r="JW17" s="174">
        <v>47</v>
      </c>
      <c r="JX17" s="173"/>
      <c r="JY17" s="345">
        <v>33</v>
      </c>
      <c r="JZ17" s="174">
        <v>54.1</v>
      </c>
      <c r="KA17" s="173"/>
      <c r="KB17" s="345">
        <v>2</v>
      </c>
      <c r="KC17" s="174">
        <v>3.3</v>
      </c>
      <c r="KD17" s="173"/>
      <c r="KE17" s="345">
        <v>1</v>
      </c>
      <c r="KF17" s="174">
        <v>1.7</v>
      </c>
      <c r="KG17" s="173"/>
      <c r="KH17" s="345">
        <v>7</v>
      </c>
      <c r="KI17" s="174">
        <v>12.1</v>
      </c>
      <c r="KJ17" s="173"/>
      <c r="KK17" s="345">
        <v>10</v>
      </c>
      <c r="KL17" s="174">
        <v>17.5</v>
      </c>
      <c r="KM17" s="173"/>
      <c r="KN17" s="345">
        <v>15</v>
      </c>
      <c r="KO17" s="174">
        <v>28.3</v>
      </c>
      <c r="KP17" s="173"/>
    </row>
    <row r="18" spans="1:302" ht="12.4" customHeight="1">
      <c r="A18" s="341" t="s">
        <v>743</v>
      </c>
      <c r="B18" s="160" t="s">
        <v>429</v>
      </c>
      <c r="C18" s="345">
        <v>1195</v>
      </c>
      <c r="D18" s="174">
        <v>8.5</v>
      </c>
      <c r="E18" s="173"/>
      <c r="F18" s="345">
        <v>846</v>
      </c>
      <c r="G18" s="174">
        <v>10.7</v>
      </c>
      <c r="H18" s="173"/>
      <c r="I18" s="345">
        <v>615</v>
      </c>
      <c r="J18" s="174">
        <v>7.8</v>
      </c>
      <c r="K18" s="173"/>
      <c r="L18" s="345">
        <v>1098</v>
      </c>
      <c r="M18" s="174">
        <v>16.2</v>
      </c>
      <c r="N18" s="173"/>
      <c r="O18" s="345">
        <v>998</v>
      </c>
      <c r="P18" s="174">
        <v>17.5</v>
      </c>
      <c r="Q18" s="173"/>
      <c r="R18" s="346" t="s">
        <v>478</v>
      </c>
      <c r="S18" s="174" t="s">
        <v>478</v>
      </c>
      <c r="T18" s="173"/>
      <c r="U18" s="346">
        <v>262</v>
      </c>
      <c r="V18" s="174">
        <v>11.4</v>
      </c>
      <c r="W18" s="173"/>
      <c r="X18" s="346">
        <v>410</v>
      </c>
      <c r="Y18" s="174">
        <v>20.3</v>
      </c>
      <c r="Z18" s="173"/>
      <c r="AA18" s="346">
        <v>40</v>
      </c>
      <c r="AB18" s="174">
        <v>2.1</v>
      </c>
      <c r="AC18" s="173"/>
      <c r="AD18" s="346">
        <v>21</v>
      </c>
      <c r="AE18" s="174">
        <v>1.3</v>
      </c>
      <c r="AF18" s="173"/>
      <c r="AG18" s="346">
        <v>0</v>
      </c>
      <c r="AH18" s="174">
        <v>0</v>
      </c>
      <c r="AI18" s="173"/>
      <c r="AJ18" s="346">
        <v>34</v>
      </c>
      <c r="AK18" s="174">
        <v>2.4</v>
      </c>
      <c r="AL18" s="173"/>
      <c r="AM18" s="346">
        <v>197</v>
      </c>
      <c r="AN18" s="174">
        <v>14.6</v>
      </c>
      <c r="AO18" s="173"/>
      <c r="AP18" s="346">
        <v>197</v>
      </c>
      <c r="AQ18" s="174">
        <v>15.7</v>
      </c>
      <c r="AR18" s="173"/>
      <c r="AS18" s="346">
        <v>367</v>
      </c>
      <c r="AT18" s="174">
        <v>33</v>
      </c>
      <c r="AU18" s="173"/>
      <c r="AV18" s="345">
        <v>36</v>
      </c>
      <c r="AW18" s="174">
        <v>3.6</v>
      </c>
      <c r="AX18" s="173"/>
      <c r="AY18" s="345">
        <v>96</v>
      </c>
      <c r="AZ18" s="174">
        <v>10.4</v>
      </c>
      <c r="BA18" s="173"/>
      <c r="BB18" s="345">
        <v>227</v>
      </c>
      <c r="BC18" s="174">
        <v>25.2</v>
      </c>
      <c r="BD18" s="173"/>
      <c r="BE18" s="345">
        <v>70</v>
      </c>
      <c r="BF18" s="174">
        <v>8.6</v>
      </c>
      <c r="BG18" s="173"/>
      <c r="BH18" s="345">
        <v>178</v>
      </c>
      <c r="BI18" s="174">
        <v>22.4</v>
      </c>
      <c r="BJ18" s="173"/>
      <c r="BK18" s="346">
        <v>172</v>
      </c>
      <c r="BL18" s="174">
        <v>22.5</v>
      </c>
      <c r="BM18" s="173"/>
      <c r="BN18" s="346">
        <v>130</v>
      </c>
      <c r="BO18" s="174">
        <v>17.2</v>
      </c>
      <c r="BP18" s="173"/>
      <c r="BQ18" s="346" t="s">
        <v>116</v>
      </c>
      <c r="BR18" s="174" t="s">
        <v>116</v>
      </c>
      <c r="BS18" s="173"/>
      <c r="BT18" s="346">
        <v>3</v>
      </c>
      <c r="BU18" s="174">
        <v>0.4</v>
      </c>
      <c r="BV18" s="173"/>
      <c r="BW18" s="346">
        <v>122</v>
      </c>
      <c r="BX18" s="174">
        <v>17.899999999999999</v>
      </c>
      <c r="BY18" s="173"/>
      <c r="BZ18" s="345">
        <v>131</v>
      </c>
      <c r="CA18" s="174">
        <v>20</v>
      </c>
      <c r="CB18" s="173"/>
      <c r="CC18" s="345">
        <v>47</v>
      </c>
      <c r="CD18" s="174">
        <v>7.4</v>
      </c>
      <c r="CE18" s="173"/>
      <c r="CF18" s="345">
        <v>30</v>
      </c>
      <c r="CG18" s="174">
        <v>5.0999999999999996</v>
      </c>
      <c r="CH18" s="173"/>
      <c r="CI18" s="345">
        <v>16</v>
      </c>
      <c r="CJ18" s="174">
        <v>2.9</v>
      </c>
      <c r="CK18" s="173"/>
      <c r="CL18" s="345">
        <v>33</v>
      </c>
      <c r="CM18" s="174">
        <v>6.1</v>
      </c>
      <c r="CN18" s="173"/>
      <c r="CO18" s="346">
        <v>120</v>
      </c>
      <c r="CP18" s="174">
        <v>22.3</v>
      </c>
      <c r="CQ18" s="173"/>
      <c r="CR18" s="346" t="s">
        <v>478</v>
      </c>
      <c r="CS18" s="174" t="s">
        <v>478</v>
      </c>
      <c r="CT18" s="173"/>
      <c r="CU18" s="346">
        <v>18</v>
      </c>
      <c r="CV18" s="174">
        <v>3.5</v>
      </c>
      <c r="CW18" s="173"/>
      <c r="CX18" s="346">
        <v>4</v>
      </c>
      <c r="CY18" s="174">
        <v>0.8</v>
      </c>
      <c r="CZ18" s="173"/>
      <c r="DA18" s="346">
        <v>2</v>
      </c>
      <c r="DB18" s="174">
        <v>0.4</v>
      </c>
      <c r="DC18" s="173"/>
      <c r="DD18" s="345" t="s">
        <v>116</v>
      </c>
      <c r="DE18" s="174" t="s">
        <v>116</v>
      </c>
      <c r="DF18" s="173"/>
      <c r="DG18" s="345">
        <v>137</v>
      </c>
      <c r="DH18" s="174">
        <v>30.9</v>
      </c>
      <c r="DI18" s="173"/>
      <c r="DJ18" s="345">
        <v>6</v>
      </c>
      <c r="DK18" s="174">
        <v>1.4</v>
      </c>
      <c r="DL18" s="173"/>
      <c r="DM18" s="345">
        <v>15</v>
      </c>
      <c r="DN18" s="174">
        <v>3.7</v>
      </c>
      <c r="DO18" s="173"/>
      <c r="DP18" s="345">
        <v>54</v>
      </c>
      <c r="DQ18" s="174">
        <v>13.7</v>
      </c>
      <c r="DR18" s="173"/>
      <c r="DS18" s="346">
        <v>32</v>
      </c>
      <c r="DT18" s="174">
        <v>8.1999999999999993</v>
      </c>
      <c r="DU18" s="173"/>
      <c r="DV18" s="346">
        <v>26</v>
      </c>
      <c r="DW18" s="174">
        <v>7.1</v>
      </c>
      <c r="DX18" s="173"/>
      <c r="DY18" s="346">
        <v>27</v>
      </c>
      <c r="DZ18" s="174">
        <v>7.8</v>
      </c>
      <c r="EA18" s="173"/>
      <c r="EB18" s="346">
        <v>55</v>
      </c>
      <c r="EC18" s="174">
        <v>16</v>
      </c>
      <c r="ED18" s="173"/>
      <c r="EE18" s="346">
        <v>98</v>
      </c>
      <c r="EF18" s="174">
        <v>30.2</v>
      </c>
      <c r="EG18" s="173"/>
      <c r="EH18" s="345">
        <v>22</v>
      </c>
      <c r="EI18" s="174">
        <v>6.9</v>
      </c>
      <c r="EJ18" s="173"/>
      <c r="EK18" s="345">
        <v>0</v>
      </c>
      <c r="EL18" s="174">
        <v>0</v>
      </c>
      <c r="EM18" s="173"/>
      <c r="EN18" s="345" t="s">
        <v>116</v>
      </c>
      <c r="EO18" s="174" t="s">
        <v>116</v>
      </c>
      <c r="EP18" s="173"/>
      <c r="EQ18" s="345">
        <v>20</v>
      </c>
      <c r="ER18" s="174">
        <v>6.9</v>
      </c>
      <c r="ES18" s="173"/>
      <c r="ET18" s="345">
        <v>22</v>
      </c>
      <c r="EU18" s="174">
        <v>7.8</v>
      </c>
      <c r="EV18" s="173"/>
      <c r="EW18" s="345">
        <v>69</v>
      </c>
      <c r="EX18" s="174">
        <v>24.9</v>
      </c>
      <c r="EY18" s="173"/>
      <c r="EZ18" s="345">
        <v>23</v>
      </c>
      <c r="FA18" s="174">
        <v>8.6999999999999993</v>
      </c>
      <c r="FB18" s="173"/>
      <c r="FC18" s="345">
        <v>36</v>
      </c>
      <c r="FD18" s="174">
        <v>14</v>
      </c>
      <c r="FE18" s="173"/>
      <c r="FF18" s="345">
        <v>20</v>
      </c>
      <c r="FG18" s="174">
        <v>8.1</v>
      </c>
      <c r="FH18" s="173"/>
      <c r="FI18" s="345">
        <v>60</v>
      </c>
      <c r="FJ18" s="174">
        <v>24.9</v>
      </c>
      <c r="FK18" s="173"/>
      <c r="FL18" s="345">
        <v>6</v>
      </c>
      <c r="FM18" s="174">
        <v>2.7</v>
      </c>
      <c r="FN18" s="173"/>
      <c r="FO18" s="345">
        <v>11</v>
      </c>
      <c r="FP18" s="174">
        <v>5.3</v>
      </c>
      <c r="FQ18" s="173"/>
      <c r="FR18" s="345">
        <v>8</v>
      </c>
      <c r="FS18" s="174">
        <v>4.0999999999999996</v>
      </c>
      <c r="FT18" s="173"/>
      <c r="FU18" s="345">
        <v>1</v>
      </c>
      <c r="FV18" s="174">
        <v>0.5</v>
      </c>
      <c r="FW18" s="173"/>
      <c r="FX18" s="345">
        <v>5</v>
      </c>
      <c r="FY18" s="174">
        <v>2.6</v>
      </c>
      <c r="FZ18" s="173"/>
      <c r="GA18" s="345">
        <v>2</v>
      </c>
      <c r="GB18" s="174">
        <v>1.1000000000000001</v>
      </c>
      <c r="GC18" s="173"/>
      <c r="GD18" s="345">
        <v>81</v>
      </c>
      <c r="GE18" s="174">
        <v>43.5</v>
      </c>
      <c r="GF18" s="173"/>
      <c r="GG18" s="345">
        <v>2</v>
      </c>
      <c r="GH18" s="174">
        <v>1.1000000000000001</v>
      </c>
      <c r="GI18" s="173"/>
      <c r="GJ18" s="345" t="s">
        <v>116</v>
      </c>
      <c r="GK18" s="174" t="s">
        <v>116</v>
      </c>
      <c r="GL18" s="173"/>
      <c r="GM18" s="345">
        <v>19</v>
      </c>
      <c r="GN18" s="174">
        <v>11.2</v>
      </c>
      <c r="GO18" s="173"/>
      <c r="GP18" s="345">
        <v>1</v>
      </c>
      <c r="GQ18" s="174">
        <v>0.6</v>
      </c>
      <c r="GR18" s="173"/>
      <c r="GS18" s="345">
        <v>29</v>
      </c>
      <c r="GT18" s="174">
        <v>20.9</v>
      </c>
      <c r="GU18" s="173"/>
      <c r="GV18" s="345">
        <v>1</v>
      </c>
      <c r="GW18" s="174">
        <v>0.7</v>
      </c>
      <c r="GX18" s="173"/>
      <c r="GY18" s="345">
        <v>9</v>
      </c>
      <c r="GZ18" s="174">
        <v>6.8</v>
      </c>
      <c r="HA18" s="173"/>
      <c r="HB18" s="345">
        <v>130</v>
      </c>
      <c r="HC18" s="174">
        <v>100</v>
      </c>
      <c r="HD18" s="173"/>
      <c r="HE18" s="345">
        <v>29</v>
      </c>
      <c r="HF18" s="174">
        <v>23.8</v>
      </c>
      <c r="HG18" s="173"/>
      <c r="HH18" s="345">
        <v>12</v>
      </c>
      <c r="HI18" s="174">
        <v>10.1</v>
      </c>
      <c r="HJ18" s="173"/>
      <c r="HK18" s="345">
        <v>13</v>
      </c>
      <c r="HL18" s="174">
        <v>11.1</v>
      </c>
      <c r="HM18" s="173"/>
      <c r="HN18" s="345">
        <v>53</v>
      </c>
      <c r="HO18" s="174">
        <v>46.5</v>
      </c>
      <c r="HP18" s="173"/>
      <c r="HQ18" s="345">
        <v>3</v>
      </c>
      <c r="HR18" s="174">
        <v>2.9</v>
      </c>
      <c r="HS18" s="173"/>
      <c r="HT18" s="345">
        <v>2</v>
      </c>
      <c r="HU18" s="174">
        <v>1.9</v>
      </c>
      <c r="HV18" s="173"/>
      <c r="HW18" s="345">
        <v>4</v>
      </c>
      <c r="HX18" s="174">
        <v>3.9</v>
      </c>
      <c r="HY18" s="173"/>
      <c r="HZ18" s="345">
        <v>6</v>
      </c>
      <c r="IA18" s="174">
        <v>5.9</v>
      </c>
      <c r="IB18" s="173"/>
      <c r="IC18" s="345">
        <v>1</v>
      </c>
      <c r="ID18" s="174">
        <v>1</v>
      </c>
      <c r="IE18" s="173"/>
      <c r="IF18" s="345">
        <v>30</v>
      </c>
      <c r="IG18" s="174">
        <v>31.6</v>
      </c>
      <c r="IH18" s="173"/>
      <c r="II18" s="345">
        <v>51</v>
      </c>
      <c r="IJ18" s="174">
        <v>53.7</v>
      </c>
      <c r="IK18" s="173"/>
      <c r="IL18" s="345">
        <v>0</v>
      </c>
      <c r="IM18" s="174">
        <v>0</v>
      </c>
      <c r="IN18" s="173"/>
      <c r="IO18" s="345" t="s">
        <v>116</v>
      </c>
      <c r="IP18" s="174" t="s">
        <v>116</v>
      </c>
      <c r="IQ18" s="173"/>
      <c r="IR18" s="345">
        <v>1</v>
      </c>
      <c r="IS18" s="174">
        <v>1.1000000000000001</v>
      </c>
      <c r="IT18" s="173"/>
      <c r="IU18" s="345">
        <v>1</v>
      </c>
      <c r="IV18" s="174">
        <v>1.2</v>
      </c>
      <c r="IW18" s="173"/>
      <c r="IX18" s="345">
        <v>13</v>
      </c>
      <c r="IY18" s="174">
        <v>15.9</v>
      </c>
      <c r="IZ18" s="173"/>
      <c r="JA18" s="345">
        <v>1</v>
      </c>
      <c r="JB18" s="174">
        <v>1.3</v>
      </c>
      <c r="JC18" s="173"/>
      <c r="JD18" s="345">
        <v>72</v>
      </c>
      <c r="JE18" s="174">
        <v>97.3</v>
      </c>
      <c r="JF18" s="173"/>
      <c r="JG18" s="345" t="s">
        <v>478</v>
      </c>
      <c r="JH18" s="174" t="s">
        <v>478</v>
      </c>
      <c r="JI18" s="173"/>
      <c r="JJ18" s="345">
        <v>0</v>
      </c>
      <c r="JK18" s="174">
        <v>0</v>
      </c>
      <c r="JL18" s="173"/>
      <c r="JM18" s="345">
        <v>15</v>
      </c>
      <c r="JN18" s="174">
        <v>21.7</v>
      </c>
      <c r="JO18" s="173"/>
      <c r="JP18" s="345">
        <v>32</v>
      </c>
      <c r="JQ18" s="174">
        <v>47.1</v>
      </c>
      <c r="JR18" s="173"/>
      <c r="JS18" s="345">
        <v>2</v>
      </c>
      <c r="JT18" s="174">
        <v>3</v>
      </c>
      <c r="JU18" s="173"/>
      <c r="JV18" s="345">
        <v>5</v>
      </c>
      <c r="JW18" s="174">
        <v>7.6</v>
      </c>
      <c r="JX18" s="173"/>
      <c r="JY18" s="345">
        <v>2</v>
      </c>
      <c r="JZ18" s="174">
        <v>3.3</v>
      </c>
      <c r="KA18" s="173"/>
      <c r="KB18" s="345">
        <v>0</v>
      </c>
      <c r="KC18" s="174">
        <v>0</v>
      </c>
      <c r="KD18" s="173"/>
      <c r="KE18" s="345" t="s">
        <v>116</v>
      </c>
      <c r="KF18" s="174" t="s">
        <v>116</v>
      </c>
      <c r="KG18" s="173"/>
      <c r="KH18" s="345" t="s">
        <v>478</v>
      </c>
      <c r="KI18" s="174" t="s">
        <v>478</v>
      </c>
      <c r="KJ18" s="173"/>
      <c r="KK18" s="345">
        <v>1</v>
      </c>
      <c r="KL18" s="174">
        <v>1.8</v>
      </c>
      <c r="KM18" s="173"/>
      <c r="KN18" s="345">
        <v>5</v>
      </c>
      <c r="KO18" s="174">
        <v>9.4</v>
      </c>
      <c r="KP18" s="173"/>
    </row>
    <row r="19" spans="1:302" ht="12.4" customHeight="1">
      <c r="A19" s="341" t="s">
        <v>744</v>
      </c>
      <c r="B19" s="160" t="s">
        <v>430</v>
      </c>
      <c r="C19" s="345">
        <v>769</v>
      </c>
      <c r="D19" s="174">
        <v>5.5</v>
      </c>
      <c r="E19" s="173"/>
      <c r="F19" s="345">
        <v>325</v>
      </c>
      <c r="G19" s="174">
        <v>4.0999999999999996</v>
      </c>
      <c r="H19" s="173"/>
      <c r="I19" s="345">
        <v>184</v>
      </c>
      <c r="J19" s="174">
        <v>2.2999999999999998</v>
      </c>
      <c r="K19" s="173"/>
      <c r="L19" s="345">
        <v>575</v>
      </c>
      <c r="M19" s="174">
        <v>8.5</v>
      </c>
      <c r="N19" s="173"/>
      <c r="O19" s="345">
        <v>433</v>
      </c>
      <c r="P19" s="174">
        <v>7.6</v>
      </c>
      <c r="Q19" s="173"/>
      <c r="R19" s="346" t="s">
        <v>478</v>
      </c>
      <c r="S19" s="174" t="s">
        <v>478</v>
      </c>
      <c r="T19" s="173"/>
      <c r="U19" s="346">
        <v>180</v>
      </c>
      <c r="V19" s="174">
        <v>7.8</v>
      </c>
      <c r="W19" s="173"/>
      <c r="X19" s="346">
        <v>152</v>
      </c>
      <c r="Y19" s="174">
        <v>7.5</v>
      </c>
      <c r="Z19" s="173"/>
      <c r="AA19" s="346">
        <v>28</v>
      </c>
      <c r="AB19" s="174">
        <v>1.5</v>
      </c>
      <c r="AC19" s="173"/>
      <c r="AD19" s="346">
        <v>1</v>
      </c>
      <c r="AE19" s="174">
        <v>0.1</v>
      </c>
      <c r="AF19" s="173"/>
      <c r="AG19" s="346">
        <v>34</v>
      </c>
      <c r="AH19" s="174">
        <v>2.2000000000000002</v>
      </c>
      <c r="AI19" s="173"/>
      <c r="AJ19" s="346">
        <v>27</v>
      </c>
      <c r="AK19" s="174">
        <v>1.9</v>
      </c>
      <c r="AL19" s="173"/>
      <c r="AM19" s="346">
        <v>277</v>
      </c>
      <c r="AN19" s="174">
        <v>20.6</v>
      </c>
      <c r="AO19" s="173"/>
      <c r="AP19" s="346">
        <v>194</v>
      </c>
      <c r="AQ19" s="174">
        <v>15.5</v>
      </c>
      <c r="AR19" s="173"/>
      <c r="AS19" s="346">
        <v>214</v>
      </c>
      <c r="AT19" s="174">
        <v>19.3</v>
      </c>
      <c r="AU19" s="173"/>
      <c r="AV19" s="345">
        <v>39</v>
      </c>
      <c r="AW19" s="174">
        <v>3.9</v>
      </c>
      <c r="AX19" s="173"/>
      <c r="AY19" s="345">
        <v>34</v>
      </c>
      <c r="AZ19" s="174">
        <v>3.7</v>
      </c>
      <c r="BA19" s="173"/>
      <c r="BB19" s="345">
        <v>144</v>
      </c>
      <c r="BC19" s="174">
        <v>16</v>
      </c>
      <c r="BD19" s="173"/>
      <c r="BE19" s="345">
        <v>176</v>
      </c>
      <c r="BF19" s="174">
        <v>21.7</v>
      </c>
      <c r="BG19" s="173"/>
      <c r="BH19" s="345">
        <v>169</v>
      </c>
      <c r="BI19" s="174">
        <v>21.3</v>
      </c>
      <c r="BJ19" s="173"/>
      <c r="BK19" s="346">
        <v>36</v>
      </c>
      <c r="BL19" s="174">
        <v>4.7</v>
      </c>
      <c r="BM19" s="173"/>
      <c r="BN19" s="346">
        <v>41</v>
      </c>
      <c r="BO19" s="174">
        <v>5.4</v>
      </c>
      <c r="BP19" s="173"/>
      <c r="BQ19" s="346" t="s">
        <v>116</v>
      </c>
      <c r="BR19" s="174" t="s">
        <v>116</v>
      </c>
      <c r="BS19" s="173"/>
      <c r="BT19" s="346">
        <v>1</v>
      </c>
      <c r="BU19" s="174">
        <v>0.1</v>
      </c>
      <c r="BV19" s="173"/>
      <c r="BW19" s="346">
        <v>119</v>
      </c>
      <c r="BX19" s="174">
        <v>17.399999999999999</v>
      </c>
      <c r="BY19" s="173"/>
      <c r="BZ19" s="345" t="s">
        <v>478</v>
      </c>
      <c r="CA19" s="174" t="s">
        <v>478</v>
      </c>
      <c r="CB19" s="173"/>
      <c r="CC19" s="345">
        <v>92</v>
      </c>
      <c r="CD19" s="174">
        <v>14.6</v>
      </c>
      <c r="CE19" s="173"/>
      <c r="CF19" s="345">
        <v>4</v>
      </c>
      <c r="CG19" s="174">
        <v>0.7</v>
      </c>
      <c r="CH19" s="173"/>
      <c r="CI19" s="345">
        <v>8</v>
      </c>
      <c r="CJ19" s="174">
        <v>1.5</v>
      </c>
      <c r="CK19" s="173"/>
      <c r="CL19" s="345">
        <v>125</v>
      </c>
      <c r="CM19" s="174">
        <v>23</v>
      </c>
      <c r="CN19" s="173"/>
      <c r="CO19" s="346">
        <v>8</v>
      </c>
      <c r="CP19" s="174">
        <v>1.5</v>
      </c>
      <c r="CQ19" s="173"/>
      <c r="CR19" s="346" t="s">
        <v>478</v>
      </c>
      <c r="CS19" s="174" t="s">
        <v>478</v>
      </c>
      <c r="CT19" s="173"/>
      <c r="CU19" s="346">
        <v>52</v>
      </c>
      <c r="CV19" s="174">
        <v>10.199999999999999</v>
      </c>
      <c r="CW19" s="173"/>
      <c r="CX19" s="346">
        <v>0</v>
      </c>
      <c r="CY19" s="174">
        <v>0</v>
      </c>
      <c r="CZ19" s="173"/>
      <c r="DA19" s="346">
        <v>13</v>
      </c>
      <c r="DB19" s="174">
        <v>2.8</v>
      </c>
      <c r="DC19" s="173"/>
      <c r="DD19" s="345" t="s">
        <v>116</v>
      </c>
      <c r="DE19" s="174" t="s">
        <v>116</v>
      </c>
      <c r="DF19" s="173"/>
      <c r="DG19" s="345">
        <v>27</v>
      </c>
      <c r="DH19" s="174">
        <v>6.1</v>
      </c>
      <c r="DI19" s="173"/>
      <c r="DJ19" s="345">
        <v>6</v>
      </c>
      <c r="DK19" s="174">
        <v>1.4</v>
      </c>
      <c r="DL19" s="173"/>
      <c r="DM19" s="345">
        <v>2</v>
      </c>
      <c r="DN19" s="174">
        <v>0.5</v>
      </c>
      <c r="DO19" s="173"/>
      <c r="DP19" s="345">
        <v>117</v>
      </c>
      <c r="DQ19" s="174">
        <v>29.8</v>
      </c>
      <c r="DR19" s="173"/>
      <c r="DS19" s="346">
        <v>34</v>
      </c>
      <c r="DT19" s="174">
        <v>8.8000000000000007</v>
      </c>
      <c r="DU19" s="173"/>
      <c r="DV19" s="346">
        <v>33</v>
      </c>
      <c r="DW19" s="174">
        <v>9</v>
      </c>
      <c r="DX19" s="173"/>
      <c r="DY19" s="346">
        <v>65</v>
      </c>
      <c r="DZ19" s="174">
        <v>18.7</v>
      </c>
      <c r="EA19" s="173"/>
      <c r="EB19" s="346">
        <v>58</v>
      </c>
      <c r="EC19" s="174">
        <v>16.899999999999999</v>
      </c>
      <c r="ED19" s="173"/>
      <c r="EE19" s="346">
        <v>13</v>
      </c>
      <c r="EF19" s="174">
        <v>4</v>
      </c>
      <c r="EG19" s="173"/>
      <c r="EH19" s="345">
        <v>89</v>
      </c>
      <c r="EI19" s="174">
        <v>28</v>
      </c>
      <c r="EJ19" s="173"/>
      <c r="EK19" s="345">
        <v>2</v>
      </c>
      <c r="EL19" s="174">
        <v>0.7</v>
      </c>
      <c r="EM19" s="173"/>
      <c r="EN19" s="345" t="s">
        <v>116</v>
      </c>
      <c r="EO19" s="174" t="s">
        <v>116</v>
      </c>
      <c r="EP19" s="173"/>
      <c r="EQ19" s="345">
        <v>12</v>
      </c>
      <c r="ER19" s="174">
        <v>4.0999999999999996</v>
      </c>
      <c r="ES19" s="173"/>
      <c r="ET19" s="345">
        <v>1</v>
      </c>
      <c r="EU19" s="174">
        <v>0.4</v>
      </c>
      <c r="EV19" s="173"/>
      <c r="EW19" s="345">
        <v>72</v>
      </c>
      <c r="EX19" s="174">
        <v>26</v>
      </c>
      <c r="EY19" s="173"/>
      <c r="EZ19" s="345">
        <v>18</v>
      </c>
      <c r="FA19" s="174">
        <v>6.8</v>
      </c>
      <c r="FB19" s="173"/>
      <c r="FC19" s="345">
        <v>19</v>
      </c>
      <c r="FD19" s="174">
        <v>7.4</v>
      </c>
      <c r="FE19" s="173"/>
      <c r="FF19" s="345">
        <v>55</v>
      </c>
      <c r="FG19" s="174">
        <v>22.3</v>
      </c>
      <c r="FH19" s="173"/>
      <c r="FI19" s="345">
        <v>21</v>
      </c>
      <c r="FJ19" s="174">
        <v>8.6999999999999993</v>
      </c>
      <c r="FK19" s="173"/>
      <c r="FL19" s="345">
        <v>8</v>
      </c>
      <c r="FM19" s="174">
        <v>3.6</v>
      </c>
      <c r="FN19" s="173"/>
      <c r="FO19" s="345">
        <v>30</v>
      </c>
      <c r="FP19" s="174">
        <v>14.4</v>
      </c>
      <c r="FQ19" s="173"/>
      <c r="FR19" s="345">
        <v>2</v>
      </c>
      <c r="FS19" s="174">
        <v>1</v>
      </c>
      <c r="FT19" s="173"/>
      <c r="FU19" s="345">
        <v>2</v>
      </c>
      <c r="FV19" s="174">
        <v>1</v>
      </c>
      <c r="FW19" s="173"/>
      <c r="FX19" s="345">
        <v>34</v>
      </c>
      <c r="FY19" s="174">
        <v>17.8</v>
      </c>
      <c r="FZ19" s="173"/>
      <c r="GA19" s="345">
        <v>2</v>
      </c>
      <c r="GB19" s="174">
        <v>1.1000000000000001</v>
      </c>
      <c r="GC19" s="173"/>
      <c r="GD19" s="345" t="s">
        <v>478</v>
      </c>
      <c r="GE19" s="174" t="s">
        <v>478</v>
      </c>
      <c r="GF19" s="173"/>
      <c r="GG19" s="345">
        <v>18</v>
      </c>
      <c r="GH19" s="174">
        <v>10.1</v>
      </c>
      <c r="GI19" s="173"/>
      <c r="GJ19" s="345">
        <v>0</v>
      </c>
      <c r="GK19" s="174">
        <v>0</v>
      </c>
      <c r="GL19" s="173"/>
      <c r="GM19" s="345">
        <v>13</v>
      </c>
      <c r="GN19" s="174">
        <v>7.6</v>
      </c>
      <c r="GO19" s="173"/>
      <c r="GP19" s="345">
        <v>0</v>
      </c>
      <c r="GQ19" s="174">
        <v>0</v>
      </c>
      <c r="GR19" s="173"/>
      <c r="GS19" s="345">
        <v>22</v>
      </c>
      <c r="GT19" s="174">
        <v>15.8</v>
      </c>
      <c r="GU19" s="173"/>
      <c r="GV19" s="345">
        <v>15</v>
      </c>
      <c r="GW19" s="174">
        <v>10.8</v>
      </c>
      <c r="GX19" s="173"/>
      <c r="GY19" s="345">
        <v>5</v>
      </c>
      <c r="GZ19" s="174">
        <v>3.8</v>
      </c>
      <c r="HA19" s="173"/>
      <c r="HB19" s="345" t="s">
        <v>116</v>
      </c>
      <c r="HC19" s="174" t="s">
        <v>116</v>
      </c>
      <c r="HD19" s="173"/>
      <c r="HE19" s="345">
        <v>7</v>
      </c>
      <c r="HF19" s="174">
        <v>5.7</v>
      </c>
      <c r="HG19" s="173"/>
      <c r="HH19" s="345">
        <v>104</v>
      </c>
      <c r="HI19" s="174">
        <v>87.4</v>
      </c>
      <c r="HJ19" s="173"/>
      <c r="HK19" s="345">
        <v>20</v>
      </c>
      <c r="HL19" s="174">
        <v>17.100000000000001</v>
      </c>
      <c r="HM19" s="173"/>
      <c r="HN19" s="345">
        <v>6</v>
      </c>
      <c r="HO19" s="174">
        <v>5.3</v>
      </c>
      <c r="HP19" s="173"/>
      <c r="HQ19" s="345">
        <v>12</v>
      </c>
      <c r="HR19" s="174">
        <v>11.4</v>
      </c>
      <c r="HS19" s="173"/>
      <c r="HT19" s="345">
        <v>1</v>
      </c>
      <c r="HU19" s="174">
        <v>1</v>
      </c>
      <c r="HV19" s="173"/>
      <c r="HW19" s="345">
        <v>43</v>
      </c>
      <c r="HX19" s="174">
        <v>41.7</v>
      </c>
      <c r="HY19" s="173"/>
      <c r="HZ19" s="345">
        <v>7</v>
      </c>
      <c r="IA19" s="174">
        <v>6.9</v>
      </c>
      <c r="IB19" s="173"/>
      <c r="IC19" s="345">
        <v>1</v>
      </c>
      <c r="ID19" s="174">
        <v>1</v>
      </c>
      <c r="IE19" s="173"/>
      <c r="IF19" s="345">
        <v>7</v>
      </c>
      <c r="IG19" s="174">
        <v>7.4</v>
      </c>
      <c r="IH19" s="173"/>
      <c r="II19" s="345" t="s">
        <v>478</v>
      </c>
      <c r="IJ19" s="174" t="s">
        <v>478</v>
      </c>
      <c r="IK19" s="173"/>
      <c r="IL19" s="345">
        <v>0</v>
      </c>
      <c r="IM19" s="174">
        <v>0</v>
      </c>
      <c r="IN19" s="173"/>
      <c r="IO19" s="345">
        <v>0</v>
      </c>
      <c r="IP19" s="174">
        <v>0</v>
      </c>
      <c r="IQ19" s="173"/>
      <c r="IR19" s="345">
        <v>0</v>
      </c>
      <c r="IS19" s="174">
        <v>0</v>
      </c>
      <c r="IT19" s="173"/>
      <c r="IU19" s="345">
        <v>2</v>
      </c>
      <c r="IV19" s="174">
        <v>2.4</v>
      </c>
      <c r="IW19" s="173"/>
      <c r="IX19" s="345">
        <v>1</v>
      </c>
      <c r="IY19" s="174">
        <v>1.2</v>
      </c>
      <c r="IZ19" s="173"/>
      <c r="JA19" s="345">
        <v>5</v>
      </c>
      <c r="JB19" s="174">
        <v>6.7</v>
      </c>
      <c r="JC19" s="173"/>
      <c r="JD19" s="345">
        <v>0</v>
      </c>
      <c r="JE19" s="174">
        <v>0</v>
      </c>
      <c r="JF19" s="173"/>
      <c r="JG19" s="345">
        <v>19</v>
      </c>
      <c r="JH19" s="174">
        <v>25.7</v>
      </c>
      <c r="JI19" s="173"/>
      <c r="JJ19" s="345">
        <v>3</v>
      </c>
      <c r="JK19" s="174">
        <v>4.3</v>
      </c>
      <c r="JL19" s="173"/>
      <c r="JM19" s="345">
        <v>10</v>
      </c>
      <c r="JN19" s="174">
        <v>14.5</v>
      </c>
      <c r="JO19" s="173"/>
      <c r="JP19" s="345">
        <v>0</v>
      </c>
      <c r="JQ19" s="174">
        <v>0</v>
      </c>
      <c r="JR19" s="173"/>
      <c r="JS19" s="345">
        <v>2</v>
      </c>
      <c r="JT19" s="174">
        <v>3</v>
      </c>
      <c r="JU19" s="173"/>
      <c r="JV19" s="345">
        <v>25</v>
      </c>
      <c r="JW19" s="174">
        <v>37.9</v>
      </c>
      <c r="JX19" s="173"/>
      <c r="JY19" s="345">
        <v>3</v>
      </c>
      <c r="JZ19" s="174">
        <v>4.9000000000000004</v>
      </c>
      <c r="KA19" s="173"/>
      <c r="KB19" s="345">
        <v>2</v>
      </c>
      <c r="KC19" s="174">
        <v>3.3</v>
      </c>
      <c r="KD19" s="173"/>
      <c r="KE19" s="345">
        <v>0</v>
      </c>
      <c r="KF19" s="174">
        <v>0</v>
      </c>
      <c r="KG19" s="173"/>
      <c r="KH19" s="345" t="s">
        <v>478</v>
      </c>
      <c r="KI19" s="174" t="s">
        <v>478</v>
      </c>
      <c r="KJ19" s="173"/>
      <c r="KK19" s="345">
        <v>9</v>
      </c>
      <c r="KL19" s="174">
        <v>15.8</v>
      </c>
      <c r="KM19" s="173"/>
      <c r="KN19" s="345">
        <v>10</v>
      </c>
      <c r="KO19" s="174">
        <v>18.899999999999999</v>
      </c>
      <c r="KP19" s="173"/>
    </row>
    <row r="20" spans="1:302" ht="12.4" customHeight="1">
      <c r="A20" s="341" t="s">
        <v>745</v>
      </c>
      <c r="B20" s="160" t="s">
        <v>431</v>
      </c>
      <c r="C20" s="345">
        <v>463</v>
      </c>
      <c r="D20" s="174">
        <v>3.3</v>
      </c>
      <c r="E20" s="173"/>
      <c r="F20" s="345">
        <v>120</v>
      </c>
      <c r="G20" s="174">
        <v>1.5</v>
      </c>
      <c r="H20" s="173"/>
      <c r="I20" s="345">
        <v>81</v>
      </c>
      <c r="J20" s="174">
        <v>1</v>
      </c>
      <c r="K20" s="173"/>
      <c r="L20" s="345">
        <v>52</v>
      </c>
      <c r="M20" s="174">
        <v>0.8</v>
      </c>
      <c r="N20" s="173"/>
      <c r="O20" s="345">
        <v>42</v>
      </c>
      <c r="P20" s="174">
        <v>0.7</v>
      </c>
      <c r="Q20" s="173"/>
      <c r="R20" s="345">
        <v>26</v>
      </c>
      <c r="S20" s="174">
        <v>0.7</v>
      </c>
      <c r="T20" s="173"/>
      <c r="U20" s="345">
        <v>69</v>
      </c>
      <c r="V20" s="174">
        <v>3</v>
      </c>
      <c r="W20" s="173"/>
      <c r="X20" s="345">
        <v>31</v>
      </c>
      <c r="Y20" s="174">
        <v>1.5</v>
      </c>
      <c r="Z20" s="173"/>
      <c r="AA20" s="345">
        <v>929</v>
      </c>
      <c r="AB20" s="174">
        <v>48.3</v>
      </c>
      <c r="AC20" s="173"/>
      <c r="AD20" s="345">
        <v>313</v>
      </c>
      <c r="AE20" s="174">
        <v>18.600000000000001</v>
      </c>
      <c r="AF20" s="173"/>
      <c r="AG20" s="345">
        <v>0</v>
      </c>
      <c r="AH20" s="174">
        <v>0</v>
      </c>
      <c r="AI20" s="173"/>
      <c r="AJ20" s="345">
        <v>9</v>
      </c>
      <c r="AK20" s="174">
        <v>0.6</v>
      </c>
      <c r="AL20" s="173"/>
      <c r="AM20" s="345">
        <v>45</v>
      </c>
      <c r="AN20" s="174">
        <v>3.3</v>
      </c>
      <c r="AO20" s="173"/>
      <c r="AP20" s="345">
        <v>42</v>
      </c>
      <c r="AQ20" s="174">
        <v>3.4</v>
      </c>
      <c r="AR20" s="173"/>
      <c r="AS20" s="345">
        <v>3</v>
      </c>
      <c r="AT20" s="174">
        <v>0.3</v>
      </c>
      <c r="AU20" s="173"/>
      <c r="AV20" s="345">
        <v>18</v>
      </c>
      <c r="AW20" s="174">
        <v>1.8</v>
      </c>
      <c r="AX20" s="173"/>
      <c r="AY20" s="345">
        <v>15</v>
      </c>
      <c r="AZ20" s="174">
        <v>1.6</v>
      </c>
      <c r="BA20" s="173"/>
      <c r="BB20" s="345">
        <v>47</v>
      </c>
      <c r="BC20" s="174">
        <v>5.2</v>
      </c>
      <c r="BD20" s="173"/>
      <c r="BE20" s="345">
        <v>16</v>
      </c>
      <c r="BF20" s="174">
        <v>2</v>
      </c>
      <c r="BG20" s="173"/>
      <c r="BH20" s="345">
        <v>20</v>
      </c>
      <c r="BI20" s="174">
        <v>2.5</v>
      </c>
      <c r="BJ20" s="173"/>
      <c r="BK20" s="345">
        <v>228</v>
      </c>
      <c r="BL20" s="174">
        <v>29.8</v>
      </c>
      <c r="BM20" s="173"/>
      <c r="BN20" s="345">
        <v>19</v>
      </c>
      <c r="BO20" s="174">
        <v>2.5</v>
      </c>
      <c r="BP20" s="173"/>
      <c r="BQ20" s="345" t="s">
        <v>116</v>
      </c>
      <c r="BR20" s="174" t="s">
        <v>116</v>
      </c>
      <c r="BS20" s="173"/>
      <c r="BT20" s="345">
        <v>288</v>
      </c>
      <c r="BU20" s="174">
        <v>42.1</v>
      </c>
      <c r="BV20" s="173"/>
      <c r="BW20" s="345">
        <v>49</v>
      </c>
      <c r="BX20" s="174">
        <v>7.2</v>
      </c>
      <c r="BY20" s="173"/>
      <c r="BZ20" s="345" t="s">
        <v>478</v>
      </c>
      <c r="CA20" s="174" t="s">
        <v>478</v>
      </c>
      <c r="CB20" s="173"/>
      <c r="CC20" s="345">
        <v>27</v>
      </c>
      <c r="CD20" s="174">
        <v>4.3</v>
      </c>
      <c r="CE20" s="173"/>
      <c r="CF20" s="345">
        <v>11</v>
      </c>
      <c r="CG20" s="174">
        <v>1.9</v>
      </c>
      <c r="CH20" s="173"/>
      <c r="CI20" s="345">
        <v>3</v>
      </c>
      <c r="CJ20" s="174">
        <v>0.5</v>
      </c>
      <c r="CK20" s="173"/>
      <c r="CL20" s="345">
        <v>2</v>
      </c>
      <c r="CM20" s="174">
        <v>0.4</v>
      </c>
      <c r="CN20" s="173"/>
      <c r="CO20" s="345">
        <v>11</v>
      </c>
      <c r="CP20" s="174">
        <v>2</v>
      </c>
      <c r="CQ20" s="173"/>
      <c r="CR20" s="345" t="s">
        <v>478</v>
      </c>
      <c r="CS20" s="174" t="s">
        <v>478</v>
      </c>
      <c r="CT20" s="173"/>
      <c r="CU20" s="345">
        <v>47</v>
      </c>
      <c r="CV20" s="174">
        <v>9.1999999999999993</v>
      </c>
      <c r="CW20" s="173"/>
      <c r="CX20" s="345">
        <v>25</v>
      </c>
      <c r="CY20" s="174">
        <v>5.3</v>
      </c>
      <c r="CZ20" s="173"/>
      <c r="DA20" s="345">
        <v>1</v>
      </c>
      <c r="DB20" s="174">
        <v>0.2</v>
      </c>
      <c r="DC20" s="173"/>
      <c r="DD20" s="345" t="s">
        <v>116</v>
      </c>
      <c r="DE20" s="174" t="s">
        <v>116</v>
      </c>
      <c r="DF20" s="173"/>
      <c r="DG20" s="345">
        <v>139</v>
      </c>
      <c r="DH20" s="174">
        <v>31.4</v>
      </c>
      <c r="DI20" s="173"/>
      <c r="DJ20" s="345">
        <v>27</v>
      </c>
      <c r="DK20" s="174">
        <v>6.3</v>
      </c>
      <c r="DL20" s="173"/>
      <c r="DM20" s="345">
        <v>5</v>
      </c>
      <c r="DN20" s="174">
        <v>1.2</v>
      </c>
      <c r="DO20" s="173"/>
      <c r="DP20" s="345">
        <v>3</v>
      </c>
      <c r="DQ20" s="174">
        <v>0.8</v>
      </c>
      <c r="DR20" s="173"/>
      <c r="DS20" s="345">
        <v>18</v>
      </c>
      <c r="DT20" s="174">
        <v>4.5999999999999996</v>
      </c>
      <c r="DU20" s="173"/>
      <c r="DV20" s="345">
        <v>1</v>
      </c>
      <c r="DW20" s="174">
        <v>0.3</v>
      </c>
      <c r="DX20" s="173"/>
      <c r="DY20" s="345">
        <v>42</v>
      </c>
      <c r="DZ20" s="174">
        <v>12.1</v>
      </c>
      <c r="EA20" s="173"/>
      <c r="EB20" s="345">
        <v>37</v>
      </c>
      <c r="EC20" s="174">
        <v>10.8</v>
      </c>
      <c r="ED20" s="173"/>
      <c r="EE20" s="345">
        <v>1</v>
      </c>
      <c r="EF20" s="174">
        <v>0.3</v>
      </c>
      <c r="EG20" s="173"/>
      <c r="EH20" s="345">
        <v>7</v>
      </c>
      <c r="EI20" s="174">
        <v>2.2000000000000002</v>
      </c>
      <c r="EJ20" s="173"/>
      <c r="EK20" s="345">
        <v>0</v>
      </c>
      <c r="EL20" s="174">
        <v>0</v>
      </c>
      <c r="EM20" s="173"/>
      <c r="EN20" s="345" t="s">
        <v>116</v>
      </c>
      <c r="EO20" s="174" t="s">
        <v>116</v>
      </c>
      <c r="EP20" s="173"/>
      <c r="EQ20" s="345">
        <v>12</v>
      </c>
      <c r="ER20" s="174">
        <v>4.0999999999999996</v>
      </c>
      <c r="ES20" s="173"/>
      <c r="ET20" s="345">
        <v>16</v>
      </c>
      <c r="EU20" s="174">
        <v>5.7</v>
      </c>
      <c r="EV20" s="173"/>
      <c r="EW20" s="345">
        <v>1</v>
      </c>
      <c r="EX20" s="174">
        <v>0.4</v>
      </c>
      <c r="EY20" s="173"/>
      <c r="EZ20" s="345">
        <v>21</v>
      </c>
      <c r="FA20" s="174">
        <v>7.9</v>
      </c>
      <c r="FB20" s="173"/>
      <c r="FC20" s="345">
        <v>2</v>
      </c>
      <c r="FD20" s="174">
        <v>0.8</v>
      </c>
      <c r="FE20" s="173"/>
      <c r="FF20" s="345">
        <v>10</v>
      </c>
      <c r="FG20" s="174">
        <v>4</v>
      </c>
      <c r="FH20" s="173"/>
      <c r="FI20" s="345">
        <v>15</v>
      </c>
      <c r="FJ20" s="174">
        <v>6.2</v>
      </c>
      <c r="FK20" s="173"/>
      <c r="FL20" s="345">
        <v>5</v>
      </c>
      <c r="FM20" s="174">
        <v>2.2000000000000002</v>
      </c>
      <c r="FN20" s="173"/>
      <c r="FO20" s="345">
        <v>0</v>
      </c>
      <c r="FP20" s="174">
        <v>0</v>
      </c>
      <c r="FQ20" s="173"/>
      <c r="FR20" s="345">
        <v>0</v>
      </c>
      <c r="FS20" s="174">
        <v>0</v>
      </c>
      <c r="FT20" s="173"/>
      <c r="FU20" s="345">
        <v>3</v>
      </c>
      <c r="FV20" s="174">
        <v>1.6</v>
      </c>
      <c r="FW20" s="173"/>
      <c r="FX20" s="345">
        <v>2</v>
      </c>
      <c r="FY20" s="174">
        <v>1</v>
      </c>
      <c r="FZ20" s="173"/>
      <c r="GA20" s="345">
        <v>0</v>
      </c>
      <c r="GB20" s="174">
        <v>0</v>
      </c>
      <c r="GC20" s="173"/>
      <c r="GD20" s="345" t="s">
        <v>478</v>
      </c>
      <c r="GE20" s="174" t="s">
        <v>478</v>
      </c>
      <c r="GF20" s="173"/>
      <c r="GG20" s="345">
        <v>0</v>
      </c>
      <c r="GH20" s="174">
        <v>0</v>
      </c>
      <c r="GI20" s="173"/>
      <c r="GJ20" s="345" t="s">
        <v>116</v>
      </c>
      <c r="GK20" s="174" t="s">
        <v>116</v>
      </c>
      <c r="GL20" s="173"/>
      <c r="GM20" s="345">
        <v>5</v>
      </c>
      <c r="GN20" s="174">
        <v>2.9</v>
      </c>
      <c r="GO20" s="173"/>
      <c r="GP20" s="345">
        <v>0</v>
      </c>
      <c r="GQ20" s="174">
        <v>0</v>
      </c>
      <c r="GR20" s="173"/>
      <c r="GS20" s="345">
        <v>3</v>
      </c>
      <c r="GT20" s="174">
        <v>2.2000000000000002</v>
      </c>
      <c r="GU20" s="173"/>
      <c r="GV20" s="345" t="s">
        <v>740</v>
      </c>
      <c r="GW20" s="174" t="s">
        <v>740</v>
      </c>
      <c r="GX20" s="173"/>
      <c r="GY20" s="345">
        <v>21</v>
      </c>
      <c r="GZ20" s="174">
        <v>15.8</v>
      </c>
      <c r="HA20" s="173"/>
      <c r="HB20" s="345" t="s">
        <v>116</v>
      </c>
      <c r="HC20" s="174" t="s">
        <v>116</v>
      </c>
      <c r="HD20" s="173"/>
      <c r="HE20" s="345">
        <v>8</v>
      </c>
      <c r="HF20" s="174">
        <v>6.6</v>
      </c>
      <c r="HG20" s="173"/>
      <c r="HH20" s="345">
        <v>0</v>
      </c>
      <c r="HI20" s="174">
        <v>0</v>
      </c>
      <c r="HJ20" s="173"/>
      <c r="HK20" s="345">
        <v>2</v>
      </c>
      <c r="HL20" s="174">
        <v>1.7</v>
      </c>
      <c r="HM20" s="173"/>
      <c r="HN20" s="345">
        <v>0</v>
      </c>
      <c r="HO20" s="174">
        <v>0</v>
      </c>
      <c r="HP20" s="173"/>
      <c r="HQ20" s="345">
        <v>23</v>
      </c>
      <c r="HR20" s="174">
        <v>21.9</v>
      </c>
      <c r="HS20" s="173"/>
      <c r="HT20" s="345">
        <v>53</v>
      </c>
      <c r="HU20" s="174">
        <v>51.5</v>
      </c>
      <c r="HV20" s="173"/>
      <c r="HW20" s="345">
        <v>1</v>
      </c>
      <c r="HX20" s="174">
        <v>1</v>
      </c>
      <c r="HY20" s="173"/>
      <c r="HZ20" s="345">
        <v>4</v>
      </c>
      <c r="IA20" s="174">
        <v>4</v>
      </c>
      <c r="IB20" s="173"/>
      <c r="IC20" s="345">
        <v>0</v>
      </c>
      <c r="ID20" s="174">
        <v>0</v>
      </c>
      <c r="IE20" s="173"/>
      <c r="IF20" s="345">
        <v>3</v>
      </c>
      <c r="IG20" s="174">
        <v>3.2</v>
      </c>
      <c r="IH20" s="173"/>
      <c r="II20" s="345" t="s">
        <v>478</v>
      </c>
      <c r="IJ20" s="174" t="s">
        <v>478</v>
      </c>
      <c r="IK20" s="173"/>
      <c r="IL20" s="345">
        <v>4</v>
      </c>
      <c r="IM20" s="174">
        <v>4.4000000000000004</v>
      </c>
      <c r="IN20" s="173"/>
      <c r="IO20" s="345" t="s">
        <v>116</v>
      </c>
      <c r="IP20" s="174" t="s">
        <v>116</v>
      </c>
      <c r="IQ20" s="173"/>
      <c r="IR20" s="345">
        <v>0</v>
      </c>
      <c r="IS20" s="174">
        <v>0</v>
      </c>
      <c r="IT20" s="173"/>
      <c r="IU20" s="345">
        <v>0</v>
      </c>
      <c r="IV20" s="174">
        <v>0</v>
      </c>
      <c r="IW20" s="173"/>
      <c r="IX20" s="345">
        <v>8</v>
      </c>
      <c r="IY20" s="174">
        <v>9.8000000000000007</v>
      </c>
      <c r="IZ20" s="173"/>
      <c r="JA20" s="345">
        <v>44</v>
      </c>
      <c r="JB20" s="174">
        <v>58.7</v>
      </c>
      <c r="JC20" s="173"/>
      <c r="JD20" s="345">
        <v>0</v>
      </c>
      <c r="JE20" s="174">
        <v>0</v>
      </c>
      <c r="JF20" s="173"/>
      <c r="JG20" s="345" t="s">
        <v>478</v>
      </c>
      <c r="JH20" s="174" t="s">
        <v>478</v>
      </c>
      <c r="JI20" s="173"/>
      <c r="JJ20" s="345" t="s">
        <v>116</v>
      </c>
      <c r="JK20" s="174" t="s">
        <v>116</v>
      </c>
      <c r="JL20" s="173"/>
      <c r="JM20" s="345" t="s">
        <v>478</v>
      </c>
      <c r="JN20" s="174" t="s">
        <v>478</v>
      </c>
      <c r="JO20" s="173"/>
      <c r="JP20" s="345" t="s">
        <v>740</v>
      </c>
      <c r="JQ20" s="174" t="s">
        <v>740</v>
      </c>
      <c r="JR20" s="173"/>
      <c r="JS20" s="345">
        <v>5</v>
      </c>
      <c r="JT20" s="174">
        <v>7.5</v>
      </c>
      <c r="JU20" s="173"/>
      <c r="JV20" s="345">
        <v>0</v>
      </c>
      <c r="JW20" s="174">
        <v>0</v>
      </c>
      <c r="JX20" s="173"/>
      <c r="JY20" s="345">
        <v>28</v>
      </c>
      <c r="JZ20" s="174">
        <v>45.9</v>
      </c>
      <c r="KA20" s="173"/>
      <c r="KB20" s="345">
        <v>0</v>
      </c>
      <c r="KC20" s="174">
        <v>0</v>
      </c>
      <c r="KD20" s="173"/>
      <c r="KE20" s="345">
        <v>0</v>
      </c>
      <c r="KF20" s="174">
        <v>0</v>
      </c>
      <c r="KG20" s="173"/>
      <c r="KH20" s="345">
        <v>5</v>
      </c>
      <c r="KI20" s="174">
        <v>8.6</v>
      </c>
      <c r="KJ20" s="173"/>
      <c r="KK20" s="345">
        <v>0</v>
      </c>
      <c r="KL20" s="174">
        <v>0</v>
      </c>
      <c r="KM20" s="173"/>
      <c r="KN20" s="345">
        <v>0</v>
      </c>
      <c r="KO20" s="174">
        <v>0</v>
      </c>
      <c r="KP20" s="173"/>
    </row>
    <row r="21" spans="1:302" ht="12.4" customHeight="1">
      <c r="A21" s="341" t="s">
        <v>746</v>
      </c>
      <c r="B21" s="160" t="s">
        <v>432</v>
      </c>
      <c r="C21" s="345">
        <v>818</v>
      </c>
      <c r="D21" s="174">
        <v>5.8</v>
      </c>
      <c r="E21" s="173"/>
      <c r="F21" s="345">
        <v>380</v>
      </c>
      <c r="G21" s="174">
        <v>4.8</v>
      </c>
      <c r="H21" s="173"/>
      <c r="I21" s="345">
        <v>438</v>
      </c>
      <c r="J21" s="174">
        <v>5.5</v>
      </c>
      <c r="K21" s="173"/>
      <c r="L21" s="345">
        <v>488</v>
      </c>
      <c r="M21" s="174">
        <v>7.2</v>
      </c>
      <c r="N21" s="173"/>
      <c r="O21" s="345">
        <v>792</v>
      </c>
      <c r="P21" s="174">
        <v>13.9</v>
      </c>
      <c r="Q21" s="173"/>
      <c r="R21" s="345">
        <v>103</v>
      </c>
      <c r="S21" s="174">
        <v>2.6</v>
      </c>
      <c r="T21" s="173"/>
      <c r="U21" s="345">
        <v>346</v>
      </c>
      <c r="V21" s="174">
        <v>15</v>
      </c>
      <c r="W21" s="173"/>
      <c r="X21" s="345">
        <v>269</v>
      </c>
      <c r="Y21" s="174">
        <v>13.3</v>
      </c>
      <c r="Z21" s="173"/>
      <c r="AA21" s="345">
        <v>45</v>
      </c>
      <c r="AB21" s="174">
        <v>2.2999999999999998</v>
      </c>
      <c r="AC21" s="173"/>
      <c r="AD21" s="345">
        <v>4</v>
      </c>
      <c r="AE21" s="174">
        <v>0.2</v>
      </c>
      <c r="AF21" s="173"/>
      <c r="AG21" s="345">
        <v>362</v>
      </c>
      <c r="AH21" s="174">
        <v>23.2</v>
      </c>
      <c r="AI21" s="173"/>
      <c r="AJ21" s="345">
        <v>68</v>
      </c>
      <c r="AK21" s="174">
        <v>4.7</v>
      </c>
      <c r="AL21" s="173"/>
      <c r="AM21" s="345">
        <v>97</v>
      </c>
      <c r="AN21" s="174">
        <v>7.2</v>
      </c>
      <c r="AO21" s="173"/>
      <c r="AP21" s="345">
        <v>62</v>
      </c>
      <c r="AQ21" s="174">
        <v>5</v>
      </c>
      <c r="AR21" s="173"/>
      <c r="AS21" s="345">
        <v>24</v>
      </c>
      <c r="AT21" s="174">
        <v>2.2000000000000002</v>
      </c>
      <c r="AU21" s="173"/>
      <c r="AV21" s="345">
        <v>25</v>
      </c>
      <c r="AW21" s="174">
        <v>2.5</v>
      </c>
      <c r="AX21" s="173"/>
      <c r="AY21" s="345">
        <v>37</v>
      </c>
      <c r="AZ21" s="174">
        <v>4</v>
      </c>
      <c r="BA21" s="173"/>
      <c r="BB21" s="345">
        <v>218</v>
      </c>
      <c r="BC21" s="174">
        <v>24.2</v>
      </c>
      <c r="BD21" s="173"/>
      <c r="BE21" s="345">
        <v>62</v>
      </c>
      <c r="BF21" s="174">
        <v>7.6</v>
      </c>
      <c r="BG21" s="173"/>
      <c r="BH21" s="345">
        <v>96</v>
      </c>
      <c r="BI21" s="174">
        <v>12.1</v>
      </c>
      <c r="BJ21" s="173"/>
      <c r="BK21" s="345">
        <v>57</v>
      </c>
      <c r="BL21" s="174">
        <v>7.5</v>
      </c>
      <c r="BM21" s="173"/>
      <c r="BN21" s="345">
        <v>54</v>
      </c>
      <c r="BO21" s="174">
        <v>7.2</v>
      </c>
      <c r="BP21" s="173"/>
      <c r="BQ21" s="345" t="s">
        <v>116</v>
      </c>
      <c r="BR21" s="174" t="s">
        <v>116</v>
      </c>
      <c r="BS21" s="173"/>
      <c r="BT21" s="345">
        <v>12</v>
      </c>
      <c r="BU21" s="174">
        <v>1.8</v>
      </c>
      <c r="BV21" s="173"/>
      <c r="BW21" s="345">
        <v>37</v>
      </c>
      <c r="BX21" s="174">
        <v>5.4</v>
      </c>
      <c r="BY21" s="173"/>
      <c r="BZ21" s="345">
        <v>107</v>
      </c>
      <c r="CA21" s="174">
        <v>16.3</v>
      </c>
      <c r="CB21" s="173"/>
      <c r="CC21" s="345">
        <v>41</v>
      </c>
      <c r="CD21" s="174">
        <v>6.5</v>
      </c>
      <c r="CE21" s="173"/>
      <c r="CF21" s="345">
        <v>252</v>
      </c>
      <c r="CG21" s="174">
        <v>43.1</v>
      </c>
      <c r="CH21" s="173"/>
      <c r="CI21" s="345">
        <v>28</v>
      </c>
      <c r="CJ21" s="174">
        <v>5.0999999999999996</v>
      </c>
      <c r="CK21" s="173"/>
      <c r="CL21" s="345">
        <v>25</v>
      </c>
      <c r="CM21" s="174">
        <v>4.5999999999999996</v>
      </c>
      <c r="CN21" s="173"/>
      <c r="CO21" s="345">
        <v>12</v>
      </c>
      <c r="CP21" s="174">
        <v>2.2000000000000002</v>
      </c>
      <c r="CQ21" s="173"/>
      <c r="CR21" s="345">
        <v>88</v>
      </c>
      <c r="CS21" s="174">
        <v>16.7</v>
      </c>
      <c r="CT21" s="173"/>
      <c r="CU21" s="345">
        <v>42</v>
      </c>
      <c r="CV21" s="174">
        <v>8.1999999999999993</v>
      </c>
      <c r="CW21" s="173"/>
      <c r="CX21" s="345">
        <v>0</v>
      </c>
      <c r="CY21" s="174">
        <v>0</v>
      </c>
      <c r="CZ21" s="173"/>
      <c r="DA21" s="345">
        <v>180</v>
      </c>
      <c r="DB21" s="174">
        <v>38.200000000000003</v>
      </c>
      <c r="DC21" s="173"/>
      <c r="DD21" s="345" t="s">
        <v>116</v>
      </c>
      <c r="DE21" s="174" t="s">
        <v>116</v>
      </c>
      <c r="DF21" s="173"/>
      <c r="DG21" s="345">
        <v>21</v>
      </c>
      <c r="DH21" s="174">
        <v>4.7</v>
      </c>
      <c r="DI21" s="173"/>
      <c r="DJ21" s="345">
        <v>71</v>
      </c>
      <c r="DK21" s="174">
        <v>16.600000000000001</v>
      </c>
      <c r="DL21" s="173"/>
      <c r="DM21" s="345">
        <v>17</v>
      </c>
      <c r="DN21" s="174">
        <v>4.2</v>
      </c>
      <c r="DO21" s="173"/>
      <c r="DP21" s="345">
        <v>27</v>
      </c>
      <c r="DQ21" s="174">
        <v>6.9</v>
      </c>
      <c r="DR21" s="173"/>
      <c r="DS21" s="345">
        <v>9</v>
      </c>
      <c r="DT21" s="174">
        <v>2.2999999999999998</v>
      </c>
      <c r="DU21" s="173"/>
      <c r="DV21" s="345">
        <v>36</v>
      </c>
      <c r="DW21" s="174">
        <v>9.9</v>
      </c>
      <c r="DX21" s="173"/>
      <c r="DY21" s="345">
        <v>61</v>
      </c>
      <c r="DZ21" s="174">
        <v>17.600000000000001</v>
      </c>
      <c r="EA21" s="173"/>
      <c r="EB21" s="345">
        <v>31</v>
      </c>
      <c r="EC21" s="174">
        <v>9</v>
      </c>
      <c r="ED21" s="173"/>
      <c r="EE21" s="345">
        <v>1</v>
      </c>
      <c r="EF21" s="174">
        <v>0.3</v>
      </c>
      <c r="EG21" s="173"/>
      <c r="EH21" s="345">
        <v>32</v>
      </c>
      <c r="EI21" s="174">
        <v>10.1</v>
      </c>
      <c r="EJ21" s="173"/>
      <c r="EK21" s="345">
        <v>136</v>
      </c>
      <c r="EL21" s="174">
        <v>45.5</v>
      </c>
      <c r="EM21" s="173"/>
      <c r="EN21" s="345" t="s">
        <v>116</v>
      </c>
      <c r="EO21" s="174" t="s">
        <v>116</v>
      </c>
      <c r="EP21" s="173"/>
      <c r="EQ21" s="345">
        <v>11</v>
      </c>
      <c r="ER21" s="174">
        <v>3.8</v>
      </c>
      <c r="ES21" s="173"/>
      <c r="ET21" s="345">
        <v>3</v>
      </c>
      <c r="EU21" s="174">
        <v>1.1000000000000001</v>
      </c>
      <c r="EV21" s="173"/>
      <c r="EW21" s="345">
        <v>19</v>
      </c>
      <c r="EX21" s="174">
        <v>6.9</v>
      </c>
      <c r="EY21" s="173"/>
      <c r="EZ21" s="345">
        <v>8</v>
      </c>
      <c r="FA21" s="174">
        <v>3</v>
      </c>
      <c r="FB21" s="173"/>
      <c r="FC21" s="345">
        <v>3</v>
      </c>
      <c r="FD21" s="174">
        <v>1.2</v>
      </c>
      <c r="FE21" s="173"/>
      <c r="FF21" s="345">
        <v>11</v>
      </c>
      <c r="FG21" s="174">
        <v>4.5</v>
      </c>
      <c r="FH21" s="173"/>
      <c r="FI21" s="345">
        <v>20</v>
      </c>
      <c r="FJ21" s="174">
        <v>8.3000000000000007</v>
      </c>
      <c r="FK21" s="173"/>
      <c r="FL21" s="345">
        <v>27</v>
      </c>
      <c r="FM21" s="174">
        <v>12.1</v>
      </c>
      <c r="FN21" s="173"/>
      <c r="FO21" s="345">
        <v>20</v>
      </c>
      <c r="FP21" s="174">
        <v>9.6</v>
      </c>
      <c r="FQ21" s="173"/>
      <c r="FR21" s="345">
        <v>141</v>
      </c>
      <c r="FS21" s="174">
        <v>73.099999999999994</v>
      </c>
      <c r="FT21" s="173"/>
      <c r="FU21" s="345">
        <v>3</v>
      </c>
      <c r="FV21" s="174">
        <v>1.6</v>
      </c>
      <c r="FW21" s="173"/>
      <c r="FX21" s="345">
        <v>5</v>
      </c>
      <c r="FY21" s="174">
        <v>2.6</v>
      </c>
      <c r="FZ21" s="173"/>
      <c r="GA21" s="345">
        <v>1</v>
      </c>
      <c r="GB21" s="174">
        <v>0.5</v>
      </c>
      <c r="GC21" s="173"/>
      <c r="GD21" s="345">
        <v>10</v>
      </c>
      <c r="GE21" s="174">
        <v>5.4</v>
      </c>
      <c r="GF21" s="173"/>
      <c r="GG21" s="345">
        <v>127</v>
      </c>
      <c r="GH21" s="174">
        <v>70.900000000000006</v>
      </c>
      <c r="GI21" s="173"/>
      <c r="GJ21" s="345">
        <v>4</v>
      </c>
      <c r="GK21" s="174">
        <v>2.2999999999999998</v>
      </c>
      <c r="GL21" s="173"/>
      <c r="GM21" s="345">
        <v>49</v>
      </c>
      <c r="GN21" s="174">
        <v>28.8</v>
      </c>
      <c r="GO21" s="173"/>
      <c r="GP21" s="345">
        <v>0</v>
      </c>
      <c r="GQ21" s="174">
        <v>0</v>
      </c>
      <c r="GR21" s="173"/>
      <c r="GS21" s="345">
        <v>9</v>
      </c>
      <c r="GT21" s="174">
        <v>6.5</v>
      </c>
      <c r="GU21" s="173"/>
      <c r="GV21" s="345">
        <v>46</v>
      </c>
      <c r="GW21" s="174">
        <v>33.1</v>
      </c>
      <c r="GX21" s="173"/>
      <c r="GY21" s="345">
        <v>14</v>
      </c>
      <c r="GZ21" s="174">
        <v>10.5</v>
      </c>
      <c r="HA21" s="173"/>
      <c r="HB21" s="345" t="s">
        <v>740</v>
      </c>
      <c r="HC21" s="174" t="s">
        <v>740</v>
      </c>
      <c r="HD21" s="173"/>
      <c r="HE21" s="345">
        <v>9</v>
      </c>
      <c r="HF21" s="174">
        <v>7.4</v>
      </c>
      <c r="HG21" s="173"/>
      <c r="HH21" s="345">
        <v>1</v>
      </c>
      <c r="HI21" s="174">
        <v>0.8</v>
      </c>
      <c r="HJ21" s="173"/>
      <c r="HK21" s="345">
        <v>40</v>
      </c>
      <c r="HL21" s="174">
        <v>34.200000000000003</v>
      </c>
      <c r="HM21" s="173"/>
      <c r="HN21" s="345">
        <v>3</v>
      </c>
      <c r="HO21" s="174">
        <v>2.6</v>
      </c>
      <c r="HP21" s="173"/>
      <c r="HQ21" s="345">
        <v>23</v>
      </c>
      <c r="HR21" s="174">
        <v>21.9</v>
      </c>
      <c r="HS21" s="173"/>
      <c r="HT21" s="345">
        <v>0</v>
      </c>
      <c r="HU21" s="174">
        <v>0</v>
      </c>
      <c r="HV21" s="173"/>
      <c r="HW21" s="345">
        <v>6</v>
      </c>
      <c r="HX21" s="174">
        <v>5.8</v>
      </c>
      <c r="HY21" s="173"/>
      <c r="HZ21" s="345">
        <v>6</v>
      </c>
      <c r="IA21" s="174">
        <v>5.9</v>
      </c>
      <c r="IB21" s="173"/>
      <c r="IC21" s="345">
        <v>3</v>
      </c>
      <c r="ID21" s="174">
        <v>3.1</v>
      </c>
      <c r="IE21" s="173"/>
      <c r="IF21" s="345">
        <v>23</v>
      </c>
      <c r="IG21" s="174">
        <v>24.2</v>
      </c>
      <c r="IH21" s="173"/>
      <c r="II21" s="345">
        <v>0</v>
      </c>
      <c r="IJ21" s="174">
        <v>0</v>
      </c>
      <c r="IK21" s="173"/>
      <c r="IL21" s="345">
        <v>0</v>
      </c>
      <c r="IM21" s="174">
        <v>0</v>
      </c>
      <c r="IN21" s="173"/>
      <c r="IO21" s="345">
        <v>0</v>
      </c>
      <c r="IP21" s="174">
        <v>0</v>
      </c>
      <c r="IQ21" s="173"/>
      <c r="IR21" s="345" t="s">
        <v>740</v>
      </c>
      <c r="IS21" s="174" t="s">
        <v>740</v>
      </c>
      <c r="IT21" s="173"/>
      <c r="IU21" s="345">
        <v>1</v>
      </c>
      <c r="IV21" s="174">
        <v>1.2</v>
      </c>
      <c r="IW21" s="173"/>
      <c r="IX21" s="345">
        <v>0</v>
      </c>
      <c r="IY21" s="174">
        <v>0</v>
      </c>
      <c r="IZ21" s="173"/>
      <c r="JA21" s="345">
        <v>6</v>
      </c>
      <c r="JB21" s="174">
        <v>8</v>
      </c>
      <c r="JC21" s="173"/>
      <c r="JD21" s="345">
        <v>0</v>
      </c>
      <c r="JE21" s="174">
        <v>0</v>
      </c>
      <c r="JF21" s="173"/>
      <c r="JG21" s="345">
        <v>18</v>
      </c>
      <c r="JH21" s="174">
        <v>24.3</v>
      </c>
      <c r="JI21" s="173"/>
      <c r="JJ21" s="345">
        <v>14</v>
      </c>
      <c r="JK21" s="174">
        <v>20.3</v>
      </c>
      <c r="JL21" s="173"/>
      <c r="JM21" s="345">
        <v>9</v>
      </c>
      <c r="JN21" s="174">
        <v>13</v>
      </c>
      <c r="JO21" s="173"/>
      <c r="JP21" s="345" t="s">
        <v>740</v>
      </c>
      <c r="JQ21" s="174" t="s">
        <v>740</v>
      </c>
      <c r="JR21" s="173"/>
      <c r="JS21" s="345">
        <v>7</v>
      </c>
      <c r="JT21" s="174">
        <v>10.4</v>
      </c>
      <c r="JU21" s="173"/>
      <c r="JV21" s="345" t="s">
        <v>478</v>
      </c>
      <c r="JW21" s="174" t="s">
        <v>478</v>
      </c>
      <c r="JX21" s="173"/>
      <c r="JY21" s="345">
        <v>15</v>
      </c>
      <c r="JZ21" s="174">
        <v>24.6</v>
      </c>
      <c r="KA21" s="173"/>
      <c r="KB21" s="345">
        <v>0</v>
      </c>
      <c r="KC21" s="174">
        <v>0</v>
      </c>
      <c r="KD21" s="173"/>
      <c r="KE21" s="345" t="s">
        <v>116</v>
      </c>
      <c r="KF21" s="174" t="s">
        <v>116</v>
      </c>
      <c r="KG21" s="173"/>
      <c r="KH21" s="345">
        <v>0</v>
      </c>
      <c r="KI21" s="174">
        <v>0</v>
      </c>
      <c r="KJ21" s="173"/>
      <c r="KK21" s="345">
        <v>3</v>
      </c>
      <c r="KL21" s="174">
        <v>5.3</v>
      </c>
      <c r="KM21" s="173"/>
      <c r="KN21" s="345">
        <v>2</v>
      </c>
      <c r="KO21" s="174">
        <v>3.8</v>
      </c>
      <c r="KP21" s="173"/>
    </row>
    <row r="22" spans="1:302" ht="12.4" customHeight="1">
      <c r="A22" s="341" t="s">
        <v>747</v>
      </c>
      <c r="B22" s="160" t="s">
        <v>433</v>
      </c>
      <c r="C22" s="345">
        <v>1082</v>
      </c>
      <c r="D22" s="174">
        <v>7.7</v>
      </c>
      <c r="E22" s="173"/>
      <c r="F22" s="345">
        <v>205</v>
      </c>
      <c r="G22" s="174">
        <v>2.6</v>
      </c>
      <c r="H22" s="173"/>
      <c r="I22" s="345">
        <v>295</v>
      </c>
      <c r="J22" s="174">
        <v>3.7</v>
      </c>
      <c r="K22" s="173"/>
      <c r="L22" s="345">
        <v>38</v>
      </c>
      <c r="M22" s="174">
        <v>0.6</v>
      </c>
      <c r="N22" s="173"/>
      <c r="O22" s="345">
        <v>307</v>
      </c>
      <c r="P22" s="174">
        <v>5.4</v>
      </c>
      <c r="Q22" s="173"/>
      <c r="R22" s="345">
        <v>100</v>
      </c>
      <c r="S22" s="174">
        <v>2.5</v>
      </c>
      <c r="T22" s="173"/>
      <c r="U22" s="345">
        <v>93</v>
      </c>
      <c r="V22" s="174">
        <v>4</v>
      </c>
      <c r="W22" s="173"/>
      <c r="X22" s="345">
        <v>110</v>
      </c>
      <c r="Y22" s="174">
        <v>5.4</v>
      </c>
      <c r="Z22" s="173"/>
      <c r="AA22" s="345">
        <v>79</v>
      </c>
      <c r="AB22" s="174">
        <v>4.0999999999999996</v>
      </c>
      <c r="AC22" s="173"/>
      <c r="AD22" s="345">
        <v>1</v>
      </c>
      <c r="AE22" s="174">
        <v>0.1</v>
      </c>
      <c r="AF22" s="173"/>
      <c r="AG22" s="345">
        <v>319</v>
      </c>
      <c r="AH22" s="174">
        <v>20.5</v>
      </c>
      <c r="AI22" s="173"/>
      <c r="AJ22" s="345">
        <v>171</v>
      </c>
      <c r="AK22" s="174">
        <v>11.9</v>
      </c>
      <c r="AL22" s="173"/>
      <c r="AM22" s="345">
        <v>101</v>
      </c>
      <c r="AN22" s="174">
        <v>7.5</v>
      </c>
      <c r="AO22" s="173"/>
      <c r="AP22" s="345">
        <v>40</v>
      </c>
      <c r="AQ22" s="174">
        <v>3.2</v>
      </c>
      <c r="AR22" s="173"/>
      <c r="AS22" s="345">
        <v>19</v>
      </c>
      <c r="AT22" s="174">
        <v>1.7</v>
      </c>
      <c r="AU22" s="173"/>
      <c r="AV22" s="345">
        <v>8</v>
      </c>
      <c r="AW22" s="174">
        <v>0.8</v>
      </c>
      <c r="AX22" s="173"/>
      <c r="AY22" s="345">
        <v>18</v>
      </c>
      <c r="AZ22" s="174">
        <v>1.9</v>
      </c>
      <c r="BA22" s="173"/>
      <c r="BB22" s="345">
        <v>34</v>
      </c>
      <c r="BC22" s="174">
        <v>3.8</v>
      </c>
      <c r="BD22" s="173"/>
      <c r="BE22" s="345">
        <v>25</v>
      </c>
      <c r="BF22" s="174">
        <v>3.1</v>
      </c>
      <c r="BG22" s="173"/>
      <c r="BH22" s="345">
        <v>60</v>
      </c>
      <c r="BI22" s="174">
        <v>7.6</v>
      </c>
      <c r="BJ22" s="173"/>
      <c r="BK22" s="345">
        <v>53</v>
      </c>
      <c r="BL22" s="174">
        <v>6.9</v>
      </c>
      <c r="BM22" s="173"/>
      <c r="BN22" s="345">
        <v>64</v>
      </c>
      <c r="BO22" s="174">
        <v>8.5</v>
      </c>
      <c r="BP22" s="173"/>
      <c r="BQ22" s="345" t="s">
        <v>116</v>
      </c>
      <c r="BR22" s="174" t="s">
        <v>116</v>
      </c>
      <c r="BS22" s="173"/>
      <c r="BT22" s="345">
        <v>66</v>
      </c>
      <c r="BU22" s="174">
        <v>9.6</v>
      </c>
      <c r="BV22" s="173"/>
      <c r="BW22" s="345">
        <v>16</v>
      </c>
      <c r="BX22" s="174">
        <v>2.2999999999999998</v>
      </c>
      <c r="BY22" s="173"/>
      <c r="BZ22" s="345">
        <v>8</v>
      </c>
      <c r="CA22" s="174">
        <v>1.2</v>
      </c>
      <c r="CB22" s="173"/>
      <c r="CC22" s="345">
        <v>21</v>
      </c>
      <c r="CD22" s="174">
        <v>3.3</v>
      </c>
      <c r="CE22" s="173"/>
      <c r="CF22" s="345">
        <v>23</v>
      </c>
      <c r="CG22" s="174">
        <v>3.9</v>
      </c>
      <c r="CH22" s="173"/>
      <c r="CI22" s="345">
        <v>10</v>
      </c>
      <c r="CJ22" s="174">
        <v>1.8</v>
      </c>
      <c r="CK22" s="173"/>
      <c r="CL22" s="345">
        <v>8</v>
      </c>
      <c r="CM22" s="174">
        <v>1.5</v>
      </c>
      <c r="CN22" s="173"/>
      <c r="CO22" s="345">
        <v>25</v>
      </c>
      <c r="CP22" s="174">
        <v>4.5999999999999996</v>
      </c>
      <c r="CQ22" s="173"/>
      <c r="CR22" s="345">
        <v>41</v>
      </c>
      <c r="CS22" s="174">
        <v>7.8</v>
      </c>
      <c r="CT22" s="173"/>
      <c r="CU22" s="345">
        <v>14</v>
      </c>
      <c r="CV22" s="174">
        <v>2.7</v>
      </c>
      <c r="CW22" s="173"/>
      <c r="CX22" s="345">
        <v>0</v>
      </c>
      <c r="CY22" s="174">
        <v>0</v>
      </c>
      <c r="CZ22" s="173"/>
      <c r="DA22" s="345">
        <v>47</v>
      </c>
      <c r="DB22" s="174">
        <v>10</v>
      </c>
      <c r="DC22" s="173"/>
      <c r="DD22" s="345" t="s">
        <v>116</v>
      </c>
      <c r="DE22" s="174" t="s">
        <v>116</v>
      </c>
      <c r="DF22" s="173"/>
      <c r="DG22" s="345">
        <v>19</v>
      </c>
      <c r="DH22" s="174">
        <v>4.3</v>
      </c>
      <c r="DI22" s="173"/>
      <c r="DJ22" s="345">
        <v>153</v>
      </c>
      <c r="DK22" s="174">
        <v>35.799999999999997</v>
      </c>
      <c r="DL22" s="173"/>
      <c r="DM22" s="345">
        <v>40</v>
      </c>
      <c r="DN22" s="174">
        <v>9.8000000000000007</v>
      </c>
      <c r="DO22" s="173"/>
      <c r="DP22" s="345">
        <v>30</v>
      </c>
      <c r="DQ22" s="174">
        <v>7.6</v>
      </c>
      <c r="DR22" s="173"/>
      <c r="DS22" s="345">
        <v>6</v>
      </c>
      <c r="DT22" s="174">
        <v>1.5</v>
      </c>
      <c r="DU22" s="173"/>
      <c r="DV22" s="345" t="s">
        <v>478</v>
      </c>
      <c r="DW22" s="174" t="s">
        <v>478</v>
      </c>
      <c r="DX22" s="173"/>
      <c r="DY22" s="345">
        <v>18</v>
      </c>
      <c r="DZ22" s="174">
        <v>5.2</v>
      </c>
      <c r="EA22" s="173"/>
      <c r="EB22" s="345">
        <v>6</v>
      </c>
      <c r="EC22" s="174">
        <v>1.7</v>
      </c>
      <c r="ED22" s="173"/>
      <c r="EE22" s="345">
        <v>1</v>
      </c>
      <c r="EF22" s="174">
        <v>0.3</v>
      </c>
      <c r="EG22" s="173"/>
      <c r="EH22" s="345">
        <v>19</v>
      </c>
      <c r="EI22" s="174">
        <v>6</v>
      </c>
      <c r="EJ22" s="173"/>
      <c r="EK22" s="345">
        <v>44</v>
      </c>
      <c r="EL22" s="174">
        <v>14.7</v>
      </c>
      <c r="EM22" s="173"/>
      <c r="EN22" s="345" t="s">
        <v>116</v>
      </c>
      <c r="EO22" s="174" t="s">
        <v>116</v>
      </c>
      <c r="EP22" s="173"/>
      <c r="EQ22" s="345">
        <v>195</v>
      </c>
      <c r="ER22" s="174">
        <v>67.2</v>
      </c>
      <c r="ES22" s="173"/>
      <c r="ET22" s="345">
        <v>3</v>
      </c>
      <c r="EU22" s="174">
        <v>1.1000000000000001</v>
      </c>
      <c r="EV22" s="173"/>
      <c r="EW22" s="345">
        <v>30</v>
      </c>
      <c r="EX22" s="174">
        <v>10.8</v>
      </c>
      <c r="EY22" s="173"/>
      <c r="EZ22" s="345">
        <v>9</v>
      </c>
      <c r="FA22" s="174">
        <v>3.4</v>
      </c>
      <c r="FB22" s="173"/>
      <c r="FC22" s="345">
        <v>5</v>
      </c>
      <c r="FD22" s="174">
        <v>1.9</v>
      </c>
      <c r="FE22" s="173"/>
      <c r="FF22" s="345">
        <v>13</v>
      </c>
      <c r="FG22" s="174">
        <v>5.3</v>
      </c>
      <c r="FH22" s="173"/>
      <c r="FI22" s="345">
        <v>15</v>
      </c>
      <c r="FJ22" s="174">
        <v>6.2</v>
      </c>
      <c r="FK22" s="173"/>
      <c r="FL22" s="345">
        <v>34</v>
      </c>
      <c r="FM22" s="174">
        <v>15.2</v>
      </c>
      <c r="FN22" s="173"/>
      <c r="FO22" s="345">
        <v>7</v>
      </c>
      <c r="FP22" s="174">
        <v>3.3</v>
      </c>
      <c r="FQ22" s="173"/>
      <c r="FR22" s="345" t="s">
        <v>740</v>
      </c>
      <c r="FS22" s="174" t="s">
        <v>740</v>
      </c>
      <c r="FT22" s="173"/>
      <c r="FU22" s="345">
        <v>3</v>
      </c>
      <c r="FV22" s="174">
        <v>1.6</v>
      </c>
      <c r="FW22" s="173"/>
      <c r="FX22" s="345">
        <v>3</v>
      </c>
      <c r="FY22" s="174">
        <v>1.6</v>
      </c>
      <c r="FZ22" s="173"/>
      <c r="GA22" s="345">
        <v>0</v>
      </c>
      <c r="GB22" s="174">
        <v>0</v>
      </c>
      <c r="GC22" s="173"/>
      <c r="GD22" s="345">
        <v>2</v>
      </c>
      <c r="GE22" s="174">
        <v>1.1000000000000001</v>
      </c>
      <c r="GF22" s="173"/>
      <c r="GG22" s="345">
        <v>2</v>
      </c>
      <c r="GH22" s="174">
        <v>1.1000000000000001</v>
      </c>
      <c r="GI22" s="173"/>
      <c r="GJ22" s="345">
        <v>14</v>
      </c>
      <c r="GK22" s="174">
        <v>7.9</v>
      </c>
      <c r="GL22" s="173"/>
      <c r="GM22" s="345">
        <v>12</v>
      </c>
      <c r="GN22" s="174">
        <v>7.1</v>
      </c>
      <c r="GO22" s="173"/>
      <c r="GP22" s="345">
        <v>11</v>
      </c>
      <c r="GQ22" s="174">
        <v>6.6</v>
      </c>
      <c r="GR22" s="173"/>
      <c r="GS22" s="345">
        <v>27</v>
      </c>
      <c r="GT22" s="174">
        <v>19.399999999999999</v>
      </c>
      <c r="GU22" s="173"/>
      <c r="GV22" s="345">
        <v>12</v>
      </c>
      <c r="GW22" s="174">
        <v>8.6</v>
      </c>
      <c r="GX22" s="173"/>
      <c r="GY22" s="345">
        <v>3</v>
      </c>
      <c r="GZ22" s="174">
        <v>2.2999999999999998</v>
      </c>
      <c r="HA22" s="173"/>
      <c r="HB22" s="345" t="s">
        <v>116</v>
      </c>
      <c r="HC22" s="174" t="s">
        <v>116</v>
      </c>
      <c r="HD22" s="173"/>
      <c r="HE22" s="345">
        <v>10</v>
      </c>
      <c r="HF22" s="174">
        <v>8.1999999999999993</v>
      </c>
      <c r="HG22" s="173"/>
      <c r="HH22" s="345">
        <v>0</v>
      </c>
      <c r="HI22" s="174">
        <v>0</v>
      </c>
      <c r="HJ22" s="173"/>
      <c r="HK22" s="345">
        <v>3</v>
      </c>
      <c r="HL22" s="174">
        <v>2.6</v>
      </c>
      <c r="HM22" s="173"/>
      <c r="HN22" s="345">
        <v>25</v>
      </c>
      <c r="HO22" s="174">
        <v>21.9</v>
      </c>
      <c r="HP22" s="173"/>
      <c r="HQ22" s="345">
        <v>9</v>
      </c>
      <c r="HR22" s="174">
        <v>8.6</v>
      </c>
      <c r="HS22" s="173"/>
      <c r="HT22" s="345">
        <v>9</v>
      </c>
      <c r="HU22" s="174">
        <v>8.6999999999999993</v>
      </c>
      <c r="HV22" s="173"/>
      <c r="HW22" s="345">
        <v>10</v>
      </c>
      <c r="HX22" s="174">
        <v>9.6999999999999993</v>
      </c>
      <c r="HY22" s="173"/>
      <c r="HZ22" s="345">
        <v>15</v>
      </c>
      <c r="IA22" s="174">
        <v>14.9</v>
      </c>
      <c r="IB22" s="173"/>
      <c r="IC22" s="345">
        <v>21</v>
      </c>
      <c r="ID22" s="174">
        <v>21.6</v>
      </c>
      <c r="IE22" s="173"/>
      <c r="IF22" s="345">
        <v>4</v>
      </c>
      <c r="IG22" s="174">
        <v>4.2</v>
      </c>
      <c r="IH22" s="173"/>
      <c r="II22" s="345">
        <v>0</v>
      </c>
      <c r="IJ22" s="174">
        <v>0</v>
      </c>
      <c r="IK22" s="173"/>
      <c r="IL22" s="345">
        <v>0</v>
      </c>
      <c r="IM22" s="174">
        <v>0</v>
      </c>
      <c r="IN22" s="173"/>
      <c r="IO22" s="345" t="s">
        <v>116</v>
      </c>
      <c r="IP22" s="174" t="s">
        <v>116</v>
      </c>
      <c r="IQ22" s="173"/>
      <c r="IR22" s="345">
        <v>1</v>
      </c>
      <c r="IS22" s="174">
        <v>1.1000000000000001</v>
      </c>
      <c r="IT22" s="173"/>
      <c r="IU22" s="345" t="s">
        <v>740</v>
      </c>
      <c r="IV22" s="174" t="s">
        <v>740</v>
      </c>
      <c r="IW22" s="173"/>
      <c r="IX22" s="345">
        <v>1</v>
      </c>
      <c r="IY22" s="174">
        <v>1.2</v>
      </c>
      <c r="IZ22" s="173"/>
      <c r="JA22" s="345">
        <v>3</v>
      </c>
      <c r="JB22" s="174">
        <v>4</v>
      </c>
      <c r="JC22" s="173"/>
      <c r="JD22" s="345">
        <v>0</v>
      </c>
      <c r="JE22" s="174">
        <v>0</v>
      </c>
      <c r="JF22" s="173"/>
      <c r="JG22" s="345">
        <v>5</v>
      </c>
      <c r="JH22" s="174">
        <v>6.8</v>
      </c>
      <c r="JI22" s="173"/>
      <c r="JJ22" s="345">
        <v>32</v>
      </c>
      <c r="JK22" s="174">
        <v>46.4</v>
      </c>
      <c r="JL22" s="173"/>
      <c r="JM22" s="345">
        <v>1</v>
      </c>
      <c r="JN22" s="174">
        <v>1.4</v>
      </c>
      <c r="JO22" s="173"/>
      <c r="JP22" s="345" t="s">
        <v>116</v>
      </c>
      <c r="JQ22" s="174" t="s">
        <v>116</v>
      </c>
      <c r="JR22" s="173"/>
      <c r="JS22" s="345">
        <v>6</v>
      </c>
      <c r="JT22" s="174">
        <v>9</v>
      </c>
      <c r="JU22" s="173"/>
      <c r="JV22" s="345" t="s">
        <v>478</v>
      </c>
      <c r="JW22" s="174" t="s">
        <v>478</v>
      </c>
      <c r="JX22" s="173"/>
      <c r="JY22" s="345">
        <v>0</v>
      </c>
      <c r="JZ22" s="174">
        <v>0</v>
      </c>
      <c r="KA22" s="173"/>
      <c r="KB22" s="345" t="s">
        <v>740</v>
      </c>
      <c r="KC22" s="174" t="s">
        <v>740</v>
      </c>
      <c r="KD22" s="173"/>
      <c r="KE22" s="345" t="s">
        <v>116</v>
      </c>
      <c r="KF22" s="174" t="s">
        <v>116</v>
      </c>
      <c r="KG22" s="173"/>
      <c r="KH22" s="345">
        <v>24</v>
      </c>
      <c r="KI22" s="174">
        <v>41.4</v>
      </c>
      <c r="KJ22" s="173"/>
      <c r="KK22" s="345">
        <v>4</v>
      </c>
      <c r="KL22" s="174">
        <v>7</v>
      </c>
      <c r="KM22" s="173"/>
      <c r="KN22" s="345">
        <v>3</v>
      </c>
      <c r="KO22" s="174">
        <v>5.7</v>
      </c>
      <c r="KP22" s="173"/>
    </row>
    <row r="23" spans="1:302" ht="12.4" customHeight="1">
      <c r="A23" s="341" t="s">
        <v>748</v>
      </c>
      <c r="B23" s="163" t="s">
        <v>434</v>
      </c>
      <c r="C23" s="345">
        <v>966</v>
      </c>
      <c r="D23" s="174">
        <v>6.9</v>
      </c>
      <c r="E23" s="173"/>
      <c r="F23" s="345">
        <v>373</v>
      </c>
      <c r="G23" s="174">
        <v>4.7</v>
      </c>
      <c r="H23" s="173"/>
      <c r="I23" s="345">
        <v>397</v>
      </c>
      <c r="J23" s="174">
        <v>5</v>
      </c>
      <c r="K23" s="173"/>
      <c r="L23" s="345">
        <v>253</v>
      </c>
      <c r="M23" s="174">
        <v>3.7</v>
      </c>
      <c r="N23" s="173"/>
      <c r="O23" s="345">
        <v>699</v>
      </c>
      <c r="P23" s="174">
        <v>12.3</v>
      </c>
      <c r="Q23" s="173"/>
      <c r="R23" s="345">
        <v>265</v>
      </c>
      <c r="S23" s="174">
        <v>6.7</v>
      </c>
      <c r="T23" s="173"/>
      <c r="U23" s="345">
        <v>116</v>
      </c>
      <c r="V23" s="174">
        <v>5</v>
      </c>
      <c r="W23" s="173"/>
      <c r="X23" s="345">
        <v>61</v>
      </c>
      <c r="Y23" s="174">
        <v>3</v>
      </c>
      <c r="Z23" s="173"/>
      <c r="AA23" s="345">
        <v>282</v>
      </c>
      <c r="AB23" s="174">
        <v>14.6</v>
      </c>
      <c r="AC23" s="173"/>
      <c r="AD23" s="345">
        <v>9</v>
      </c>
      <c r="AE23" s="174">
        <v>0.5</v>
      </c>
      <c r="AF23" s="173"/>
      <c r="AG23" s="345">
        <v>55</v>
      </c>
      <c r="AH23" s="174">
        <v>3.5</v>
      </c>
      <c r="AI23" s="173"/>
      <c r="AJ23" s="345">
        <v>36</v>
      </c>
      <c r="AK23" s="174">
        <v>2.5</v>
      </c>
      <c r="AL23" s="173"/>
      <c r="AM23" s="345">
        <v>119</v>
      </c>
      <c r="AN23" s="174">
        <v>8.8000000000000007</v>
      </c>
      <c r="AO23" s="173"/>
      <c r="AP23" s="345">
        <v>36</v>
      </c>
      <c r="AQ23" s="174">
        <v>2.9</v>
      </c>
      <c r="AR23" s="173"/>
      <c r="AS23" s="345">
        <v>20</v>
      </c>
      <c r="AT23" s="174">
        <v>1.8</v>
      </c>
      <c r="AU23" s="173"/>
      <c r="AV23" s="345">
        <v>16</v>
      </c>
      <c r="AW23" s="174">
        <v>1.6</v>
      </c>
      <c r="AX23" s="173"/>
      <c r="AY23" s="345">
        <v>32</v>
      </c>
      <c r="AZ23" s="174">
        <v>3.5</v>
      </c>
      <c r="BA23" s="173"/>
      <c r="BB23" s="345">
        <v>29</v>
      </c>
      <c r="BC23" s="174">
        <v>3.2</v>
      </c>
      <c r="BD23" s="173"/>
      <c r="BE23" s="345">
        <v>38</v>
      </c>
      <c r="BF23" s="174">
        <v>4.7</v>
      </c>
      <c r="BG23" s="173"/>
      <c r="BH23" s="345">
        <v>55</v>
      </c>
      <c r="BI23" s="174">
        <v>6.9</v>
      </c>
      <c r="BJ23" s="173"/>
      <c r="BK23" s="345">
        <v>14</v>
      </c>
      <c r="BL23" s="174">
        <v>1.8</v>
      </c>
      <c r="BM23" s="173"/>
      <c r="BN23" s="345">
        <v>38</v>
      </c>
      <c r="BO23" s="174">
        <v>5</v>
      </c>
      <c r="BP23" s="173"/>
      <c r="BQ23" s="345" t="s">
        <v>116</v>
      </c>
      <c r="BR23" s="174" t="s">
        <v>116</v>
      </c>
      <c r="BS23" s="173"/>
      <c r="BT23" s="345">
        <v>58</v>
      </c>
      <c r="BU23" s="174">
        <v>8.5</v>
      </c>
      <c r="BV23" s="173"/>
      <c r="BW23" s="345">
        <v>84</v>
      </c>
      <c r="BX23" s="174">
        <v>12.3</v>
      </c>
      <c r="BY23" s="173"/>
      <c r="BZ23" s="345">
        <v>13</v>
      </c>
      <c r="CA23" s="174">
        <v>2</v>
      </c>
      <c r="CB23" s="173"/>
      <c r="CC23" s="345">
        <v>53</v>
      </c>
      <c r="CD23" s="174">
        <v>8.4</v>
      </c>
      <c r="CE23" s="173"/>
      <c r="CF23" s="345">
        <v>13</v>
      </c>
      <c r="CG23" s="174">
        <v>2.2000000000000002</v>
      </c>
      <c r="CH23" s="173"/>
      <c r="CI23" s="345">
        <v>5</v>
      </c>
      <c r="CJ23" s="174">
        <v>0.9</v>
      </c>
      <c r="CK23" s="173"/>
      <c r="CL23" s="345">
        <v>7</v>
      </c>
      <c r="CM23" s="174">
        <v>1.3</v>
      </c>
      <c r="CN23" s="173"/>
      <c r="CO23" s="345">
        <v>18</v>
      </c>
      <c r="CP23" s="174">
        <v>3.3</v>
      </c>
      <c r="CQ23" s="173"/>
      <c r="CR23" s="345">
        <v>57</v>
      </c>
      <c r="CS23" s="174">
        <v>10.8</v>
      </c>
      <c r="CT23" s="173"/>
      <c r="CU23" s="345">
        <v>32</v>
      </c>
      <c r="CV23" s="174">
        <v>6.3</v>
      </c>
      <c r="CW23" s="173"/>
      <c r="CX23" s="345">
        <v>0</v>
      </c>
      <c r="CY23" s="174">
        <v>0</v>
      </c>
      <c r="CZ23" s="173"/>
      <c r="DA23" s="345">
        <v>3</v>
      </c>
      <c r="DB23" s="174">
        <v>0.6</v>
      </c>
      <c r="DC23" s="173"/>
      <c r="DD23" s="345" t="s">
        <v>116</v>
      </c>
      <c r="DE23" s="174" t="s">
        <v>116</v>
      </c>
      <c r="DF23" s="173"/>
      <c r="DG23" s="345">
        <v>19</v>
      </c>
      <c r="DH23" s="174">
        <v>4.3</v>
      </c>
      <c r="DI23" s="173"/>
      <c r="DJ23" s="345">
        <v>26</v>
      </c>
      <c r="DK23" s="174">
        <v>6.1</v>
      </c>
      <c r="DL23" s="173"/>
      <c r="DM23" s="345">
        <v>11</v>
      </c>
      <c r="DN23" s="174">
        <v>2.7</v>
      </c>
      <c r="DO23" s="173"/>
      <c r="DP23" s="345">
        <v>12</v>
      </c>
      <c r="DQ23" s="174">
        <v>3.1</v>
      </c>
      <c r="DR23" s="173"/>
      <c r="DS23" s="345">
        <v>7</v>
      </c>
      <c r="DT23" s="174">
        <v>1.8</v>
      </c>
      <c r="DU23" s="173"/>
      <c r="DV23" s="345" t="s">
        <v>478</v>
      </c>
      <c r="DW23" s="174" t="s">
        <v>478</v>
      </c>
      <c r="DX23" s="173"/>
      <c r="DY23" s="345">
        <v>10</v>
      </c>
      <c r="DZ23" s="174">
        <v>2.9</v>
      </c>
      <c r="EA23" s="173"/>
      <c r="EB23" s="345">
        <v>8</v>
      </c>
      <c r="EC23" s="174">
        <v>2.2999999999999998</v>
      </c>
      <c r="ED23" s="173"/>
      <c r="EE23" s="345">
        <v>3</v>
      </c>
      <c r="EF23" s="174">
        <v>0.9</v>
      </c>
      <c r="EG23" s="173"/>
      <c r="EH23" s="345">
        <v>15</v>
      </c>
      <c r="EI23" s="174">
        <v>4.7</v>
      </c>
      <c r="EJ23" s="173"/>
      <c r="EK23" s="345">
        <v>2</v>
      </c>
      <c r="EL23" s="174">
        <v>0.7</v>
      </c>
      <c r="EM23" s="173"/>
      <c r="EN23" s="345" t="s">
        <v>740</v>
      </c>
      <c r="EO23" s="174" t="s">
        <v>740</v>
      </c>
      <c r="EP23" s="173"/>
      <c r="EQ23" s="345">
        <v>5</v>
      </c>
      <c r="ER23" s="174">
        <v>1.7</v>
      </c>
      <c r="ES23" s="173"/>
      <c r="ET23" s="345">
        <v>21</v>
      </c>
      <c r="EU23" s="174">
        <v>7.4</v>
      </c>
      <c r="EV23" s="173"/>
      <c r="EW23" s="345">
        <v>12</v>
      </c>
      <c r="EX23" s="174">
        <v>4.3</v>
      </c>
      <c r="EY23" s="173"/>
      <c r="EZ23" s="345">
        <v>10</v>
      </c>
      <c r="FA23" s="174">
        <v>3.8</v>
      </c>
      <c r="FB23" s="173"/>
      <c r="FC23" s="345">
        <v>13</v>
      </c>
      <c r="FD23" s="174">
        <v>5</v>
      </c>
      <c r="FE23" s="173"/>
      <c r="FF23" s="345">
        <v>10</v>
      </c>
      <c r="FG23" s="174">
        <v>4</v>
      </c>
      <c r="FH23" s="173"/>
      <c r="FI23" s="345">
        <v>7</v>
      </c>
      <c r="FJ23" s="174">
        <v>2.9</v>
      </c>
      <c r="FK23" s="173"/>
      <c r="FL23" s="345">
        <v>16</v>
      </c>
      <c r="FM23" s="174">
        <v>7.2</v>
      </c>
      <c r="FN23" s="173"/>
      <c r="FO23" s="345">
        <v>2</v>
      </c>
      <c r="FP23" s="174">
        <v>1</v>
      </c>
      <c r="FQ23" s="173"/>
      <c r="FR23" s="345">
        <v>0</v>
      </c>
      <c r="FS23" s="174">
        <v>0</v>
      </c>
      <c r="FT23" s="173"/>
      <c r="FU23" s="345">
        <v>3</v>
      </c>
      <c r="FV23" s="174">
        <v>1.6</v>
      </c>
      <c r="FW23" s="173"/>
      <c r="FX23" s="345">
        <v>4</v>
      </c>
      <c r="FY23" s="174">
        <v>2.1</v>
      </c>
      <c r="FZ23" s="173"/>
      <c r="GA23" s="345">
        <v>2</v>
      </c>
      <c r="GB23" s="174">
        <v>1.1000000000000001</v>
      </c>
      <c r="GC23" s="173"/>
      <c r="GD23" s="345">
        <v>14</v>
      </c>
      <c r="GE23" s="174">
        <v>7.5</v>
      </c>
      <c r="GF23" s="173"/>
      <c r="GG23" s="345">
        <v>0</v>
      </c>
      <c r="GH23" s="174">
        <v>0</v>
      </c>
      <c r="GI23" s="173"/>
      <c r="GJ23" s="345">
        <v>8</v>
      </c>
      <c r="GK23" s="174">
        <v>4.5</v>
      </c>
      <c r="GL23" s="173"/>
      <c r="GM23" s="345">
        <v>11</v>
      </c>
      <c r="GN23" s="174">
        <v>6.5</v>
      </c>
      <c r="GO23" s="173"/>
      <c r="GP23" s="345">
        <v>2</v>
      </c>
      <c r="GQ23" s="174">
        <v>1.2</v>
      </c>
      <c r="GR23" s="173"/>
      <c r="GS23" s="345">
        <v>11</v>
      </c>
      <c r="GT23" s="174">
        <v>7.9</v>
      </c>
      <c r="GU23" s="173"/>
      <c r="GV23" s="345">
        <v>0</v>
      </c>
      <c r="GW23" s="174">
        <v>0</v>
      </c>
      <c r="GX23" s="173"/>
      <c r="GY23" s="345">
        <v>4</v>
      </c>
      <c r="GZ23" s="174">
        <v>3</v>
      </c>
      <c r="HA23" s="173"/>
      <c r="HB23" s="345" t="s">
        <v>740</v>
      </c>
      <c r="HC23" s="174" t="s">
        <v>740</v>
      </c>
      <c r="HD23" s="173"/>
      <c r="HE23" s="345">
        <v>8</v>
      </c>
      <c r="HF23" s="174">
        <v>6.6</v>
      </c>
      <c r="HG23" s="173"/>
      <c r="HH23" s="345">
        <v>0</v>
      </c>
      <c r="HI23" s="174">
        <v>0</v>
      </c>
      <c r="HJ23" s="173"/>
      <c r="HK23" s="345">
        <v>3</v>
      </c>
      <c r="HL23" s="174">
        <v>2.6</v>
      </c>
      <c r="HM23" s="173"/>
      <c r="HN23" s="345">
        <v>4</v>
      </c>
      <c r="HO23" s="174">
        <v>3.5</v>
      </c>
      <c r="HP23" s="173"/>
      <c r="HQ23" s="345">
        <v>2</v>
      </c>
      <c r="HR23" s="174">
        <v>1.9</v>
      </c>
      <c r="HS23" s="173"/>
      <c r="HT23" s="345">
        <v>2</v>
      </c>
      <c r="HU23" s="174">
        <v>1.9</v>
      </c>
      <c r="HV23" s="173"/>
      <c r="HW23" s="345">
        <v>5</v>
      </c>
      <c r="HX23" s="174">
        <v>4.9000000000000004</v>
      </c>
      <c r="HY23" s="173"/>
      <c r="HZ23" s="345">
        <v>3</v>
      </c>
      <c r="IA23" s="174">
        <v>3</v>
      </c>
      <c r="IB23" s="173"/>
      <c r="IC23" s="345">
        <v>1</v>
      </c>
      <c r="ID23" s="174">
        <v>1</v>
      </c>
      <c r="IE23" s="173"/>
      <c r="IF23" s="345">
        <v>4</v>
      </c>
      <c r="IG23" s="174">
        <v>4.2</v>
      </c>
      <c r="IH23" s="173"/>
      <c r="II23" s="345">
        <v>9</v>
      </c>
      <c r="IJ23" s="174">
        <v>9.5</v>
      </c>
      <c r="IK23" s="173"/>
      <c r="IL23" s="345">
        <v>0</v>
      </c>
      <c r="IM23" s="174">
        <v>0</v>
      </c>
      <c r="IN23" s="173"/>
      <c r="IO23" s="345" t="s">
        <v>116</v>
      </c>
      <c r="IP23" s="174" t="s">
        <v>116</v>
      </c>
      <c r="IQ23" s="173"/>
      <c r="IR23" s="345">
        <v>0</v>
      </c>
      <c r="IS23" s="174">
        <v>0</v>
      </c>
      <c r="IT23" s="173"/>
      <c r="IU23" s="345">
        <v>0</v>
      </c>
      <c r="IV23" s="174">
        <v>0</v>
      </c>
      <c r="IW23" s="173"/>
      <c r="IX23" s="345">
        <v>1</v>
      </c>
      <c r="IY23" s="174">
        <v>1.2</v>
      </c>
      <c r="IZ23" s="173"/>
      <c r="JA23" s="345">
        <v>4</v>
      </c>
      <c r="JB23" s="174">
        <v>5.3</v>
      </c>
      <c r="JC23" s="173"/>
      <c r="JD23" s="345">
        <v>1</v>
      </c>
      <c r="JE23" s="174">
        <v>1.4</v>
      </c>
      <c r="JF23" s="173"/>
      <c r="JG23" s="345">
        <v>1</v>
      </c>
      <c r="JH23" s="174">
        <v>1.4</v>
      </c>
      <c r="JI23" s="173"/>
      <c r="JJ23" s="345">
        <v>5</v>
      </c>
      <c r="JK23" s="174">
        <v>7.2</v>
      </c>
      <c r="JL23" s="173"/>
      <c r="JM23" s="345">
        <v>3</v>
      </c>
      <c r="JN23" s="174">
        <v>4.3</v>
      </c>
      <c r="JO23" s="173"/>
      <c r="JP23" s="345">
        <v>15</v>
      </c>
      <c r="JQ23" s="174">
        <v>22.1</v>
      </c>
      <c r="JR23" s="173"/>
      <c r="JS23" s="345">
        <v>4</v>
      </c>
      <c r="JT23" s="174">
        <v>6</v>
      </c>
      <c r="JU23" s="173"/>
      <c r="JV23" s="345" t="s">
        <v>478</v>
      </c>
      <c r="JW23" s="174" t="s">
        <v>478</v>
      </c>
      <c r="JX23" s="173"/>
      <c r="JY23" s="345">
        <v>0</v>
      </c>
      <c r="JZ23" s="174">
        <v>0</v>
      </c>
      <c r="KA23" s="173"/>
      <c r="KB23" s="345">
        <v>1</v>
      </c>
      <c r="KC23" s="174">
        <v>1.7</v>
      </c>
      <c r="KD23" s="173"/>
      <c r="KE23" s="345" t="s">
        <v>478</v>
      </c>
      <c r="KF23" s="174" t="s">
        <v>478</v>
      </c>
      <c r="KG23" s="173"/>
      <c r="KH23" s="345">
        <v>0</v>
      </c>
      <c r="KI23" s="174">
        <v>0</v>
      </c>
      <c r="KJ23" s="173"/>
      <c r="KK23" s="345">
        <v>1</v>
      </c>
      <c r="KL23" s="174">
        <v>1.8</v>
      </c>
      <c r="KM23" s="173"/>
      <c r="KN23" s="345">
        <v>3</v>
      </c>
      <c r="KO23" s="174">
        <v>5.7</v>
      </c>
      <c r="KP23" s="173"/>
    </row>
    <row r="24" spans="1:302" ht="12.4" customHeight="1">
      <c r="A24" s="341" t="s">
        <v>749</v>
      </c>
      <c r="B24" s="163" t="s">
        <v>435</v>
      </c>
      <c r="C24" s="345">
        <v>288</v>
      </c>
      <c r="D24" s="174">
        <v>2.1</v>
      </c>
      <c r="E24" s="173"/>
      <c r="F24" s="345">
        <v>162</v>
      </c>
      <c r="G24" s="174">
        <v>2</v>
      </c>
      <c r="H24" s="173"/>
      <c r="I24" s="345">
        <v>163</v>
      </c>
      <c r="J24" s="174">
        <v>2.1</v>
      </c>
      <c r="K24" s="173"/>
      <c r="L24" s="345">
        <v>72</v>
      </c>
      <c r="M24" s="174">
        <v>1.1000000000000001</v>
      </c>
      <c r="N24" s="173"/>
      <c r="O24" s="345">
        <v>47</v>
      </c>
      <c r="P24" s="174">
        <v>0.8</v>
      </c>
      <c r="Q24" s="173"/>
      <c r="R24" s="345">
        <v>115</v>
      </c>
      <c r="S24" s="174">
        <v>2.9</v>
      </c>
      <c r="T24" s="173"/>
      <c r="U24" s="345">
        <v>33</v>
      </c>
      <c r="V24" s="174">
        <v>1.4</v>
      </c>
      <c r="W24" s="173"/>
      <c r="X24" s="345">
        <v>15</v>
      </c>
      <c r="Y24" s="174">
        <v>0.7</v>
      </c>
      <c r="Z24" s="173"/>
      <c r="AA24" s="345">
        <v>37</v>
      </c>
      <c r="AB24" s="174">
        <v>1.9</v>
      </c>
      <c r="AC24" s="173"/>
      <c r="AD24" s="345">
        <v>1</v>
      </c>
      <c r="AE24" s="174">
        <v>0.1</v>
      </c>
      <c r="AF24" s="173"/>
      <c r="AG24" s="345">
        <v>0</v>
      </c>
      <c r="AH24" s="174">
        <v>0</v>
      </c>
      <c r="AI24" s="173"/>
      <c r="AJ24" s="345">
        <v>9</v>
      </c>
      <c r="AK24" s="174">
        <v>0.6</v>
      </c>
      <c r="AL24" s="173"/>
      <c r="AM24" s="345">
        <v>47</v>
      </c>
      <c r="AN24" s="174">
        <v>3.5</v>
      </c>
      <c r="AO24" s="173"/>
      <c r="AP24" s="345">
        <v>12</v>
      </c>
      <c r="AQ24" s="174">
        <v>1</v>
      </c>
      <c r="AR24" s="173"/>
      <c r="AS24" s="345">
        <v>10</v>
      </c>
      <c r="AT24" s="174">
        <v>0.9</v>
      </c>
      <c r="AU24" s="173"/>
      <c r="AV24" s="345">
        <v>4</v>
      </c>
      <c r="AW24" s="174">
        <v>0.4</v>
      </c>
      <c r="AX24" s="173"/>
      <c r="AY24" s="345">
        <v>15</v>
      </c>
      <c r="AZ24" s="174">
        <v>1.6</v>
      </c>
      <c r="BA24" s="173"/>
      <c r="BB24" s="345">
        <v>7</v>
      </c>
      <c r="BC24" s="174">
        <v>0.8</v>
      </c>
      <c r="BD24" s="173"/>
      <c r="BE24" s="345">
        <v>12</v>
      </c>
      <c r="BF24" s="174">
        <v>1.5</v>
      </c>
      <c r="BG24" s="173"/>
      <c r="BH24" s="345">
        <v>17</v>
      </c>
      <c r="BI24" s="174">
        <v>2.1</v>
      </c>
      <c r="BJ24" s="173"/>
      <c r="BK24" s="345">
        <v>3</v>
      </c>
      <c r="BL24" s="174">
        <v>0.4</v>
      </c>
      <c r="BM24" s="173"/>
      <c r="BN24" s="345">
        <v>9</v>
      </c>
      <c r="BO24" s="174">
        <v>1.2</v>
      </c>
      <c r="BP24" s="173"/>
      <c r="BQ24" s="345" t="s">
        <v>116</v>
      </c>
      <c r="BR24" s="174" t="s">
        <v>116</v>
      </c>
      <c r="BS24" s="173"/>
      <c r="BT24" s="345">
        <v>1</v>
      </c>
      <c r="BU24" s="174">
        <v>0.1</v>
      </c>
      <c r="BV24" s="173"/>
      <c r="BW24" s="345">
        <v>53</v>
      </c>
      <c r="BX24" s="174">
        <v>7.8</v>
      </c>
      <c r="BY24" s="173"/>
      <c r="BZ24" s="345">
        <v>10</v>
      </c>
      <c r="CA24" s="174">
        <v>1.5</v>
      </c>
      <c r="CB24" s="173"/>
      <c r="CC24" s="345">
        <v>44</v>
      </c>
      <c r="CD24" s="174">
        <v>7</v>
      </c>
      <c r="CE24" s="173"/>
      <c r="CF24" s="345">
        <v>2</v>
      </c>
      <c r="CG24" s="174">
        <v>0.3</v>
      </c>
      <c r="CH24" s="173"/>
      <c r="CI24" s="345">
        <v>0</v>
      </c>
      <c r="CJ24" s="174">
        <v>0</v>
      </c>
      <c r="CK24" s="173"/>
      <c r="CL24" s="345">
        <v>3</v>
      </c>
      <c r="CM24" s="174">
        <v>0.6</v>
      </c>
      <c r="CN24" s="173"/>
      <c r="CO24" s="345">
        <v>8</v>
      </c>
      <c r="CP24" s="174">
        <v>1.5</v>
      </c>
      <c r="CQ24" s="173"/>
      <c r="CR24" s="345" t="s">
        <v>478</v>
      </c>
      <c r="CS24" s="174" t="s">
        <v>478</v>
      </c>
      <c r="CT24" s="173"/>
      <c r="CU24" s="345">
        <v>24</v>
      </c>
      <c r="CV24" s="174">
        <v>4.7</v>
      </c>
      <c r="CW24" s="173"/>
      <c r="CX24" s="345" t="s">
        <v>478</v>
      </c>
      <c r="CY24" s="174" t="s">
        <v>478</v>
      </c>
      <c r="CZ24" s="173"/>
      <c r="DA24" s="345">
        <v>1</v>
      </c>
      <c r="DB24" s="174">
        <v>0.2</v>
      </c>
      <c r="DC24" s="173"/>
      <c r="DD24" s="345" t="s">
        <v>116</v>
      </c>
      <c r="DE24" s="174" t="s">
        <v>116</v>
      </c>
      <c r="DF24" s="173"/>
      <c r="DG24" s="345">
        <v>3</v>
      </c>
      <c r="DH24" s="174">
        <v>0.7</v>
      </c>
      <c r="DI24" s="173"/>
      <c r="DJ24" s="345">
        <v>13</v>
      </c>
      <c r="DK24" s="174">
        <v>3</v>
      </c>
      <c r="DL24" s="173"/>
      <c r="DM24" s="345" t="s">
        <v>478</v>
      </c>
      <c r="DN24" s="174" t="s">
        <v>478</v>
      </c>
      <c r="DO24" s="173"/>
      <c r="DP24" s="345">
        <v>1</v>
      </c>
      <c r="DQ24" s="174">
        <v>0.3</v>
      </c>
      <c r="DR24" s="173"/>
      <c r="DS24" s="345">
        <v>6</v>
      </c>
      <c r="DT24" s="174">
        <v>1.5</v>
      </c>
      <c r="DU24" s="173"/>
      <c r="DV24" s="345" t="s">
        <v>116</v>
      </c>
      <c r="DW24" s="174" t="s">
        <v>116</v>
      </c>
      <c r="DX24" s="173"/>
      <c r="DY24" s="345" t="s">
        <v>478</v>
      </c>
      <c r="DZ24" s="174" t="s">
        <v>478</v>
      </c>
      <c r="EA24" s="173"/>
      <c r="EB24" s="345">
        <v>3</v>
      </c>
      <c r="EC24" s="174">
        <v>0.9</v>
      </c>
      <c r="ED24" s="173"/>
      <c r="EE24" s="345">
        <v>0</v>
      </c>
      <c r="EF24" s="174">
        <v>0</v>
      </c>
      <c r="EG24" s="173"/>
      <c r="EH24" s="345">
        <v>5</v>
      </c>
      <c r="EI24" s="174">
        <v>1.6</v>
      </c>
      <c r="EJ24" s="173"/>
      <c r="EK24" s="345">
        <v>1</v>
      </c>
      <c r="EL24" s="174">
        <v>0.3</v>
      </c>
      <c r="EM24" s="173"/>
      <c r="EN24" s="345" t="s">
        <v>116</v>
      </c>
      <c r="EO24" s="174" t="s">
        <v>116</v>
      </c>
      <c r="EP24" s="173"/>
      <c r="EQ24" s="345">
        <v>2</v>
      </c>
      <c r="ER24" s="174">
        <v>0.7</v>
      </c>
      <c r="ES24" s="173"/>
      <c r="ET24" s="345">
        <v>4</v>
      </c>
      <c r="EU24" s="174">
        <v>1.4</v>
      </c>
      <c r="EV24" s="173"/>
      <c r="EW24" s="345">
        <v>4</v>
      </c>
      <c r="EX24" s="174">
        <v>1.4</v>
      </c>
      <c r="EY24" s="173"/>
      <c r="EZ24" s="345">
        <v>3</v>
      </c>
      <c r="FA24" s="174">
        <v>1.1000000000000001</v>
      </c>
      <c r="FB24" s="173"/>
      <c r="FC24" s="345">
        <v>4</v>
      </c>
      <c r="FD24" s="174">
        <v>1.6</v>
      </c>
      <c r="FE24" s="173"/>
      <c r="FF24" s="345">
        <v>5</v>
      </c>
      <c r="FG24" s="174">
        <v>2</v>
      </c>
      <c r="FH24" s="173"/>
      <c r="FI24" s="345">
        <v>1</v>
      </c>
      <c r="FJ24" s="174">
        <v>0.4</v>
      </c>
      <c r="FK24" s="173"/>
      <c r="FL24" s="345">
        <v>4</v>
      </c>
      <c r="FM24" s="174">
        <v>1.8</v>
      </c>
      <c r="FN24" s="173"/>
      <c r="FO24" s="345">
        <v>1</v>
      </c>
      <c r="FP24" s="174">
        <v>0.5</v>
      </c>
      <c r="FQ24" s="173"/>
      <c r="FR24" s="345">
        <v>0</v>
      </c>
      <c r="FS24" s="174">
        <v>0</v>
      </c>
      <c r="FT24" s="173"/>
      <c r="FU24" s="345">
        <v>1</v>
      </c>
      <c r="FV24" s="174">
        <v>0.5</v>
      </c>
      <c r="FW24" s="173"/>
      <c r="FX24" s="345">
        <v>1</v>
      </c>
      <c r="FY24" s="174">
        <v>0.5</v>
      </c>
      <c r="FZ24" s="173"/>
      <c r="GA24" s="345">
        <v>1</v>
      </c>
      <c r="GB24" s="174">
        <v>0.5</v>
      </c>
      <c r="GC24" s="173"/>
      <c r="GD24" s="345">
        <v>0</v>
      </c>
      <c r="GE24" s="174">
        <v>0</v>
      </c>
      <c r="GF24" s="173"/>
      <c r="GG24" s="345" t="s">
        <v>478</v>
      </c>
      <c r="GH24" s="174" t="s">
        <v>478</v>
      </c>
      <c r="GI24" s="173"/>
      <c r="GJ24" s="345" t="s">
        <v>116</v>
      </c>
      <c r="GK24" s="174" t="s">
        <v>116</v>
      </c>
      <c r="GL24" s="173"/>
      <c r="GM24" s="345">
        <v>1</v>
      </c>
      <c r="GN24" s="174">
        <v>0.6</v>
      </c>
      <c r="GO24" s="173"/>
      <c r="GP24" s="345">
        <v>1</v>
      </c>
      <c r="GQ24" s="174">
        <v>0.6</v>
      </c>
      <c r="GR24" s="173"/>
      <c r="GS24" s="345">
        <v>2</v>
      </c>
      <c r="GT24" s="174">
        <v>1.4</v>
      </c>
      <c r="GU24" s="173"/>
      <c r="GV24" s="345">
        <v>0</v>
      </c>
      <c r="GW24" s="174">
        <v>0</v>
      </c>
      <c r="GX24" s="173"/>
      <c r="GY24" s="345">
        <v>1</v>
      </c>
      <c r="GZ24" s="174">
        <v>0.8</v>
      </c>
      <c r="HA24" s="173"/>
      <c r="HB24" s="345" t="s">
        <v>116</v>
      </c>
      <c r="HC24" s="174" t="s">
        <v>116</v>
      </c>
      <c r="HD24" s="173"/>
      <c r="HE24" s="345">
        <v>1</v>
      </c>
      <c r="HF24" s="174">
        <v>0.8</v>
      </c>
      <c r="HG24" s="173"/>
      <c r="HH24" s="345">
        <v>0</v>
      </c>
      <c r="HI24" s="174">
        <v>0</v>
      </c>
      <c r="HJ24" s="173"/>
      <c r="HK24" s="345">
        <v>2</v>
      </c>
      <c r="HL24" s="174">
        <v>1.7</v>
      </c>
      <c r="HM24" s="173"/>
      <c r="HN24" s="345">
        <v>1</v>
      </c>
      <c r="HO24" s="174">
        <v>0.9</v>
      </c>
      <c r="HP24" s="173"/>
      <c r="HQ24" s="345">
        <v>0</v>
      </c>
      <c r="HR24" s="174">
        <v>0</v>
      </c>
      <c r="HS24" s="173"/>
      <c r="HT24" s="345">
        <v>0</v>
      </c>
      <c r="HU24" s="174">
        <v>0</v>
      </c>
      <c r="HV24" s="173"/>
      <c r="HW24" s="345">
        <v>2</v>
      </c>
      <c r="HX24" s="174">
        <v>1.9</v>
      </c>
      <c r="HY24" s="173"/>
      <c r="HZ24" s="345">
        <v>0</v>
      </c>
      <c r="IA24" s="174">
        <v>0</v>
      </c>
      <c r="IB24" s="173"/>
      <c r="IC24" s="345">
        <v>0</v>
      </c>
      <c r="ID24" s="174">
        <v>0</v>
      </c>
      <c r="IE24" s="173"/>
      <c r="IF24" s="345">
        <v>2</v>
      </c>
      <c r="IG24" s="174">
        <v>2.1</v>
      </c>
      <c r="IH24" s="173"/>
      <c r="II24" s="345" t="s">
        <v>478</v>
      </c>
      <c r="IJ24" s="174" t="s">
        <v>478</v>
      </c>
      <c r="IK24" s="173"/>
      <c r="IL24" s="345">
        <v>0</v>
      </c>
      <c r="IM24" s="174">
        <v>0</v>
      </c>
      <c r="IN24" s="173"/>
      <c r="IO24" s="345" t="s">
        <v>116</v>
      </c>
      <c r="IP24" s="174" t="s">
        <v>116</v>
      </c>
      <c r="IQ24" s="173"/>
      <c r="IR24" s="345" t="s">
        <v>478</v>
      </c>
      <c r="IS24" s="174" t="s">
        <v>478</v>
      </c>
      <c r="IT24" s="173"/>
      <c r="IU24" s="345">
        <v>0</v>
      </c>
      <c r="IV24" s="174">
        <v>0</v>
      </c>
      <c r="IW24" s="173"/>
      <c r="IX24" s="345">
        <v>1</v>
      </c>
      <c r="IY24" s="174">
        <v>1.2</v>
      </c>
      <c r="IZ24" s="173"/>
      <c r="JA24" s="345" t="s">
        <v>116</v>
      </c>
      <c r="JB24" s="174" t="s">
        <v>116</v>
      </c>
      <c r="JC24" s="173"/>
      <c r="JD24" s="345">
        <v>0</v>
      </c>
      <c r="JE24" s="174">
        <v>0</v>
      </c>
      <c r="JF24" s="173"/>
      <c r="JG24" s="345" t="s">
        <v>116</v>
      </c>
      <c r="JH24" s="174" t="s">
        <v>116</v>
      </c>
      <c r="JI24" s="173"/>
      <c r="JJ24" s="345">
        <v>1</v>
      </c>
      <c r="JK24" s="174">
        <v>1.4</v>
      </c>
      <c r="JL24" s="173"/>
      <c r="JM24" s="345">
        <v>2</v>
      </c>
      <c r="JN24" s="174">
        <v>2.9</v>
      </c>
      <c r="JO24" s="173"/>
      <c r="JP24" s="345">
        <v>15</v>
      </c>
      <c r="JQ24" s="174">
        <v>22.1</v>
      </c>
      <c r="JR24" s="173"/>
      <c r="JS24" s="345">
        <v>1</v>
      </c>
      <c r="JT24" s="174">
        <v>1.5</v>
      </c>
      <c r="JU24" s="173"/>
      <c r="JV24" s="345" t="s">
        <v>116</v>
      </c>
      <c r="JW24" s="174" t="s">
        <v>116</v>
      </c>
      <c r="JX24" s="173"/>
      <c r="JY24" s="345" t="s">
        <v>478</v>
      </c>
      <c r="JZ24" s="174" t="s">
        <v>478</v>
      </c>
      <c r="KA24" s="173"/>
      <c r="KB24" s="345">
        <v>0</v>
      </c>
      <c r="KC24" s="174">
        <v>0</v>
      </c>
      <c r="KD24" s="173"/>
      <c r="KE24" s="345" t="s">
        <v>478</v>
      </c>
      <c r="KF24" s="174" t="s">
        <v>478</v>
      </c>
      <c r="KG24" s="173"/>
      <c r="KH24" s="345">
        <v>0</v>
      </c>
      <c r="KI24" s="174">
        <v>0</v>
      </c>
      <c r="KJ24" s="173"/>
      <c r="KK24" s="345">
        <v>1</v>
      </c>
      <c r="KL24" s="174">
        <v>1.8</v>
      </c>
      <c r="KM24" s="173"/>
      <c r="KN24" s="345">
        <v>2</v>
      </c>
      <c r="KO24" s="174">
        <v>3.8</v>
      </c>
      <c r="KP24" s="173"/>
    </row>
    <row r="25" spans="1:302" ht="12.4" customHeight="1">
      <c r="A25" s="341" t="s">
        <v>750</v>
      </c>
      <c r="B25" s="163" t="s">
        <v>436</v>
      </c>
      <c r="C25" s="345">
        <v>678</v>
      </c>
      <c r="D25" s="174">
        <v>4.8</v>
      </c>
      <c r="E25" s="173"/>
      <c r="F25" s="345">
        <v>211</v>
      </c>
      <c r="G25" s="174">
        <v>2.7</v>
      </c>
      <c r="H25" s="173"/>
      <c r="I25" s="345">
        <v>234</v>
      </c>
      <c r="J25" s="174">
        <v>3</v>
      </c>
      <c r="K25" s="173"/>
      <c r="L25" s="345">
        <v>181</v>
      </c>
      <c r="M25" s="174">
        <v>2.7</v>
      </c>
      <c r="N25" s="173"/>
      <c r="O25" s="345">
        <v>652</v>
      </c>
      <c r="P25" s="174">
        <v>11.5</v>
      </c>
      <c r="Q25" s="173"/>
      <c r="R25" s="345">
        <v>151</v>
      </c>
      <c r="S25" s="174">
        <v>3.8</v>
      </c>
      <c r="T25" s="173"/>
      <c r="U25" s="345">
        <v>83</v>
      </c>
      <c r="V25" s="174">
        <v>3.6</v>
      </c>
      <c r="W25" s="173"/>
      <c r="X25" s="345">
        <v>46</v>
      </c>
      <c r="Y25" s="174">
        <v>2.2999999999999998</v>
      </c>
      <c r="Z25" s="173"/>
      <c r="AA25" s="345">
        <v>245</v>
      </c>
      <c r="AB25" s="174">
        <v>12.7</v>
      </c>
      <c r="AC25" s="173"/>
      <c r="AD25" s="345">
        <v>8</v>
      </c>
      <c r="AE25" s="174">
        <v>0.5</v>
      </c>
      <c r="AF25" s="173"/>
      <c r="AG25" s="345">
        <v>55</v>
      </c>
      <c r="AH25" s="174">
        <v>3.5</v>
      </c>
      <c r="AI25" s="173"/>
      <c r="AJ25" s="345">
        <v>27</v>
      </c>
      <c r="AK25" s="174">
        <v>1.9</v>
      </c>
      <c r="AL25" s="173"/>
      <c r="AM25" s="345">
        <v>72</v>
      </c>
      <c r="AN25" s="174">
        <v>5.4</v>
      </c>
      <c r="AO25" s="173"/>
      <c r="AP25" s="345">
        <v>24</v>
      </c>
      <c r="AQ25" s="174">
        <v>1.9</v>
      </c>
      <c r="AR25" s="173"/>
      <c r="AS25" s="345">
        <v>11</v>
      </c>
      <c r="AT25" s="174">
        <v>1</v>
      </c>
      <c r="AU25" s="173"/>
      <c r="AV25" s="345">
        <v>12</v>
      </c>
      <c r="AW25" s="174">
        <v>1.2</v>
      </c>
      <c r="AX25" s="173"/>
      <c r="AY25" s="345">
        <v>17</v>
      </c>
      <c r="AZ25" s="174">
        <v>1.8</v>
      </c>
      <c r="BA25" s="173"/>
      <c r="BB25" s="345">
        <v>22</v>
      </c>
      <c r="BC25" s="174">
        <v>2.4</v>
      </c>
      <c r="BD25" s="173"/>
      <c r="BE25" s="345">
        <v>26</v>
      </c>
      <c r="BF25" s="174">
        <v>3.2</v>
      </c>
      <c r="BG25" s="173"/>
      <c r="BH25" s="345">
        <v>38</v>
      </c>
      <c r="BI25" s="174">
        <v>4.8</v>
      </c>
      <c r="BJ25" s="173"/>
      <c r="BK25" s="345">
        <v>12</v>
      </c>
      <c r="BL25" s="174">
        <v>1.6</v>
      </c>
      <c r="BM25" s="173"/>
      <c r="BN25" s="345">
        <v>29</v>
      </c>
      <c r="BO25" s="174">
        <v>3.8</v>
      </c>
      <c r="BP25" s="173"/>
      <c r="BQ25" s="345" t="s">
        <v>116</v>
      </c>
      <c r="BR25" s="174" t="s">
        <v>116</v>
      </c>
      <c r="BS25" s="173"/>
      <c r="BT25" s="345">
        <v>57</v>
      </c>
      <c r="BU25" s="174">
        <v>8.3000000000000007</v>
      </c>
      <c r="BV25" s="173"/>
      <c r="BW25" s="345">
        <v>31</v>
      </c>
      <c r="BX25" s="174">
        <v>4.5</v>
      </c>
      <c r="BY25" s="173"/>
      <c r="BZ25" s="345">
        <v>3</v>
      </c>
      <c r="CA25" s="174">
        <v>0.5</v>
      </c>
      <c r="CB25" s="173"/>
      <c r="CC25" s="345">
        <v>9</v>
      </c>
      <c r="CD25" s="174">
        <v>1.4</v>
      </c>
      <c r="CE25" s="173"/>
      <c r="CF25" s="345">
        <v>11</v>
      </c>
      <c r="CG25" s="174">
        <v>1.9</v>
      </c>
      <c r="CH25" s="173"/>
      <c r="CI25" s="345">
        <v>5</v>
      </c>
      <c r="CJ25" s="174">
        <v>0.9</v>
      </c>
      <c r="CK25" s="173"/>
      <c r="CL25" s="345">
        <v>4</v>
      </c>
      <c r="CM25" s="174">
        <v>0.7</v>
      </c>
      <c r="CN25" s="173"/>
      <c r="CO25" s="345">
        <v>9</v>
      </c>
      <c r="CP25" s="174">
        <v>1.7</v>
      </c>
      <c r="CQ25" s="173"/>
      <c r="CR25" s="345" t="s">
        <v>478</v>
      </c>
      <c r="CS25" s="174" t="s">
        <v>478</v>
      </c>
      <c r="CT25" s="173"/>
      <c r="CU25" s="345">
        <v>8</v>
      </c>
      <c r="CV25" s="174">
        <v>1.6</v>
      </c>
      <c r="CW25" s="173"/>
      <c r="CX25" s="345" t="s">
        <v>478</v>
      </c>
      <c r="CY25" s="174" t="s">
        <v>478</v>
      </c>
      <c r="CZ25" s="173"/>
      <c r="DA25" s="345">
        <v>1</v>
      </c>
      <c r="DB25" s="174">
        <v>0.2</v>
      </c>
      <c r="DC25" s="173"/>
      <c r="DD25" s="345" t="s">
        <v>116</v>
      </c>
      <c r="DE25" s="174" t="s">
        <v>116</v>
      </c>
      <c r="DF25" s="173"/>
      <c r="DG25" s="345">
        <v>15</v>
      </c>
      <c r="DH25" s="174">
        <v>3.4</v>
      </c>
      <c r="DI25" s="173"/>
      <c r="DJ25" s="345">
        <v>13</v>
      </c>
      <c r="DK25" s="174">
        <v>3</v>
      </c>
      <c r="DL25" s="173"/>
      <c r="DM25" s="345" t="s">
        <v>478</v>
      </c>
      <c r="DN25" s="174" t="s">
        <v>478</v>
      </c>
      <c r="DO25" s="173"/>
      <c r="DP25" s="345">
        <v>11</v>
      </c>
      <c r="DQ25" s="174">
        <v>2.8</v>
      </c>
      <c r="DR25" s="173"/>
      <c r="DS25" s="345">
        <v>1</v>
      </c>
      <c r="DT25" s="174">
        <v>0.3</v>
      </c>
      <c r="DU25" s="173"/>
      <c r="DV25" s="345" t="s">
        <v>478</v>
      </c>
      <c r="DW25" s="174" t="s">
        <v>478</v>
      </c>
      <c r="DX25" s="173"/>
      <c r="DY25" s="345" t="s">
        <v>478</v>
      </c>
      <c r="DZ25" s="174" t="s">
        <v>478</v>
      </c>
      <c r="EA25" s="173"/>
      <c r="EB25" s="345">
        <v>4</v>
      </c>
      <c r="EC25" s="174">
        <v>1.2</v>
      </c>
      <c r="ED25" s="173"/>
      <c r="EE25" s="345">
        <v>3</v>
      </c>
      <c r="EF25" s="174">
        <v>0.9</v>
      </c>
      <c r="EG25" s="173"/>
      <c r="EH25" s="345">
        <v>10</v>
      </c>
      <c r="EI25" s="174">
        <v>3.1</v>
      </c>
      <c r="EJ25" s="173"/>
      <c r="EK25" s="345">
        <v>1</v>
      </c>
      <c r="EL25" s="174">
        <v>0.3</v>
      </c>
      <c r="EM25" s="173"/>
      <c r="EN25" s="345" t="s">
        <v>740</v>
      </c>
      <c r="EO25" s="174" t="s">
        <v>740</v>
      </c>
      <c r="EP25" s="173"/>
      <c r="EQ25" s="345">
        <v>3</v>
      </c>
      <c r="ER25" s="174">
        <v>1</v>
      </c>
      <c r="ES25" s="173"/>
      <c r="ET25" s="345">
        <v>17</v>
      </c>
      <c r="EU25" s="174">
        <v>6</v>
      </c>
      <c r="EV25" s="173"/>
      <c r="EW25" s="345">
        <v>8</v>
      </c>
      <c r="EX25" s="174">
        <v>2.9</v>
      </c>
      <c r="EY25" s="173"/>
      <c r="EZ25" s="345">
        <v>7</v>
      </c>
      <c r="FA25" s="174">
        <v>2.6</v>
      </c>
      <c r="FB25" s="173"/>
      <c r="FC25" s="345">
        <v>9</v>
      </c>
      <c r="FD25" s="174">
        <v>3.5</v>
      </c>
      <c r="FE25" s="173"/>
      <c r="FF25" s="345">
        <v>5</v>
      </c>
      <c r="FG25" s="174">
        <v>2</v>
      </c>
      <c r="FH25" s="173"/>
      <c r="FI25" s="345">
        <v>6</v>
      </c>
      <c r="FJ25" s="174">
        <v>2.5</v>
      </c>
      <c r="FK25" s="173"/>
      <c r="FL25" s="345">
        <v>12</v>
      </c>
      <c r="FM25" s="174">
        <v>5.4</v>
      </c>
      <c r="FN25" s="173"/>
      <c r="FO25" s="345">
        <v>2</v>
      </c>
      <c r="FP25" s="174">
        <v>1</v>
      </c>
      <c r="FQ25" s="173"/>
      <c r="FR25" s="345">
        <v>0</v>
      </c>
      <c r="FS25" s="174">
        <v>0</v>
      </c>
      <c r="FT25" s="173"/>
      <c r="FU25" s="345">
        <v>2</v>
      </c>
      <c r="FV25" s="174">
        <v>1</v>
      </c>
      <c r="FW25" s="173"/>
      <c r="FX25" s="345">
        <v>2</v>
      </c>
      <c r="FY25" s="174">
        <v>1</v>
      </c>
      <c r="FZ25" s="173"/>
      <c r="GA25" s="345">
        <v>1</v>
      </c>
      <c r="GB25" s="174">
        <v>0.5</v>
      </c>
      <c r="GC25" s="173"/>
      <c r="GD25" s="345">
        <v>14</v>
      </c>
      <c r="GE25" s="174">
        <v>7.5</v>
      </c>
      <c r="GF25" s="173"/>
      <c r="GG25" s="345" t="s">
        <v>478</v>
      </c>
      <c r="GH25" s="174" t="s">
        <v>478</v>
      </c>
      <c r="GI25" s="173"/>
      <c r="GJ25" s="345">
        <v>8</v>
      </c>
      <c r="GK25" s="174">
        <v>4.5</v>
      </c>
      <c r="GL25" s="173"/>
      <c r="GM25" s="345">
        <v>10</v>
      </c>
      <c r="GN25" s="174">
        <v>5.9</v>
      </c>
      <c r="GO25" s="173"/>
      <c r="GP25" s="345">
        <v>1</v>
      </c>
      <c r="GQ25" s="174">
        <v>0.6</v>
      </c>
      <c r="GR25" s="173"/>
      <c r="GS25" s="345">
        <v>9</v>
      </c>
      <c r="GT25" s="174">
        <v>6.5</v>
      </c>
      <c r="GU25" s="173"/>
      <c r="GV25" s="345" t="s">
        <v>740</v>
      </c>
      <c r="GW25" s="174" t="s">
        <v>740</v>
      </c>
      <c r="GX25" s="173"/>
      <c r="GY25" s="345">
        <v>3</v>
      </c>
      <c r="GZ25" s="174">
        <v>2.2999999999999998</v>
      </c>
      <c r="HA25" s="173"/>
      <c r="HB25" s="345" t="s">
        <v>740</v>
      </c>
      <c r="HC25" s="174" t="s">
        <v>740</v>
      </c>
      <c r="HD25" s="173"/>
      <c r="HE25" s="345">
        <v>8</v>
      </c>
      <c r="HF25" s="174">
        <v>6.6</v>
      </c>
      <c r="HG25" s="173"/>
      <c r="HH25" s="345">
        <v>0</v>
      </c>
      <c r="HI25" s="174">
        <v>0</v>
      </c>
      <c r="HJ25" s="173"/>
      <c r="HK25" s="345">
        <v>0</v>
      </c>
      <c r="HL25" s="174">
        <v>0</v>
      </c>
      <c r="HM25" s="173"/>
      <c r="HN25" s="345">
        <v>3</v>
      </c>
      <c r="HO25" s="174">
        <v>2.6</v>
      </c>
      <c r="HP25" s="173"/>
      <c r="HQ25" s="345">
        <v>2</v>
      </c>
      <c r="HR25" s="174">
        <v>1.9</v>
      </c>
      <c r="HS25" s="173"/>
      <c r="HT25" s="345">
        <v>1</v>
      </c>
      <c r="HU25" s="174">
        <v>1</v>
      </c>
      <c r="HV25" s="173"/>
      <c r="HW25" s="345">
        <v>3</v>
      </c>
      <c r="HX25" s="174">
        <v>2.9</v>
      </c>
      <c r="HY25" s="173"/>
      <c r="HZ25" s="345">
        <v>3</v>
      </c>
      <c r="IA25" s="174">
        <v>3</v>
      </c>
      <c r="IB25" s="173"/>
      <c r="IC25" s="345">
        <v>1</v>
      </c>
      <c r="ID25" s="174">
        <v>1</v>
      </c>
      <c r="IE25" s="173"/>
      <c r="IF25" s="345">
        <v>3</v>
      </c>
      <c r="IG25" s="174">
        <v>3.2</v>
      </c>
      <c r="IH25" s="173"/>
      <c r="II25" s="345" t="s">
        <v>478</v>
      </c>
      <c r="IJ25" s="174" t="s">
        <v>478</v>
      </c>
      <c r="IK25" s="173"/>
      <c r="IL25" s="345">
        <v>0</v>
      </c>
      <c r="IM25" s="174">
        <v>0</v>
      </c>
      <c r="IN25" s="173"/>
      <c r="IO25" s="345" t="s">
        <v>116</v>
      </c>
      <c r="IP25" s="174" t="s">
        <v>116</v>
      </c>
      <c r="IQ25" s="173"/>
      <c r="IR25" s="345" t="s">
        <v>478</v>
      </c>
      <c r="IS25" s="174" t="s">
        <v>478</v>
      </c>
      <c r="IT25" s="173"/>
      <c r="IU25" s="345">
        <v>0</v>
      </c>
      <c r="IV25" s="174">
        <v>0</v>
      </c>
      <c r="IW25" s="173"/>
      <c r="IX25" s="345">
        <v>0</v>
      </c>
      <c r="IY25" s="174">
        <v>0</v>
      </c>
      <c r="IZ25" s="173"/>
      <c r="JA25" s="345">
        <v>4</v>
      </c>
      <c r="JB25" s="174">
        <v>5.3</v>
      </c>
      <c r="JC25" s="173"/>
      <c r="JD25" s="345">
        <v>1</v>
      </c>
      <c r="JE25" s="174">
        <v>1.4</v>
      </c>
      <c r="JF25" s="173"/>
      <c r="JG25" s="345">
        <v>1</v>
      </c>
      <c r="JH25" s="174">
        <v>1.4</v>
      </c>
      <c r="JI25" s="173"/>
      <c r="JJ25" s="345">
        <v>4</v>
      </c>
      <c r="JK25" s="174">
        <v>5.8</v>
      </c>
      <c r="JL25" s="173"/>
      <c r="JM25" s="345">
        <v>2</v>
      </c>
      <c r="JN25" s="174">
        <v>2.9</v>
      </c>
      <c r="JO25" s="173"/>
      <c r="JP25" s="345" t="s">
        <v>740</v>
      </c>
      <c r="JQ25" s="174" t="s">
        <v>740</v>
      </c>
      <c r="JR25" s="173"/>
      <c r="JS25" s="345">
        <v>3</v>
      </c>
      <c r="JT25" s="174">
        <v>4.5</v>
      </c>
      <c r="JU25" s="173"/>
      <c r="JV25" s="345" t="s">
        <v>478</v>
      </c>
      <c r="JW25" s="174" t="s">
        <v>478</v>
      </c>
      <c r="JX25" s="173"/>
      <c r="JY25" s="345" t="s">
        <v>478</v>
      </c>
      <c r="JZ25" s="174" t="s">
        <v>478</v>
      </c>
      <c r="KA25" s="173"/>
      <c r="KB25" s="345">
        <v>1</v>
      </c>
      <c r="KC25" s="174">
        <v>1.7</v>
      </c>
      <c r="KD25" s="173"/>
      <c r="KE25" s="345" t="s">
        <v>740</v>
      </c>
      <c r="KF25" s="174" t="s">
        <v>740</v>
      </c>
      <c r="KG25" s="173"/>
      <c r="KH25" s="345">
        <v>0</v>
      </c>
      <c r="KI25" s="174">
        <v>0</v>
      </c>
      <c r="KJ25" s="173"/>
      <c r="KK25" s="345">
        <v>0</v>
      </c>
      <c r="KL25" s="174">
        <v>0</v>
      </c>
      <c r="KM25" s="173"/>
      <c r="KN25" s="345">
        <v>1</v>
      </c>
      <c r="KO25" s="174">
        <v>1.9</v>
      </c>
      <c r="KP25" s="173"/>
    </row>
    <row r="26" spans="1:302" ht="12.4" customHeight="1">
      <c r="A26" s="341" t="s">
        <v>751</v>
      </c>
      <c r="B26" s="163" t="s">
        <v>437</v>
      </c>
      <c r="C26" s="345">
        <v>439</v>
      </c>
      <c r="D26" s="174">
        <v>3.1</v>
      </c>
      <c r="E26" s="173"/>
      <c r="F26" s="345">
        <v>134</v>
      </c>
      <c r="G26" s="174">
        <v>1.7</v>
      </c>
      <c r="H26" s="173"/>
      <c r="I26" s="345">
        <v>182</v>
      </c>
      <c r="J26" s="174">
        <v>2.2999999999999998</v>
      </c>
      <c r="K26" s="173"/>
      <c r="L26" s="345">
        <v>225</v>
      </c>
      <c r="M26" s="174">
        <v>3.3</v>
      </c>
      <c r="N26" s="173"/>
      <c r="O26" s="345">
        <v>254</v>
      </c>
      <c r="P26" s="174">
        <v>4.5</v>
      </c>
      <c r="Q26" s="173"/>
      <c r="R26" s="345">
        <v>174</v>
      </c>
      <c r="S26" s="174">
        <v>4.4000000000000004</v>
      </c>
      <c r="T26" s="173"/>
      <c r="U26" s="345">
        <v>87</v>
      </c>
      <c r="V26" s="174">
        <v>3.8</v>
      </c>
      <c r="W26" s="173"/>
      <c r="X26" s="345">
        <v>109</v>
      </c>
      <c r="Y26" s="174">
        <v>5.4</v>
      </c>
      <c r="Z26" s="173"/>
      <c r="AA26" s="345">
        <v>47</v>
      </c>
      <c r="AB26" s="174">
        <v>2.4</v>
      </c>
      <c r="AC26" s="173"/>
      <c r="AD26" s="345">
        <v>0</v>
      </c>
      <c r="AE26" s="174">
        <v>0</v>
      </c>
      <c r="AF26" s="173"/>
      <c r="AG26" s="345">
        <v>309</v>
      </c>
      <c r="AH26" s="174">
        <v>19.8</v>
      </c>
      <c r="AI26" s="173"/>
      <c r="AJ26" s="345">
        <v>33</v>
      </c>
      <c r="AK26" s="174">
        <v>2.2999999999999998</v>
      </c>
      <c r="AL26" s="173"/>
      <c r="AM26" s="345">
        <v>51</v>
      </c>
      <c r="AN26" s="174">
        <v>3.8</v>
      </c>
      <c r="AO26" s="173"/>
      <c r="AP26" s="345">
        <v>114</v>
      </c>
      <c r="AQ26" s="174">
        <v>9.1</v>
      </c>
      <c r="AR26" s="173"/>
      <c r="AS26" s="345">
        <v>112</v>
      </c>
      <c r="AT26" s="174">
        <v>10.1</v>
      </c>
      <c r="AU26" s="173"/>
      <c r="AV26" s="345">
        <v>6</v>
      </c>
      <c r="AW26" s="174">
        <v>0.6</v>
      </c>
      <c r="AX26" s="173"/>
      <c r="AY26" s="345">
        <v>14</v>
      </c>
      <c r="AZ26" s="174">
        <v>1.5</v>
      </c>
      <c r="BA26" s="173"/>
      <c r="BB26" s="345">
        <v>21</v>
      </c>
      <c r="BC26" s="174">
        <v>2.2999999999999998</v>
      </c>
      <c r="BD26" s="173"/>
      <c r="BE26" s="345">
        <v>30</v>
      </c>
      <c r="BF26" s="174">
        <v>3.7</v>
      </c>
      <c r="BG26" s="173"/>
      <c r="BH26" s="345">
        <v>21</v>
      </c>
      <c r="BI26" s="174">
        <v>2.6</v>
      </c>
      <c r="BJ26" s="173"/>
      <c r="BK26" s="345">
        <v>41</v>
      </c>
      <c r="BL26" s="174">
        <v>5.4</v>
      </c>
      <c r="BM26" s="173"/>
      <c r="BN26" s="345">
        <v>156</v>
      </c>
      <c r="BO26" s="174">
        <v>20.7</v>
      </c>
      <c r="BP26" s="173"/>
      <c r="BQ26" s="345" t="s">
        <v>116</v>
      </c>
      <c r="BR26" s="174" t="s">
        <v>116</v>
      </c>
      <c r="BS26" s="173"/>
      <c r="BT26" s="345">
        <v>9</v>
      </c>
      <c r="BU26" s="174">
        <v>1.3</v>
      </c>
      <c r="BV26" s="173"/>
      <c r="BW26" s="345">
        <v>35</v>
      </c>
      <c r="BX26" s="174">
        <v>5.0999999999999996</v>
      </c>
      <c r="BY26" s="173"/>
      <c r="BZ26" s="345">
        <v>16</v>
      </c>
      <c r="CA26" s="174">
        <v>2.4</v>
      </c>
      <c r="CB26" s="173"/>
      <c r="CC26" s="345">
        <v>13</v>
      </c>
      <c r="CD26" s="174">
        <v>2.1</v>
      </c>
      <c r="CE26" s="173"/>
      <c r="CF26" s="345">
        <v>9</v>
      </c>
      <c r="CG26" s="174">
        <v>1.5</v>
      </c>
      <c r="CH26" s="173"/>
      <c r="CI26" s="345">
        <v>3</v>
      </c>
      <c r="CJ26" s="174">
        <v>0.5</v>
      </c>
      <c r="CK26" s="173"/>
      <c r="CL26" s="345">
        <v>62</v>
      </c>
      <c r="CM26" s="174">
        <v>11.4</v>
      </c>
      <c r="CN26" s="173"/>
      <c r="CO26" s="345">
        <v>56</v>
      </c>
      <c r="CP26" s="174">
        <v>10.4</v>
      </c>
      <c r="CQ26" s="173"/>
      <c r="CR26" s="345">
        <v>3</v>
      </c>
      <c r="CS26" s="174">
        <v>0.6</v>
      </c>
      <c r="CT26" s="173"/>
      <c r="CU26" s="345">
        <v>87</v>
      </c>
      <c r="CV26" s="174">
        <v>17</v>
      </c>
      <c r="CW26" s="173"/>
      <c r="CX26" s="345">
        <v>0</v>
      </c>
      <c r="CY26" s="174">
        <v>0</v>
      </c>
      <c r="CZ26" s="173"/>
      <c r="DA26" s="345">
        <v>4</v>
      </c>
      <c r="DB26" s="174">
        <v>0.8</v>
      </c>
      <c r="DC26" s="173"/>
      <c r="DD26" s="345" t="s">
        <v>116</v>
      </c>
      <c r="DE26" s="174" t="s">
        <v>116</v>
      </c>
      <c r="DF26" s="173"/>
      <c r="DG26" s="345">
        <v>5</v>
      </c>
      <c r="DH26" s="174">
        <v>1.1000000000000001</v>
      </c>
      <c r="DI26" s="173"/>
      <c r="DJ26" s="345">
        <v>24</v>
      </c>
      <c r="DK26" s="174">
        <v>5.6</v>
      </c>
      <c r="DL26" s="173"/>
      <c r="DM26" s="345" t="s">
        <v>478</v>
      </c>
      <c r="DN26" s="174" t="s">
        <v>478</v>
      </c>
      <c r="DO26" s="173"/>
      <c r="DP26" s="345">
        <v>11</v>
      </c>
      <c r="DQ26" s="174">
        <v>2.8</v>
      </c>
      <c r="DR26" s="173"/>
      <c r="DS26" s="345">
        <v>2</v>
      </c>
      <c r="DT26" s="174">
        <v>0.5</v>
      </c>
      <c r="DU26" s="173"/>
      <c r="DV26" s="345">
        <v>32</v>
      </c>
      <c r="DW26" s="174">
        <v>8.8000000000000007</v>
      </c>
      <c r="DX26" s="173"/>
      <c r="DY26" s="345">
        <v>13</v>
      </c>
      <c r="DZ26" s="174">
        <v>3.7</v>
      </c>
      <c r="EA26" s="173"/>
      <c r="EB26" s="345">
        <v>11</v>
      </c>
      <c r="EC26" s="174">
        <v>3.2</v>
      </c>
      <c r="ED26" s="173"/>
      <c r="EE26" s="345">
        <v>95</v>
      </c>
      <c r="EF26" s="174">
        <v>29.3</v>
      </c>
      <c r="EG26" s="173"/>
      <c r="EH26" s="345">
        <v>25</v>
      </c>
      <c r="EI26" s="174">
        <v>7.9</v>
      </c>
      <c r="EJ26" s="173"/>
      <c r="EK26" s="345">
        <v>2</v>
      </c>
      <c r="EL26" s="174">
        <v>0.7</v>
      </c>
      <c r="EM26" s="173"/>
      <c r="EN26" s="345">
        <v>1</v>
      </c>
      <c r="EO26" s="174">
        <v>0.3</v>
      </c>
      <c r="EP26" s="173"/>
      <c r="EQ26" s="345">
        <v>4</v>
      </c>
      <c r="ER26" s="174">
        <v>1.4</v>
      </c>
      <c r="ES26" s="173"/>
      <c r="ET26" s="345">
        <v>17</v>
      </c>
      <c r="EU26" s="174">
        <v>6</v>
      </c>
      <c r="EV26" s="173"/>
      <c r="EW26" s="345">
        <v>6</v>
      </c>
      <c r="EX26" s="174">
        <v>2.2000000000000002</v>
      </c>
      <c r="EY26" s="173"/>
      <c r="EZ26" s="345">
        <v>6</v>
      </c>
      <c r="FA26" s="174">
        <v>2.2999999999999998</v>
      </c>
      <c r="FB26" s="173"/>
      <c r="FC26" s="345">
        <v>4</v>
      </c>
      <c r="FD26" s="174">
        <v>1.6</v>
      </c>
      <c r="FE26" s="173"/>
      <c r="FF26" s="345">
        <v>9</v>
      </c>
      <c r="FG26" s="174">
        <v>3.6</v>
      </c>
      <c r="FH26" s="173"/>
      <c r="FI26" s="345">
        <v>33</v>
      </c>
      <c r="FJ26" s="174">
        <v>13.7</v>
      </c>
      <c r="FK26" s="173"/>
      <c r="FL26" s="345">
        <v>9</v>
      </c>
      <c r="FM26" s="174">
        <v>4</v>
      </c>
      <c r="FN26" s="173"/>
      <c r="FO26" s="345">
        <v>84</v>
      </c>
      <c r="FP26" s="174">
        <v>40.200000000000003</v>
      </c>
      <c r="FQ26" s="173"/>
      <c r="FR26" s="345">
        <v>9</v>
      </c>
      <c r="FS26" s="174">
        <v>4.7</v>
      </c>
      <c r="FT26" s="173"/>
      <c r="FU26" s="345">
        <v>8</v>
      </c>
      <c r="FV26" s="174">
        <v>4.2</v>
      </c>
      <c r="FW26" s="173"/>
      <c r="FX26" s="345">
        <v>30</v>
      </c>
      <c r="FY26" s="174">
        <v>15.7</v>
      </c>
      <c r="FZ26" s="173"/>
      <c r="GA26" s="345">
        <v>4</v>
      </c>
      <c r="GB26" s="174">
        <v>2.1</v>
      </c>
      <c r="GC26" s="173"/>
      <c r="GD26" s="345">
        <v>24</v>
      </c>
      <c r="GE26" s="174">
        <v>12.9</v>
      </c>
      <c r="GF26" s="173"/>
      <c r="GG26" s="345">
        <v>2</v>
      </c>
      <c r="GH26" s="174">
        <v>1.1000000000000001</v>
      </c>
      <c r="GI26" s="173"/>
      <c r="GJ26" s="345">
        <v>28</v>
      </c>
      <c r="GK26" s="174">
        <v>15.8</v>
      </c>
      <c r="GL26" s="173"/>
      <c r="GM26" s="345">
        <v>12</v>
      </c>
      <c r="GN26" s="174">
        <v>7.1</v>
      </c>
      <c r="GO26" s="173"/>
      <c r="GP26" s="345">
        <v>0</v>
      </c>
      <c r="GQ26" s="174">
        <v>0</v>
      </c>
      <c r="GR26" s="173"/>
      <c r="GS26" s="345">
        <v>4</v>
      </c>
      <c r="GT26" s="174">
        <v>2.9</v>
      </c>
      <c r="GU26" s="173"/>
      <c r="GV26" s="345" t="s">
        <v>740</v>
      </c>
      <c r="GW26" s="174" t="s">
        <v>740</v>
      </c>
      <c r="GX26" s="173"/>
      <c r="GY26" s="345">
        <v>9</v>
      </c>
      <c r="GZ26" s="174">
        <v>6.8</v>
      </c>
      <c r="HA26" s="173"/>
      <c r="HB26" s="345" t="s">
        <v>740</v>
      </c>
      <c r="HC26" s="174" t="s">
        <v>740</v>
      </c>
      <c r="HD26" s="173"/>
      <c r="HE26" s="345">
        <v>11</v>
      </c>
      <c r="HF26" s="174">
        <v>9</v>
      </c>
      <c r="HG26" s="173"/>
      <c r="HH26" s="345">
        <v>0</v>
      </c>
      <c r="HI26" s="174">
        <v>0</v>
      </c>
      <c r="HJ26" s="173"/>
      <c r="HK26" s="345">
        <v>2</v>
      </c>
      <c r="HL26" s="174">
        <v>1.7</v>
      </c>
      <c r="HM26" s="173"/>
      <c r="HN26" s="345">
        <v>3</v>
      </c>
      <c r="HO26" s="174">
        <v>2.6</v>
      </c>
      <c r="HP26" s="173"/>
      <c r="HQ26" s="345">
        <v>2</v>
      </c>
      <c r="HR26" s="174">
        <v>1.9</v>
      </c>
      <c r="HS26" s="173"/>
      <c r="HT26" s="345">
        <v>2</v>
      </c>
      <c r="HU26" s="174">
        <v>1.9</v>
      </c>
      <c r="HV26" s="173"/>
      <c r="HW26" s="345">
        <v>5</v>
      </c>
      <c r="HX26" s="174">
        <v>4.9000000000000004</v>
      </c>
      <c r="HY26" s="173"/>
      <c r="HZ26" s="345">
        <v>29</v>
      </c>
      <c r="IA26" s="174">
        <v>28.7</v>
      </c>
      <c r="IB26" s="173"/>
      <c r="IC26" s="345">
        <v>3</v>
      </c>
      <c r="ID26" s="174">
        <v>3.1</v>
      </c>
      <c r="IE26" s="173"/>
      <c r="IF26" s="345">
        <v>2</v>
      </c>
      <c r="IG26" s="174">
        <v>2.1</v>
      </c>
      <c r="IH26" s="173"/>
      <c r="II26" s="345" t="s">
        <v>478</v>
      </c>
      <c r="IJ26" s="174" t="s">
        <v>478</v>
      </c>
      <c r="IK26" s="173"/>
      <c r="IL26" s="345" t="s">
        <v>116</v>
      </c>
      <c r="IM26" s="174" t="s">
        <v>116</v>
      </c>
      <c r="IN26" s="173"/>
      <c r="IO26" s="345">
        <v>1</v>
      </c>
      <c r="IP26" s="174">
        <v>1.1000000000000001</v>
      </c>
      <c r="IQ26" s="173"/>
      <c r="IR26" s="345">
        <v>84</v>
      </c>
      <c r="IS26" s="174">
        <v>94.4</v>
      </c>
      <c r="IT26" s="173"/>
      <c r="IU26" s="345">
        <v>19</v>
      </c>
      <c r="IV26" s="174">
        <v>22.6</v>
      </c>
      <c r="IW26" s="173"/>
      <c r="IX26" s="345">
        <v>0</v>
      </c>
      <c r="IY26" s="174">
        <v>0</v>
      </c>
      <c r="IZ26" s="173"/>
      <c r="JA26" s="345">
        <v>6</v>
      </c>
      <c r="JB26" s="174">
        <v>8</v>
      </c>
      <c r="JC26" s="173"/>
      <c r="JD26" s="345">
        <v>0</v>
      </c>
      <c r="JE26" s="174">
        <v>0</v>
      </c>
      <c r="JF26" s="173"/>
      <c r="JG26" s="345">
        <v>2</v>
      </c>
      <c r="JH26" s="174">
        <v>2.7</v>
      </c>
      <c r="JI26" s="173"/>
      <c r="JJ26" s="345">
        <v>2</v>
      </c>
      <c r="JK26" s="174">
        <v>2.9</v>
      </c>
      <c r="JL26" s="173"/>
      <c r="JM26" s="345">
        <v>1</v>
      </c>
      <c r="JN26" s="174">
        <v>1.4</v>
      </c>
      <c r="JO26" s="173"/>
      <c r="JP26" s="345" t="s">
        <v>740</v>
      </c>
      <c r="JQ26" s="174" t="s">
        <v>740</v>
      </c>
      <c r="JR26" s="173"/>
      <c r="JS26" s="345">
        <v>5</v>
      </c>
      <c r="JT26" s="174">
        <v>7.5</v>
      </c>
      <c r="JU26" s="173"/>
      <c r="JV26" s="345" t="s">
        <v>740</v>
      </c>
      <c r="JW26" s="174" t="s">
        <v>740</v>
      </c>
      <c r="JX26" s="173"/>
      <c r="JY26" s="345">
        <v>2</v>
      </c>
      <c r="JZ26" s="174">
        <v>3.3</v>
      </c>
      <c r="KA26" s="173"/>
      <c r="KB26" s="345">
        <v>38</v>
      </c>
      <c r="KC26" s="174">
        <v>63.3</v>
      </c>
      <c r="KD26" s="173"/>
      <c r="KE26" s="345">
        <v>1</v>
      </c>
      <c r="KF26" s="174">
        <v>1.7</v>
      </c>
      <c r="KG26" s="173"/>
      <c r="KH26" s="345">
        <v>0</v>
      </c>
      <c r="KI26" s="174">
        <v>0</v>
      </c>
      <c r="KJ26" s="173"/>
      <c r="KK26" s="345">
        <v>30</v>
      </c>
      <c r="KL26" s="174">
        <v>52.6</v>
      </c>
      <c r="KM26" s="173"/>
      <c r="KN26" s="345">
        <v>5</v>
      </c>
      <c r="KO26" s="174">
        <v>9.4</v>
      </c>
      <c r="KP26" s="173"/>
    </row>
    <row r="27" spans="1:302" ht="12.4" customHeight="1">
      <c r="A27" s="341" t="s">
        <v>752</v>
      </c>
      <c r="B27" s="163" t="s">
        <v>438</v>
      </c>
      <c r="C27" s="345">
        <v>1408</v>
      </c>
      <c r="D27" s="174">
        <v>10</v>
      </c>
      <c r="E27" s="173"/>
      <c r="F27" s="345">
        <v>690</v>
      </c>
      <c r="G27" s="174">
        <v>8.6999999999999993</v>
      </c>
      <c r="H27" s="173"/>
      <c r="I27" s="345">
        <v>3199</v>
      </c>
      <c r="J27" s="174">
        <v>40.4</v>
      </c>
      <c r="K27" s="173"/>
      <c r="L27" s="345">
        <v>2042</v>
      </c>
      <c r="M27" s="174">
        <v>30.1</v>
      </c>
      <c r="N27" s="173"/>
      <c r="O27" s="345">
        <v>750</v>
      </c>
      <c r="P27" s="174">
        <v>13.2</v>
      </c>
      <c r="Q27" s="173"/>
      <c r="R27" s="345">
        <v>2022</v>
      </c>
      <c r="S27" s="174">
        <v>51.3</v>
      </c>
      <c r="T27" s="173"/>
      <c r="U27" s="345">
        <v>576</v>
      </c>
      <c r="V27" s="174">
        <v>25</v>
      </c>
      <c r="W27" s="173"/>
      <c r="X27" s="345">
        <v>699</v>
      </c>
      <c r="Y27" s="174">
        <v>34.6</v>
      </c>
      <c r="Z27" s="173"/>
      <c r="AA27" s="345">
        <v>194</v>
      </c>
      <c r="AB27" s="174">
        <v>10.1</v>
      </c>
      <c r="AC27" s="173"/>
      <c r="AD27" s="345">
        <v>1</v>
      </c>
      <c r="AE27" s="174">
        <v>0.1</v>
      </c>
      <c r="AF27" s="173"/>
      <c r="AG27" s="345">
        <v>476</v>
      </c>
      <c r="AH27" s="174">
        <v>30.6</v>
      </c>
      <c r="AI27" s="173"/>
      <c r="AJ27" s="345">
        <v>264</v>
      </c>
      <c r="AK27" s="174">
        <v>18.399999999999999</v>
      </c>
      <c r="AL27" s="173"/>
      <c r="AM27" s="345">
        <v>193</v>
      </c>
      <c r="AN27" s="174">
        <v>14.3</v>
      </c>
      <c r="AO27" s="173"/>
      <c r="AP27" s="345">
        <v>289</v>
      </c>
      <c r="AQ27" s="174">
        <v>23.1</v>
      </c>
      <c r="AR27" s="173"/>
      <c r="AS27" s="345">
        <v>310</v>
      </c>
      <c r="AT27" s="174">
        <v>27.9</v>
      </c>
      <c r="AU27" s="173"/>
      <c r="AV27" s="345">
        <v>273</v>
      </c>
      <c r="AW27" s="174">
        <v>27</v>
      </c>
      <c r="AX27" s="173"/>
      <c r="AY27" s="345">
        <v>82</v>
      </c>
      <c r="AZ27" s="174">
        <v>8.8000000000000007</v>
      </c>
      <c r="BA27" s="173"/>
      <c r="BB27" s="345">
        <v>96</v>
      </c>
      <c r="BC27" s="174">
        <v>10.7</v>
      </c>
      <c r="BD27" s="173"/>
      <c r="BE27" s="345">
        <v>123</v>
      </c>
      <c r="BF27" s="174">
        <v>15.1</v>
      </c>
      <c r="BG27" s="173"/>
      <c r="BH27" s="345">
        <v>100</v>
      </c>
      <c r="BI27" s="174">
        <v>12.6</v>
      </c>
      <c r="BJ27" s="173"/>
      <c r="BK27" s="345">
        <v>98</v>
      </c>
      <c r="BL27" s="174">
        <v>12.8</v>
      </c>
      <c r="BM27" s="173"/>
      <c r="BN27" s="345">
        <v>177</v>
      </c>
      <c r="BO27" s="174">
        <v>23.4</v>
      </c>
      <c r="BP27" s="173"/>
      <c r="BQ27" s="345">
        <v>0</v>
      </c>
      <c r="BR27" s="174">
        <v>0</v>
      </c>
      <c r="BS27" s="173"/>
      <c r="BT27" s="345">
        <v>20</v>
      </c>
      <c r="BU27" s="174">
        <v>2.9</v>
      </c>
      <c r="BV27" s="173"/>
      <c r="BW27" s="345">
        <v>113</v>
      </c>
      <c r="BX27" s="174">
        <v>16.5</v>
      </c>
      <c r="BY27" s="173"/>
      <c r="BZ27" s="345">
        <v>140</v>
      </c>
      <c r="CA27" s="174">
        <v>21.4</v>
      </c>
      <c r="CB27" s="173"/>
      <c r="CC27" s="345">
        <v>142</v>
      </c>
      <c r="CD27" s="174">
        <v>22.5</v>
      </c>
      <c r="CE27" s="173"/>
      <c r="CF27" s="345">
        <v>139</v>
      </c>
      <c r="CG27" s="174">
        <v>23.8</v>
      </c>
      <c r="CH27" s="173"/>
      <c r="CI27" s="345">
        <v>53</v>
      </c>
      <c r="CJ27" s="174">
        <v>9.6999999999999993</v>
      </c>
      <c r="CK27" s="173"/>
      <c r="CL27" s="345">
        <v>76</v>
      </c>
      <c r="CM27" s="174">
        <v>14</v>
      </c>
      <c r="CN27" s="173"/>
      <c r="CO27" s="345">
        <v>196</v>
      </c>
      <c r="CP27" s="174">
        <v>36.4</v>
      </c>
      <c r="CQ27" s="173"/>
      <c r="CR27" s="345">
        <v>68</v>
      </c>
      <c r="CS27" s="174">
        <v>12.9</v>
      </c>
      <c r="CT27" s="173"/>
      <c r="CU27" s="345">
        <v>80</v>
      </c>
      <c r="CV27" s="174">
        <v>15.7</v>
      </c>
      <c r="CW27" s="173"/>
      <c r="CX27" s="345" t="s">
        <v>116</v>
      </c>
      <c r="CY27" s="174" t="s">
        <v>116</v>
      </c>
      <c r="CZ27" s="173"/>
      <c r="DA27" s="345">
        <v>223</v>
      </c>
      <c r="DB27" s="174">
        <v>47.3</v>
      </c>
      <c r="DC27" s="173"/>
      <c r="DD27" s="345" t="s">
        <v>116</v>
      </c>
      <c r="DE27" s="174" t="s">
        <v>116</v>
      </c>
      <c r="DF27" s="173"/>
      <c r="DG27" s="345">
        <v>37</v>
      </c>
      <c r="DH27" s="174">
        <v>8.4</v>
      </c>
      <c r="DI27" s="173"/>
      <c r="DJ27" s="345">
        <v>52</v>
      </c>
      <c r="DK27" s="174">
        <v>12.2</v>
      </c>
      <c r="DL27" s="173"/>
      <c r="DM27" s="345">
        <v>38</v>
      </c>
      <c r="DN27" s="174">
        <v>9.3000000000000007</v>
      </c>
      <c r="DO27" s="173"/>
      <c r="DP27" s="345">
        <v>11</v>
      </c>
      <c r="DQ27" s="174">
        <v>2.8</v>
      </c>
      <c r="DR27" s="173"/>
      <c r="DS27" s="345">
        <v>2</v>
      </c>
      <c r="DT27" s="174">
        <v>0.5</v>
      </c>
      <c r="DU27" s="173"/>
      <c r="DV27" s="345">
        <v>91</v>
      </c>
      <c r="DW27" s="174">
        <v>24.9</v>
      </c>
      <c r="DX27" s="173"/>
      <c r="DY27" s="345">
        <v>101</v>
      </c>
      <c r="DZ27" s="174">
        <v>29.1</v>
      </c>
      <c r="EA27" s="173"/>
      <c r="EB27" s="345">
        <v>31</v>
      </c>
      <c r="EC27" s="174">
        <v>9</v>
      </c>
      <c r="ED27" s="173"/>
      <c r="EE27" s="345">
        <v>52</v>
      </c>
      <c r="EF27" s="174">
        <v>16</v>
      </c>
      <c r="EG27" s="173"/>
      <c r="EH27" s="345">
        <v>69</v>
      </c>
      <c r="EI27" s="174">
        <v>21.7</v>
      </c>
      <c r="EJ27" s="173"/>
      <c r="EK27" s="345">
        <v>114</v>
      </c>
      <c r="EL27" s="174">
        <v>38.1</v>
      </c>
      <c r="EM27" s="173"/>
      <c r="EN27" s="345">
        <v>128</v>
      </c>
      <c r="EO27" s="174">
        <v>43.4</v>
      </c>
      <c r="EP27" s="173"/>
      <c r="EQ27" s="345">
        <v>12</v>
      </c>
      <c r="ER27" s="174">
        <v>4.0999999999999996</v>
      </c>
      <c r="ES27" s="173"/>
      <c r="ET27" s="345">
        <v>86</v>
      </c>
      <c r="EU27" s="174">
        <v>30.4</v>
      </c>
      <c r="EV27" s="173"/>
      <c r="EW27" s="345">
        <v>36</v>
      </c>
      <c r="EX27" s="174">
        <v>13</v>
      </c>
      <c r="EY27" s="173"/>
      <c r="EZ27" s="345">
        <v>42</v>
      </c>
      <c r="FA27" s="174">
        <v>15.8</v>
      </c>
      <c r="FB27" s="173"/>
      <c r="FC27" s="345">
        <v>84</v>
      </c>
      <c r="FD27" s="174">
        <v>32.6</v>
      </c>
      <c r="FE27" s="173"/>
      <c r="FF27" s="345">
        <v>37</v>
      </c>
      <c r="FG27" s="174">
        <v>15</v>
      </c>
      <c r="FH27" s="173"/>
      <c r="FI27" s="345">
        <v>36</v>
      </c>
      <c r="FJ27" s="174">
        <v>14.9</v>
      </c>
      <c r="FK27" s="173"/>
      <c r="FL27" s="345">
        <v>76</v>
      </c>
      <c r="FM27" s="174">
        <v>34.1</v>
      </c>
      <c r="FN27" s="173"/>
      <c r="FO27" s="345">
        <v>54</v>
      </c>
      <c r="FP27" s="174">
        <v>25.8</v>
      </c>
      <c r="FQ27" s="173"/>
      <c r="FR27" s="345" t="s">
        <v>740</v>
      </c>
      <c r="FS27" s="174" t="s">
        <v>740</v>
      </c>
      <c r="FT27" s="173"/>
      <c r="FU27" s="345">
        <v>9</v>
      </c>
      <c r="FV27" s="174">
        <v>4.7</v>
      </c>
      <c r="FW27" s="173"/>
      <c r="FX27" s="345">
        <v>43</v>
      </c>
      <c r="FY27" s="174">
        <v>22.5</v>
      </c>
      <c r="FZ27" s="173"/>
      <c r="GA27" s="345">
        <v>105</v>
      </c>
      <c r="GB27" s="174">
        <v>55.3</v>
      </c>
      <c r="GC27" s="173"/>
      <c r="GD27" s="345">
        <v>37</v>
      </c>
      <c r="GE27" s="174">
        <v>19.899999999999999</v>
      </c>
      <c r="GF27" s="173"/>
      <c r="GG27" s="345">
        <v>23</v>
      </c>
      <c r="GH27" s="174">
        <v>12.8</v>
      </c>
      <c r="GI27" s="173"/>
      <c r="GJ27" s="345">
        <v>122</v>
      </c>
      <c r="GK27" s="174">
        <v>68.900000000000006</v>
      </c>
      <c r="GL27" s="173"/>
      <c r="GM27" s="345">
        <v>30</v>
      </c>
      <c r="GN27" s="174">
        <v>17.600000000000001</v>
      </c>
      <c r="GO27" s="173"/>
      <c r="GP27" s="345">
        <v>1</v>
      </c>
      <c r="GQ27" s="174">
        <v>0.6</v>
      </c>
      <c r="GR27" s="173"/>
      <c r="GS27" s="345">
        <v>15</v>
      </c>
      <c r="GT27" s="174">
        <v>10.8</v>
      </c>
      <c r="GU27" s="173"/>
      <c r="GV27" s="345">
        <v>64</v>
      </c>
      <c r="GW27" s="174">
        <v>46</v>
      </c>
      <c r="GX27" s="173"/>
      <c r="GY27" s="345">
        <v>35</v>
      </c>
      <c r="GZ27" s="174">
        <v>26.3</v>
      </c>
      <c r="HA27" s="173"/>
      <c r="HB27" s="345" t="s">
        <v>116</v>
      </c>
      <c r="HC27" s="174" t="s">
        <v>116</v>
      </c>
      <c r="HD27" s="173"/>
      <c r="HE27" s="345">
        <v>33</v>
      </c>
      <c r="HF27" s="174">
        <v>27</v>
      </c>
      <c r="HG27" s="173"/>
      <c r="HH27" s="345">
        <v>2</v>
      </c>
      <c r="HI27" s="174">
        <v>1.7</v>
      </c>
      <c r="HJ27" s="173"/>
      <c r="HK27" s="345">
        <v>12</v>
      </c>
      <c r="HL27" s="174">
        <v>10.3</v>
      </c>
      <c r="HM27" s="173"/>
      <c r="HN27" s="345">
        <v>12</v>
      </c>
      <c r="HO27" s="174">
        <v>10.5</v>
      </c>
      <c r="HP27" s="173"/>
      <c r="HQ27" s="345">
        <v>19</v>
      </c>
      <c r="HR27" s="174">
        <v>18.100000000000001</v>
      </c>
      <c r="HS27" s="173"/>
      <c r="HT27" s="345">
        <v>10</v>
      </c>
      <c r="HU27" s="174">
        <v>9.6999999999999993</v>
      </c>
      <c r="HV27" s="173"/>
      <c r="HW27" s="345">
        <v>5</v>
      </c>
      <c r="HX27" s="174">
        <v>4.9000000000000004</v>
      </c>
      <c r="HY27" s="173"/>
      <c r="HZ27" s="345">
        <v>29</v>
      </c>
      <c r="IA27" s="174">
        <v>28.7</v>
      </c>
      <c r="IB27" s="173"/>
      <c r="IC27" s="345">
        <v>61</v>
      </c>
      <c r="ID27" s="174">
        <v>62.9</v>
      </c>
      <c r="IE27" s="173"/>
      <c r="IF27" s="345">
        <v>10</v>
      </c>
      <c r="IG27" s="174">
        <v>10.5</v>
      </c>
      <c r="IH27" s="173"/>
      <c r="II27" s="345">
        <v>22</v>
      </c>
      <c r="IJ27" s="174">
        <v>23.2</v>
      </c>
      <c r="IK27" s="173"/>
      <c r="IL27" s="345" t="s">
        <v>116</v>
      </c>
      <c r="IM27" s="174" t="s">
        <v>116</v>
      </c>
      <c r="IN27" s="173"/>
      <c r="IO27" s="345">
        <v>63</v>
      </c>
      <c r="IP27" s="174">
        <v>70.8</v>
      </c>
      <c r="IQ27" s="173"/>
      <c r="IR27" s="345" t="s">
        <v>740</v>
      </c>
      <c r="IS27" s="174" t="s">
        <v>740</v>
      </c>
      <c r="IT27" s="173"/>
      <c r="IU27" s="345">
        <v>51</v>
      </c>
      <c r="IV27" s="174">
        <v>60.7</v>
      </c>
      <c r="IW27" s="173"/>
      <c r="IX27" s="345">
        <v>2</v>
      </c>
      <c r="IY27" s="174">
        <v>2.4</v>
      </c>
      <c r="IZ27" s="173"/>
      <c r="JA27" s="345">
        <v>6</v>
      </c>
      <c r="JB27" s="174">
        <v>8</v>
      </c>
      <c r="JC27" s="173"/>
      <c r="JD27" s="345">
        <v>0</v>
      </c>
      <c r="JE27" s="174">
        <v>0</v>
      </c>
      <c r="JF27" s="173"/>
      <c r="JG27" s="345">
        <v>7</v>
      </c>
      <c r="JH27" s="174">
        <v>9.5</v>
      </c>
      <c r="JI27" s="173"/>
      <c r="JJ27" s="345">
        <v>9</v>
      </c>
      <c r="JK27" s="174">
        <v>13</v>
      </c>
      <c r="JL27" s="173"/>
      <c r="JM27" s="345">
        <v>11</v>
      </c>
      <c r="JN27" s="174">
        <v>15.9</v>
      </c>
      <c r="JO27" s="173"/>
      <c r="JP27" s="345">
        <v>12</v>
      </c>
      <c r="JQ27" s="174">
        <v>17.600000000000001</v>
      </c>
      <c r="JR27" s="173"/>
      <c r="JS27" s="345">
        <v>13</v>
      </c>
      <c r="JT27" s="174">
        <v>19.399999999999999</v>
      </c>
      <c r="JU27" s="173"/>
      <c r="JV27" s="345">
        <v>0</v>
      </c>
      <c r="JW27" s="174">
        <v>0</v>
      </c>
      <c r="JX27" s="173"/>
      <c r="JY27" s="345">
        <v>7</v>
      </c>
      <c r="JZ27" s="174">
        <v>11.5</v>
      </c>
      <c r="KA27" s="173"/>
      <c r="KB27" s="345">
        <v>18</v>
      </c>
      <c r="KC27" s="174">
        <v>30</v>
      </c>
      <c r="KD27" s="173"/>
      <c r="KE27" s="345">
        <v>34</v>
      </c>
      <c r="KF27" s="174">
        <v>56.7</v>
      </c>
      <c r="KG27" s="173"/>
      <c r="KH27" s="345">
        <v>3</v>
      </c>
      <c r="KI27" s="174">
        <v>5.2</v>
      </c>
      <c r="KJ27" s="173"/>
      <c r="KK27" s="345">
        <v>3</v>
      </c>
      <c r="KL27" s="174">
        <v>5.3</v>
      </c>
      <c r="KM27" s="173"/>
      <c r="KN27" s="345">
        <v>19</v>
      </c>
      <c r="KO27" s="174">
        <v>35.799999999999997</v>
      </c>
      <c r="KP27" s="173"/>
    </row>
    <row r="28" spans="1:302" ht="12.4" customHeight="1">
      <c r="A28" s="341" t="s">
        <v>753</v>
      </c>
      <c r="B28" s="163" t="s">
        <v>439</v>
      </c>
      <c r="C28" s="345">
        <v>1097</v>
      </c>
      <c r="D28" s="174">
        <v>7.8</v>
      </c>
      <c r="E28" s="173"/>
      <c r="F28" s="345">
        <v>520</v>
      </c>
      <c r="G28" s="174">
        <v>6.6</v>
      </c>
      <c r="H28" s="173"/>
      <c r="I28" s="345">
        <v>1146</v>
      </c>
      <c r="J28" s="174">
        <v>14.5</v>
      </c>
      <c r="K28" s="173"/>
      <c r="L28" s="345">
        <v>614</v>
      </c>
      <c r="M28" s="174">
        <v>9.1</v>
      </c>
      <c r="N28" s="173"/>
      <c r="O28" s="345">
        <v>322</v>
      </c>
      <c r="P28" s="174">
        <v>5.7</v>
      </c>
      <c r="Q28" s="173"/>
      <c r="R28" s="345">
        <v>370</v>
      </c>
      <c r="S28" s="174">
        <v>9.4</v>
      </c>
      <c r="T28" s="173"/>
      <c r="U28" s="345">
        <v>502</v>
      </c>
      <c r="V28" s="174">
        <v>21.8</v>
      </c>
      <c r="W28" s="173"/>
      <c r="X28" s="345">
        <v>646</v>
      </c>
      <c r="Y28" s="174">
        <v>32</v>
      </c>
      <c r="Z28" s="173"/>
      <c r="AA28" s="345">
        <v>170</v>
      </c>
      <c r="AB28" s="174">
        <v>8.8000000000000007</v>
      </c>
      <c r="AC28" s="173"/>
      <c r="AD28" s="345">
        <v>1</v>
      </c>
      <c r="AE28" s="174">
        <v>0.1</v>
      </c>
      <c r="AF28" s="173"/>
      <c r="AG28" s="345">
        <v>438</v>
      </c>
      <c r="AH28" s="174">
        <v>28.1</v>
      </c>
      <c r="AI28" s="173"/>
      <c r="AJ28" s="345">
        <v>258</v>
      </c>
      <c r="AK28" s="174">
        <v>18</v>
      </c>
      <c r="AL28" s="173"/>
      <c r="AM28" s="345">
        <v>166</v>
      </c>
      <c r="AN28" s="174">
        <v>12.3</v>
      </c>
      <c r="AO28" s="173"/>
      <c r="AP28" s="345">
        <v>106</v>
      </c>
      <c r="AQ28" s="174">
        <v>8.5</v>
      </c>
      <c r="AR28" s="173"/>
      <c r="AS28" s="345">
        <v>80</v>
      </c>
      <c r="AT28" s="174">
        <v>7.2</v>
      </c>
      <c r="AU28" s="173"/>
      <c r="AV28" s="345">
        <v>126</v>
      </c>
      <c r="AW28" s="174">
        <v>12.5</v>
      </c>
      <c r="AX28" s="173"/>
      <c r="AY28" s="345">
        <v>58</v>
      </c>
      <c r="AZ28" s="174">
        <v>6.3</v>
      </c>
      <c r="BA28" s="173"/>
      <c r="BB28" s="345">
        <v>50</v>
      </c>
      <c r="BC28" s="174">
        <v>5.5</v>
      </c>
      <c r="BD28" s="173"/>
      <c r="BE28" s="345">
        <v>42</v>
      </c>
      <c r="BF28" s="174">
        <v>5.2</v>
      </c>
      <c r="BG28" s="173"/>
      <c r="BH28" s="345">
        <v>74</v>
      </c>
      <c r="BI28" s="174">
        <v>9.3000000000000007</v>
      </c>
      <c r="BJ28" s="173"/>
      <c r="BK28" s="345">
        <v>88</v>
      </c>
      <c r="BL28" s="174">
        <v>11.5</v>
      </c>
      <c r="BM28" s="173"/>
      <c r="BN28" s="345">
        <v>167</v>
      </c>
      <c r="BO28" s="174">
        <v>22.1</v>
      </c>
      <c r="BP28" s="173"/>
      <c r="BQ28" s="345" t="s">
        <v>478</v>
      </c>
      <c r="BR28" s="174" t="s">
        <v>478</v>
      </c>
      <c r="BS28" s="173"/>
      <c r="BT28" s="345">
        <v>20</v>
      </c>
      <c r="BU28" s="174">
        <v>2.9</v>
      </c>
      <c r="BV28" s="173"/>
      <c r="BW28" s="345">
        <v>109</v>
      </c>
      <c r="BX28" s="174">
        <v>16</v>
      </c>
      <c r="BY28" s="173"/>
      <c r="BZ28" s="345">
        <v>127</v>
      </c>
      <c r="CA28" s="174">
        <v>19.399999999999999</v>
      </c>
      <c r="CB28" s="173"/>
      <c r="CC28" s="345">
        <v>138</v>
      </c>
      <c r="CD28" s="174">
        <v>21.9</v>
      </c>
      <c r="CE28" s="173"/>
      <c r="CF28" s="345">
        <v>101</v>
      </c>
      <c r="CG28" s="174">
        <v>17.3</v>
      </c>
      <c r="CH28" s="173"/>
      <c r="CI28" s="345">
        <v>52</v>
      </c>
      <c r="CJ28" s="174">
        <v>9.5</v>
      </c>
      <c r="CK28" s="173"/>
      <c r="CL28" s="345">
        <v>49</v>
      </c>
      <c r="CM28" s="174">
        <v>9</v>
      </c>
      <c r="CN28" s="173"/>
      <c r="CO28" s="345">
        <v>40</v>
      </c>
      <c r="CP28" s="174">
        <v>7.4</v>
      </c>
      <c r="CQ28" s="173"/>
      <c r="CR28" s="345" t="s">
        <v>478</v>
      </c>
      <c r="CS28" s="174" t="s">
        <v>478</v>
      </c>
      <c r="CT28" s="173"/>
      <c r="CU28" s="345">
        <v>68</v>
      </c>
      <c r="CV28" s="174">
        <v>13.3</v>
      </c>
      <c r="CW28" s="173"/>
      <c r="CX28" s="345" t="s">
        <v>116</v>
      </c>
      <c r="CY28" s="174" t="s">
        <v>116</v>
      </c>
      <c r="CZ28" s="173"/>
      <c r="DA28" s="345">
        <v>53</v>
      </c>
      <c r="DB28" s="174">
        <v>11.3</v>
      </c>
      <c r="DC28" s="173"/>
      <c r="DD28" s="345" t="s">
        <v>116</v>
      </c>
      <c r="DE28" s="174" t="s">
        <v>116</v>
      </c>
      <c r="DF28" s="173"/>
      <c r="DG28" s="345">
        <v>27</v>
      </c>
      <c r="DH28" s="174">
        <v>6.1</v>
      </c>
      <c r="DI28" s="173"/>
      <c r="DJ28" s="345">
        <v>51</v>
      </c>
      <c r="DK28" s="174">
        <v>11.9</v>
      </c>
      <c r="DL28" s="173"/>
      <c r="DM28" s="345">
        <v>37</v>
      </c>
      <c r="DN28" s="174">
        <v>9.1</v>
      </c>
      <c r="DO28" s="173"/>
      <c r="DP28" s="345">
        <v>3</v>
      </c>
      <c r="DQ28" s="174">
        <v>0.8</v>
      </c>
      <c r="DR28" s="173"/>
      <c r="DS28" s="345">
        <v>1</v>
      </c>
      <c r="DT28" s="174">
        <v>0.3</v>
      </c>
      <c r="DU28" s="173"/>
      <c r="DV28" s="345">
        <v>43</v>
      </c>
      <c r="DW28" s="174">
        <v>11.8</v>
      </c>
      <c r="DX28" s="173"/>
      <c r="DY28" s="345">
        <v>77</v>
      </c>
      <c r="DZ28" s="174">
        <v>22.2</v>
      </c>
      <c r="EA28" s="173"/>
      <c r="EB28" s="345">
        <v>18</v>
      </c>
      <c r="EC28" s="174">
        <v>5.2</v>
      </c>
      <c r="ED28" s="173"/>
      <c r="EE28" s="345">
        <v>32</v>
      </c>
      <c r="EF28" s="174">
        <v>9.9</v>
      </c>
      <c r="EG28" s="173"/>
      <c r="EH28" s="345">
        <v>20</v>
      </c>
      <c r="EI28" s="174">
        <v>6.3</v>
      </c>
      <c r="EJ28" s="173"/>
      <c r="EK28" s="345">
        <v>26</v>
      </c>
      <c r="EL28" s="174">
        <v>8.6999999999999993</v>
      </c>
      <c r="EM28" s="173"/>
      <c r="EN28" s="345" t="s">
        <v>116</v>
      </c>
      <c r="EO28" s="174" t="s">
        <v>116</v>
      </c>
      <c r="EP28" s="173"/>
      <c r="EQ28" s="345">
        <v>10</v>
      </c>
      <c r="ER28" s="174">
        <v>3.4</v>
      </c>
      <c r="ES28" s="173"/>
      <c r="ET28" s="345">
        <v>84</v>
      </c>
      <c r="EU28" s="174">
        <v>29.7</v>
      </c>
      <c r="EV28" s="173"/>
      <c r="EW28" s="345">
        <v>26</v>
      </c>
      <c r="EX28" s="174">
        <v>9.4</v>
      </c>
      <c r="EY28" s="173"/>
      <c r="EZ28" s="345">
        <v>13</v>
      </c>
      <c r="FA28" s="174">
        <v>4.9000000000000004</v>
      </c>
      <c r="FB28" s="173"/>
      <c r="FC28" s="345">
        <v>19</v>
      </c>
      <c r="FD28" s="174">
        <v>7.4</v>
      </c>
      <c r="FE28" s="173"/>
      <c r="FF28" s="345">
        <v>18</v>
      </c>
      <c r="FG28" s="174">
        <v>7.3</v>
      </c>
      <c r="FH28" s="173"/>
      <c r="FI28" s="345">
        <v>19</v>
      </c>
      <c r="FJ28" s="174">
        <v>7.9</v>
      </c>
      <c r="FK28" s="173"/>
      <c r="FL28" s="345">
        <v>24</v>
      </c>
      <c r="FM28" s="174">
        <v>10.8</v>
      </c>
      <c r="FN28" s="173"/>
      <c r="FO28" s="345">
        <v>37</v>
      </c>
      <c r="FP28" s="174">
        <v>17.7</v>
      </c>
      <c r="FQ28" s="173"/>
      <c r="FR28" s="345">
        <v>25</v>
      </c>
      <c r="FS28" s="174">
        <v>13</v>
      </c>
      <c r="FT28" s="173"/>
      <c r="FU28" s="345">
        <v>5</v>
      </c>
      <c r="FV28" s="174">
        <v>2.6</v>
      </c>
      <c r="FW28" s="173"/>
      <c r="FX28" s="345">
        <v>20</v>
      </c>
      <c r="FY28" s="174">
        <v>10.5</v>
      </c>
      <c r="FZ28" s="173"/>
      <c r="GA28" s="345">
        <v>81</v>
      </c>
      <c r="GB28" s="174">
        <v>42.6</v>
      </c>
      <c r="GC28" s="173"/>
      <c r="GD28" s="345">
        <v>37</v>
      </c>
      <c r="GE28" s="174">
        <v>19.899999999999999</v>
      </c>
      <c r="GF28" s="173"/>
      <c r="GG28" s="345">
        <v>10</v>
      </c>
      <c r="GH28" s="174">
        <v>5.6</v>
      </c>
      <c r="GI28" s="173"/>
      <c r="GJ28" s="345">
        <v>109</v>
      </c>
      <c r="GK28" s="174">
        <v>61.6</v>
      </c>
      <c r="GL28" s="173"/>
      <c r="GM28" s="345">
        <v>25</v>
      </c>
      <c r="GN28" s="174">
        <v>14.7</v>
      </c>
      <c r="GO28" s="173"/>
      <c r="GP28" s="345">
        <v>1</v>
      </c>
      <c r="GQ28" s="174">
        <v>0.6</v>
      </c>
      <c r="GR28" s="173"/>
      <c r="GS28" s="345">
        <v>14</v>
      </c>
      <c r="GT28" s="174">
        <v>10.1</v>
      </c>
      <c r="GU28" s="173"/>
      <c r="GV28" s="345">
        <v>53</v>
      </c>
      <c r="GW28" s="174">
        <v>38.1</v>
      </c>
      <c r="GX28" s="173"/>
      <c r="GY28" s="345">
        <v>31</v>
      </c>
      <c r="GZ28" s="174">
        <v>23.3</v>
      </c>
      <c r="HA28" s="173"/>
      <c r="HB28" s="345" t="s">
        <v>116</v>
      </c>
      <c r="HC28" s="174" t="s">
        <v>116</v>
      </c>
      <c r="HD28" s="173"/>
      <c r="HE28" s="345">
        <v>29</v>
      </c>
      <c r="HF28" s="174">
        <v>23.8</v>
      </c>
      <c r="HG28" s="173"/>
      <c r="HH28" s="345">
        <v>1</v>
      </c>
      <c r="HI28" s="174">
        <v>0.8</v>
      </c>
      <c r="HJ28" s="173"/>
      <c r="HK28" s="345" t="s">
        <v>478</v>
      </c>
      <c r="HL28" s="174" t="s">
        <v>478</v>
      </c>
      <c r="HM28" s="173"/>
      <c r="HN28" s="345">
        <v>10</v>
      </c>
      <c r="HO28" s="174">
        <v>8.8000000000000007</v>
      </c>
      <c r="HP28" s="173"/>
      <c r="HQ28" s="345">
        <v>16</v>
      </c>
      <c r="HR28" s="174">
        <v>15.2</v>
      </c>
      <c r="HS28" s="173"/>
      <c r="HT28" s="345">
        <v>10</v>
      </c>
      <c r="HU28" s="174">
        <v>9.6999999999999993</v>
      </c>
      <c r="HV28" s="173"/>
      <c r="HW28" s="345">
        <v>5</v>
      </c>
      <c r="HX28" s="174">
        <v>4.9000000000000004</v>
      </c>
      <c r="HY28" s="173"/>
      <c r="HZ28" s="345">
        <v>26</v>
      </c>
      <c r="IA28" s="174">
        <v>25.7</v>
      </c>
      <c r="IB28" s="173"/>
      <c r="IC28" s="345">
        <v>34</v>
      </c>
      <c r="ID28" s="174">
        <v>35.1</v>
      </c>
      <c r="IE28" s="173"/>
      <c r="IF28" s="345">
        <v>9</v>
      </c>
      <c r="IG28" s="174">
        <v>9.5</v>
      </c>
      <c r="IH28" s="173"/>
      <c r="II28" s="345">
        <v>21</v>
      </c>
      <c r="IJ28" s="174">
        <v>22.1</v>
      </c>
      <c r="IK28" s="173"/>
      <c r="IL28" s="345" t="s">
        <v>116</v>
      </c>
      <c r="IM28" s="174" t="s">
        <v>116</v>
      </c>
      <c r="IN28" s="173"/>
      <c r="IO28" s="345">
        <v>2</v>
      </c>
      <c r="IP28" s="174">
        <v>2.2000000000000002</v>
      </c>
      <c r="IQ28" s="173"/>
      <c r="IR28" s="345" t="s">
        <v>740</v>
      </c>
      <c r="IS28" s="174" t="s">
        <v>740</v>
      </c>
      <c r="IT28" s="173"/>
      <c r="IU28" s="345">
        <v>9</v>
      </c>
      <c r="IV28" s="174">
        <v>10.7</v>
      </c>
      <c r="IW28" s="173"/>
      <c r="IX28" s="345">
        <v>1</v>
      </c>
      <c r="IY28" s="174">
        <v>1.2</v>
      </c>
      <c r="IZ28" s="173"/>
      <c r="JA28" s="345" t="s">
        <v>116</v>
      </c>
      <c r="JB28" s="174" t="s">
        <v>116</v>
      </c>
      <c r="JC28" s="173"/>
      <c r="JD28" s="345">
        <v>0</v>
      </c>
      <c r="JE28" s="174">
        <v>0</v>
      </c>
      <c r="JF28" s="173"/>
      <c r="JG28" s="345" t="s">
        <v>478</v>
      </c>
      <c r="JH28" s="174" t="s">
        <v>478</v>
      </c>
      <c r="JI28" s="173"/>
      <c r="JJ28" s="345">
        <v>9</v>
      </c>
      <c r="JK28" s="174">
        <v>13</v>
      </c>
      <c r="JL28" s="173"/>
      <c r="JM28" s="345">
        <v>11</v>
      </c>
      <c r="JN28" s="174">
        <v>15.9</v>
      </c>
      <c r="JO28" s="173"/>
      <c r="JP28" s="345">
        <v>4</v>
      </c>
      <c r="JQ28" s="174">
        <v>5.9</v>
      </c>
      <c r="JR28" s="173"/>
      <c r="JS28" s="345">
        <v>12</v>
      </c>
      <c r="JT28" s="174">
        <v>17.899999999999999</v>
      </c>
      <c r="JU28" s="173"/>
      <c r="JV28" s="345">
        <v>0</v>
      </c>
      <c r="JW28" s="174">
        <v>0</v>
      </c>
      <c r="JX28" s="173"/>
      <c r="JY28" s="345" t="s">
        <v>478</v>
      </c>
      <c r="JZ28" s="174" t="s">
        <v>478</v>
      </c>
      <c r="KA28" s="173"/>
      <c r="KB28" s="345">
        <v>9</v>
      </c>
      <c r="KC28" s="174">
        <v>15</v>
      </c>
      <c r="KD28" s="173"/>
      <c r="KE28" s="345" t="s">
        <v>478</v>
      </c>
      <c r="KF28" s="174" t="s">
        <v>478</v>
      </c>
      <c r="KG28" s="173"/>
      <c r="KH28" s="345">
        <v>2</v>
      </c>
      <c r="KI28" s="174">
        <v>3.4</v>
      </c>
      <c r="KJ28" s="173"/>
      <c r="KK28" s="345">
        <v>2</v>
      </c>
      <c r="KL28" s="174">
        <v>3.5</v>
      </c>
      <c r="KM28" s="173"/>
      <c r="KN28" s="345">
        <v>5</v>
      </c>
      <c r="KO28" s="174">
        <v>9.4</v>
      </c>
      <c r="KP28" s="173"/>
    </row>
    <row r="29" spans="1:302" ht="12.4" customHeight="1">
      <c r="A29" s="341" t="s">
        <v>754</v>
      </c>
      <c r="B29" s="163" t="s">
        <v>440</v>
      </c>
      <c r="C29" s="345">
        <v>311</v>
      </c>
      <c r="D29" s="174">
        <v>2.2000000000000002</v>
      </c>
      <c r="E29" s="173"/>
      <c r="F29" s="345">
        <v>170</v>
      </c>
      <c r="G29" s="174">
        <v>2.1</v>
      </c>
      <c r="H29" s="173"/>
      <c r="I29" s="345">
        <v>2053</v>
      </c>
      <c r="J29" s="174">
        <v>25.9</v>
      </c>
      <c r="K29" s="173"/>
      <c r="L29" s="345">
        <v>1429</v>
      </c>
      <c r="M29" s="174">
        <v>21.1</v>
      </c>
      <c r="N29" s="173"/>
      <c r="O29" s="345">
        <v>428</v>
      </c>
      <c r="P29" s="174">
        <v>7.5</v>
      </c>
      <c r="Q29" s="173"/>
      <c r="R29" s="345">
        <v>1651</v>
      </c>
      <c r="S29" s="174">
        <v>41.9</v>
      </c>
      <c r="T29" s="173"/>
      <c r="U29" s="345">
        <v>74</v>
      </c>
      <c r="V29" s="174">
        <v>3.2</v>
      </c>
      <c r="W29" s="173"/>
      <c r="X29" s="345">
        <v>53</v>
      </c>
      <c r="Y29" s="174">
        <v>2.6</v>
      </c>
      <c r="Z29" s="173"/>
      <c r="AA29" s="345">
        <v>24</v>
      </c>
      <c r="AB29" s="174">
        <v>1.2</v>
      </c>
      <c r="AC29" s="173"/>
      <c r="AD29" s="345">
        <v>0</v>
      </c>
      <c r="AE29" s="174">
        <v>0</v>
      </c>
      <c r="AF29" s="173"/>
      <c r="AG29" s="345">
        <v>39</v>
      </c>
      <c r="AH29" s="174">
        <v>2.5</v>
      </c>
      <c r="AI29" s="173"/>
      <c r="AJ29" s="345">
        <v>7</v>
      </c>
      <c r="AK29" s="174">
        <v>0.5</v>
      </c>
      <c r="AL29" s="173"/>
      <c r="AM29" s="345">
        <v>27</v>
      </c>
      <c r="AN29" s="174">
        <v>2</v>
      </c>
      <c r="AO29" s="173"/>
      <c r="AP29" s="345">
        <v>183</v>
      </c>
      <c r="AQ29" s="174">
        <v>14.6</v>
      </c>
      <c r="AR29" s="173"/>
      <c r="AS29" s="345">
        <v>231</v>
      </c>
      <c r="AT29" s="174">
        <v>20.8</v>
      </c>
      <c r="AU29" s="173"/>
      <c r="AV29" s="345">
        <v>147</v>
      </c>
      <c r="AW29" s="174">
        <v>14.5</v>
      </c>
      <c r="AX29" s="173"/>
      <c r="AY29" s="345">
        <v>23</v>
      </c>
      <c r="AZ29" s="174">
        <v>2.5</v>
      </c>
      <c r="BA29" s="173"/>
      <c r="BB29" s="345">
        <v>47</v>
      </c>
      <c r="BC29" s="174">
        <v>5.2</v>
      </c>
      <c r="BD29" s="173"/>
      <c r="BE29" s="345">
        <v>81</v>
      </c>
      <c r="BF29" s="174">
        <v>10</v>
      </c>
      <c r="BG29" s="173"/>
      <c r="BH29" s="345">
        <v>26</v>
      </c>
      <c r="BI29" s="174">
        <v>3.3</v>
      </c>
      <c r="BJ29" s="173"/>
      <c r="BK29" s="345">
        <v>10</v>
      </c>
      <c r="BL29" s="174">
        <v>1.3</v>
      </c>
      <c r="BM29" s="173"/>
      <c r="BN29" s="345">
        <v>11</v>
      </c>
      <c r="BO29" s="174">
        <v>1.5</v>
      </c>
      <c r="BP29" s="173"/>
      <c r="BQ29" s="345" t="s">
        <v>478</v>
      </c>
      <c r="BR29" s="174" t="s">
        <v>478</v>
      </c>
      <c r="BS29" s="173"/>
      <c r="BT29" s="345">
        <v>0</v>
      </c>
      <c r="BU29" s="174">
        <v>0</v>
      </c>
      <c r="BV29" s="173"/>
      <c r="BW29" s="345">
        <v>4</v>
      </c>
      <c r="BX29" s="174">
        <v>0.6</v>
      </c>
      <c r="BY29" s="173"/>
      <c r="BZ29" s="345">
        <v>13</v>
      </c>
      <c r="CA29" s="174">
        <v>2</v>
      </c>
      <c r="CB29" s="173"/>
      <c r="CC29" s="345">
        <v>4</v>
      </c>
      <c r="CD29" s="174">
        <v>0.6</v>
      </c>
      <c r="CE29" s="173"/>
      <c r="CF29" s="345">
        <v>39</v>
      </c>
      <c r="CG29" s="174">
        <v>6.7</v>
      </c>
      <c r="CH29" s="173"/>
      <c r="CI29" s="345">
        <v>0</v>
      </c>
      <c r="CJ29" s="174">
        <v>0</v>
      </c>
      <c r="CK29" s="173"/>
      <c r="CL29" s="345">
        <v>26</v>
      </c>
      <c r="CM29" s="174">
        <v>4.8</v>
      </c>
      <c r="CN29" s="173"/>
      <c r="CO29" s="345">
        <v>156</v>
      </c>
      <c r="CP29" s="174">
        <v>29</v>
      </c>
      <c r="CQ29" s="173"/>
      <c r="CR29" s="345" t="s">
        <v>478</v>
      </c>
      <c r="CS29" s="174" t="s">
        <v>478</v>
      </c>
      <c r="CT29" s="173"/>
      <c r="CU29" s="345">
        <v>12</v>
      </c>
      <c r="CV29" s="174">
        <v>2.2999999999999998</v>
      </c>
      <c r="CW29" s="173"/>
      <c r="CX29" s="345" t="s">
        <v>116</v>
      </c>
      <c r="CY29" s="174" t="s">
        <v>116</v>
      </c>
      <c r="CZ29" s="173"/>
      <c r="DA29" s="345">
        <v>170</v>
      </c>
      <c r="DB29" s="174">
        <v>36.1</v>
      </c>
      <c r="DC29" s="173"/>
      <c r="DD29" s="345" t="s">
        <v>116</v>
      </c>
      <c r="DE29" s="174" t="s">
        <v>116</v>
      </c>
      <c r="DF29" s="173"/>
      <c r="DG29" s="345">
        <v>10</v>
      </c>
      <c r="DH29" s="174">
        <v>2.2999999999999998</v>
      </c>
      <c r="DI29" s="173"/>
      <c r="DJ29" s="345">
        <v>1</v>
      </c>
      <c r="DK29" s="174">
        <v>0.2</v>
      </c>
      <c r="DL29" s="173"/>
      <c r="DM29" s="345">
        <v>1</v>
      </c>
      <c r="DN29" s="174">
        <v>0.2</v>
      </c>
      <c r="DO29" s="173"/>
      <c r="DP29" s="345">
        <v>7</v>
      </c>
      <c r="DQ29" s="174">
        <v>1.8</v>
      </c>
      <c r="DR29" s="173"/>
      <c r="DS29" s="345">
        <v>0</v>
      </c>
      <c r="DT29" s="174">
        <v>0</v>
      </c>
      <c r="DU29" s="173"/>
      <c r="DV29" s="345">
        <v>49</v>
      </c>
      <c r="DW29" s="174">
        <v>13.4</v>
      </c>
      <c r="DX29" s="173"/>
      <c r="DY29" s="345">
        <v>25</v>
      </c>
      <c r="DZ29" s="174">
        <v>7.2</v>
      </c>
      <c r="EA29" s="173"/>
      <c r="EB29" s="345">
        <v>13</v>
      </c>
      <c r="EC29" s="174">
        <v>3.8</v>
      </c>
      <c r="ED29" s="173"/>
      <c r="EE29" s="345">
        <v>21</v>
      </c>
      <c r="EF29" s="174">
        <v>6.5</v>
      </c>
      <c r="EG29" s="173"/>
      <c r="EH29" s="345">
        <v>49</v>
      </c>
      <c r="EI29" s="174">
        <v>15.4</v>
      </c>
      <c r="EJ29" s="173"/>
      <c r="EK29" s="345">
        <v>88</v>
      </c>
      <c r="EL29" s="174">
        <v>29.4</v>
      </c>
      <c r="EM29" s="173"/>
      <c r="EN29" s="345">
        <v>128</v>
      </c>
      <c r="EO29" s="174">
        <v>43.4</v>
      </c>
      <c r="EP29" s="173"/>
      <c r="EQ29" s="345">
        <v>1</v>
      </c>
      <c r="ER29" s="174">
        <v>0.3</v>
      </c>
      <c r="ES29" s="173"/>
      <c r="ET29" s="345">
        <v>1</v>
      </c>
      <c r="EU29" s="174">
        <v>0.4</v>
      </c>
      <c r="EV29" s="173"/>
      <c r="EW29" s="345">
        <v>11</v>
      </c>
      <c r="EX29" s="174">
        <v>4</v>
      </c>
      <c r="EY29" s="173"/>
      <c r="EZ29" s="345">
        <v>28</v>
      </c>
      <c r="FA29" s="174">
        <v>10.6</v>
      </c>
      <c r="FB29" s="173"/>
      <c r="FC29" s="345">
        <v>65</v>
      </c>
      <c r="FD29" s="174">
        <v>25.2</v>
      </c>
      <c r="FE29" s="173"/>
      <c r="FF29" s="345">
        <v>19</v>
      </c>
      <c r="FG29" s="174">
        <v>7.7</v>
      </c>
      <c r="FH29" s="173"/>
      <c r="FI29" s="345">
        <v>18</v>
      </c>
      <c r="FJ29" s="174">
        <v>7.5</v>
      </c>
      <c r="FK29" s="173"/>
      <c r="FL29" s="345">
        <v>52</v>
      </c>
      <c r="FM29" s="174">
        <v>23.3</v>
      </c>
      <c r="FN29" s="173"/>
      <c r="FO29" s="345">
        <v>17</v>
      </c>
      <c r="FP29" s="174">
        <v>8.1</v>
      </c>
      <c r="FQ29" s="173"/>
      <c r="FR29" s="345" t="s">
        <v>740</v>
      </c>
      <c r="FS29" s="174" t="s">
        <v>740</v>
      </c>
      <c r="FT29" s="173"/>
      <c r="FU29" s="345">
        <v>4</v>
      </c>
      <c r="FV29" s="174">
        <v>2.1</v>
      </c>
      <c r="FW29" s="173"/>
      <c r="FX29" s="345">
        <v>24</v>
      </c>
      <c r="FY29" s="174">
        <v>12.6</v>
      </c>
      <c r="FZ29" s="173"/>
      <c r="GA29" s="345">
        <v>24</v>
      </c>
      <c r="GB29" s="174">
        <v>12.6</v>
      </c>
      <c r="GC29" s="173"/>
      <c r="GD29" s="345">
        <v>0</v>
      </c>
      <c r="GE29" s="174">
        <v>0</v>
      </c>
      <c r="GF29" s="173"/>
      <c r="GG29" s="345">
        <v>13</v>
      </c>
      <c r="GH29" s="174">
        <v>7.3</v>
      </c>
      <c r="GI29" s="173"/>
      <c r="GJ29" s="345">
        <v>13</v>
      </c>
      <c r="GK29" s="174">
        <v>7.3</v>
      </c>
      <c r="GL29" s="173"/>
      <c r="GM29" s="345">
        <v>5</v>
      </c>
      <c r="GN29" s="174">
        <v>2.9</v>
      </c>
      <c r="GO29" s="173"/>
      <c r="GP29" s="345">
        <v>0</v>
      </c>
      <c r="GQ29" s="174">
        <v>0</v>
      </c>
      <c r="GR29" s="173"/>
      <c r="GS29" s="345">
        <v>1</v>
      </c>
      <c r="GT29" s="174">
        <v>0.7</v>
      </c>
      <c r="GU29" s="173"/>
      <c r="GV29" s="345">
        <v>10</v>
      </c>
      <c r="GW29" s="174">
        <v>7.2</v>
      </c>
      <c r="GX29" s="173"/>
      <c r="GY29" s="345">
        <v>4</v>
      </c>
      <c r="GZ29" s="174">
        <v>3</v>
      </c>
      <c r="HA29" s="173"/>
      <c r="HB29" s="345" t="s">
        <v>116</v>
      </c>
      <c r="HC29" s="174" t="s">
        <v>116</v>
      </c>
      <c r="HD29" s="173"/>
      <c r="HE29" s="345">
        <v>4</v>
      </c>
      <c r="HF29" s="174">
        <v>3.3</v>
      </c>
      <c r="HG29" s="173"/>
      <c r="HH29" s="345">
        <v>1</v>
      </c>
      <c r="HI29" s="174">
        <v>0.8</v>
      </c>
      <c r="HJ29" s="173"/>
      <c r="HK29" s="345" t="s">
        <v>478</v>
      </c>
      <c r="HL29" s="174" t="s">
        <v>478</v>
      </c>
      <c r="HM29" s="173"/>
      <c r="HN29" s="345">
        <v>2</v>
      </c>
      <c r="HO29" s="174">
        <v>1.8</v>
      </c>
      <c r="HP29" s="173"/>
      <c r="HQ29" s="345">
        <v>3</v>
      </c>
      <c r="HR29" s="174">
        <v>2.9</v>
      </c>
      <c r="HS29" s="173"/>
      <c r="HT29" s="345">
        <v>1</v>
      </c>
      <c r="HU29" s="174">
        <v>1</v>
      </c>
      <c r="HV29" s="173"/>
      <c r="HW29" s="345">
        <v>0</v>
      </c>
      <c r="HX29" s="174">
        <v>0</v>
      </c>
      <c r="HY29" s="173"/>
      <c r="HZ29" s="345">
        <v>2</v>
      </c>
      <c r="IA29" s="174">
        <v>2</v>
      </c>
      <c r="IB29" s="173"/>
      <c r="IC29" s="345">
        <v>27</v>
      </c>
      <c r="ID29" s="174">
        <v>27.8</v>
      </c>
      <c r="IE29" s="173"/>
      <c r="IF29" s="345">
        <v>2</v>
      </c>
      <c r="IG29" s="174">
        <v>2.1</v>
      </c>
      <c r="IH29" s="173"/>
      <c r="II29" s="345">
        <v>0</v>
      </c>
      <c r="IJ29" s="174">
        <v>0</v>
      </c>
      <c r="IK29" s="173"/>
      <c r="IL29" s="345" t="s">
        <v>116</v>
      </c>
      <c r="IM29" s="174" t="s">
        <v>116</v>
      </c>
      <c r="IN29" s="173"/>
      <c r="IO29" s="345">
        <v>61</v>
      </c>
      <c r="IP29" s="174">
        <v>68.5</v>
      </c>
      <c r="IQ29" s="173"/>
      <c r="IR29" s="345" t="s">
        <v>740</v>
      </c>
      <c r="IS29" s="174" t="s">
        <v>740</v>
      </c>
      <c r="IT29" s="173"/>
      <c r="IU29" s="345">
        <v>42</v>
      </c>
      <c r="IV29" s="174">
        <v>50</v>
      </c>
      <c r="IW29" s="173"/>
      <c r="IX29" s="345">
        <v>1</v>
      </c>
      <c r="IY29" s="174">
        <v>1.2</v>
      </c>
      <c r="IZ29" s="173"/>
      <c r="JA29" s="345">
        <v>6</v>
      </c>
      <c r="JB29" s="174">
        <v>8</v>
      </c>
      <c r="JC29" s="173"/>
      <c r="JD29" s="345">
        <v>0</v>
      </c>
      <c r="JE29" s="174">
        <v>0</v>
      </c>
      <c r="JF29" s="173"/>
      <c r="JG29" s="345" t="s">
        <v>478</v>
      </c>
      <c r="JH29" s="174" t="s">
        <v>478</v>
      </c>
      <c r="JI29" s="173"/>
      <c r="JJ29" s="345">
        <v>0</v>
      </c>
      <c r="JK29" s="174">
        <v>0</v>
      </c>
      <c r="JL29" s="173"/>
      <c r="JM29" s="345">
        <v>0</v>
      </c>
      <c r="JN29" s="174">
        <v>0</v>
      </c>
      <c r="JO29" s="173"/>
      <c r="JP29" s="345">
        <v>8</v>
      </c>
      <c r="JQ29" s="174">
        <v>11.8</v>
      </c>
      <c r="JR29" s="173"/>
      <c r="JS29" s="345">
        <v>2</v>
      </c>
      <c r="JT29" s="174">
        <v>3</v>
      </c>
      <c r="JU29" s="173"/>
      <c r="JV29" s="345" t="s">
        <v>116</v>
      </c>
      <c r="JW29" s="174" t="s">
        <v>116</v>
      </c>
      <c r="JX29" s="173"/>
      <c r="JY29" s="345" t="s">
        <v>478</v>
      </c>
      <c r="JZ29" s="174" t="s">
        <v>478</v>
      </c>
      <c r="KA29" s="173"/>
      <c r="KB29" s="345">
        <v>9</v>
      </c>
      <c r="KC29" s="174">
        <v>15</v>
      </c>
      <c r="KD29" s="173"/>
      <c r="KE29" s="345" t="s">
        <v>478</v>
      </c>
      <c r="KF29" s="174" t="s">
        <v>478</v>
      </c>
      <c r="KG29" s="173"/>
      <c r="KH29" s="345">
        <v>1</v>
      </c>
      <c r="KI29" s="174">
        <v>1.7</v>
      </c>
      <c r="KJ29" s="173"/>
      <c r="KK29" s="345">
        <v>1</v>
      </c>
      <c r="KL29" s="174">
        <v>1.8</v>
      </c>
      <c r="KM29" s="173"/>
      <c r="KN29" s="345">
        <v>14</v>
      </c>
      <c r="KO29" s="174">
        <v>26.4</v>
      </c>
      <c r="KP29" s="173"/>
    </row>
    <row r="30" spans="1:302" ht="12.4" customHeight="1">
      <c r="A30" s="341" t="s">
        <v>100</v>
      </c>
      <c r="B30" s="163" t="s">
        <v>441</v>
      </c>
      <c r="C30" s="345">
        <v>4</v>
      </c>
      <c r="D30" s="174">
        <v>0</v>
      </c>
      <c r="E30" s="173"/>
      <c r="F30" s="345">
        <v>34</v>
      </c>
      <c r="G30" s="174">
        <v>0.4</v>
      </c>
      <c r="H30" s="173"/>
      <c r="I30" s="345">
        <v>192</v>
      </c>
      <c r="J30" s="174">
        <v>2.4</v>
      </c>
      <c r="K30" s="173"/>
      <c r="L30" s="345">
        <v>120</v>
      </c>
      <c r="M30" s="174">
        <v>1.8</v>
      </c>
      <c r="N30" s="173"/>
      <c r="O30" s="345">
        <v>48</v>
      </c>
      <c r="P30" s="174">
        <v>0.8</v>
      </c>
      <c r="Q30" s="173"/>
      <c r="R30" s="345">
        <v>15</v>
      </c>
      <c r="S30" s="174">
        <v>0.4</v>
      </c>
      <c r="T30" s="173"/>
      <c r="U30" s="345">
        <v>11</v>
      </c>
      <c r="V30" s="174">
        <v>0.5</v>
      </c>
      <c r="W30" s="173"/>
      <c r="X30" s="345">
        <v>1</v>
      </c>
      <c r="Y30" s="174">
        <v>0</v>
      </c>
      <c r="Z30" s="173"/>
      <c r="AA30" s="345">
        <v>0</v>
      </c>
      <c r="AB30" s="174">
        <v>0</v>
      </c>
      <c r="AC30" s="173"/>
      <c r="AD30" s="345" t="s">
        <v>116</v>
      </c>
      <c r="AE30" s="174" t="s">
        <v>116</v>
      </c>
      <c r="AF30" s="173"/>
      <c r="AG30" s="345">
        <v>0</v>
      </c>
      <c r="AH30" s="174">
        <v>0</v>
      </c>
      <c r="AI30" s="173"/>
      <c r="AJ30" s="345">
        <v>1</v>
      </c>
      <c r="AK30" s="174">
        <v>0.1</v>
      </c>
      <c r="AL30" s="173"/>
      <c r="AM30" s="345">
        <v>1</v>
      </c>
      <c r="AN30" s="174">
        <v>0.1</v>
      </c>
      <c r="AO30" s="173"/>
      <c r="AP30" s="345">
        <v>7</v>
      </c>
      <c r="AQ30" s="174">
        <v>0.6</v>
      </c>
      <c r="AR30" s="173"/>
      <c r="AS30" s="345">
        <v>9</v>
      </c>
      <c r="AT30" s="174">
        <v>0.8</v>
      </c>
      <c r="AU30" s="173"/>
      <c r="AV30" s="345">
        <v>2</v>
      </c>
      <c r="AW30" s="174">
        <v>0.2</v>
      </c>
      <c r="AX30" s="173"/>
      <c r="AY30" s="345">
        <v>1</v>
      </c>
      <c r="AZ30" s="174">
        <v>0.1</v>
      </c>
      <c r="BA30" s="173"/>
      <c r="BB30" s="345">
        <v>6</v>
      </c>
      <c r="BC30" s="174">
        <v>0.7</v>
      </c>
      <c r="BD30" s="173"/>
      <c r="BE30" s="345">
        <v>0</v>
      </c>
      <c r="BF30" s="174">
        <v>0</v>
      </c>
      <c r="BG30" s="173"/>
      <c r="BH30" s="345">
        <v>3</v>
      </c>
      <c r="BI30" s="174">
        <v>0.4</v>
      </c>
      <c r="BJ30" s="173"/>
      <c r="BK30" s="345">
        <v>5</v>
      </c>
      <c r="BL30" s="174">
        <v>0.7</v>
      </c>
      <c r="BM30" s="173"/>
      <c r="BN30" s="345">
        <v>3</v>
      </c>
      <c r="BO30" s="174">
        <v>0.4</v>
      </c>
      <c r="BP30" s="173"/>
      <c r="BQ30" s="345" t="s">
        <v>116</v>
      </c>
      <c r="BR30" s="174" t="s">
        <v>116</v>
      </c>
      <c r="BS30" s="173"/>
      <c r="BT30" s="345" t="s">
        <v>116</v>
      </c>
      <c r="BU30" s="174" t="s">
        <v>116</v>
      </c>
      <c r="BV30" s="173"/>
      <c r="BW30" s="345" t="s">
        <v>116</v>
      </c>
      <c r="BX30" s="174" t="s">
        <v>116</v>
      </c>
      <c r="BY30" s="173"/>
      <c r="BZ30" s="345">
        <v>1</v>
      </c>
      <c r="CA30" s="174">
        <v>0.2</v>
      </c>
      <c r="CB30" s="173"/>
      <c r="CC30" s="345">
        <v>5</v>
      </c>
      <c r="CD30" s="174">
        <v>0.8</v>
      </c>
      <c r="CE30" s="173"/>
      <c r="CF30" s="345">
        <v>61</v>
      </c>
      <c r="CG30" s="174">
        <v>10.4</v>
      </c>
      <c r="CH30" s="173"/>
      <c r="CI30" s="345">
        <v>0</v>
      </c>
      <c r="CJ30" s="174">
        <v>0</v>
      </c>
      <c r="CK30" s="173"/>
      <c r="CL30" s="345">
        <v>4</v>
      </c>
      <c r="CM30" s="174">
        <v>0.7</v>
      </c>
      <c r="CN30" s="173"/>
      <c r="CO30" s="345">
        <v>11</v>
      </c>
      <c r="CP30" s="174">
        <v>2</v>
      </c>
      <c r="CQ30" s="173"/>
      <c r="CR30" s="345">
        <v>3</v>
      </c>
      <c r="CS30" s="174">
        <v>0.6</v>
      </c>
      <c r="CT30" s="173"/>
      <c r="CU30" s="345">
        <v>0</v>
      </c>
      <c r="CV30" s="174">
        <v>0</v>
      </c>
      <c r="CW30" s="173"/>
      <c r="CX30" s="345" t="s">
        <v>116</v>
      </c>
      <c r="CY30" s="174" t="s">
        <v>116</v>
      </c>
      <c r="CZ30" s="173"/>
      <c r="DA30" s="345">
        <v>0</v>
      </c>
      <c r="DB30" s="174">
        <v>0</v>
      </c>
      <c r="DC30" s="173"/>
      <c r="DD30" s="345" t="s">
        <v>116</v>
      </c>
      <c r="DE30" s="174" t="s">
        <v>116</v>
      </c>
      <c r="DF30" s="173"/>
      <c r="DG30" s="345">
        <v>0</v>
      </c>
      <c r="DH30" s="174">
        <v>0</v>
      </c>
      <c r="DI30" s="173"/>
      <c r="DJ30" s="345" t="s">
        <v>116</v>
      </c>
      <c r="DK30" s="174" t="s">
        <v>116</v>
      </c>
      <c r="DL30" s="173"/>
      <c r="DM30" s="345" t="s">
        <v>478</v>
      </c>
      <c r="DN30" s="174" t="s">
        <v>478</v>
      </c>
      <c r="DO30" s="173"/>
      <c r="DP30" s="345">
        <v>0</v>
      </c>
      <c r="DQ30" s="174">
        <v>0</v>
      </c>
      <c r="DR30" s="173"/>
      <c r="DS30" s="345">
        <v>0</v>
      </c>
      <c r="DT30" s="174">
        <v>0</v>
      </c>
      <c r="DU30" s="173"/>
      <c r="DV30" s="345" t="s">
        <v>116</v>
      </c>
      <c r="DW30" s="174" t="s">
        <v>116</v>
      </c>
      <c r="DX30" s="173"/>
      <c r="DY30" s="345">
        <v>3</v>
      </c>
      <c r="DZ30" s="174">
        <v>0.9</v>
      </c>
      <c r="EA30" s="173"/>
      <c r="EB30" s="345">
        <v>1</v>
      </c>
      <c r="EC30" s="174">
        <v>0.3</v>
      </c>
      <c r="ED30" s="173"/>
      <c r="EE30" s="345">
        <v>1</v>
      </c>
      <c r="EF30" s="174">
        <v>0.3</v>
      </c>
      <c r="EG30" s="173"/>
      <c r="EH30" s="345" t="s">
        <v>478</v>
      </c>
      <c r="EI30" s="174" t="s">
        <v>478</v>
      </c>
      <c r="EJ30" s="173"/>
      <c r="EK30" s="345">
        <v>0</v>
      </c>
      <c r="EL30" s="174">
        <v>0</v>
      </c>
      <c r="EM30" s="173"/>
      <c r="EN30" s="345">
        <v>166</v>
      </c>
      <c r="EO30" s="174">
        <v>56.3</v>
      </c>
      <c r="EP30" s="173"/>
      <c r="EQ30" s="345">
        <v>0</v>
      </c>
      <c r="ER30" s="174">
        <v>0</v>
      </c>
      <c r="ES30" s="173"/>
      <c r="ET30" s="345">
        <v>0</v>
      </c>
      <c r="EU30" s="174">
        <v>0</v>
      </c>
      <c r="EV30" s="173"/>
      <c r="EW30" s="345">
        <v>1</v>
      </c>
      <c r="EX30" s="174">
        <v>0.4</v>
      </c>
      <c r="EY30" s="173"/>
      <c r="EZ30" s="345">
        <v>12</v>
      </c>
      <c r="FA30" s="174">
        <v>4.5</v>
      </c>
      <c r="FB30" s="173"/>
      <c r="FC30" s="345">
        <v>0</v>
      </c>
      <c r="FD30" s="174">
        <v>0</v>
      </c>
      <c r="FE30" s="173"/>
      <c r="FF30" s="345">
        <v>13</v>
      </c>
      <c r="FG30" s="174">
        <v>5.3</v>
      </c>
      <c r="FH30" s="173"/>
      <c r="FI30" s="345">
        <v>1</v>
      </c>
      <c r="FJ30" s="174">
        <v>0.4</v>
      </c>
      <c r="FK30" s="173"/>
      <c r="FL30" s="345">
        <v>0</v>
      </c>
      <c r="FM30" s="174">
        <v>0</v>
      </c>
      <c r="FN30" s="173"/>
      <c r="FO30" s="345">
        <v>0</v>
      </c>
      <c r="FP30" s="174">
        <v>0</v>
      </c>
      <c r="FQ30" s="173"/>
      <c r="FR30" s="345">
        <v>0</v>
      </c>
      <c r="FS30" s="174">
        <v>0</v>
      </c>
      <c r="FT30" s="173"/>
      <c r="FU30" s="345">
        <v>1</v>
      </c>
      <c r="FV30" s="174">
        <v>0.5</v>
      </c>
      <c r="FW30" s="173"/>
      <c r="FX30" s="345">
        <v>0</v>
      </c>
      <c r="FY30" s="174">
        <v>0</v>
      </c>
      <c r="FZ30" s="173"/>
      <c r="GA30" s="345">
        <v>18</v>
      </c>
      <c r="GB30" s="174">
        <v>9.5</v>
      </c>
      <c r="GC30" s="173"/>
      <c r="GD30" s="345" t="s">
        <v>478</v>
      </c>
      <c r="GE30" s="174" t="s">
        <v>478</v>
      </c>
      <c r="GF30" s="173"/>
      <c r="GG30" s="345">
        <v>4</v>
      </c>
      <c r="GH30" s="174">
        <v>2.2000000000000002</v>
      </c>
      <c r="GI30" s="173"/>
      <c r="GJ30" s="345" t="s">
        <v>116</v>
      </c>
      <c r="GK30" s="174" t="s">
        <v>116</v>
      </c>
      <c r="GL30" s="173"/>
      <c r="GM30" s="345">
        <v>0</v>
      </c>
      <c r="GN30" s="174">
        <v>0</v>
      </c>
      <c r="GO30" s="173"/>
      <c r="GP30" s="345" t="s">
        <v>116</v>
      </c>
      <c r="GQ30" s="174" t="s">
        <v>116</v>
      </c>
      <c r="GR30" s="173"/>
      <c r="GS30" s="345">
        <v>0</v>
      </c>
      <c r="GT30" s="174">
        <v>0</v>
      </c>
      <c r="GU30" s="173"/>
      <c r="GV30" s="345" t="s">
        <v>116</v>
      </c>
      <c r="GW30" s="174" t="s">
        <v>116</v>
      </c>
      <c r="GX30" s="173"/>
      <c r="GY30" s="345">
        <v>4</v>
      </c>
      <c r="GZ30" s="174">
        <v>3</v>
      </c>
      <c r="HA30" s="173"/>
      <c r="HB30" s="345" t="s">
        <v>116</v>
      </c>
      <c r="HC30" s="174" t="s">
        <v>116</v>
      </c>
      <c r="HD30" s="173"/>
      <c r="HE30" s="345" t="s">
        <v>116</v>
      </c>
      <c r="HF30" s="174" t="s">
        <v>116</v>
      </c>
      <c r="HG30" s="173"/>
      <c r="HH30" s="345">
        <v>0</v>
      </c>
      <c r="HI30" s="174">
        <v>0</v>
      </c>
      <c r="HJ30" s="173"/>
      <c r="HK30" s="345" t="s">
        <v>478</v>
      </c>
      <c r="HL30" s="174" t="s">
        <v>478</v>
      </c>
      <c r="HM30" s="173"/>
      <c r="HN30" s="345">
        <v>0</v>
      </c>
      <c r="HO30" s="174">
        <v>0</v>
      </c>
      <c r="HP30" s="173"/>
      <c r="HQ30" s="345">
        <v>0</v>
      </c>
      <c r="HR30" s="174">
        <v>0</v>
      </c>
      <c r="HS30" s="173"/>
      <c r="HT30" s="345" t="s">
        <v>478</v>
      </c>
      <c r="HU30" s="174" t="s">
        <v>478</v>
      </c>
      <c r="HV30" s="173"/>
      <c r="HW30" s="345">
        <v>0</v>
      </c>
      <c r="HX30" s="174">
        <v>0</v>
      </c>
      <c r="HY30" s="173"/>
      <c r="HZ30" s="345" t="s">
        <v>116</v>
      </c>
      <c r="IA30" s="174" t="s">
        <v>116</v>
      </c>
      <c r="IB30" s="173"/>
      <c r="IC30" s="345" t="s">
        <v>116</v>
      </c>
      <c r="ID30" s="174" t="s">
        <v>116</v>
      </c>
      <c r="IE30" s="173"/>
      <c r="IF30" s="345">
        <v>3</v>
      </c>
      <c r="IG30" s="174">
        <v>3.2</v>
      </c>
      <c r="IH30" s="173"/>
      <c r="II30" s="345">
        <v>0</v>
      </c>
      <c r="IJ30" s="174">
        <v>0</v>
      </c>
      <c r="IK30" s="173"/>
      <c r="IL30" s="345" t="s">
        <v>116</v>
      </c>
      <c r="IM30" s="174" t="s">
        <v>116</v>
      </c>
      <c r="IN30" s="173"/>
      <c r="IO30" s="345">
        <v>26</v>
      </c>
      <c r="IP30" s="174">
        <v>29.2</v>
      </c>
      <c r="IQ30" s="173"/>
      <c r="IR30" s="345">
        <v>0</v>
      </c>
      <c r="IS30" s="174">
        <v>0</v>
      </c>
      <c r="IT30" s="173"/>
      <c r="IU30" s="345">
        <v>6</v>
      </c>
      <c r="IV30" s="174">
        <v>7.1</v>
      </c>
      <c r="IW30" s="173"/>
      <c r="IX30" s="345">
        <v>0</v>
      </c>
      <c r="IY30" s="174">
        <v>0</v>
      </c>
      <c r="IZ30" s="173"/>
      <c r="JA30" s="345" t="s">
        <v>116</v>
      </c>
      <c r="JB30" s="174" t="s">
        <v>116</v>
      </c>
      <c r="JC30" s="173"/>
      <c r="JD30" s="345" t="s">
        <v>116</v>
      </c>
      <c r="JE30" s="174" t="s">
        <v>116</v>
      </c>
      <c r="JF30" s="173"/>
      <c r="JG30" s="345">
        <v>0</v>
      </c>
      <c r="JH30" s="174">
        <v>0</v>
      </c>
      <c r="JI30" s="173"/>
      <c r="JJ30" s="345" t="s">
        <v>116</v>
      </c>
      <c r="JK30" s="174" t="s">
        <v>116</v>
      </c>
      <c r="JL30" s="173"/>
      <c r="JM30" s="345" t="s">
        <v>116</v>
      </c>
      <c r="JN30" s="174" t="s">
        <v>116</v>
      </c>
      <c r="JO30" s="173"/>
      <c r="JP30" s="345" t="s">
        <v>116</v>
      </c>
      <c r="JQ30" s="174" t="s">
        <v>116</v>
      </c>
      <c r="JR30" s="173"/>
      <c r="JS30" s="345">
        <v>0</v>
      </c>
      <c r="JT30" s="174">
        <v>0</v>
      </c>
      <c r="JU30" s="173"/>
      <c r="JV30" s="345" t="s">
        <v>740</v>
      </c>
      <c r="JW30" s="174" t="s">
        <v>740</v>
      </c>
      <c r="JX30" s="173"/>
      <c r="JY30" s="345">
        <v>0</v>
      </c>
      <c r="JZ30" s="174">
        <v>0</v>
      </c>
      <c r="KA30" s="173"/>
      <c r="KB30" s="345" t="s">
        <v>116</v>
      </c>
      <c r="KC30" s="174" t="s">
        <v>116</v>
      </c>
      <c r="KD30" s="173"/>
      <c r="KE30" s="345" t="s">
        <v>478</v>
      </c>
      <c r="KF30" s="174" t="s">
        <v>478</v>
      </c>
      <c r="KG30" s="173"/>
      <c r="KH30" s="345">
        <v>0</v>
      </c>
      <c r="KI30" s="174">
        <v>0</v>
      </c>
      <c r="KJ30" s="173"/>
      <c r="KK30" s="345">
        <v>0</v>
      </c>
      <c r="KL30" s="174">
        <v>0</v>
      </c>
      <c r="KM30" s="173"/>
      <c r="KN30" s="345">
        <v>0</v>
      </c>
      <c r="KO30" s="174">
        <v>0</v>
      </c>
      <c r="KP30" s="173"/>
    </row>
    <row r="31" spans="1:302">
      <c r="A31" s="340" t="s">
        <v>755</v>
      </c>
      <c r="B31" s="163"/>
      <c r="C31" s="347" t="s">
        <v>756</v>
      </c>
      <c r="D31" s="175" t="s">
        <v>756</v>
      </c>
      <c r="E31" s="176"/>
      <c r="F31" s="347" t="s">
        <v>756</v>
      </c>
      <c r="G31" s="175" t="s">
        <v>756</v>
      </c>
      <c r="H31" s="176"/>
      <c r="I31" s="347" t="s">
        <v>756</v>
      </c>
      <c r="J31" s="175" t="s">
        <v>756</v>
      </c>
      <c r="K31" s="176"/>
      <c r="L31" s="347" t="s">
        <v>756</v>
      </c>
      <c r="M31" s="175" t="s">
        <v>756</v>
      </c>
      <c r="N31" s="176"/>
      <c r="O31" s="347" t="s">
        <v>756</v>
      </c>
      <c r="P31" s="175" t="s">
        <v>756</v>
      </c>
      <c r="Q31" s="176"/>
      <c r="R31" s="347" t="s">
        <v>756</v>
      </c>
      <c r="S31" s="175" t="s">
        <v>756</v>
      </c>
      <c r="T31" s="176"/>
      <c r="U31" s="347" t="s">
        <v>756</v>
      </c>
      <c r="V31" s="175" t="s">
        <v>756</v>
      </c>
      <c r="W31" s="176"/>
      <c r="X31" s="347" t="s">
        <v>756</v>
      </c>
      <c r="Y31" s="175" t="s">
        <v>756</v>
      </c>
      <c r="Z31" s="176"/>
      <c r="AA31" s="347" t="s">
        <v>756</v>
      </c>
      <c r="AB31" s="175" t="s">
        <v>756</v>
      </c>
      <c r="AC31" s="176"/>
      <c r="AD31" s="347" t="s">
        <v>756</v>
      </c>
      <c r="AE31" s="175" t="s">
        <v>756</v>
      </c>
      <c r="AF31" s="176"/>
      <c r="AG31" s="347" t="s">
        <v>756</v>
      </c>
      <c r="AH31" s="175" t="s">
        <v>756</v>
      </c>
      <c r="AI31" s="176"/>
      <c r="AJ31" s="347" t="s">
        <v>756</v>
      </c>
      <c r="AK31" s="175" t="s">
        <v>756</v>
      </c>
      <c r="AL31" s="176"/>
      <c r="AM31" s="347" t="s">
        <v>756</v>
      </c>
      <c r="AN31" s="175" t="s">
        <v>756</v>
      </c>
      <c r="AO31" s="176"/>
      <c r="AP31" s="347" t="s">
        <v>756</v>
      </c>
      <c r="AQ31" s="175" t="s">
        <v>756</v>
      </c>
      <c r="AR31" s="176"/>
      <c r="AS31" s="347" t="s">
        <v>756</v>
      </c>
      <c r="AT31" s="175" t="s">
        <v>756</v>
      </c>
      <c r="AU31" s="176"/>
      <c r="AV31" s="347" t="s">
        <v>756</v>
      </c>
      <c r="AW31" s="175" t="s">
        <v>756</v>
      </c>
      <c r="AX31" s="176"/>
      <c r="AY31" s="347" t="s">
        <v>756</v>
      </c>
      <c r="AZ31" s="175" t="s">
        <v>756</v>
      </c>
      <c r="BA31" s="176"/>
      <c r="BB31" s="347" t="s">
        <v>756</v>
      </c>
      <c r="BC31" s="175" t="s">
        <v>756</v>
      </c>
      <c r="BD31" s="176"/>
      <c r="BE31" s="347" t="s">
        <v>756</v>
      </c>
      <c r="BF31" s="175" t="s">
        <v>756</v>
      </c>
      <c r="BG31" s="176"/>
      <c r="BH31" s="347" t="s">
        <v>756</v>
      </c>
      <c r="BI31" s="175" t="s">
        <v>756</v>
      </c>
      <c r="BJ31" s="176"/>
      <c r="BK31" s="347" t="s">
        <v>756</v>
      </c>
      <c r="BL31" s="175" t="s">
        <v>756</v>
      </c>
      <c r="BM31" s="176"/>
      <c r="BN31" s="347" t="s">
        <v>756</v>
      </c>
      <c r="BO31" s="175" t="s">
        <v>756</v>
      </c>
      <c r="BP31" s="176"/>
      <c r="BQ31" s="347" t="s">
        <v>756</v>
      </c>
      <c r="BR31" s="175" t="s">
        <v>756</v>
      </c>
      <c r="BS31" s="176"/>
      <c r="BT31" s="347" t="s">
        <v>756</v>
      </c>
      <c r="BU31" s="175" t="s">
        <v>756</v>
      </c>
      <c r="BV31" s="176"/>
      <c r="BW31" s="347" t="s">
        <v>756</v>
      </c>
      <c r="BX31" s="175" t="s">
        <v>756</v>
      </c>
      <c r="BY31" s="176"/>
      <c r="BZ31" s="347" t="s">
        <v>756</v>
      </c>
      <c r="CA31" s="175" t="s">
        <v>756</v>
      </c>
      <c r="CB31" s="176"/>
      <c r="CC31" s="347" t="s">
        <v>756</v>
      </c>
      <c r="CD31" s="175" t="s">
        <v>756</v>
      </c>
      <c r="CE31" s="176"/>
      <c r="CF31" s="347" t="s">
        <v>756</v>
      </c>
      <c r="CG31" s="175" t="s">
        <v>756</v>
      </c>
      <c r="CH31" s="176"/>
      <c r="CI31" s="347" t="s">
        <v>756</v>
      </c>
      <c r="CJ31" s="175" t="s">
        <v>756</v>
      </c>
      <c r="CK31" s="176"/>
      <c r="CL31" s="347" t="s">
        <v>756</v>
      </c>
      <c r="CM31" s="175" t="s">
        <v>756</v>
      </c>
      <c r="CN31" s="176"/>
      <c r="CO31" s="347" t="s">
        <v>756</v>
      </c>
      <c r="CP31" s="175" t="s">
        <v>756</v>
      </c>
      <c r="CQ31" s="176"/>
      <c r="CR31" s="347" t="s">
        <v>756</v>
      </c>
      <c r="CS31" s="175" t="s">
        <v>756</v>
      </c>
      <c r="CT31" s="176"/>
      <c r="CU31" s="347" t="s">
        <v>756</v>
      </c>
      <c r="CV31" s="175" t="s">
        <v>756</v>
      </c>
      <c r="CW31" s="176"/>
      <c r="CX31" s="347" t="s">
        <v>756</v>
      </c>
      <c r="CY31" s="175" t="s">
        <v>756</v>
      </c>
      <c r="CZ31" s="176"/>
      <c r="DA31" s="347" t="s">
        <v>756</v>
      </c>
      <c r="DB31" s="175" t="s">
        <v>756</v>
      </c>
      <c r="DC31" s="176"/>
      <c r="DD31" s="347" t="s">
        <v>756</v>
      </c>
      <c r="DE31" s="175" t="s">
        <v>756</v>
      </c>
      <c r="DF31" s="176"/>
      <c r="DG31" s="347" t="s">
        <v>756</v>
      </c>
      <c r="DH31" s="175" t="s">
        <v>756</v>
      </c>
      <c r="DI31" s="176"/>
      <c r="DJ31" s="347" t="s">
        <v>756</v>
      </c>
      <c r="DK31" s="175" t="s">
        <v>756</v>
      </c>
      <c r="DL31" s="176"/>
      <c r="DM31" s="347" t="s">
        <v>756</v>
      </c>
      <c r="DN31" s="175" t="s">
        <v>756</v>
      </c>
      <c r="DO31" s="176"/>
      <c r="DP31" s="347" t="s">
        <v>756</v>
      </c>
      <c r="DQ31" s="175" t="s">
        <v>756</v>
      </c>
      <c r="DR31" s="176"/>
      <c r="DS31" s="347" t="s">
        <v>756</v>
      </c>
      <c r="DT31" s="175" t="s">
        <v>756</v>
      </c>
      <c r="DU31" s="176"/>
      <c r="DV31" s="347" t="s">
        <v>756</v>
      </c>
      <c r="DW31" s="175" t="s">
        <v>756</v>
      </c>
      <c r="DX31" s="176"/>
      <c r="DY31" s="347" t="s">
        <v>756</v>
      </c>
      <c r="DZ31" s="175" t="s">
        <v>756</v>
      </c>
      <c r="EA31" s="176"/>
      <c r="EB31" s="347" t="s">
        <v>756</v>
      </c>
      <c r="EC31" s="175" t="s">
        <v>756</v>
      </c>
      <c r="ED31" s="176"/>
      <c r="EE31" s="347" t="s">
        <v>756</v>
      </c>
      <c r="EF31" s="175" t="s">
        <v>756</v>
      </c>
      <c r="EG31" s="176"/>
      <c r="EH31" s="347" t="s">
        <v>756</v>
      </c>
      <c r="EI31" s="175" t="s">
        <v>756</v>
      </c>
      <c r="EJ31" s="176"/>
      <c r="EK31" s="347" t="s">
        <v>756</v>
      </c>
      <c r="EL31" s="175" t="s">
        <v>756</v>
      </c>
      <c r="EM31" s="176"/>
      <c r="EN31" s="347" t="s">
        <v>756</v>
      </c>
      <c r="EO31" s="175" t="s">
        <v>756</v>
      </c>
      <c r="EP31" s="176"/>
      <c r="EQ31" s="347" t="s">
        <v>756</v>
      </c>
      <c r="ER31" s="175" t="s">
        <v>756</v>
      </c>
      <c r="ES31" s="176"/>
      <c r="ET31" s="347" t="s">
        <v>756</v>
      </c>
      <c r="EU31" s="175" t="s">
        <v>756</v>
      </c>
      <c r="EV31" s="176"/>
      <c r="EW31" s="347" t="s">
        <v>756</v>
      </c>
      <c r="EX31" s="175" t="s">
        <v>756</v>
      </c>
      <c r="EY31" s="176"/>
      <c r="EZ31" s="347" t="s">
        <v>756</v>
      </c>
      <c r="FA31" s="175" t="s">
        <v>756</v>
      </c>
      <c r="FB31" s="176"/>
      <c r="FC31" s="347" t="s">
        <v>756</v>
      </c>
      <c r="FD31" s="175" t="s">
        <v>756</v>
      </c>
      <c r="FE31" s="176"/>
      <c r="FF31" s="347" t="s">
        <v>756</v>
      </c>
      <c r="FG31" s="175" t="s">
        <v>756</v>
      </c>
      <c r="FH31" s="176"/>
      <c r="FI31" s="347" t="s">
        <v>756</v>
      </c>
      <c r="FJ31" s="175" t="s">
        <v>756</v>
      </c>
      <c r="FK31" s="176"/>
      <c r="FL31" s="347" t="s">
        <v>756</v>
      </c>
      <c r="FM31" s="175" t="s">
        <v>756</v>
      </c>
      <c r="FN31" s="176"/>
      <c r="FO31" s="347" t="s">
        <v>756</v>
      </c>
      <c r="FP31" s="175" t="s">
        <v>756</v>
      </c>
      <c r="FQ31" s="176"/>
      <c r="FR31" s="347" t="s">
        <v>756</v>
      </c>
      <c r="FS31" s="175" t="s">
        <v>756</v>
      </c>
      <c r="FT31" s="176"/>
      <c r="FU31" s="347" t="s">
        <v>756</v>
      </c>
      <c r="FV31" s="175" t="s">
        <v>756</v>
      </c>
      <c r="FW31" s="176"/>
      <c r="FX31" s="347" t="s">
        <v>756</v>
      </c>
      <c r="FY31" s="175" t="s">
        <v>756</v>
      </c>
      <c r="FZ31" s="176"/>
      <c r="GA31" s="347" t="s">
        <v>756</v>
      </c>
      <c r="GB31" s="175" t="s">
        <v>756</v>
      </c>
      <c r="GC31" s="176"/>
      <c r="GD31" s="347" t="s">
        <v>756</v>
      </c>
      <c r="GE31" s="175" t="s">
        <v>756</v>
      </c>
      <c r="GF31" s="176"/>
      <c r="GG31" s="347" t="s">
        <v>756</v>
      </c>
      <c r="GH31" s="175" t="s">
        <v>756</v>
      </c>
      <c r="GI31" s="176"/>
      <c r="GJ31" s="347" t="s">
        <v>756</v>
      </c>
      <c r="GK31" s="175" t="s">
        <v>756</v>
      </c>
      <c r="GL31" s="176"/>
      <c r="GM31" s="347" t="s">
        <v>756</v>
      </c>
      <c r="GN31" s="175" t="s">
        <v>756</v>
      </c>
      <c r="GO31" s="176"/>
      <c r="GP31" s="347" t="s">
        <v>756</v>
      </c>
      <c r="GQ31" s="175" t="s">
        <v>756</v>
      </c>
      <c r="GR31" s="176"/>
      <c r="GS31" s="347" t="s">
        <v>756</v>
      </c>
      <c r="GT31" s="175" t="s">
        <v>756</v>
      </c>
      <c r="GU31" s="176"/>
      <c r="GV31" s="347" t="s">
        <v>756</v>
      </c>
      <c r="GW31" s="175" t="s">
        <v>756</v>
      </c>
      <c r="GX31" s="176"/>
      <c r="GY31" s="347" t="s">
        <v>756</v>
      </c>
      <c r="GZ31" s="175" t="s">
        <v>756</v>
      </c>
      <c r="HA31" s="176"/>
      <c r="HB31" s="347" t="s">
        <v>756</v>
      </c>
      <c r="HC31" s="175" t="s">
        <v>756</v>
      </c>
      <c r="HD31" s="176"/>
      <c r="HE31" s="347" t="s">
        <v>756</v>
      </c>
      <c r="HF31" s="175" t="s">
        <v>756</v>
      </c>
      <c r="HG31" s="176"/>
      <c r="HH31" s="347" t="s">
        <v>756</v>
      </c>
      <c r="HI31" s="175" t="s">
        <v>756</v>
      </c>
      <c r="HJ31" s="176"/>
      <c r="HK31" s="347" t="s">
        <v>756</v>
      </c>
      <c r="HL31" s="175" t="s">
        <v>756</v>
      </c>
      <c r="HM31" s="176"/>
      <c r="HN31" s="347" t="s">
        <v>756</v>
      </c>
      <c r="HO31" s="175" t="s">
        <v>756</v>
      </c>
      <c r="HP31" s="176"/>
      <c r="HQ31" s="347" t="s">
        <v>756</v>
      </c>
      <c r="HR31" s="175" t="s">
        <v>756</v>
      </c>
      <c r="HS31" s="176"/>
      <c r="HT31" s="347" t="s">
        <v>756</v>
      </c>
      <c r="HU31" s="175" t="s">
        <v>756</v>
      </c>
      <c r="HV31" s="176"/>
      <c r="HW31" s="347" t="s">
        <v>756</v>
      </c>
      <c r="HX31" s="175" t="s">
        <v>756</v>
      </c>
      <c r="HY31" s="176"/>
      <c r="HZ31" s="347" t="s">
        <v>756</v>
      </c>
      <c r="IA31" s="175" t="s">
        <v>756</v>
      </c>
      <c r="IB31" s="176"/>
      <c r="IC31" s="347" t="s">
        <v>756</v>
      </c>
      <c r="ID31" s="175" t="s">
        <v>756</v>
      </c>
      <c r="IE31" s="176"/>
      <c r="IF31" s="347" t="s">
        <v>756</v>
      </c>
      <c r="IG31" s="175" t="s">
        <v>756</v>
      </c>
      <c r="IH31" s="176"/>
      <c r="II31" s="347" t="s">
        <v>756</v>
      </c>
      <c r="IJ31" s="175" t="s">
        <v>756</v>
      </c>
      <c r="IK31" s="176"/>
      <c r="IL31" s="347" t="s">
        <v>756</v>
      </c>
      <c r="IM31" s="175" t="s">
        <v>756</v>
      </c>
      <c r="IN31" s="176"/>
      <c r="IO31" s="347" t="s">
        <v>756</v>
      </c>
      <c r="IP31" s="175" t="s">
        <v>756</v>
      </c>
      <c r="IQ31" s="176"/>
      <c r="IR31" s="347" t="s">
        <v>756</v>
      </c>
      <c r="IS31" s="175" t="s">
        <v>756</v>
      </c>
      <c r="IT31" s="176"/>
      <c r="IU31" s="347" t="s">
        <v>756</v>
      </c>
      <c r="IV31" s="175" t="s">
        <v>756</v>
      </c>
      <c r="IW31" s="176"/>
      <c r="IX31" s="347" t="s">
        <v>756</v>
      </c>
      <c r="IY31" s="175" t="s">
        <v>756</v>
      </c>
      <c r="IZ31" s="176"/>
      <c r="JA31" s="347" t="s">
        <v>756</v>
      </c>
      <c r="JB31" s="175" t="s">
        <v>756</v>
      </c>
      <c r="JC31" s="176"/>
      <c r="JD31" s="347" t="s">
        <v>756</v>
      </c>
      <c r="JE31" s="175" t="s">
        <v>756</v>
      </c>
      <c r="JF31" s="176"/>
      <c r="JG31" s="347" t="s">
        <v>756</v>
      </c>
      <c r="JH31" s="175" t="s">
        <v>756</v>
      </c>
      <c r="JI31" s="176"/>
      <c r="JJ31" s="347" t="s">
        <v>756</v>
      </c>
      <c r="JK31" s="175" t="s">
        <v>756</v>
      </c>
      <c r="JL31" s="176"/>
      <c r="JM31" s="347" t="s">
        <v>756</v>
      </c>
      <c r="JN31" s="175" t="s">
        <v>756</v>
      </c>
      <c r="JO31" s="176"/>
      <c r="JP31" s="347" t="s">
        <v>756</v>
      </c>
      <c r="JQ31" s="175" t="s">
        <v>756</v>
      </c>
      <c r="JR31" s="176"/>
      <c r="JS31" s="347" t="s">
        <v>756</v>
      </c>
      <c r="JT31" s="175" t="s">
        <v>756</v>
      </c>
      <c r="JU31" s="176"/>
      <c r="JV31" s="347" t="s">
        <v>756</v>
      </c>
      <c r="JW31" s="175" t="s">
        <v>756</v>
      </c>
      <c r="JX31" s="176"/>
      <c r="JY31" s="347" t="s">
        <v>756</v>
      </c>
      <c r="JZ31" s="175" t="s">
        <v>756</v>
      </c>
      <c r="KA31" s="176"/>
      <c r="KB31" s="347" t="s">
        <v>756</v>
      </c>
      <c r="KC31" s="175" t="s">
        <v>756</v>
      </c>
      <c r="KD31" s="176"/>
      <c r="KE31" s="347" t="s">
        <v>756</v>
      </c>
      <c r="KF31" s="175" t="s">
        <v>756</v>
      </c>
      <c r="KG31" s="176"/>
      <c r="KH31" s="347" t="s">
        <v>756</v>
      </c>
      <c r="KI31" s="175" t="s">
        <v>756</v>
      </c>
      <c r="KJ31" s="176"/>
      <c r="KK31" s="347" t="s">
        <v>756</v>
      </c>
      <c r="KL31" s="175" t="s">
        <v>756</v>
      </c>
      <c r="KM31" s="176"/>
      <c r="KN31" s="347" t="s">
        <v>756</v>
      </c>
      <c r="KO31" s="175" t="s">
        <v>756</v>
      </c>
      <c r="KP31" s="176"/>
    </row>
    <row r="32" spans="1:302" ht="12.4" customHeight="1">
      <c r="A32" s="341" t="s">
        <v>757</v>
      </c>
      <c r="B32" s="163" t="s">
        <v>442</v>
      </c>
      <c r="C32" s="345">
        <v>1067</v>
      </c>
      <c r="D32" s="174">
        <v>7.6</v>
      </c>
      <c r="E32" s="176">
        <v>2</v>
      </c>
      <c r="F32" s="345">
        <v>4109</v>
      </c>
      <c r="G32" s="174">
        <v>51.9</v>
      </c>
      <c r="H32" s="176">
        <v>1</v>
      </c>
      <c r="I32" s="345">
        <v>1203</v>
      </c>
      <c r="J32" s="174">
        <v>15.2</v>
      </c>
      <c r="K32" s="176">
        <v>2</v>
      </c>
      <c r="L32" s="345">
        <v>550</v>
      </c>
      <c r="M32" s="174">
        <v>8.1</v>
      </c>
      <c r="N32" s="176">
        <v>2</v>
      </c>
      <c r="O32" s="345">
        <v>223</v>
      </c>
      <c r="P32" s="174">
        <v>3.9</v>
      </c>
      <c r="Q32" s="176">
        <v>10</v>
      </c>
      <c r="R32" s="345">
        <v>152</v>
      </c>
      <c r="S32" s="174">
        <v>3.9</v>
      </c>
      <c r="T32" s="176">
        <v>5</v>
      </c>
      <c r="U32" s="345">
        <v>238</v>
      </c>
      <c r="V32" s="174">
        <v>10.3</v>
      </c>
      <c r="W32" s="176">
        <v>2</v>
      </c>
      <c r="X32" s="345">
        <v>32</v>
      </c>
      <c r="Y32" s="174">
        <v>1.6</v>
      </c>
      <c r="Z32" s="176">
        <v>15</v>
      </c>
      <c r="AA32" s="345">
        <v>28</v>
      </c>
      <c r="AB32" s="174">
        <v>1.5</v>
      </c>
      <c r="AC32" s="176">
        <v>12</v>
      </c>
      <c r="AD32" s="345">
        <v>17</v>
      </c>
      <c r="AE32" s="174">
        <v>1</v>
      </c>
      <c r="AF32" s="176">
        <v>8</v>
      </c>
      <c r="AG32" s="345" t="s">
        <v>116</v>
      </c>
      <c r="AH32" s="174" t="s">
        <v>116</v>
      </c>
      <c r="AI32" s="176" t="s">
        <v>116</v>
      </c>
      <c r="AJ32" s="345">
        <v>768</v>
      </c>
      <c r="AK32" s="174">
        <v>53.5</v>
      </c>
      <c r="AL32" s="176">
        <v>1</v>
      </c>
      <c r="AM32" s="345">
        <v>58</v>
      </c>
      <c r="AN32" s="174">
        <v>4.3</v>
      </c>
      <c r="AO32" s="176">
        <v>5</v>
      </c>
      <c r="AP32" s="345">
        <v>30</v>
      </c>
      <c r="AQ32" s="174">
        <v>2.4</v>
      </c>
      <c r="AR32" s="176">
        <v>12</v>
      </c>
      <c r="AS32" s="345">
        <v>0</v>
      </c>
      <c r="AT32" s="174">
        <v>0</v>
      </c>
      <c r="AU32" s="176">
        <v>43</v>
      </c>
      <c r="AV32" s="345">
        <v>543</v>
      </c>
      <c r="AW32" s="174">
        <v>53.7</v>
      </c>
      <c r="AX32" s="176">
        <v>1</v>
      </c>
      <c r="AY32" s="345">
        <v>550</v>
      </c>
      <c r="AZ32" s="174">
        <v>59.3</v>
      </c>
      <c r="BA32" s="176">
        <v>1</v>
      </c>
      <c r="BB32" s="345">
        <v>37</v>
      </c>
      <c r="BC32" s="174">
        <v>4.0999999999999996</v>
      </c>
      <c r="BD32" s="176">
        <v>7</v>
      </c>
      <c r="BE32" s="345">
        <v>102</v>
      </c>
      <c r="BF32" s="174">
        <v>12.6</v>
      </c>
      <c r="BG32" s="176">
        <v>1</v>
      </c>
      <c r="BH32" s="345">
        <v>19</v>
      </c>
      <c r="BI32" s="174">
        <v>2.4</v>
      </c>
      <c r="BJ32" s="176">
        <v>12</v>
      </c>
      <c r="BK32" s="345">
        <v>15</v>
      </c>
      <c r="BL32" s="174">
        <v>2</v>
      </c>
      <c r="BM32" s="176">
        <v>11</v>
      </c>
      <c r="BN32" s="345">
        <v>1</v>
      </c>
      <c r="BO32" s="174">
        <v>0.1</v>
      </c>
      <c r="BP32" s="176">
        <v>47</v>
      </c>
      <c r="BQ32" s="345">
        <v>712</v>
      </c>
      <c r="BR32" s="174">
        <v>100</v>
      </c>
      <c r="BS32" s="176">
        <v>1</v>
      </c>
      <c r="BT32" s="345">
        <v>0</v>
      </c>
      <c r="BU32" s="174">
        <v>0</v>
      </c>
      <c r="BV32" s="176">
        <v>33</v>
      </c>
      <c r="BW32" s="345">
        <v>0</v>
      </c>
      <c r="BX32" s="174">
        <v>0</v>
      </c>
      <c r="BY32" s="176">
        <v>45</v>
      </c>
      <c r="BZ32" s="345">
        <v>104</v>
      </c>
      <c r="CA32" s="174">
        <v>15.9</v>
      </c>
      <c r="CB32" s="176">
        <v>3</v>
      </c>
      <c r="CC32" s="345">
        <v>23</v>
      </c>
      <c r="CD32" s="174">
        <v>3.6</v>
      </c>
      <c r="CE32" s="176">
        <v>9</v>
      </c>
      <c r="CF32" s="345">
        <v>3</v>
      </c>
      <c r="CG32" s="174">
        <v>0.5</v>
      </c>
      <c r="CH32" s="176">
        <v>24</v>
      </c>
      <c r="CI32" s="345">
        <v>414</v>
      </c>
      <c r="CJ32" s="174">
        <v>75.7</v>
      </c>
      <c r="CK32" s="176">
        <v>1</v>
      </c>
      <c r="CL32" s="345">
        <v>150</v>
      </c>
      <c r="CM32" s="174">
        <v>27.6</v>
      </c>
      <c r="CN32" s="176">
        <v>1</v>
      </c>
      <c r="CO32" s="345">
        <v>19</v>
      </c>
      <c r="CP32" s="174">
        <v>3.5</v>
      </c>
      <c r="CQ32" s="176">
        <v>7</v>
      </c>
      <c r="CR32" s="345">
        <v>17</v>
      </c>
      <c r="CS32" s="174">
        <v>3.2</v>
      </c>
      <c r="CT32" s="176">
        <v>6</v>
      </c>
      <c r="CU32" s="345">
        <v>105</v>
      </c>
      <c r="CV32" s="174">
        <v>20.5</v>
      </c>
      <c r="CW32" s="176">
        <v>1</v>
      </c>
      <c r="CX32" s="345">
        <v>28</v>
      </c>
      <c r="CY32" s="174">
        <v>5.9</v>
      </c>
      <c r="CZ32" s="176">
        <v>2</v>
      </c>
      <c r="DA32" s="345" t="s">
        <v>116</v>
      </c>
      <c r="DB32" s="174" t="s">
        <v>116</v>
      </c>
      <c r="DC32" s="176" t="s">
        <v>116</v>
      </c>
      <c r="DD32" s="345">
        <v>448</v>
      </c>
      <c r="DE32" s="174">
        <v>100</v>
      </c>
      <c r="DF32" s="176">
        <v>1</v>
      </c>
      <c r="DG32" s="345">
        <v>13</v>
      </c>
      <c r="DH32" s="174">
        <v>2.9</v>
      </c>
      <c r="DI32" s="176">
        <v>5</v>
      </c>
      <c r="DJ32" s="345" t="s">
        <v>116</v>
      </c>
      <c r="DK32" s="174" t="s">
        <v>116</v>
      </c>
      <c r="DL32" s="176" t="s">
        <v>116</v>
      </c>
      <c r="DM32" s="345">
        <v>182</v>
      </c>
      <c r="DN32" s="174">
        <v>44.7</v>
      </c>
      <c r="DO32" s="176">
        <v>1</v>
      </c>
      <c r="DP32" s="345">
        <v>27</v>
      </c>
      <c r="DQ32" s="174">
        <v>6.9</v>
      </c>
      <c r="DR32" s="176">
        <v>6</v>
      </c>
      <c r="DS32" s="345">
        <v>152</v>
      </c>
      <c r="DT32" s="174">
        <v>39.200000000000003</v>
      </c>
      <c r="DU32" s="176">
        <v>1</v>
      </c>
      <c r="DV32" s="345" t="s">
        <v>478</v>
      </c>
      <c r="DW32" s="174" t="s">
        <v>478</v>
      </c>
      <c r="DX32" s="176" t="s">
        <v>116</v>
      </c>
      <c r="DY32" s="345">
        <v>3</v>
      </c>
      <c r="DZ32" s="174">
        <v>0.9</v>
      </c>
      <c r="EA32" s="176">
        <v>21</v>
      </c>
      <c r="EB32" s="345">
        <v>72</v>
      </c>
      <c r="EC32" s="174">
        <v>20.9</v>
      </c>
      <c r="ED32" s="176">
        <v>1</v>
      </c>
      <c r="EE32" s="345">
        <v>22</v>
      </c>
      <c r="EF32" s="174">
        <v>6.8</v>
      </c>
      <c r="EG32" s="176">
        <v>4</v>
      </c>
      <c r="EH32" s="345" t="s">
        <v>478</v>
      </c>
      <c r="EI32" s="174" t="s">
        <v>478</v>
      </c>
      <c r="EJ32" s="176" t="s">
        <v>116</v>
      </c>
      <c r="EK32" s="345" t="s">
        <v>116</v>
      </c>
      <c r="EL32" s="174" t="s">
        <v>116</v>
      </c>
      <c r="EM32" s="176" t="s">
        <v>116</v>
      </c>
      <c r="EN32" s="345" t="s">
        <v>116</v>
      </c>
      <c r="EO32" s="174" t="s">
        <v>116</v>
      </c>
      <c r="EP32" s="176" t="s">
        <v>116</v>
      </c>
      <c r="EQ32" s="345">
        <v>0</v>
      </c>
      <c r="ER32" s="174">
        <v>0</v>
      </c>
      <c r="ES32" s="176">
        <v>45</v>
      </c>
      <c r="ET32" s="345">
        <v>44</v>
      </c>
      <c r="EU32" s="174">
        <v>15.5</v>
      </c>
      <c r="EV32" s="176">
        <v>1</v>
      </c>
      <c r="EW32" s="345">
        <v>8</v>
      </c>
      <c r="EX32" s="174">
        <v>2.9</v>
      </c>
      <c r="EY32" s="176">
        <v>9</v>
      </c>
      <c r="EZ32" s="345">
        <v>87</v>
      </c>
      <c r="FA32" s="174">
        <v>32.799999999999997</v>
      </c>
      <c r="FB32" s="176">
        <v>1</v>
      </c>
      <c r="FC32" s="345">
        <v>12</v>
      </c>
      <c r="FD32" s="174">
        <v>4.7</v>
      </c>
      <c r="FE32" s="176">
        <v>6</v>
      </c>
      <c r="FF32" s="345">
        <v>18</v>
      </c>
      <c r="FG32" s="174">
        <v>7.3</v>
      </c>
      <c r="FH32" s="176">
        <v>3</v>
      </c>
      <c r="FI32" s="345">
        <v>2</v>
      </c>
      <c r="FJ32" s="174">
        <v>0.8</v>
      </c>
      <c r="FK32" s="176">
        <v>23</v>
      </c>
      <c r="FL32" s="345">
        <v>8</v>
      </c>
      <c r="FM32" s="174">
        <v>3.6</v>
      </c>
      <c r="FN32" s="176">
        <v>6</v>
      </c>
      <c r="FO32" s="345">
        <v>0</v>
      </c>
      <c r="FP32" s="174">
        <v>0</v>
      </c>
      <c r="FQ32" s="176">
        <v>35</v>
      </c>
      <c r="FR32" s="345">
        <v>2</v>
      </c>
      <c r="FS32" s="174">
        <v>1</v>
      </c>
      <c r="FT32" s="176">
        <v>10</v>
      </c>
      <c r="FU32" s="345">
        <v>9</v>
      </c>
      <c r="FV32" s="174">
        <v>4.7</v>
      </c>
      <c r="FW32" s="176">
        <v>2</v>
      </c>
      <c r="FX32" s="345">
        <v>17</v>
      </c>
      <c r="FY32" s="174">
        <v>8.9</v>
      </c>
      <c r="FZ32" s="176">
        <v>4</v>
      </c>
      <c r="GA32" s="345" t="s">
        <v>116</v>
      </c>
      <c r="GB32" s="174" t="s">
        <v>116</v>
      </c>
      <c r="GC32" s="176" t="s">
        <v>116</v>
      </c>
      <c r="GD32" s="345" t="s">
        <v>116</v>
      </c>
      <c r="GE32" s="174" t="s">
        <v>116</v>
      </c>
      <c r="GF32" s="176" t="s">
        <v>116</v>
      </c>
      <c r="GG32" s="345" t="s">
        <v>478</v>
      </c>
      <c r="GH32" s="174" t="s">
        <v>478</v>
      </c>
      <c r="GI32" s="176" t="s">
        <v>116</v>
      </c>
      <c r="GJ32" s="345" t="s">
        <v>116</v>
      </c>
      <c r="GK32" s="174" t="s">
        <v>116</v>
      </c>
      <c r="GL32" s="176" t="s">
        <v>116</v>
      </c>
      <c r="GM32" s="345">
        <v>2</v>
      </c>
      <c r="GN32" s="174">
        <v>1.2</v>
      </c>
      <c r="GO32" s="176">
        <v>28</v>
      </c>
      <c r="GP32" s="345">
        <v>146</v>
      </c>
      <c r="GQ32" s="174">
        <v>88</v>
      </c>
      <c r="GR32" s="176">
        <v>1</v>
      </c>
      <c r="GS32" s="345">
        <v>2</v>
      </c>
      <c r="GT32" s="174">
        <v>1.4</v>
      </c>
      <c r="GU32" s="176">
        <v>20</v>
      </c>
      <c r="GV32" s="345">
        <v>1</v>
      </c>
      <c r="GW32" s="174">
        <v>0.7</v>
      </c>
      <c r="GX32" s="176">
        <v>17</v>
      </c>
      <c r="GY32" s="345">
        <v>6</v>
      </c>
      <c r="GZ32" s="174">
        <v>4.5</v>
      </c>
      <c r="HA32" s="176">
        <v>8</v>
      </c>
      <c r="HB32" s="345" t="s">
        <v>116</v>
      </c>
      <c r="HC32" s="174" t="s">
        <v>116</v>
      </c>
      <c r="HD32" s="176" t="s">
        <v>116</v>
      </c>
      <c r="HE32" s="345">
        <v>0</v>
      </c>
      <c r="HF32" s="174">
        <v>0</v>
      </c>
      <c r="HG32" s="176">
        <v>46</v>
      </c>
      <c r="HH32" s="345" t="s">
        <v>116</v>
      </c>
      <c r="HI32" s="174" t="s">
        <v>116</v>
      </c>
      <c r="HJ32" s="176" t="s">
        <v>116</v>
      </c>
      <c r="HK32" s="345">
        <v>0</v>
      </c>
      <c r="HL32" s="174">
        <v>0</v>
      </c>
      <c r="HM32" s="176">
        <v>33</v>
      </c>
      <c r="HN32" s="345">
        <v>2</v>
      </c>
      <c r="HO32" s="174">
        <v>1.8</v>
      </c>
      <c r="HP32" s="176">
        <v>9</v>
      </c>
      <c r="HQ32" s="345">
        <v>10</v>
      </c>
      <c r="HR32" s="174">
        <v>9.5</v>
      </c>
      <c r="HS32" s="176">
        <v>3</v>
      </c>
      <c r="HT32" s="345">
        <v>4</v>
      </c>
      <c r="HU32" s="174">
        <v>3.9</v>
      </c>
      <c r="HV32" s="176">
        <v>8</v>
      </c>
      <c r="HW32" s="345">
        <v>3</v>
      </c>
      <c r="HX32" s="174">
        <v>2.9</v>
      </c>
      <c r="HY32" s="176">
        <v>7</v>
      </c>
      <c r="HZ32" s="345" t="s">
        <v>116</v>
      </c>
      <c r="IA32" s="174" t="s">
        <v>116</v>
      </c>
      <c r="IB32" s="176" t="s">
        <v>116</v>
      </c>
      <c r="IC32" s="345" t="s">
        <v>116</v>
      </c>
      <c r="ID32" s="174" t="s">
        <v>116</v>
      </c>
      <c r="IE32" s="176" t="s">
        <v>116</v>
      </c>
      <c r="IF32" s="345">
        <v>3</v>
      </c>
      <c r="IG32" s="174">
        <v>3.2</v>
      </c>
      <c r="IH32" s="176">
        <v>8</v>
      </c>
      <c r="II32" s="345">
        <v>9</v>
      </c>
      <c r="IJ32" s="174">
        <v>9.5</v>
      </c>
      <c r="IK32" s="176">
        <v>3</v>
      </c>
      <c r="IL32" s="345">
        <v>1</v>
      </c>
      <c r="IM32" s="174">
        <v>1.1000000000000001</v>
      </c>
      <c r="IN32" s="176">
        <v>8</v>
      </c>
      <c r="IO32" s="345">
        <v>0</v>
      </c>
      <c r="IP32" s="174">
        <v>0</v>
      </c>
      <c r="IQ32" s="176">
        <v>6</v>
      </c>
      <c r="IR32" s="345">
        <v>0</v>
      </c>
      <c r="IS32" s="174">
        <v>0</v>
      </c>
      <c r="IT32" s="176">
        <v>9</v>
      </c>
      <c r="IU32" s="345">
        <v>0</v>
      </c>
      <c r="IV32" s="174">
        <v>0</v>
      </c>
      <c r="IW32" s="176">
        <v>20</v>
      </c>
      <c r="IX32" s="345">
        <v>36</v>
      </c>
      <c r="IY32" s="174">
        <v>43.9</v>
      </c>
      <c r="IZ32" s="176">
        <v>1</v>
      </c>
      <c r="JA32" s="345" t="s">
        <v>116</v>
      </c>
      <c r="JB32" s="174" t="s">
        <v>116</v>
      </c>
      <c r="JC32" s="176" t="s">
        <v>116</v>
      </c>
      <c r="JD32" s="345" t="s">
        <v>116</v>
      </c>
      <c r="JE32" s="174" t="s">
        <v>116</v>
      </c>
      <c r="JF32" s="176" t="s">
        <v>116</v>
      </c>
      <c r="JG32" s="345">
        <v>2</v>
      </c>
      <c r="JH32" s="174">
        <v>2.7</v>
      </c>
      <c r="JI32" s="176">
        <v>9</v>
      </c>
      <c r="JJ32" s="345" t="s">
        <v>116</v>
      </c>
      <c r="JK32" s="174" t="s">
        <v>116</v>
      </c>
      <c r="JL32" s="176" t="s">
        <v>116</v>
      </c>
      <c r="JM32" s="345">
        <v>1</v>
      </c>
      <c r="JN32" s="174">
        <v>1.4</v>
      </c>
      <c r="JO32" s="176">
        <v>20</v>
      </c>
      <c r="JP32" s="345">
        <v>7</v>
      </c>
      <c r="JQ32" s="174">
        <v>10.3</v>
      </c>
      <c r="JR32" s="176">
        <v>3</v>
      </c>
      <c r="JS32" s="345">
        <v>7</v>
      </c>
      <c r="JT32" s="174">
        <v>10.4</v>
      </c>
      <c r="JU32" s="176">
        <v>1</v>
      </c>
      <c r="JV32" s="345" t="s">
        <v>478</v>
      </c>
      <c r="JW32" s="174" t="s">
        <v>478</v>
      </c>
      <c r="JX32" s="176" t="s">
        <v>116</v>
      </c>
      <c r="JY32" s="345">
        <v>2</v>
      </c>
      <c r="JZ32" s="174">
        <v>3.3</v>
      </c>
      <c r="KA32" s="176">
        <v>8</v>
      </c>
      <c r="KB32" s="345" t="s">
        <v>116</v>
      </c>
      <c r="KC32" s="174" t="s">
        <v>116</v>
      </c>
      <c r="KD32" s="176" t="s">
        <v>116</v>
      </c>
      <c r="KE32" s="345">
        <v>21</v>
      </c>
      <c r="KF32" s="174">
        <v>35</v>
      </c>
      <c r="KG32" s="176">
        <v>2</v>
      </c>
      <c r="KH32" s="345">
        <v>21</v>
      </c>
      <c r="KI32" s="174">
        <v>36.200000000000003</v>
      </c>
      <c r="KJ32" s="176">
        <v>2</v>
      </c>
      <c r="KK32" s="345">
        <v>1</v>
      </c>
      <c r="KL32" s="174">
        <v>1.8</v>
      </c>
      <c r="KM32" s="176">
        <v>13</v>
      </c>
      <c r="KN32" s="345">
        <v>0</v>
      </c>
      <c r="KO32" s="174">
        <v>0</v>
      </c>
      <c r="KP32" s="176">
        <v>40</v>
      </c>
    </row>
    <row r="33" spans="1:302" ht="12.4" customHeight="1">
      <c r="A33" s="341" t="s">
        <v>758</v>
      </c>
      <c r="B33" s="163" t="s">
        <v>443</v>
      </c>
      <c r="C33" s="345">
        <v>405</v>
      </c>
      <c r="D33" s="174">
        <v>2.9</v>
      </c>
      <c r="E33" s="176">
        <v>12</v>
      </c>
      <c r="F33" s="345">
        <v>83</v>
      </c>
      <c r="G33" s="174">
        <v>1</v>
      </c>
      <c r="H33" s="176">
        <v>16</v>
      </c>
      <c r="I33" s="345">
        <v>171</v>
      </c>
      <c r="J33" s="174">
        <v>2.2000000000000002</v>
      </c>
      <c r="K33" s="176">
        <v>14</v>
      </c>
      <c r="L33" s="345">
        <v>240</v>
      </c>
      <c r="M33" s="174">
        <v>3.5</v>
      </c>
      <c r="N33" s="176">
        <v>11</v>
      </c>
      <c r="O33" s="345">
        <v>234</v>
      </c>
      <c r="P33" s="174">
        <v>4.0999999999999996</v>
      </c>
      <c r="Q33" s="176">
        <v>8</v>
      </c>
      <c r="R33" s="345">
        <v>217</v>
      </c>
      <c r="S33" s="174">
        <v>5.5</v>
      </c>
      <c r="T33" s="176">
        <v>4</v>
      </c>
      <c r="U33" s="345">
        <v>60</v>
      </c>
      <c r="V33" s="174">
        <v>2.6</v>
      </c>
      <c r="W33" s="176">
        <v>11</v>
      </c>
      <c r="X33" s="345">
        <v>13</v>
      </c>
      <c r="Y33" s="174">
        <v>0.6</v>
      </c>
      <c r="Z33" s="176">
        <v>31</v>
      </c>
      <c r="AA33" s="345">
        <v>19</v>
      </c>
      <c r="AB33" s="174">
        <v>1</v>
      </c>
      <c r="AC33" s="176">
        <v>17</v>
      </c>
      <c r="AD33" s="345">
        <v>988</v>
      </c>
      <c r="AE33" s="174">
        <v>58.8</v>
      </c>
      <c r="AF33" s="176">
        <v>1</v>
      </c>
      <c r="AG33" s="345" t="s">
        <v>740</v>
      </c>
      <c r="AH33" s="174" t="s">
        <v>740</v>
      </c>
      <c r="AI33" s="176" t="s">
        <v>116</v>
      </c>
      <c r="AJ33" s="345">
        <v>1</v>
      </c>
      <c r="AK33" s="174">
        <v>0.1</v>
      </c>
      <c r="AL33" s="176">
        <v>46</v>
      </c>
      <c r="AM33" s="345">
        <v>30</v>
      </c>
      <c r="AN33" s="174">
        <v>2.2000000000000002</v>
      </c>
      <c r="AO33" s="176">
        <v>14</v>
      </c>
      <c r="AP33" s="345">
        <v>11</v>
      </c>
      <c r="AQ33" s="174">
        <v>0.9</v>
      </c>
      <c r="AR33" s="176">
        <v>27</v>
      </c>
      <c r="AS33" s="345" t="s">
        <v>740</v>
      </c>
      <c r="AT33" s="174" t="s">
        <v>740</v>
      </c>
      <c r="AU33" s="176" t="s">
        <v>116</v>
      </c>
      <c r="AV33" s="345">
        <v>14</v>
      </c>
      <c r="AW33" s="174">
        <v>1.4</v>
      </c>
      <c r="AX33" s="176">
        <v>8</v>
      </c>
      <c r="AY33" s="345">
        <v>7</v>
      </c>
      <c r="AZ33" s="174">
        <v>0.8</v>
      </c>
      <c r="BA33" s="176">
        <v>23</v>
      </c>
      <c r="BB33" s="345">
        <v>7</v>
      </c>
      <c r="BC33" s="174">
        <v>0.8</v>
      </c>
      <c r="BD33" s="176">
        <v>21</v>
      </c>
      <c r="BE33" s="345">
        <v>76</v>
      </c>
      <c r="BF33" s="174">
        <v>9.4</v>
      </c>
      <c r="BG33" s="176">
        <v>3</v>
      </c>
      <c r="BH33" s="345">
        <v>7</v>
      </c>
      <c r="BI33" s="174">
        <v>0.9</v>
      </c>
      <c r="BJ33" s="176">
        <v>29</v>
      </c>
      <c r="BK33" s="345">
        <v>2</v>
      </c>
      <c r="BL33" s="174">
        <v>0.3</v>
      </c>
      <c r="BM33" s="176">
        <v>31</v>
      </c>
      <c r="BN33" s="345">
        <v>2</v>
      </c>
      <c r="BO33" s="174">
        <v>0.3</v>
      </c>
      <c r="BP33" s="176">
        <v>46</v>
      </c>
      <c r="BQ33" s="345">
        <v>0</v>
      </c>
      <c r="BR33" s="174">
        <v>0</v>
      </c>
      <c r="BS33" s="176">
        <v>2</v>
      </c>
      <c r="BT33" s="345">
        <v>7</v>
      </c>
      <c r="BU33" s="174">
        <v>1</v>
      </c>
      <c r="BV33" s="176">
        <v>11</v>
      </c>
      <c r="BW33" s="345">
        <v>3</v>
      </c>
      <c r="BX33" s="174">
        <v>0.4</v>
      </c>
      <c r="BY33" s="176">
        <v>38</v>
      </c>
      <c r="BZ33" s="345">
        <v>32</v>
      </c>
      <c r="CA33" s="174">
        <v>4.9000000000000004</v>
      </c>
      <c r="CB33" s="176">
        <v>7</v>
      </c>
      <c r="CC33" s="345">
        <v>10</v>
      </c>
      <c r="CD33" s="174">
        <v>1.6</v>
      </c>
      <c r="CE33" s="176">
        <v>15</v>
      </c>
      <c r="CF33" s="345">
        <v>3</v>
      </c>
      <c r="CG33" s="174">
        <v>0.5</v>
      </c>
      <c r="CH33" s="176">
        <v>27</v>
      </c>
      <c r="CI33" s="345">
        <v>1</v>
      </c>
      <c r="CJ33" s="174">
        <v>0.2</v>
      </c>
      <c r="CK33" s="176">
        <v>21</v>
      </c>
      <c r="CL33" s="345">
        <v>38</v>
      </c>
      <c r="CM33" s="174">
        <v>7</v>
      </c>
      <c r="CN33" s="176">
        <v>4</v>
      </c>
      <c r="CO33" s="345">
        <v>9</v>
      </c>
      <c r="CP33" s="174">
        <v>1.7</v>
      </c>
      <c r="CQ33" s="176">
        <v>12</v>
      </c>
      <c r="CR33" s="345" t="s">
        <v>740</v>
      </c>
      <c r="CS33" s="174" t="s">
        <v>740</v>
      </c>
      <c r="CT33" s="176" t="s">
        <v>116</v>
      </c>
      <c r="CU33" s="345">
        <v>3</v>
      </c>
      <c r="CV33" s="174">
        <v>0.6</v>
      </c>
      <c r="CW33" s="176">
        <v>21</v>
      </c>
      <c r="CX33" s="345">
        <v>18</v>
      </c>
      <c r="CY33" s="174">
        <v>3.8</v>
      </c>
      <c r="CZ33" s="176">
        <v>3</v>
      </c>
      <c r="DA33" s="345" t="s">
        <v>478</v>
      </c>
      <c r="DB33" s="174" t="s">
        <v>478</v>
      </c>
      <c r="DC33" s="176" t="s">
        <v>116</v>
      </c>
      <c r="DD33" s="345" t="s">
        <v>116</v>
      </c>
      <c r="DE33" s="174" t="s">
        <v>116</v>
      </c>
      <c r="DF33" s="176" t="s">
        <v>116</v>
      </c>
      <c r="DG33" s="345">
        <v>3</v>
      </c>
      <c r="DH33" s="174">
        <v>0.7</v>
      </c>
      <c r="DI33" s="176">
        <v>27</v>
      </c>
      <c r="DJ33" s="345">
        <v>0</v>
      </c>
      <c r="DK33" s="174">
        <v>0</v>
      </c>
      <c r="DL33" s="176">
        <v>42</v>
      </c>
      <c r="DM33" s="345">
        <v>7</v>
      </c>
      <c r="DN33" s="174">
        <v>1.7</v>
      </c>
      <c r="DO33" s="176">
        <v>14</v>
      </c>
      <c r="DP33" s="345">
        <v>3</v>
      </c>
      <c r="DQ33" s="174">
        <v>0.8</v>
      </c>
      <c r="DR33" s="176">
        <v>24</v>
      </c>
      <c r="DS33" s="345">
        <v>104</v>
      </c>
      <c r="DT33" s="174">
        <v>26.8</v>
      </c>
      <c r="DU33" s="176">
        <v>2</v>
      </c>
      <c r="DV33" s="345" t="s">
        <v>478</v>
      </c>
      <c r="DW33" s="174" t="s">
        <v>478</v>
      </c>
      <c r="DX33" s="176" t="s">
        <v>116</v>
      </c>
      <c r="DY33" s="345" t="s">
        <v>478</v>
      </c>
      <c r="DZ33" s="174" t="s">
        <v>478</v>
      </c>
      <c r="EA33" s="176" t="s">
        <v>116</v>
      </c>
      <c r="EB33" s="345">
        <v>5</v>
      </c>
      <c r="EC33" s="174">
        <v>1.5</v>
      </c>
      <c r="ED33" s="176">
        <v>17</v>
      </c>
      <c r="EE33" s="345">
        <v>1</v>
      </c>
      <c r="EF33" s="174">
        <v>0.3</v>
      </c>
      <c r="EG33" s="176">
        <v>24</v>
      </c>
      <c r="EH33" s="345">
        <v>0</v>
      </c>
      <c r="EI33" s="174">
        <v>0</v>
      </c>
      <c r="EJ33" s="176">
        <v>45</v>
      </c>
      <c r="EK33" s="345" t="s">
        <v>478</v>
      </c>
      <c r="EL33" s="174" t="s">
        <v>478</v>
      </c>
      <c r="EM33" s="176" t="s">
        <v>116</v>
      </c>
      <c r="EN33" s="345" t="s">
        <v>116</v>
      </c>
      <c r="EO33" s="174" t="s">
        <v>116</v>
      </c>
      <c r="EP33" s="176" t="s">
        <v>116</v>
      </c>
      <c r="EQ33" s="345">
        <v>2</v>
      </c>
      <c r="ER33" s="174">
        <v>0.7</v>
      </c>
      <c r="ES33" s="176">
        <v>16</v>
      </c>
      <c r="ET33" s="345">
        <v>5</v>
      </c>
      <c r="EU33" s="174">
        <v>1.8</v>
      </c>
      <c r="EV33" s="176">
        <v>15</v>
      </c>
      <c r="EW33" s="345">
        <v>1</v>
      </c>
      <c r="EX33" s="174">
        <v>0.4</v>
      </c>
      <c r="EY33" s="176">
        <v>40</v>
      </c>
      <c r="EZ33" s="345">
        <v>2</v>
      </c>
      <c r="FA33" s="174">
        <v>0.8</v>
      </c>
      <c r="FB33" s="176">
        <v>29</v>
      </c>
      <c r="FC33" s="345">
        <v>73</v>
      </c>
      <c r="FD33" s="174">
        <v>28.3</v>
      </c>
      <c r="FE33" s="176">
        <v>1</v>
      </c>
      <c r="FF33" s="345">
        <v>4</v>
      </c>
      <c r="FG33" s="174">
        <v>1.6</v>
      </c>
      <c r="FH33" s="176">
        <v>15</v>
      </c>
      <c r="FI33" s="345">
        <v>0</v>
      </c>
      <c r="FJ33" s="174">
        <v>0</v>
      </c>
      <c r="FK33" s="176">
        <v>40</v>
      </c>
      <c r="FL33" s="345">
        <v>3</v>
      </c>
      <c r="FM33" s="174">
        <v>1.3</v>
      </c>
      <c r="FN33" s="176">
        <v>22</v>
      </c>
      <c r="FO33" s="345" t="s">
        <v>116</v>
      </c>
      <c r="FP33" s="174" t="s">
        <v>116</v>
      </c>
      <c r="FQ33" s="176" t="s">
        <v>116</v>
      </c>
      <c r="FR33" s="345">
        <v>0</v>
      </c>
      <c r="FS33" s="174">
        <v>0</v>
      </c>
      <c r="FT33" s="176">
        <v>22</v>
      </c>
      <c r="FU33" s="345">
        <v>137</v>
      </c>
      <c r="FV33" s="174">
        <v>71.400000000000006</v>
      </c>
      <c r="FW33" s="176">
        <v>1</v>
      </c>
      <c r="FX33" s="345">
        <v>0</v>
      </c>
      <c r="FY33" s="174">
        <v>0</v>
      </c>
      <c r="FZ33" s="176">
        <v>36</v>
      </c>
      <c r="GA33" s="345">
        <v>17</v>
      </c>
      <c r="GB33" s="174">
        <v>8.9</v>
      </c>
      <c r="GC33" s="176">
        <v>5</v>
      </c>
      <c r="GD33" s="345" t="s">
        <v>116</v>
      </c>
      <c r="GE33" s="174" t="s">
        <v>116</v>
      </c>
      <c r="GF33" s="176" t="s">
        <v>116</v>
      </c>
      <c r="GG33" s="345" t="s">
        <v>478</v>
      </c>
      <c r="GH33" s="174" t="s">
        <v>478</v>
      </c>
      <c r="GI33" s="176" t="s">
        <v>116</v>
      </c>
      <c r="GJ33" s="345" t="s">
        <v>116</v>
      </c>
      <c r="GK33" s="174" t="s">
        <v>116</v>
      </c>
      <c r="GL33" s="176" t="s">
        <v>116</v>
      </c>
      <c r="GM33" s="345">
        <v>1</v>
      </c>
      <c r="GN33" s="174">
        <v>0.6</v>
      </c>
      <c r="GO33" s="176">
        <v>32</v>
      </c>
      <c r="GP33" s="345">
        <v>1</v>
      </c>
      <c r="GQ33" s="174">
        <v>0.6</v>
      </c>
      <c r="GR33" s="176">
        <v>9</v>
      </c>
      <c r="GS33" s="345">
        <v>1</v>
      </c>
      <c r="GT33" s="174">
        <v>0.7</v>
      </c>
      <c r="GU33" s="176">
        <v>28</v>
      </c>
      <c r="GV33" s="345" t="s">
        <v>740</v>
      </c>
      <c r="GW33" s="174" t="s">
        <v>740</v>
      </c>
      <c r="GX33" s="176" t="s">
        <v>116</v>
      </c>
      <c r="GY33" s="345">
        <v>2</v>
      </c>
      <c r="GZ33" s="174">
        <v>1.5</v>
      </c>
      <c r="HA33" s="176">
        <v>19</v>
      </c>
      <c r="HB33" s="345" t="s">
        <v>740</v>
      </c>
      <c r="HC33" s="174" t="s">
        <v>740</v>
      </c>
      <c r="HD33" s="176" t="s">
        <v>116</v>
      </c>
      <c r="HE33" s="345">
        <v>0</v>
      </c>
      <c r="HF33" s="174">
        <v>0</v>
      </c>
      <c r="HG33" s="176">
        <v>31</v>
      </c>
      <c r="HH33" s="345" t="s">
        <v>740</v>
      </c>
      <c r="HI33" s="174" t="s">
        <v>740</v>
      </c>
      <c r="HJ33" s="176" t="s">
        <v>116</v>
      </c>
      <c r="HK33" s="345">
        <v>1</v>
      </c>
      <c r="HL33" s="174">
        <v>0.9</v>
      </c>
      <c r="HM33" s="176">
        <v>18</v>
      </c>
      <c r="HN33" s="345">
        <v>0</v>
      </c>
      <c r="HO33" s="174">
        <v>0</v>
      </c>
      <c r="HP33" s="176">
        <v>42</v>
      </c>
      <c r="HQ33" s="345">
        <v>0</v>
      </c>
      <c r="HR33" s="174">
        <v>0</v>
      </c>
      <c r="HS33" s="176">
        <v>24</v>
      </c>
      <c r="HT33" s="345">
        <v>4</v>
      </c>
      <c r="HU33" s="174">
        <v>3.9</v>
      </c>
      <c r="HV33" s="176">
        <v>7</v>
      </c>
      <c r="HW33" s="345">
        <v>8</v>
      </c>
      <c r="HX33" s="174">
        <v>7.8</v>
      </c>
      <c r="HY33" s="176">
        <v>3</v>
      </c>
      <c r="HZ33" s="345">
        <v>0</v>
      </c>
      <c r="IA33" s="174">
        <v>0</v>
      </c>
      <c r="IB33" s="176">
        <v>43</v>
      </c>
      <c r="IC33" s="345" t="s">
        <v>740</v>
      </c>
      <c r="ID33" s="174" t="s">
        <v>740</v>
      </c>
      <c r="IE33" s="176" t="s">
        <v>116</v>
      </c>
      <c r="IF33" s="345">
        <v>0</v>
      </c>
      <c r="IG33" s="174">
        <v>0</v>
      </c>
      <c r="IH33" s="176">
        <v>38</v>
      </c>
      <c r="II33" s="345" t="s">
        <v>116</v>
      </c>
      <c r="IJ33" s="174" t="s">
        <v>116</v>
      </c>
      <c r="IK33" s="176" t="s">
        <v>116</v>
      </c>
      <c r="IL33" s="345">
        <v>6</v>
      </c>
      <c r="IM33" s="174">
        <v>6.6</v>
      </c>
      <c r="IN33" s="176">
        <v>3</v>
      </c>
      <c r="IO33" s="345" t="s">
        <v>116</v>
      </c>
      <c r="IP33" s="174" t="s">
        <v>116</v>
      </c>
      <c r="IQ33" s="176" t="s">
        <v>116</v>
      </c>
      <c r="IR33" s="345" t="s">
        <v>116</v>
      </c>
      <c r="IS33" s="174" t="s">
        <v>116</v>
      </c>
      <c r="IT33" s="176" t="s">
        <v>116</v>
      </c>
      <c r="IU33" s="345">
        <v>0</v>
      </c>
      <c r="IV33" s="174">
        <v>0</v>
      </c>
      <c r="IW33" s="176">
        <v>33</v>
      </c>
      <c r="IX33" s="345">
        <v>1</v>
      </c>
      <c r="IY33" s="174">
        <v>1.2</v>
      </c>
      <c r="IZ33" s="176">
        <v>12</v>
      </c>
      <c r="JA33" s="345" t="s">
        <v>740</v>
      </c>
      <c r="JB33" s="174" t="s">
        <v>740</v>
      </c>
      <c r="JC33" s="176" t="s">
        <v>116</v>
      </c>
      <c r="JD33" s="345" t="s">
        <v>740</v>
      </c>
      <c r="JE33" s="174" t="s">
        <v>740</v>
      </c>
      <c r="JF33" s="176" t="s">
        <v>116</v>
      </c>
      <c r="JG33" s="345">
        <v>0</v>
      </c>
      <c r="JH33" s="174">
        <v>0</v>
      </c>
      <c r="JI33" s="176">
        <v>18</v>
      </c>
      <c r="JJ33" s="345" t="s">
        <v>116</v>
      </c>
      <c r="JK33" s="174" t="s">
        <v>116</v>
      </c>
      <c r="JL33" s="176" t="s">
        <v>116</v>
      </c>
      <c r="JM33" s="345">
        <v>0</v>
      </c>
      <c r="JN33" s="174">
        <v>0</v>
      </c>
      <c r="JO33" s="176">
        <v>24</v>
      </c>
      <c r="JP33" s="345" t="s">
        <v>478</v>
      </c>
      <c r="JQ33" s="174" t="s">
        <v>478</v>
      </c>
      <c r="JR33" s="176" t="s">
        <v>116</v>
      </c>
      <c r="JS33" s="345">
        <v>4</v>
      </c>
      <c r="JT33" s="174">
        <v>6</v>
      </c>
      <c r="JU33" s="176">
        <v>4</v>
      </c>
      <c r="JV33" s="345" t="s">
        <v>740</v>
      </c>
      <c r="JW33" s="174" t="s">
        <v>740</v>
      </c>
      <c r="JX33" s="176" t="s">
        <v>116</v>
      </c>
      <c r="JY33" s="345">
        <v>0</v>
      </c>
      <c r="JZ33" s="174">
        <v>0</v>
      </c>
      <c r="KA33" s="176">
        <v>28</v>
      </c>
      <c r="KB33" s="345" t="s">
        <v>116</v>
      </c>
      <c r="KC33" s="174" t="s">
        <v>116</v>
      </c>
      <c r="KD33" s="176" t="s">
        <v>116</v>
      </c>
      <c r="KE33" s="345">
        <v>2</v>
      </c>
      <c r="KF33" s="174">
        <v>3.3</v>
      </c>
      <c r="KG33" s="176">
        <v>5</v>
      </c>
      <c r="KH33" s="345">
        <v>0</v>
      </c>
      <c r="KI33" s="174">
        <v>0</v>
      </c>
      <c r="KJ33" s="176">
        <v>27</v>
      </c>
      <c r="KK33" s="345">
        <v>0</v>
      </c>
      <c r="KL33" s="174">
        <v>0</v>
      </c>
      <c r="KM33" s="176">
        <v>46</v>
      </c>
      <c r="KN33" s="345">
        <v>0</v>
      </c>
      <c r="KO33" s="174">
        <v>0</v>
      </c>
      <c r="KP33" s="176">
        <v>25</v>
      </c>
    </row>
    <row r="34" spans="1:302" ht="12.4" customHeight="1">
      <c r="A34" s="341" t="s">
        <v>759</v>
      </c>
      <c r="B34" s="163" t="s">
        <v>444</v>
      </c>
      <c r="C34" s="345">
        <v>468</v>
      </c>
      <c r="D34" s="174">
        <v>3.3</v>
      </c>
      <c r="E34" s="176">
        <v>9</v>
      </c>
      <c r="F34" s="345">
        <v>232</v>
      </c>
      <c r="G34" s="174">
        <v>2.9</v>
      </c>
      <c r="H34" s="176">
        <v>4</v>
      </c>
      <c r="I34" s="345">
        <v>272</v>
      </c>
      <c r="J34" s="174">
        <v>3.4</v>
      </c>
      <c r="K34" s="176">
        <v>6</v>
      </c>
      <c r="L34" s="345">
        <v>370</v>
      </c>
      <c r="M34" s="174">
        <v>5.5</v>
      </c>
      <c r="N34" s="176">
        <v>6</v>
      </c>
      <c r="O34" s="345">
        <v>179</v>
      </c>
      <c r="P34" s="174">
        <v>3.1</v>
      </c>
      <c r="Q34" s="176">
        <v>15</v>
      </c>
      <c r="R34" s="345">
        <v>599</v>
      </c>
      <c r="S34" s="174">
        <v>15.2</v>
      </c>
      <c r="T34" s="176">
        <v>3</v>
      </c>
      <c r="U34" s="345">
        <v>30</v>
      </c>
      <c r="V34" s="174">
        <v>1.3</v>
      </c>
      <c r="W34" s="176">
        <v>23</v>
      </c>
      <c r="X34" s="345">
        <v>7</v>
      </c>
      <c r="Y34" s="174">
        <v>0.3</v>
      </c>
      <c r="Z34" s="176">
        <v>39</v>
      </c>
      <c r="AA34" s="345">
        <v>14</v>
      </c>
      <c r="AB34" s="174">
        <v>0.7</v>
      </c>
      <c r="AC34" s="176">
        <v>22</v>
      </c>
      <c r="AD34" s="345">
        <v>113</v>
      </c>
      <c r="AE34" s="174">
        <v>6.7</v>
      </c>
      <c r="AF34" s="176">
        <v>3</v>
      </c>
      <c r="AG34" s="345" t="s">
        <v>116</v>
      </c>
      <c r="AH34" s="174" t="s">
        <v>116</v>
      </c>
      <c r="AI34" s="176" t="s">
        <v>116</v>
      </c>
      <c r="AJ34" s="345">
        <v>2</v>
      </c>
      <c r="AK34" s="174">
        <v>0.1</v>
      </c>
      <c r="AL34" s="176">
        <v>39</v>
      </c>
      <c r="AM34" s="345">
        <v>16</v>
      </c>
      <c r="AN34" s="174">
        <v>1.2</v>
      </c>
      <c r="AO34" s="176">
        <v>26</v>
      </c>
      <c r="AP34" s="345">
        <v>26</v>
      </c>
      <c r="AQ34" s="174">
        <v>2.1</v>
      </c>
      <c r="AR34" s="176">
        <v>15</v>
      </c>
      <c r="AS34" s="345" t="s">
        <v>740</v>
      </c>
      <c r="AT34" s="174" t="s">
        <v>740</v>
      </c>
      <c r="AU34" s="176" t="s">
        <v>116</v>
      </c>
      <c r="AV34" s="345">
        <v>3</v>
      </c>
      <c r="AW34" s="174">
        <v>0.3</v>
      </c>
      <c r="AX34" s="176">
        <v>20</v>
      </c>
      <c r="AY34" s="345">
        <v>13</v>
      </c>
      <c r="AZ34" s="174">
        <v>1.4</v>
      </c>
      <c r="BA34" s="176">
        <v>8</v>
      </c>
      <c r="BB34" s="345">
        <v>12</v>
      </c>
      <c r="BC34" s="174">
        <v>1.3</v>
      </c>
      <c r="BD34" s="176">
        <v>13</v>
      </c>
      <c r="BE34" s="345">
        <v>14</v>
      </c>
      <c r="BF34" s="174">
        <v>1.7</v>
      </c>
      <c r="BG34" s="176">
        <v>15</v>
      </c>
      <c r="BH34" s="345">
        <v>14</v>
      </c>
      <c r="BI34" s="174">
        <v>1.8</v>
      </c>
      <c r="BJ34" s="176">
        <v>18</v>
      </c>
      <c r="BK34" s="345">
        <v>10</v>
      </c>
      <c r="BL34" s="174">
        <v>1.3</v>
      </c>
      <c r="BM34" s="176">
        <v>16</v>
      </c>
      <c r="BN34" s="345">
        <v>7</v>
      </c>
      <c r="BO34" s="174">
        <v>0.9</v>
      </c>
      <c r="BP34" s="176">
        <v>26</v>
      </c>
      <c r="BQ34" s="345" t="s">
        <v>116</v>
      </c>
      <c r="BR34" s="174" t="s">
        <v>116</v>
      </c>
      <c r="BS34" s="176" t="s">
        <v>116</v>
      </c>
      <c r="BT34" s="345">
        <v>3</v>
      </c>
      <c r="BU34" s="174">
        <v>0.4</v>
      </c>
      <c r="BV34" s="176">
        <v>16</v>
      </c>
      <c r="BW34" s="345">
        <v>2</v>
      </c>
      <c r="BX34" s="174">
        <v>0.3</v>
      </c>
      <c r="BY34" s="176">
        <v>44</v>
      </c>
      <c r="BZ34" s="345">
        <v>0</v>
      </c>
      <c r="CA34" s="174">
        <v>0</v>
      </c>
      <c r="CB34" s="176">
        <v>37</v>
      </c>
      <c r="CC34" s="345">
        <v>1</v>
      </c>
      <c r="CD34" s="174">
        <v>0.2</v>
      </c>
      <c r="CE34" s="176">
        <v>36</v>
      </c>
      <c r="CF34" s="345">
        <v>5</v>
      </c>
      <c r="CG34" s="174">
        <v>0.9</v>
      </c>
      <c r="CH34" s="176">
        <v>20</v>
      </c>
      <c r="CI34" s="345">
        <v>4</v>
      </c>
      <c r="CJ34" s="174">
        <v>0.7</v>
      </c>
      <c r="CK34" s="176">
        <v>12</v>
      </c>
      <c r="CL34" s="345">
        <v>2</v>
      </c>
      <c r="CM34" s="174">
        <v>0.4</v>
      </c>
      <c r="CN34" s="176">
        <v>23</v>
      </c>
      <c r="CO34" s="345">
        <v>25</v>
      </c>
      <c r="CP34" s="174">
        <v>4.5999999999999996</v>
      </c>
      <c r="CQ34" s="176">
        <v>6</v>
      </c>
      <c r="CR34" s="345" t="s">
        <v>478</v>
      </c>
      <c r="CS34" s="174" t="s">
        <v>478</v>
      </c>
      <c r="CT34" s="176" t="s">
        <v>116</v>
      </c>
      <c r="CU34" s="345">
        <v>2</v>
      </c>
      <c r="CV34" s="174">
        <v>0.4</v>
      </c>
      <c r="CW34" s="176">
        <v>27</v>
      </c>
      <c r="CX34" s="345">
        <v>1</v>
      </c>
      <c r="CY34" s="174">
        <v>0.2</v>
      </c>
      <c r="CZ34" s="176">
        <v>10</v>
      </c>
      <c r="DA34" s="345" t="s">
        <v>478</v>
      </c>
      <c r="DB34" s="174" t="s">
        <v>478</v>
      </c>
      <c r="DC34" s="176" t="s">
        <v>116</v>
      </c>
      <c r="DD34" s="345" t="s">
        <v>116</v>
      </c>
      <c r="DE34" s="174" t="s">
        <v>116</v>
      </c>
      <c r="DF34" s="176" t="s">
        <v>116</v>
      </c>
      <c r="DG34" s="345">
        <v>3</v>
      </c>
      <c r="DH34" s="174">
        <v>0.7</v>
      </c>
      <c r="DI34" s="176">
        <v>22</v>
      </c>
      <c r="DJ34" s="345">
        <v>0</v>
      </c>
      <c r="DK34" s="174">
        <v>0</v>
      </c>
      <c r="DL34" s="176">
        <v>41</v>
      </c>
      <c r="DM34" s="345">
        <v>9</v>
      </c>
      <c r="DN34" s="174">
        <v>2.2000000000000002</v>
      </c>
      <c r="DO34" s="176">
        <v>11</v>
      </c>
      <c r="DP34" s="345">
        <v>3</v>
      </c>
      <c r="DQ34" s="174">
        <v>0.8</v>
      </c>
      <c r="DR34" s="176">
        <v>23</v>
      </c>
      <c r="DS34" s="345">
        <v>6</v>
      </c>
      <c r="DT34" s="174">
        <v>1.5</v>
      </c>
      <c r="DU34" s="176">
        <v>8</v>
      </c>
      <c r="DV34" s="345">
        <v>33</v>
      </c>
      <c r="DW34" s="174">
        <v>9</v>
      </c>
      <c r="DX34" s="176">
        <v>2</v>
      </c>
      <c r="DY34" s="345">
        <v>0</v>
      </c>
      <c r="DZ34" s="174">
        <v>0</v>
      </c>
      <c r="EA34" s="176">
        <v>37</v>
      </c>
      <c r="EB34" s="345">
        <v>6</v>
      </c>
      <c r="EC34" s="174">
        <v>1.7</v>
      </c>
      <c r="ED34" s="176">
        <v>14</v>
      </c>
      <c r="EE34" s="345">
        <v>0</v>
      </c>
      <c r="EF34" s="174">
        <v>0</v>
      </c>
      <c r="EG34" s="176">
        <v>26</v>
      </c>
      <c r="EH34" s="345">
        <v>3</v>
      </c>
      <c r="EI34" s="174">
        <v>0.9</v>
      </c>
      <c r="EJ34" s="176">
        <v>31</v>
      </c>
      <c r="EK34" s="345" t="s">
        <v>478</v>
      </c>
      <c r="EL34" s="174" t="s">
        <v>478</v>
      </c>
      <c r="EM34" s="176" t="s">
        <v>116</v>
      </c>
      <c r="EN34" s="345" t="s">
        <v>116</v>
      </c>
      <c r="EO34" s="174" t="s">
        <v>116</v>
      </c>
      <c r="EP34" s="176" t="s">
        <v>116</v>
      </c>
      <c r="EQ34" s="345">
        <v>1</v>
      </c>
      <c r="ER34" s="174">
        <v>0.3</v>
      </c>
      <c r="ES34" s="176">
        <v>28</v>
      </c>
      <c r="ET34" s="345">
        <v>6</v>
      </c>
      <c r="EU34" s="174">
        <v>2.1</v>
      </c>
      <c r="EV34" s="176">
        <v>14</v>
      </c>
      <c r="EW34" s="345">
        <v>1</v>
      </c>
      <c r="EX34" s="174">
        <v>0.4</v>
      </c>
      <c r="EY34" s="176">
        <v>34</v>
      </c>
      <c r="EZ34" s="345">
        <v>4</v>
      </c>
      <c r="FA34" s="174">
        <v>1.5</v>
      </c>
      <c r="FB34" s="176">
        <v>13</v>
      </c>
      <c r="FC34" s="345">
        <v>1</v>
      </c>
      <c r="FD34" s="174">
        <v>0.4</v>
      </c>
      <c r="FE34" s="176">
        <v>27</v>
      </c>
      <c r="FF34" s="345">
        <v>3</v>
      </c>
      <c r="FG34" s="174">
        <v>1.2</v>
      </c>
      <c r="FH34" s="176">
        <v>23</v>
      </c>
      <c r="FI34" s="345">
        <v>1</v>
      </c>
      <c r="FJ34" s="174">
        <v>0.4</v>
      </c>
      <c r="FK34" s="176">
        <v>33</v>
      </c>
      <c r="FL34" s="345">
        <v>4</v>
      </c>
      <c r="FM34" s="174">
        <v>1.8</v>
      </c>
      <c r="FN34" s="176">
        <v>16</v>
      </c>
      <c r="FO34" s="345">
        <v>0</v>
      </c>
      <c r="FP34" s="174">
        <v>0</v>
      </c>
      <c r="FQ34" s="176">
        <v>38</v>
      </c>
      <c r="FR34" s="345">
        <v>0</v>
      </c>
      <c r="FS34" s="174">
        <v>0</v>
      </c>
      <c r="FT34" s="176">
        <v>20</v>
      </c>
      <c r="FU34" s="345">
        <v>4</v>
      </c>
      <c r="FV34" s="174">
        <v>2.1</v>
      </c>
      <c r="FW34" s="176">
        <v>5</v>
      </c>
      <c r="FX34" s="345">
        <v>5</v>
      </c>
      <c r="FY34" s="174">
        <v>2.6</v>
      </c>
      <c r="FZ34" s="176">
        <v>12</v>
      </c>
      <c r="GA34" s="345">
        <v>24</v>
      </c>
      <c r="GB34" s="174">
        <v>12.6</v>
      </c>
      <c r="GC34" s="176">
        <v>2</v>
      </c>
      <c r="GD34" s="345" t="s">
        <v>478</v>
      </c>
      <c r="GE34" s="174" t="s">
        <v>478</v>
      </c>
      <c r="GF34" s="176" t="s">
        <v>116</v>
      </c>
      <c r="GG34" s="345" t="s">
        <v>116</v>
      </c>
      <c r="GH34" s="174" t="s">
        <v>116</v>
      </c>
      <c r="GI34" s="176" t="s">
        <v>116</v>
      </c>
      <c r="GJ34" s="345" t="s">
        <v>116</v>
      </c>
      <c r="GK34" s="174" t="s">
        <v>116</v>
      </c>
      <c r="GL34" s="176" t="s">
        <v>116</v>
      </c>
      <c r="GM34" s="345" t="s">
        <v>116</v>
      </c>
      <c r="GN34" s="174" t="s">
        <v>116</v>
      </c>
      <c r="GO34" s="176" t="s">
        <v>116</v>
      </c>
      <c r="GP34" s="345">
        <v>1</v>
      </c>
      <c r="GQ34" s="174">
        <v>0.6</v>
      </c>
      <c r="GR34" s="176">
        <v>6</v>
      </c>
      <c r="GS34" s="345">
        <v>2</v>
      </c>
      <c r="GT34" s="174">
        <v>1.4</v>
      </c>
      <c r="GU34" s="176">
        <v>18</v>
      </c>
      <c r="GV34" s="345" t="s">
        <v>740</v>
      </c>
      <c r="GW34" s="174" t="s">
        <v>740</v>
      </c>
      <c r="GX34" s="176" t="s">
        <v>116</v>
      </c>
      <c r="GY34" s="345">
        <v>1</v>
      </c>
      <c r="GZ34" s="174">
        <v>0.8</v>
      </c>
      <c r="HA34" s="176">
        <v>27</v>
      </c>
      <c r="HB34" s="345" t="s">
        <v>740</v>
      </c>
      <c r="HC34" s="174" t="s">
        <v>740</v>
      </c>
      <c r="HD34" s="176" t="s">
        <v>116</v>
      </c>
      <c r="HE34" s="345">
        <v>0</v>
      </c>
      <c r="HF34" s="174">
        <v>0</v>
      </c>
      <c r="HG34" s="176">
        <v>41</v>
      </c>
      <c r="HH34" s="345">
        <v>0</v>
      </c>
      <c r="HI34" s="174">
        <v>0</v>
      </c>
      <c r="HJ34" s="176">
        <v>28</v>
      </c>
      <c r="HK34" s="345">
        <v>0</v>
      </c>
      <c r="HL34" s="174">
        <v>0</v>
      </c>
      <c r="HM34" s="176">
        <v>32</v>
      </c>
      <c r="HN34" s="345">
        <v>0</v>
      </c>
      <c r="HO34" s="174">
        <v>0</v>
      </c>
      <c r="HP34" s="176">
        <v>32</v>
      </c>
      <c r="HQ34" s="345">
        <v>0</v>
      </c>
      <c r="HR34" s="174">
        <v>0</v>
      </c>
      <c r="HS34" s="176">
        <v>27</v>
      </c>
      <c r="HT34" s="345">
        <v>0</v>
      </c>
      <c r="HU34" s="174">
        <v>0</v>
      </c>
      <c r="HV34" s="176">
        <v>21</v>
      </c>
      <c r="HW34" s="345">
        <v>0</v>
      </c>
      <c r="HX34" s="174">
        <v>0</v>
      </c>
      <c r="HY34" s="176">
        <v>38</v>
      </c>
      <c r="HZ34" s="345">
        <v>0</v>
      </c>
      <c r="IA34" s="174">
        <v>0</v>
      </c>
      <c r="IB34" s="176">
        <v>45</v>
      </c>
      <c r="IC34" s="345">
        <v>0</v>
      </c>
      <c r="ID34" s="174">
        <v>0</v>
      </c>
      <c r="IE34" s="176">
        <v>36</v>
      </c>
      <c r="IF34" s="345">
        <v>0</v>
      </c>
      <c r="IG34" s="174">
        <v>0</v>
      </c>
      <c r="IH34" s="176">
        <v>28</v>
      </c>
      <c r="II34" s="345" t="s">
        <v>478</v>
      </c>
      <c r="IJ34" s="174" t="s">
        <v>478</v>
      </c>
      <c r="IK34" s="176" t="s">
        <v>116</v>
      </c>
      <c r="IL34" s="345">
        <v>2</v>
      </c>
      <c r="IM34" s="174">
        <v>2.2000000000000002</v>
      </c>
      <c r="IN34" s="176">
        <v>7</v>
      </c>
      <c r="IO34" s="345" t="s">
        <v>116</v>
      </c>
      <c r="IP34" s="174" t="s">
        <v>116</v>
      </c>
      <c r="IQ34" s="176" t="s">
        <v>116</v>
      </c>
      <c r="IR34" s="345">
        <v>0</v>
      </c>
      <c r="IS34" s="174">
        <v>0</v>
      </c>
      <c r="IT34" s="176">
        <v>17</v>
      </c>
      <c r="IU34" s="345">
        <v>0</v>
      </c>
      <c r="IV34" s="174">
        <v>0</v>
      </c>
      <c r="IW34" s="176">
        <v>29</v>
      </c>
      <c r="IX34" s="345">
        <v>2</v>
      </c>
      <c r="IY34" s="174">
        <v>2.4</v>
      </c>
      <c r="IZ34" s="176">
        <v>9</v>
      </c>
      <c r="JA34" s="345">
        <v>0</v>
      </c>
      <c r="JB34" s="174">
        <v>0</v>
      </c>
      <c r="JC34" s="176">
        <v>20</v>
      </c>
      <c r="JD34" s="345">
        <v>0</v>
      </c>
      <c r="JE34" s="174">
        <v>0</v>
      </c>
      <c r="JF34" s="176">
        <v>22</v>
      </c>
      <c r="JG34" s="345">
        <v>0</v>
      </c>
      <c r="JH34" s="174">
        <v>0</v>
      </c>
      <c r="JI34" s="176">
        <v>17</v>
      </c>
      <c r="JJ34" s="345" t="s">
        <v>740</v>
      </c>
      <c r="JK34" s="174" t="s">
        <v>740</v>
      </c>
      <c r="JL34" s="176" t="s">
        <v>116</v>
      </c>
      <c r="JM34" s="345">
        <v>1</v>
      </c>
      <c r="JN34" s="174">
        <v>1.4</v>
      </c>
      <c r="JO34" s="176">
        <v>16</v>
      </c>
      <c r="JP34" s="345" t="s">
        <v>116</v>
      </c>
      <c r="JQ34" s="174" t="s">
        <v>116</v>
      </c>
      <c r="JR34" s="176" t="s">
        <v>116</v>
      </c>
      <c r="JS34" s="345">
        <v>1</v>
      </c>
      <c r="JT34" s="174">
        <v>1.5</v>
      </c>
      <c r="JU34" s="176">
        <v>17</v>
      </c>
      <c r="JV34" s="345" t="s">
        <v>478</v>
      </c>
      <c r="JW34" s="174" t="s">
        <v>478</v>
      </c>
      <c r="JX34" s="176" t="s">
        <v>116</v>
      </c>
      <c r="JY34" s="345">
        <v>0</v>
      </c>
      <c r="JZ34" s="174">
        <v>0</v>
      </c>
      <c r="KA34" s="176">
        <v>26</v>
      </c>
      <c r="KB34" s="345" t="s">
        <v>116</v>
      </c>
      <c r="KC34" s="174" t="s">
        <v>116</v>
      </c>
      <c r="KD34" s="176" t="s">
        <v>116</v>
      </c>
      <c r="KE34" s="345" t="s">
        <v>740</v>
      </c>
      <c r="KF34" s="174" t="s">
        <v>740</v>
      </c>
      <c r="KG34" s="176" t="s">
        <v>116</v>
      </c>
      <c r="KH34" s="345">
        <v>0</v>
      </c>
      <c r="KI34" s="174">
        <v>0</v>
      </c>
      <c r="KJ34" s="176">
        <v>17</v>
      </c>
      <c r="KK34" s="345">
        <v>0</v>
      </c>
      <c r="KL34" s="174">
        <v>0</v>
      </c>
      <c r="KM34" s="176">
        <v>34</v>
      </c>
      <c r="KN34" s="345">
        <v>0</v>
      </c>
      <c r="KO34" s="174">
        <v>0</v>
      </c>
      <c r="KP34" s="176">
        <v>41</v>
      </c>
    </row>
    <row r="35" spans="1:302" ht="12.4" customHeight="1">
      <c r="A35" s="341" t="s">
        <v>760</v>
      </c>
      <c r="B35" s="163" t="s">
        <v>445</v>
      </c>
      <c r="C35" s="345">
        <v>630</v>
      </c>
      <c r="D35" s="174">
        <v>4.5</v>
      </c>
      <c r="E35" s="176">
        <v>5</v>
      </c>
      <c r="F35" s="345">
        <v>122</v>
      </c>
      <c r="G35" s="174">
        <v>1.5</v>
      </c>
      <c r="H35" s="176">
        <v>10</v>
      </c>
      <c r="I35" s="345">
        <v>263</v>
      </c>
      <c r="J35" s="174">
        <v>3.3</v>
      </c>
      <c r="K35" s="176">
        <v>7</v>
      </c>
      <c r="L35" s="345">
        <v>134</v>
      </c>
      <c r="M35" s="174">
        <v>2</v>
      </c>
      <c r="N35" s="176">
        <v>16</v>
      </c>
      <c r="O35" s="345">
        <v>153</v>
      </c>
      <c r="P35" s="174">
        <v>2.7</v>
      </c>
      <c r="Q35" s="176">
        <v>17</v>
      </c>
      <c r="R35" s="345">
        <v>61</v>
      </c>
      <c r="S35" s="174">
        <v>1.5</v>
      </c>
      <c r="T35" s="176">
        <v>13</v>
      </c>
      <c r="U35" s="345">
        <v>27</v>
      </c>
      <c r="V35" s="174">
        <v>1.2</v>
      </c>
      <c r="W35" s="176">
        <v>24</v>
      </c>
      <c r="X35" s="345">
        <v>63</v>
      </c>
      <c r="Y35" s="174">
        <v>3.1</v>
      </c>
      <c r="Z35" s="176">
        <v>10</v>
      </c>
      <c r="AA35" s="345">
        <v>3</v>
      </c>
      <c r="AB35" s="174">
        <v>0.2</v>
      </c>
      <c r="AC35" s="176">
        <v>43</v>
      </c>
      <c r="AD35" s="345">
        <v>5</v>
      </c>
      <c r="AE35" s="174">
        <v>0.3</v>
      </c>
      <c r="AF35" s="176">
        <v>9</v>
      </c>
      <c r="AG35" s="345" t="s">
        <v>116</v>
      </c>
      <c r="AH35" s="174" t="s">
        <v>116</v>
      </c>
      <c r="AI35" s="176" t="s">
        <v>116</v>
      </c>
      <c r="AJ35" s="345">
        <v>2</v>
      </c>
      <c r="AK35" s="174">
        <v>0.1</v>
      </c>
      <c r="AL35" s="176">
        <v>36</v>
      </c>
      <c r="AM35" s="345">
        <v>30</v>
      </c>
      <c r="AN35" s="174">
        <v>2.2000000000000002</v>
      </c>
      <c r="AO35" s="176">
        <v>15</v>
      </c>
      <c r="AP35" s="345">
        <v>31</v>
      </c>
      <c r="AQ35" s="174">
        <v>2.5</v>
      </c>
      <c r="AR35" s="176">
        <v>11</v>
      </c>
      <c r="AS35" s="345" t="s">
        <v>740</v>
      </c>
      <c r="AT35" s="174" t="s">
        <v>740</v>
      </c>
      <c r="AU35" s="176" t="s">
        <v>116</v>
      </c>
      <c r="AV35" s="345">
        <v>3</v>
      </c>
      <c r="AW35" s="174">
        <v>0.3</v>
      </c>
      <c r="AX35" s="176">
        <v>24</v>
      </c>
      <c r="AY35" s="345">
        <v>7</v>
      </c>
      <c r="AZ35" s="174">
        <v>0.8</v>
      </c>
      <c r="BA35" s="176">
        <v>17</v>
      </c>
      <c r="BB35" s="345">
        <v>4</v>
      </c>
      <c r="BC35" s="174">
        <v>0.4</v>
      </c>
      <c r="BD35" s="176">
        <v>35</v>
      </c>
      <c r="BE35" s="345">
        <v>5</v>
      </c>
      <c r="BF35" s="174">
        <v>0.6</v>
      </c>
      <c r="BG35" s="176">
        <v>35</v>
      </c>
      <c r="BH35" s="345">
        <v>12</v>
      </c>
      <c r="BI35" s="174">
        <v>1.5</v>
      </c>
      <c r="BJ35" s="176">
        <v>21</v>
      </c>
      <c r="BK35" s="345">
        <v>5</v>
      </c>
      <c r="BL35" s="174">
        <v>0.7</v>
      </c>
      <c r="BM35" s="176">
        <v>24</v>
      </c>
      <c r="BN35" s="345">
        <v>7</v>
      </c>
      <c r="BO35" s="174">
        <v>0.9</v>
      </c>
      <c r="BP35" s="176">
        <v>24</v>
      </c>
      <c r="BQ35" s="345" t="s">
        <v>740</v>
      </c>
      <c r="BR35" s="174" t="s">
        <v>740</v>
      </c>
      <c r="BS35" s="176" t="s">
        <v>116</v>
      </c>
      <c r="BT35" s="345">
        <v>1</v>
      </c>
      <c r="BU35" s="174">
        <v>0.1</v>
      </c>
      <c r="BV35" s="176">
        <v>29</v>
      </c>
      <c r="BW35" s="345">
        <v>7</v>
      </c>
      <c r="BX35" s="174">
        <v>1</v>
      </c>
      <c r="BY35" s="176">
        <v>27</v>
      </c>
      <c r="BZ35" s="345">
        <v>0</v>
      </c>
      <c r="CA35" s="174">
        <v>0</v>
      </c>
      <c r="CB35" s="176">
        <v>41</v>
      </c>
      <c r="CC35" s="345">
        <v>0</v>
      </c>
      <c r="CD35" s="174">
        <v>0</v>
      </c>
      <c r="CE35" s="176">
        <v>45</v>
      </c>
      <c r="CF35" s="345">
        <v>8</v>
      </c>
      <c r="CG35" s="174">
        <v>1.4</v>
      </c>
      <c r="CH35" s="176">
        <v>15</v>
      </c>
      <c r="CI35" s="345">
        <v>1</v>
      </c>
      <c r="CJ35" s="174">
        <v>0.2</v>
      </c>
      <c r="CK35" s="176">
        <v>20</v>
      </c>
      <c r="CL35" s="345">
        <v>0</v>
      </c>
      <c r="CM35" s="174">
        <v>0</v>
      </c>
      <c r="CN35" s="176">
        <v>43</v>
      </c>
      <c r="CO35" s="345">
        <v>12</v>
      </c>
      <c r="CP35" s="174">
        <v>2.2000000000000002</v>
      </c>
      <c r="CQ35" s="176">
        <v>9</v>
      </c>
      <c r="CR35" s="345" t="s">
        <v>478</v>
      </c>
      <c r="CS35" s="174" t="s">
        <v>478</v>
      </c>
      <c r="CT35" s="176" t="s">
        <v>116</v>
      </c>
      <c r="CU35" s="345">
        <v>2</v>
      </c>
      <c r="CV35" s="174">
        <v>0.4</v>
      </c>
      <c r="CW35" s="176">
        <v>33</v>
      </c>
      <c r="CX35" s="345">
        <v>0</v>
      </c>
      <c r="CY35" s="174">
        <v>0</v>
      </c>
      <c r="CZ35" s="176">
        <v>11</v>
      </c>
      <c r="DA35" s="345">
        <v>0</v>
      </c>
      <c r="DB35" s="174">
        <v>0</v>
      </c>
      <c r="DC35" s="176">
        <v>33</v>
      </c>
      <c r="DD35" s="345" t="s">
        <v>116</v>
      </c>
      <c r="DE35" s="174" t="s">
        <v>116</v>
      </c>
      <c r="DF35" s="176" t="s">
        <v>116</v>
      </c>
      <c r="DG35" s="345">
        <v>4</v>
      </c>
      <c r="DH35" s="174">
        <v>0.9</v>
      </c>
      <c r="DI35" s="176">
        <v>21</v>
      </c>
      <c r="DJ35" s="345">
        <v>1</v>
      </c>
      <c r="DK35" s="174">
        <v>0.2</v>
      </c>
      <c r="DL35" s="176">
        <v>31</v>
      </c>
      <c r="DM35" s="345">
        <v>28</v>
      </c>
      <c r="DN35" s="174">
        <v>6.9</v>
      </c>
      <c r="DO35" s="176">
        <v>2</v>
      </c>
      <c r="DP35" s="345">
        <v>6</v>
      </c>
      <c r="DQ35" s="174">
        <v>1.5</v>
      </c>
      <c r="DR35" s="176">
        <v>18</v>
      </c>
      <c r="DS35" s="345">
        <v>1</v>
      </c>
      <c r="DT35" s="174">
        <v>0.3</v>
      </c>
      <c r="DU35" s="176">
        <v>19</v>
      </c>
      <c r="DV35" s="345">
        <v>4</v>
      </c>
      <c r="DW35" s="174">
        <v>1.1000000000000001</v>
      </c>
      <c r="DX35" s="176">
        <v>17</v>
      </c>
      <c r="DY35" s="345">
        <v>0</v>
      </c>
      <c r="DZ35" s="174">
        <v>0</v>
      </c>
      <c r="EA35" s="176">
        <v>33</v>
      </c>
      <c r="EB35" s="345">
        <v>3</v>
      </c>
      <c r="EC35" s="174">
        <v>0.9</v>
      </c>
      <c r="ED35" s="176">
        <v>23</v>
      </c>
      <c r="EE35" s="345">
        <v>2</v>
      </c>
      <c r="EF35" s="174">
        <v>0.6</v>
      </c>
      <c r="EG35" s="176">
        <v>14</v>
      </c>
      <c r="EH35" s="345">
        <v>1</v>
      </c>
      <c r="EI35" s="174">
        <v>0.3</v>
      </c>
      <c r="EJ35" s="176">
        <v>42</v>
      </c>
      <c r="EK35" s="345">
        <v>0</v>
      </c>
      <c r="EL35" s="174">
        <v>0</v>
      </c>
      <c r="EM35" s="176">
        <v>28</v>
      </c>
      <c r="EN35" s="345" t="s">
        <v>116</v>
      </c>
      <c r="EO35" s="174" t="s">
        <v>116</v>
      </c>
      <c r="EP35" s="176" t="s">
        <v>116</v>
      </c>
      <c r="EQ35" s="345">
        <v>3</v>
      </c>
      <c r="ER35" s="174">
        <v>1</v>
      </c>
      <c r="ES35" s="176">
        <v>9</v>
      </c>
      <c r="ET35" s="345">
        <v>0</v>
      </c>
      <c r="EU35" s="174">
        <v>0</v>
      </c>
      <c r="EV35" s="176">
        <v>33</v>
      </c>
      <c r="EW35" s="345">
        <v>4</v>
      </c>
      <c r="EX35" s="174">
        <v>1.4</v>
      </c>
      <c r="EY35" s="176">
        <v>18</v>
      </c>
      <c r="EZ35" s="345">
        <v>3</v>
      </c>
      <c r="FA35" s="174">
        <v>1.1000000000000001</v>
      </c>
      <c r="FB35" s="176">
        <v>18</v>
      </c>
      <c r="FC35" s="345">
        <v>0</v>
      </c>
      <c r="FD35" s="174">
        <v>0</v>
      </c>
      <c r="FE35" s="176">
        <v>43</v>
      </c>
      <c r="FF35" s="345">
        <v>5</v>
      </c>
      <c r="FG35" s="174">
        <v>2</v>
      </c>
      <c r="FH35" s="176">
        <v>13</v>
      </c>
      <c r="FI35" s="345">
        <v>1</v>
      </c>
      <c r="FJ35" s="174">
        <v>0.4</v>
      </c>
      <c r="FK35" s="176">
        <v>37</v>
      </c>
      <c r="FL35" s="345">
        <v>2</v>
      </c>
      <c r="FM35" s="174">
        <v>0.9</v>
      </c>
      <c r="FN35" s="176">
        <v>27</v>
      </c>
      <c r="FO35" s="345">
        <v>0</v>
      </c>
      <c r="FP35" s="174">
        <v>0</v>
      </c>
      <c r="FQ35" s="176">
        <v>41</v>
      </c>
      <c r="FR35" s="345">
        <v>0</v>
      </c>
      <c r="FS35" s="174">
        <v>0</v>
      </c>
      <c r="FT35" s="176">
        <v>16</v>
      </c>
      <c r="FU35" s="345">
        <v>1</v>
      </c>
      <c r="FV35" s="174">
        <v>0.5</v>
      </c>
      <c r="FW35" s="176">
        <v>22</v>
      </c>
      <c r="FX35" s="345">
        <v>0</v>
      </c>
      <c r="FY35" s="174">
        <v>0</v>
      </c>
      <c r="FZ35" s="176">
        <v>36</v>
      </c>
      <c r="GA35" s="345">
        <v>0</v>
      </c>
      <c r="GB35" s="174">
        <v>0</v>
      </c>
      <c r="GC35" s="176">
        <v>26</v>
      </c>
      <c r="GD35" s="345">
        <v>0</v>
      </c>
      <c r="GE35" s="174">
        <v>0</v>
      </c>
      <c r="GF35" s="176">
        <v>18</v>
      </c>
      <c r="GG35" s="345">
        <v>0</v>
      </c>
      <c r="GH35" s="174">
        <v>0</v>
      </c>
      <c r="GI35" s="176">
        <v>25</v>
      </c>
      <c r="GJ35" s="345" t="s">
        <v>116</v>
      </c>
      <c r="GK35" s="174" t="s">
        <v>116</v>
      </c>
      <c r="GL35" s="176" t="s">
        <v>116</v>
      </c>
      <c r="GM35" s="345">
        <v>1</v>
      </c>
      <c r="GN35" s="174">
        <v>0.6</v>
      </c>
      <c r="GO35" s="176">
        <v>30</v>
      </c>
      <c r="GP35" s="345">
        <v>0</v>
      </c>
      <c r="GQ35" s="174">
        <v>0</v>
      </c>
      <c r="GR35" s="176">
        <v>24</v>
      </c>
      <c r="GS35" s="345">
        <v>5</v>
      </c>
      <c r="GT35" s="174">
        <v>3.6</v>
      </c>
      <c r="GU35" s="176">
        <v>9</v>
      </c>
      <c r="GV35" s="345" t="s">
        <v>740</v>
      </c>
      <c r="GW35" s="174" t="s">
        <v>740</v>
      </c>
      <c r="GX35" s="176" t="s">
        <v>116</v>
      </c>
      <c r="GY35" s="345">
        <v>2</v>
      </c>
      <c r="GZ35" s="174">
        <v>1.5</v>
      </c>
      <c r="HA35" s="176">
        <v>22</v>
      </c>
      <c r="HB35" s="345" t="s">
        <v>740</v>
      </c>
      <c r="HC35" s="174" t="s">
        <v>740</v>
      </c>
      <c r="HD35" s="176" t="s">
        <v>116</v>
      </c>
      <c r="HE35" s="345">
        <v>0</v>
      </c>
      <c r="HF35" s="174">
        <v>0</v>
      </c>
      <c r="HG35" s="176">
        <v>40</v>
      </c>
      <c r="HH35" s="345">
        <v>0</v>
      </c>
      <c r="HI35" s="174">
        <v>0</v>
      </c>
      <c r="HJ35" s="176">
        <v>28</v>
      </c>
      <c r="HK35" s="345">
        <v>0</v>
      </c>
      <c r="HL35" s="174">
        <v>0</v>
      </c>
      <c r="HM35" s="176">
        <v>29</v>
      </c>
      <c r="HN35" s="345">
        <v>2</v>
      </c>
      <c r="HO35" s="174">
        <v>1.8</v>
      </c>
      <c r="HP35" s="176">
        <v>10</v>
      </c>
      <c r="HQ35" s="345" t="s">
        <v>740</v>
      </c>
      <c r="HR35" s="174" t="s">
        <v>740</v>
      </c>
      <c r="HS35" s="176" t="s">
        <v>116</v>
      </c>
      <c r="HT35" s="345">
        <v>0</v>
      </c>
      <c r="HU35" s="174">
        <v>0</v>
      </c>
      <c r="HV35" s="176">
        <v>28</v>
      </c>
      <c r="HW35" s="345">
        <v>1</v>
      </c>
      <c r="HX35" s="174">
        <v>1</v>
      </c>
      <c r="HY35" s="176">
        <v>30</v>
      </c>
      <c r="HZ35" s="345">
        <v>0</v>
      </c>
      <c r="IA35" s="174">
        <v>0</v>
      </c>
      <c r="IB35" s="176">
        <v>36</v>
      </c>
      <c r="IC35" s="345">
        <v>0</v>
      </c>
      <c r="ID35" s="174">
        <v>0</v>
      </c>
      <c r="IE35" s="176">
        <v>26</v>
      </c>
      <c r="IF35" s="345">
        <v>2</v>
      </c>
      <c r="IG35" s="174">
        <v>2.1</v>
      </c>
      <c r="IH35" s="176">
        <v>13</v>
      </c>
      <c r="II35" s="345" t="s">
        <v>478</v>
      </c>
      <c r="IJ35" s="174" t="s">
        <v>478</v>
      </c>
      <c r="IK35" s="176" t="s">
        <v>116</v>
      </c>
      <c r="IL35" s="345">
        <v>0</v>
      </c>
      <c r="IM35" s="174">
        <v>0</v>
      </c>
      <c r="IN35" s="176">
        <v>10</v>
      </c>
      <c r="IO35" s="345" t="s">
        <v>116</v>
      </c>
      <c r="IP35" s="174" t="s">
        <v>116</v>
      </c>
      <c r="IQ35" s="176" t="s">
        <v>116</v>
      </c>
      <c r="IR35" s="345">
        <v>0</v>
      </c>
      <c r="IS35" s="174">
        <v>0</v>
      </c>
      <c r="IT35" s="176">
        <v>10</v>
      </c>
      <c r="IU35" s="345">
        <v>0</v>
      </c>
      <c r="IV35" s="174">
        <v>0</v>
      </c>
      <c r="IW35" s="176">
        <v>31</v>
      </c>
      <c r="IX35" s="345">
        <v>0</v>
      </c>
      <c r="IY35" s="174">
        <v>0</v>
      </c>
      <c r="IZ35" s="176">
        <v>18</v>
      </c>
      <c r="JA35" s="345">
        <v>0</v>
      </c>
      <c r="JB35" s="174">
        <v>0</v>
      </c>
      <c r="JC35" s="176">
        <v>18</v>
      </c>
      <c r="JD35" s="345">
        <v>0</v>
      </c>
      <c r="JE35" s="174">
        <v>0</v>
      </c>
      <c r="JF35" s="176">
        <v>14</v>
      </c>
      <c r="JG35" s="345">
        <v>1</v>
      </c>
      <c r="JH35" s="174">
        <v>1.4</v>
      </c>
      <c r="JI35" s="176">
        <v>16</v>
      </c>
      <c r="JJ35" s="345">
        <v>0</v>
      </c>
      <c r="JK35" s="174">
        <v>0</v>
      </c>
      <c r="JL35" s="176">
        <v>19</v>
      </c>
      <c r="JM35" s="345">
        <v>1</v>
      </c>
      <c r="JN35" s="174">
        <v>1.4</v>
      </c>
      <c r="JO35" s="176">
        <v>22</v>
      </c>
      <c r="JP35" s="345">
        <v>0</v>
      </c>
      <c r="JQ35" s="174">
        <v>0</v>
      </c>
      <c r="JR35" s="176">
        <v>7</v>
      </c>
      <c r="JS35" s="345">
        <v>1</v>
      </c>
      <c r="JT35" s="174">
        <v>1.5</v>
      </c>
      <c r="JU35" s="176">
        <v>28</v>
      </c>
      <c r="JV35" s="345" t="s">
        <v>116</v>
      </c>
      <c r="JW35" s="174" t="s">
        <v>116</v>
      </c>
      <c r="JX35" s="176" t="s">
        <v>116</v>
      </c>
      <c r="JY35" s="345">
        <v>0</v>
      </c>
      <c r="JZ35" s="174">
        <v>0</v>
      </c>
      <c r="KA35" s="176">
        <v>21</v>
      </c>
      <c r="KB35" s="345">
        <v>0</v>
      </c>
      <c r="KC35" s="174">
        <v>0</v>
      </c>
      <c r="KD35" s="176">
        <v>22</v>
      </c>
      <c r="KE35" s="345" t="s">
        <v>740</v>
      </c>
      <c r="KF35" s="174" t="s">
        <v>740</v>
      </c>
      <c r="KG35" s="176" t="s">
        <v>116</v>
      </c>
      <c r="KH35" s="345">
        <v>0</v>
      </c>
      <c r="KI35" s="174">
        <v>0</v>
      </c>
      <c r="KJ35" s="176">
        <v>12</v>
      </c>
      <c r="KK35" s="345">
        <v>0</v>
      </c>
      <c r="KL35" s="174">
        <v>0</v>
      </c>
      <c r="KM35" s="176">
        <v>24</v>
      </c>
      <c r="KN35" s="345">
        <v>2</v>
      </c>
      <c r="KO35" s="174">
        <v>3.8</v>
      </c>
      <c r="KP35" s="176">
        <v>6</v>
      </c>
    </row>
    <row r="36" spans="1:302" ht="12.4" customHeight="1">
      <c r="A36" s="341" t="s">
        <v>761</v>
      </c>
      <c r="B36" s="163" t="s">
        <v>446</v>
      </c>
      <c r="C36" s="345">
        <v>852</v>
      </c>
      <c r="D36" s="174">
        <v>6.1</v>
      </c>
      <c r="E36" s="176">
        <v>3</v>
      </c>
      <c r="F36" s="345">
        <v>25</v>
      </c>
      <c r="G36" s="174">
        <v>0.3</v>
      </c>
      <c r="H36" s="176">
        <v>36</v>
      </c>
      <c r="I36" s="345">
        <v>58</v>
      </c>
      <c r="J36" s="174">
        <v>0.7</v>
      </c>
      <c r="K36" s="176">
        <v>32</v>
      </c>
      <c r="L36" s="345">
        <v>186</v>
      </c>
      <c r="M36" s="174">
        <v>2.7</v>
      </c>
      <c r="N36" s="176">
        <v>12</v>
      </c>
      <c r="O36" s="345">
        <v>89</v>
      </c>
      <c r="P36" s="174">
        <v>1.6</v>
      </c>
      <c r="Q36" s="176">
        <v>23</v>
      </c>
      <c r="R36" s="346" t="s">
        <v>478</v>
      </c>
      <c r="S36" s="174" t="s">
        <v>478</v>
      </c>
      <c r="T36" s="176" t="s">
        <v>116</v>
      </c>
      <c r="U36" s="346">
        <v>27</v>
      </c>
      <c r="V36" s="174">
        <v>1.2</v>
      </c>
      <c r="W36" s="176">
        <v>25</v>
      </c>
      <c r="X36" s="346">
        <v>5</v>
      </c>
      <c r="Y36" s="174">
        <v>0.2</v>
      </c>
      <c r="Z36" s="176">
        <v>41</v>
      </c>
      <c r="AA36" s="346">
        <v>9</v>
      </c>
      <c r="AB36" s="174">
        <v>0.5</v>
      </c>
      <c r="AC36" s="176">
        <v>27</v>
      </c>
      <c r="AD36" s="346">
        <v>52</v>
      </c>
      <c r="AE36" s="174">
        <v>3.1</v>
      </c>
      <c r="AF36" s="176">
        <v>5</v>
      </c>
      <c r="AG36" s="346" t="s">
        <v>116</v>
      </c>
      <c r="AH36" s="174" t="s">
        <v>116</v>
      </c>
      <c r="AI36" s="176" t="s">
        <v>116</v>
      </c>
      <c r="AJ36" s="346">
        <v>2</v>
      </c>
      <c r="AK36" s="174">
        <v>0.1</v>
      </c>
      <c r="AL36" s="176">
        <v>40</v>
      </c>
      <c r="AM36" s="346">
        <v>37</v>
      </c>
      <c r="AN36" s="174">
        <v>2.8</v>
      </c>
      <c r="AO36" s="176">
        <v>13</v>
      </c>
      <c r="AP36" s="346">
        <v>16</v>
      </c>
      <c r="AQ36" s="174">
        <v>1.3</v>
      </c>
      <c r="AR36" s="176">
        <v>23</v>
      </c>
      <c r="AS36" s="346">
        <v>0</v>
      </c>
      <c r="AT36" s="174">
        <v>0</v>
      </c>
      <c r="AU36" s="176">
        <v>44</v>
      </c>
      <c r="AV36" s="345">
        <v>6</v>
      </c>
      <c r="AW36" s="174">
        <v>0.6</v>
      </c>
      <c r="AX36" s="176">
        <v>14</v>
      </c>
      <c r="AY36" s="345">
        <v>2</v>
      </c>
      <c r="AZ36" s="174">
        <v>0.2</v>
      </c>
      <c r="BA36" s="176">
        <v>39</v>
      </c>
      <c r="BB36" s="345">
        <v>4</v>
      </c>
      <c r="BC36" s="174">
        <v>0.4</v>
      </c>
      <c r="BD36" s="176">
        <v>32</v>
      </c>
      <c r="BE36" s="345">
        <v>10</v>
      </c>
      <c r="BF36" s="174">
        <v>1.2</v>
      </c>
      <c r="BG36" s="176">
        <v>20</v>
      </c>
      <c r="BH36" s="345">
        <v>7</v>
      </c>
      <c r="BI36" s="174">
        <v>0.9</v>
      </c>
      <c r="BJ36" s="176">
        <v>28</v>
      </c>
      <c r="BK36" s="346">
        <v>1</v>
      </c>
      <c r="BL36" s="174">
        <v>0.1</v>
      </c>
      <c r="BM36" s="176">
        <v>43</v>
      </c>
      <c r="BN36" s="346">
        <v>11</v>
      </c>
      <c r="BO36" s="174">
        <v>1.5</v>
      </c>
      <c r="BP36" s="176">
        <v>17</v>
      </c>
      <c r="BQ36" s="346" t="s">
        <v>740</v>
      </c>
      <c r="BR36" s="174" t="s">
        <v>740</v>
      </c>
      <c r="BS36" s="176" t="s">
        <v>116</v>
      </c>
      <c r="BT36" s="346">
        <v>8</v>
      </c>
      <c r="BU36" s="174">
        <v>1.2</v>
      </c>
      <c r="BV36" s="176">
        <v>10</v>
      </c>
      <c r="BW36" s="346">
        <v>7</v>
      </c>
      <c r="BX36" s="174">
        <v>1</v>
      </c>
      <c r="BY36" s="176">
        <v>25</v>
      </c>
      <c r="BZ36" s="345">
        <v>13</v>
      </c>
      <c r="CA36" s="174">
        <v>2</v>
      </c>
      <c r="CB36" s="176">
        <v>10</v>
      </c>
      <c r="CC36" s="345">
        <v>22</v>
      </c>
      <c r="CD36" s="174">
        <v>3.5</v>
      </c>
      <c r="CE36" s="176">
        <v>11</v>
      </c>
      <c r="CF36" s="345">
        <v>9</v>
      </c>
      <c r="CG36" s="174">
        <v>1.5</v>
      </c>
      <c r="CH36" s="176">
        <v>14</v>
      </c>
      <c r="CI36" s="345">
        <v>0</v>
      </c>
      <c r="CJ36" s="174">
        <v>0</v>
      </c>
      <c r="CK36" s="176">
        <v>27</v>
      </c>
      <c r="CL36" s="345">
        <v>2</v>
      </c>
      <c r="CM36" s="174">
        <v>0.4</v>
      </c>
      <c r="CN36" s="176">
        <v>27</v>
      </c>
      <c r="CO36" s="346">
        <v>2</v>
      </c>
      <c r="CP36" s="174">
        <v>0.4</v>
      </c>
      <c r="CQ36" s="176">
        <v>28</v>
      </c>
      <c r="CR36" s="346" t="s">
        <v>116</v>
      </c>
      <c r="CS36" s="174" t="s">
        <v>116</v>
      </c>
      <c r="CT36" s="176" t="s">
        <v>116</v>
      </c>
      <c r="CU36" s="346">
        <v>1</v>
      </c>
      <c r="CV36" s="174">
        <v>0.2</v>
      </c>
      <c r="CW36" s="176">
        <v>44</v>
      </c>
      <c r="CX36" s="346">
        <v>5</v>
      </c>
      <c r="CY36" s="174">
        <v>1.1000000000000001</v>
      </c>
      <c r="CZ36" s="176">
        <v>7</v>
      </c>
      <c r="DA36" s="346" t="s">
        <v>478</v>
      </c>
      <c r="DB36" s="174" t="s">
        <v>478</v>
      </c>
      <c r="DC36" s="176" t="s">
        <v>116</v>
      </c>
      <c r="DD36" s="345" t="s">
        <v>116</v>
      </c>
      <c r="DE36" s="174" t="s">
        <v>116</v>
      </c>
      <c r="DF36" s="176" t="s">
        <v>116</v>
      </c>
      <c r="DG36" s="345">
        <v>3</v>
      </c>
      <c r="DH36" s="174">
        <v>0.7</v>
      </c>
      <c r="DI36" s="176">
        <v>25</v>
      </c>
      <c r="DJ36" s="345">
        <v>0</v>
      </c>
      <c r="DK36" s="174">
        <v>0</v>
      </c>
      <c r="DL36" s="176">
        <v>44</v>
      </c>
      <c r="DM36" s="345">
        <v>16</v>
      </c>
      <c r="DN36" s="174">
        <v>3.9</v>
      </c>
      <c r="DO36" s="176">
        <v>5</v>
      </c>
      <c r="DP36" s="345">
        <v>21</v>
      </c>
      <c r="DQ36" s="174">
        <v>5.3</v>
      </c>
      <c r="DR36" s="176">
        <v>8</v>
      </c>
      <c r="DS36" s="346">
        <v>4</v>
      </c>
      <c r="DT36" s="174">
        <v>1</v>
      </c>
      <c r="DU36" s="176">
        <v>12</v>
      </c>
      <c r="DV36" s="346" t="s">
        <v>478</v>
      </c>
      <c r="DW36" s="174" t="s">
        <v>478</v>
      </c>
      <c r="DX36" s="176" t="s">
        <v>116</v>
      </c>
      <c r="DY36" s="346" t="s">
        <v>478</v>
      </c>
      <c r="DZ36" s="174" t="s">
        <v>478</v>
      </c>
      <c r="EA36" s="176" t="s">
        <v>116</v>
      </c>
      <c r="EB36" s="346">
        <v>3</v>
      </c>
      <c r="EC36" s="174">
        <v>0.9</v>
      </c>
      <c r="ED36" s="176">
        <v>26</v>
      </c>
      <c r="EE36" s="346">
        <v>2</v>
      </c>
      <c r="EF36" s="174">
        <v>0.6</v>
      </c>
      <c r="EG36" s="176">
        <v>16</v>
      </c>
      <c r="EH36" s="345">
        <v>3</v>
      </c>
      <c r="EI36" s="174">
        <v>0.9</v>
      </c>
      <c r="EJ36" s="176">
        <v>22</v>
      </c>
      <c r="EK36" s="345" t="s">
        <v>478</v>
      </c>
      <c r="EL36" s="174" t="s">
        <v>478</v>
      </c>
      <c r="EM36" s="176" t="s">
        <v>116</v>
      </c>
      <c r="EN36" s="345" t="s">
        <v>116</v>
      </c>
      <c r="EO36" s="174" t="s">
        <v>116</v>
      </c>
      <c r="EP36" s="176" t="s">
        <v>116</v>
      </c>
      <c r="EQ36" s="345">
        <v>0</v>
      </c>
      <c r="ER36" s="174">
        <v>0</v>
      </c>
      <c r="ES36" s="176">
        <v>44</v>
      </c>
      <c r="ET36" s="345">
        <v>14</v>
      </c>
      <c r="EU36" s="174">
        <v>4.9000000000000004</v>
      </c>
      <c r="EV36" s="176">
        <v>10</v>
      </c>
      <c r="EW36" s="345">
        <v>1</v>
      </c>
      <c r="EX36" s="174">
        <v>0.4</v>
      </c>
      <c r="EY36" s="176">
        <v>36</v>
      </c>
      <c r="EZ36" s="345">
        <v>4</v>
      </c>
      <c r="FA36" s="174">
        <v>1.5</v>
      </c>
      <c r="FB36" s="176">
        <v>14</v>
      </c>
      <c r="FC36" s="345">
        <v>2</v>
      </c>
      <c r="FD36" s="174">
        <v>0.8</v>
      </c>
      <c r="FE36" s="176">
        <v>20</v>
      </c>
      <c r="FF36" s="345">
        <v>5</v>
      </c>
      <c r="FG36" s="174">
        <v>2</v>
      </c>
      <c r="FH36" s="176">
        <v>12</v>
      </c>
      <c r="FI36" s="345">
        <v>0</v>
      </c>
      <c r="FJ36" s="174">
        <v>0</v>
      </c>
      <c r="FK36" s="176">
        <v>44</v>
      </c>
      <c r="FL36" s="345">
        <v>5</v>
      </c>
      <c r="FM36" s="174">
        <v>2.2000000000000002</v>
      </c>
      <c r="FN36" s="176">
        <v>10</v>
      </c>
      <c r="FO36" s="345" t="s">
        <v>116</v>
      </c>
      <c r="FP36" s="174" t="s">
        <v>116</v>
      </c>
      <c r="FQ36" s="176" t="s">
        <v>116</v>
      </c>
      <c r="FR36" s="345">
        <v>0</v>
      </c>
      <c r="FS36" s="174">
        <v>0</v>
      </c>
      <c r="FT36" s="176">
        <v>27</v>
      </c>
      <c r="FU36" s="345">
        <v>4</v>
      </c>
      <c r="FV36" s="174">
        <v>2.1</v>
      </c>
      <c r="FW36" s="176">
        <v>4</v>
      </c>
      <c r="FX36" s="345">
        <v>1</v>
      </c>
      <c r="FY36" s="174">
        <v>0.5</v>
      </c>
      <c r="FZ36" s="176">
        <v>24</v>
      </c>
      <c r="GA36" s="345">
        <v>2</v>
      </c>
      <c r="GB36" s="174">
        <v>1.1000000000000001</v>
      </c>
      <c r="GC36" s="176">
        <v>12</v>
      </c>
      <c r="GD36" s="345" t="s">
        <v>478</v>
      </c>
      <c r="GE36" s="174" t="s">
        <v>478</v>
      </c>
      <c r="GF36" s="176" t="s">
        <v>116</v>
      </c>
      <c r="GG36" s="345" t="s">
        <v>116</v>
      </c>
      <c r="GH36" s="174" t="s">
        <v>116</v>
      </c>
      <c r="GI36" s="176" t="s">
        <v>116</v>
      </c>
      <c r="GJ36" s="345" t="s">
        <v>116</v>
      </c>
      <c r="GK36" s="174" t="s">
        <v>116</v>
      </c>
      <c r="GL36" s="176" t="s">
        <v>116</v>
      </c>
      <c r="GM36" s="345">
        <v>0</v>
      </c>
      <c r="GN36" s="174">
        <v>0</v>
      </c>
      <c r="GO36" s="176">
        <v>33</v>
      </c>
      <c r="GP36" s="345">
        <v>0</v>
      </c>
      <c r="GQ36" s="174">
        <v>0</v>
      </c>
      <c r="GR36" s="176">
        <v>13</v>
      </c>
      <c r="GS36" s="345">
        <v>1</v>
      </c>
      <c r="GT36" s="174">
        <v>0.7</v>
      </c>
      <c r="GU36" s="176">
        <v>32</v>
      </c>
      <c r="GV36" s="345" t="s">
        <v>116</v>
      </c>
      <c r="GW36" s="174" t="s">
        <v>116</v>
      </c>
      <c r="GX36" s="176" t="s">
        <v>116</v>
      </c>
      <c r="GY36" s="345">
        <v>5</v>
      </c>
      <c r="GZ36" s="174">
        <v>3.8</v>
      </c>
      <c r="HA36" s="176">
        <v>10</v>
      </c>
      <c r="HB36" s="345" t="s">
        <v>116</v>
      </c>
      <c r="HC36" s="174" t="s">
        <v>116</v>
      </c>
      <c r="HD36" s="176" t="s">
        <v>116</v>
      </c>
      <c r="HE36" s="345">
        <v>0</v>
      </c>
      <c r="HF36" s="174">
        <v>0</v>
      </c>
      <c r="HG36" s="176">
        <v>31</v>
      </c>
      <c r="HH36" s="345" t="s">
        <v>740</v>
      </c>
      <c r="HI36" s="174" t="s">
        <v>740</v>
      </c>
      <c r="HJ36" s="176" t="s">
        <v>116</v>
      </c>
      <c r="HK36" s="345" t="s">
        <v>478</v>
      </c>
      <c r="HL36" s="174" t="s">
        <v>478</v>
      </c>
      <c r="HM36" s="176" t="s">
        <v>116</v>
      </c>
      <c r="HN36" s="345">
        <v>0</v>
      </c>
      <c r="HO36" s="174">
        <v>0</v>
      </c>
      <c r="HP36" s="176">
        <v>46</v>
      </c>
      <c r="HQ36" s="345" t="s">
        <v>740</v>
      </c>
      <c r="HR36" s="174" t="s">
        <v>740</v>
      </c>
      <c r="HS36" s="176" t="s">
        <v>116</v>
      </c>
      <c r="HT36" s="345">
        <v>0</v>
      </c>
      <c r="HU36" s="174">
        <v>0</v>
      </c>
      <c r="HV36" s="176">
        <v>26</v>
      </c>
      <c r="HW36" s="345">
        <v>1</v>
      </c>
      <c r="HX36" s="174">
        <v>1</v>
      </c>
      <c r="HY36" s="176">
        <v>24</v>
      </c>
      <c r="HZ36" s="345">
        <v>0</v>
      </c>
      <c r="IA36" s="174">
        <v>0</v>
      </c>
      <c r="IB36" s="176">
        <v>42</v>
      </c>
      <c r="IC36" s="345">
        <v>0</v>
      </c>
      <c r="ID36" s="174">
        <v>0</v>
      </c>
      <c r="IE36" s="176">
        <v>31</v>
      </c>
      <c r="IF36" s="345">
        <v>1</v>
      </c>
      <c r="IG36" s="174">
        <v>1.1000000000000001</v>
      </c>
      <c r="IH36" s="176">
        <v>26</v>
      </c>
      <c r="II36" s="345" t="s">
        <v>116</v>
      </c>
      <c r="IJ36" s="174" t="s">
        <v>116</v>
      </c>
      <c r="IK36" s="176" t="s">
        <v>116</v>
      </c>
      <c r="IL36" s="345">
        <v>2</v>
      </c>
      <c r="IM36" s="174">
        <v>2.2000000000000002</v>
      </c>
      <c r="IN36" s="176">
        <v>5</v>
      </c>
      <c r="IO36" s="345" t="s">
        <v>116</v>
      </c>
      <c r="IP36" s="174" t="s">
        <v>116</v>
      </c>
      <c r="IQ36" s="176" t="s">
        <v>116</v>
      </c>
      <c r="IR36" s="345">
        <v>1</v>
      </c>
      <c r="IS36" s="174">
        <v>1.1000000000000001</v>
      </c>
      <c r="IT36" s="176">
        <v>6</v>
      </c>
      <c r="IU36" s="345">
        <v>1</v>
      </c>
      <c r="IV36" s="174">
        <v>1.2</v>
      </c>
      <c r="IW36" s="176">
        <v>16</v>
      </c>
      <c r="IX36" s="345">
        <v>3</v>
      </c>
      <c r="IY36" s="174">
        <v>3.7</v>
      </c>
      <c r="IZ36" s="176">
        <v>7</v>
      </c>
      <c r="JA36" s="345" t="s">
        <v>116</v>
      </c>
      <c r="JB36" s="174" t="s">
        <v>116</v>
      </c>
      <c r="JC36" s="176" t="s">
        <v>116</v>
      </c>
      <c r="JD36" s="345" t="s">
        <v>116</v>
      </c>
      <c r="JE36" s="174" t="s">
        <v>116</v>
      </c>
      <c r="JF36" s="176" t="s">
        <v>116</v>
      </c>
      <c r="JG36" s="345">
        <v>0</v>
      </c>
      <c r="JH36" s="174">
        <v>0</v>
      </c>
      <c r="JI36" s="176">
        <v>21</v>
      </c>
      <c r="JJ36" s="345">
        <v>0</v>
      </c>
      <c r="JK36" s="174">
        <v>0</v>
      </c>
      <c r="JL36" s="176">
        <v>24</v>
      </c>
      <c r="JM36" s="345">
        <v>0</v>
      </c>
      <c r="JN36" s="174">
        <v>0</v>
      </c>
      <c r="JO36" s="176">
        <v>31</v>
      </c>
      <c r="JP36" s="345" t="s">
        <v>478</v>
      </c>
      <c r="JQ36" s="174" t="s">
        <v>478</v>
      </c>
      <c r="JR36" s="176" t="s">
        <v>116</v>
      </c>
      <c r="JS36" s="345">
        <v>6</v>
      </c>
      <c r="JT36" s="174">
        <v>9</v>
      </c>
      <c r="JU36" s="176">
        <v>3</v>
      </c>
      <c r="JV36" s="345" t="s">
        <v>116</v>
      </c>
      <c r="JW36" s="174" t="s">
        <v>116</v>
      </c>
      <c r="JX36" s="176" t="s">
        <v>116</v>
      </c>
      <c r="JY36" s="345">
        <v>0</v>
      </c>
      <c r="JZ36" s="174">
        <v>0</v>
      </c>
      <c r="KA36" s="176">
        <v>32</v>
      </c>
      <c r="KB36" s="345" t="s">
        <v>116</v>
      </c>
      <c r="KC36" s="174" t="s">
        <v>116</v>
      </c>
      <c r="KD36" s="176" t="s">
        <v>116</v>
      </c>
      <c r="KE36" s="345">
        <v>0</v>
      </c>
      <c r="KF36" s="174">
        <v>0</v>
      </c>
      <c r="KG36" s="176">
        <v>13</v>
      </c>
      <c r="KH36" s="345">
        <v>0</v>
      </c>
      <c r="KI36" s="174">
        <v>0</v>
      </c>
      <c r="KJ36" s="176">
        <v>11</v>
      </c>
      <c r="KK36" s="345">
        <v>0</v>
      </c>
      <c r="KL36" s="174">
        <v>0</v>
      </c>
      <c r="KM36" s="176">
        <v>20</v>
      </c>
      <c r="KN36" s="345">
        <v>1</v>
      </c>
      <c r="KO36" s="174">
        <v>1.9</v>
      </c>
      <c r="KP36" s="176">
        <v>13</v>
      </c>
    </row>
    <row r="37" spans="1:302" ht="12.4" customHeight="1">
      <c r="A37" s="341" t="s">
        <v>762</v>
      </c>
      <c r="B37" s="163" t="s">
        <v>447</v>
      </c>
      <c r="C37" s="345">
        <v>689</v>
      </c>
      <c r="D37" s="174">
        <v>4.9000000000000004</v>
      </c>
      <c r="E37" s="176">
        <v>4</v>
      </c>
      <c r="F37" s="345">
        <v>72</v>
      </c>
      <c r="G37" s="174">
        <v>0.9</v>
      </c>
      <c r="H37" s="176">
        <v>21</v>
      </c>
      <c r="I37" s="345">
        <v>145</v>
      </c>
      <c r="J37" s="174">
        <v>1.8</v>
      </c>
      <c r="K37" s="176">
        <v>16</v>
      </c>
      <c r="L37" s="345">
        <v>146</v>
      </c>
      <c r="M37" s="174">
        <v>2.2000000000000002</v>
      </c>
      <c r="N37" s="176">
        <v>13</v>
      </c>
      <c r="O37" s="345">
        <v>18</v>
      </c>
      <c r="P37" s="174">
        <v>0.3</v>
      </c>
      <c r="Q37" s="176">
        <v>39</v>
      </c>
      <c r="R37" s="346" t="s">
        <v>478</v>
      </c>
      <c r="S37" s="174" t="s">
        <v>478</v>
      </c>
      <c r="T37" s="176" t="s">
        <v>116</v>
      </c>
      <c r="U37" s="346">
        <v>39</v>
      </c>
      <c r="V37" s="174">
        <v>1.7</v>
      </c>
      <c r="W37" s="176">
        <v>18</v>
      </c>
      <c r="X37" s="346">
        <v>10</v>
      </c>
      <c r="Y37" s="174">
        <v>0.5</v>
      </c>
      <c r="Z37" s="176">
        <v>35</v>
      </c>
      <c r="AA37" s="346">
        <v>137</v>
      </c>
      <c r="AB37" s="174">
        <v>7.1</v>
      </c>
      <c r="AC37" s="176">
        <v>4</v>
      </c>
      <c r="AD37" s="346">
        <v>106</v>
      </c>
      <c r="AE37" s="174">
        <v>6.3</v>
      </c>
      <c r="AF37" s="176">
        <v>4</v>
      </c>
      <c r="AG37" s="346" t="s">
        <v>740</v>
      </c>
      <c r="AH37" s="174" t="s">
        <v>740</v>
      </c>
      <c r="AI37" s="176" t="s">
        <v>116</v>
      </c>
      <c r="AJ37" s="346">
        <v>1</v>
      </c>
      <c r="AK37" s="174">
        <v>0.1</v>
      </c>
      <c r="AL37" s="176">
        <v>45</v>
      </c>
      <c r="AM37" s="346">
        <v>27</v>
      </c>
      <c r="AN37" s="174">
        <v>2</v>
      </c>
      <c r="AO37" s="176">
        <v>18</v>
      </c>
      <c r="AP37" s="346">
        <v>29</v>
      </c>
      <c r="AQ37" s="174">
        <v>2.2999999999999998</v>
      </c>
      <c r="AR37" s="176">
        <v>14</v>
      </c>
      <c r="AS37" s="346">
        <v>0</v>
      </c>
      <c r="AT37" s="174">
        <v>0</v>
      </c>
      <c r="AU37" s="176">
        <v>42</v>
      </c>
      <c r="AV37" s="345">
        <v>2</v>
      </c>
      <c r="AW37" s="174">
        <v>0.2</v>
      </c>
      <c r="AX37" s="176">
        <v>29</v>
      </c>
      <c r="AY37" s="345">
        <v>7</v>
      </c>
      <c r="AZ37" s="174">
        <v>0.8</v>
      </c>
      <c r="BA37" s="176">
        <v>22</v>
      </c>
      <c r="BB37" s="345">
        <v>2</v>
      </c>
      <c r="BC37" s="174">
        <v>0.2</v>
      </c>
      <c r="BD37" s="176">
        <v>43</v>
      </c>
      <c r="BE37" s="345">
        <v>8</v>
      </c>
      <c r="BF37" s="174">
        <v>1</v>
      </c>
      <c r="BG37" s="176">
        <v>26</v>
      </c>
      <c r="BH37" s="345">
        <v>8</v>
      </c>
      <c r="BI37" s="174">
        <v>1</v>
      </c>
      <c r="BJ37" s="176">
        <v>27</v>
      </c>
      <c r="BK37" s="346">
        <v>1</v>
      </c>
      <c r="BL37" s="174">
        <v>0.1</v>
      </c>
      <c r="BM37" s="176">
        <v>46</v>
      </c>
      <c r="BN37" s="346">
        <v>16</v>
      </c>
      <c r="BO37" s="174">
        <v>2.1</v>
      </c>
      <c r="BP37" s="176">
        <v>13</v>
      </c>
      <c r="BQ37" s="346" t="s">
        <v>116</v>
      </c>
      <c r="BR37" s="174" t="s">
        <v>116</v>
      </c>
      <c r="BS37" s="176" t="s">
        <v>116</v>
      </c>
      <c r="BT37" s="346">
        <v>47</v>
      </c>
      <c r="BU37" s="174">
        <v>6.9</v>
      </c>
      <c r="BV37" s="176">
        <v>6</v>
      </c>
      <c r="BW37" s="346">
        <v>4</v>
      </c>
      <c r="BX37" s="174">
        <v>0.6</v>
      </c>
      <c r="BY37" s="176">
        <v>30</v>
      </c>
      <c r="BZ37" s="345">
        <v>39</v>
      </c>
      <c r="CA37" s="174">
        <v>6</v>
      </c>
      <c r="CB37" s="176">
        <v>5</v>
      </c>
      <c r="CC37" s="345">
        <v>69</v>
      </c>
      <c r="CD37" s="174">
        <v>10.9</v>
      </c>
      <c r="CE37" s="176">
        <v>3</v>
      </c>
      <c r="CF37" s="345">
        <v>2</v>
      </c>
      <c r="CG37" s="174">
        <v>0.3</v>
      </c>
      <c r="CH37" s="176">
        <v>28</v>
      </c>
      <c r="CI37" s="345">
        <v>0</v>
      </c>
      <c r="CJ37" s="174">
        <v>0</v>
      </c>
      <c r="CK37" s="176">
        <v>31</v>
      </c>
      <c r="CL37" s="345">
        <v>1</v>
      </c>
      <c r="CM37" s="174">
        <v>0.2</v>
      </c>
      <c r="CN37" s="176">
        <v>37</v>
      </c>
      <c r="CO37" s="346">
        <v>3</v>
      </c>
      <c r="CP37" s="174">
        <v>0.6</v>
      </c>
      <c r="CQ37" s="176">
        <v>23</v>
      </c>
      <c r="CR37" s="346" t="s">
        <v>478</v>
      </c>
      <c r="CS37" s="174" t="s">
        <v>478</v>
      </c>
      <c r="CT37" s="176" t="s">
        <v>116</v>
      </c>
      <c r="CU37" s="346">
        <v>2</v>
      </c>
      <c r="CV37" s="174">
        <v>0.4</v>
      </c>
      <c r="CW37" s="176">
        <v>36</v>
      </c>
      <c r="CX37" s="346">
        <v>378</v>
      </c>
      <c r="CY37" s="174">
        <v>80.3</v>
      </c>
      <c r="CZ37" s="176">
        <v>1</v>
      </c>
      <c r="DA37" s="346" t="s">
        <v>478</v>
      </c>
      <c r="DB37" s="174" t="s">
        <v>478</v>
      </c>
      <c r="DC37" s="176" t="s">
        <v>116</v>
      </c>
      <c r="DD37" s="345" t="s">
        <v>116</v>
      </c>
      <c r="DE37" s="174" t="s">
        <v>116</v>
      </c>
      <c r="DF37" s="176" t="s">
        <v>116</v>
      </c>
      <c r="DG37" s="345">
        <v>2</v>
      </c>
      <c r="DH37" s="174">
        <v>0.5</v>
      </c>
      <c r="DI37" s="176">
        <v>28</v>
      </c>
      <c r="DJ37" s="345">
        <v>13</v>
      </c>
      <c r="DK37" s="174">
        <v>3</v>
      </c>
      <c r="DL37" s="176">
        <v>9</v>
      </c>
      <c r="DM37" s="345">
        <v>10</v>
      </c>
      <c r="DN37" s="174">
        <v>2.5</v>
      </c>
      <c r="DO37" s="176">
        <v>8</v>
      </c>
      <c r="DP37" s="345">
        <v>40</v>
      </c>
      <c r="DQ37" s="174">
        <v>10.199999999999999</v>
      </c>
      <c r="DR37" s="176">
        <v>3</v>
      </c>
      <c r="DS37" s="346">
        <v>1</v>
      </c>
      <c r="DT37" s="174">
        <v>0.3</v>
      </c>
      <c r="DU37" s="176">
        <v>22</v>
      </c>
      <c r="DV37" s="346" t="s">
        <v>116</v>
      </c>
      <c r="DW37" s="174" t="s">
        <v>116</v>
      </c>
      <c r="DX37" s="176" t="s">
        <v>116</v>
      </c>
      <c r="DY37" s="346" t="s">
        <v>116</v>
      </c>
      <c r="DZ37" s="174" t="s">
        <v>116</v>
      </c>
      <c r="EA37" s="176" t="s">
        <v>116</v>
      </c>
      <c r="EB37" s="346">
        <v>3</v>
      </c>
      <c r="EC37" s="174">
        <v>0.9</v>
      </c>
      <c r="ED37" s="176">
        <v>25</v>
      </c>
      <c r="EE37" s="346">
        <v>16</v>
      </c>
      <c r="EF37" s="174">
        <v>4.9000000000000004</v>
      </c>
      <c r="EG37" s="176">
        <v>7</v>
      </c>
      <c r="EH37" s="345">
        <v>4</v>
      </c>
      <c r="EI37" s="174">
        <v>1.3</v>
      </c>
      <c r="EJ37" s="176">
        <v>18</v>
      </c>
      <c r="EK37" s="345" t="s">
        <v>478</v>
      </c>
      <c r="EL37" s="174" t="s">
        <v>478</v>
      </c>
      <c r="EM37" s="176" t="s">
        <v>116</v>
      </c>
      <c r="EN37" s="345" t="s">
        <v>116</v>
      </c>
      <c r="EO37" s="174" t="s">
        <v>116</v>
      </c>
      <c r="EP37" s="176" t="s">
        <v>116</v>
      </c>
      <c r="EQ37" s="345">
        <v>2</v>
      </c>
      <c r="ER37" s="174">
        <v>0.7</v>
      </c>
      <c r="ES37" s="176">
        <v>22</v>
      </c>
      <c r="ET37" s="345">
        <v>23</v>
      </c>
      <c r="EU37" s="174">
        <v>8.1</v>
      </c>
      <c r="EV37" s="176">
        <v>4</v>
      </c>
      <c r="EW37" s="345">
        <v>4</v>
      </c>
      <c r="EX37" s="174">
        <v>1.4</v>
      </c>
      <c r="EY37" s="176">
        <v>20</v>
      </c>
      <c r="EZ37" s="345">
        <v>4</v>
      </c>
      <c r="FA37" s="174">
        <v>1.5</v>
      </c>
      <c r="FB37" s="176">
        <v>15</v>
      </c>
      <c r="FC37" s="345">
        <v>0</v>
      </c>
      <c r="FD37" s="174">
        <v>0</v>
      </c>
      <c r="FE37" s="176">
        <v>40</v>
      </c>
      <c r="FF37" s="345">
        <v>5</v>
      </c>
      <c r="FG37" s="174">
        <v>2</v>
      </c>
      <c r="FH37" s="176">
        <v>10</v>
      </c>
      <c r="FI37" s="345">
        <v>7</v>
      </c>
      <c r="FJ37" s="174">
        <v>2.9</v>
      </c>
      <c r="FK37" s="176">
        <v>9</v>
      </c>
      <c r="FL37" s="345">
        <v>4</v>
      </c>
      <c r="FM37" s="174">
        <v>1.8</v>
      </c>
      <c r="FN37" s="176">
        <v>20</v>
      </c>
      <c r="FO37" s="345">
        <v>0</v>
      </c>
      <c r="FP37" s="174">
        <v>0</v>
      </c>
      <c r="FQ37" s="176">
        <v>29</v>
      </c>
      <c r="FR37" s="345">
        <v>2</v>
      </c>
      <c r="FS37" s="174">
        <v>1</v>
      </c>
      <c r="FT37" s="176">
        <v>11</v>
      </c>
      <c r="FU37" s="345">
        <v>1</v>
      </c>
      <c r="FV37" s="174">
        <v>0.5</v>
      </c>
      <c r="FW37" s="176">
        <v>14</v>
      </c>
      <c r="FX37" s="345">
        <v>5</v>
      </c>
      <c r="FY37" s="174">
        <v>2.6</v>
      </c>
      <c r="FZ37" s="176">
        <v>10</v>
      </c>
      <c r="GA37" s="345">
        <v>1</v>
      </c>
      <c r="GB37" s="174">
        <v>0.5</v>
      </c>
      <c r="GC37" s="176">
        <v>15</v>
      </c>
      <c r="GD37" s="345" t="s">
        <v>116</v>
      </c>
      <c r="GE37" s="174" t="s">
        <v>116</v>
      </c>
      <c r="GF37" s="176" t="s">
        <v>116</v>
      </c>
      <c r="GG37" s="345" t="s">
        <v>116</v>
      </c>
      <c r="GH37" s="174" t="s">
        <v>116</v>
      </c>
      <c r="GI37" s="176" t="s">
        <v>116</v>
      </c>
      <c r="GJ37" s="345" t="s">
        <v>116</v>
      </c>
      <c r="GK37" s="174" t="s">
        <v>116</v>
      </c>
      <c r="GL37" s="176" t="s">
        <v>116</v>
      </c>
      <c r="GM37" s="345">
        <v>13</v>
      </c>
      <c r="GN37" s="174">
        <v>7.6</v>
      </c>
      <c r="GO37" s="176">
        <v>3</v>
      </c>
      <c r="GP37" s="345">
        <v>0</v>
      </c>
      <c r="GQ37" s="174">
        <v>0</v>
      </c>
      <c r="GR37" s="176">
        <v>21</v>
      </c>
      <c r="GS37" s="345">
        <v>1</v>
      </c>
      <c r="GT37" s="174">
        <v>0.7</v>
      </c>
      <c r="GU37" s="176">
        <v>35</v>
      </c>
      <c r="GV37" s="345" t="s">
        <v>116</v>
      </c>
      <c r="GW37" s="174" t="s">
        <v>116</v>
      </c>
      <c r="GX37" s="176" t="s">
        <v>116</v>
      </c>
      <c r="GY37" s="345">
        <v>6</v>
      </c>
      <c r="GZ37" s="174">
        <v>4.5</v>
      </c>
      <c r="HA37" s="176">
        <v>6</v>
      </c>
      <c r="HB37" s="345" t="s">
        <v>116</v>
      </c>
      <c r="HC37" s="174" t="s">
        <v>116</v>
      </c>
      <c r="HD37" s="176" t="s">
        <v>116</v>
      </c>
      <c r="HE37" s="345">
        <v>1</v>
      </c>
      <c r="HF37" s="174">
        <v>0.8</v>
      </c>
      <c r="HG37" s="176">
        <v>22</v>
      </c>
      <c r="HH37" s="345">
        <v>0</v>
      </c>
      <c r="HI37" s="174">
        <v>0</v>
      </c>
      <c r="HJ37" s="176">
        <v>28</v>
      </c>
      <c r="HK37" s="345">
        <v>0</v>
      </c>
      <c r="HL37" s="174">
        <v>0</v>
      </c>
      <c r="HM37" s="176">
        <v>34</v>
      </c>
      <c r="HN37" s="345">
        <v>0</v>
      </c>
      <c r="HO37" s="174">
        <v>0</v>
      </c>
      <c r="HP37" s="176">
        <v>36</v>
      </c>
      <c r="HQ37" s="345">
        <v>0</v>
      </c>
      <c r="HR37" s="174">
        <v>0</v>
      </c>
      <c r="HS37" s="176">
        <v>28</v>
      </c>
      <c r="HT37" s="345">
        <v>10</v>
      </c>
      <c r="HU37" s="174">
        <v>9.6999999999999993</v>
      </c>
      <c r="HV37" s="176">
        <v>3</v>
      </c>
      <c r="HW37" s="345">
        <v>3</v>
      </c>
      <c r="HX37" s="174">
        <v>2.9</v>
      </c>
      <c r="HY37" s="176">
        <v>8</v>
      </c>
      <c r="HZ37" s="345">
        <v>1</v>
      </c>
      <c r="IA37" s="174">
        <v>1</v>
      </c>
      <c r="IB37" s="176">
        <v>21</v>
      </c>
      <c r="IC37" s="345">
        <v>3</v>
      </c>
      <c r="ID37" s="174">
        <v>3.1</v>
      </c>
      <c r="IE37" s="176">
        <v>5</v>
      </c>
      <c r="IF37" s="345">
        <v>0</v>
      </c>
      <c r="IG37" s="174">
        <v>0</v>
      </c>
      <c r="IH37" s="176">
        <v>30</v>
      </c>
      <c r="II37" s="345" t="s">
        <v>116</v>
      </c>
      <c r="IJ37" s="174" t="s">
        <v>116</v>
      </c>
      <c r="IK37" s="176" t="s">
        <v>116</v>
      </c>
      <c r="IL37" s="345">
        <v>66</v>
      </c>
      <c r="IM37" s="174">
        <v>72.5</v>
      </c>
      <c r="IN37" s="176">
        <v>1</v>
      </c>
      <c r="IO37" s="345" t="s">
        <v>116</v>
      </c>
      <c r="IP37" s="174" t="s">
        <v>116</v>
      </c>
      <c r="IQ37" s="176" t="s">
        <v>116</v>
      </c>
      <c r="IR37" s="345">
        <v>1</v>
      </c>
      <c r="IS37" s="174">
        <v>1.1000000000000001</v>
      </c>
      <c r="IT37" s="176">
        <v>2</v>
      </c>
      <c r="IU37" s="345">
        <v>2</v>
      </c>
      <c r="IV37" s="174">
        <v>2.4</v>
      </c>
      <c r="IW37" s="176">
        <v>8</v>
      </c>
      <c r="IX37" s="345">
        <v>5</v>
      </c>
      <c r="IY37" s="174">
        <v>6.1</v>
      </c>
      <c r="IZ37" s="176">
        <v>5</v>
      </c>
      <c r="JA37" s="345" t="s">
        <v>116</v>
      </c>
      <c r="JB37" s="174" t="s">
        <v>116</v>
      </c>
      <c r="JC37" s="176" t="s">
        <v>116</v>
      </c>
      <c r="JD37" s="345">
        <v>0</v>
      </c>
      <c r="JE37" s="174">
        <v>0</v>
      </c>
      <c r="JF37" s="176">
        <v>14</v>
      </c>
      <c r="JG37" s="345">
        <v>0</v>
      </c>
      <c r="JH37" s="174">
        <v>0</v>
      </c>
      <c r="JI37" s="176">
        <v>32</v>
      </c>
      <c r="JJ37" s="345">
        <v>0</v>
      </c>
      <c r="JK37" s="174">
        <v>0</v>
      </c>
      <c r="JL37" s="176">
        <v>35</v>
      </c>
      <c r="JM37" s="345">
        <v>2</v>
      </c>
      <c r="JN37" s="174">
        <v>2.9</v>
      </c>
      <c r="JO37" s="176">
        <v>12</v>
      </c>
      <c r="JP37" s="345" t="s">
        <v>116</v>
      </c>
      <c r="JQ37" s="174" t="s">
        <v>116</v>
      </c>
      <c r="JR37" s="176" t="s">
        <v>116</v>
      </c>
      <c r="JS37" s="345">
        <v>2</v>
      </c>
      <c r="JT37" s="174">
        <v>3</v>
      </c>
      <c r="JU37" s="176">
        <v>10</v>
      </c>
      <c r="JV37" s="345">
        <v>14</v>
      </c>
      <c r="JW37" s="174">
        <v>21.2</v>
      </c>
      <c r="JX37" s="176">
        <v>2</v>
      </c>
      <c r="JY37" s="345">
        <v>1</v>
      </c>
      <c r="JZ37" s="174">
        <v>1.6</v>
      </c>
      <c r="KA37" s="176">
        <v>9</v>
      </c>
      <c r="KB37" s="345" t="s">
        <v>116</v>
      </c>
      <c r="KC37" s="174" t="s">
        <v>116</v>
      </c>
      <c r="KD37" s="176" t="s">
        <v>116</v>
      </c>
      <c r="KE37" s="345">
        <v>1</v>
      </c>
      <c r="KF37" s="174">
        <v>1.7</v>
      </c>
      <c r="KG37" s="176">
        <v>8</v>
      </c>
      <c r="KH37" s="345">
        <v>1</v>
      </c>
      <c r="KI37" s="174">
        <v>1.7</v>
      </c>
      <c r="KJ37" s="176">
        <v>9</v>
      </c>
      <c r="KK37" s="345">
        <v>2</v>
      </c>
      <c r="KL37" s="174">
        <v>3.5</v>
      </c>
      <c r="KM37" s="176">
        <v>4</v>
      </c>
      <c r="KN37" s="345" t="s">
        <v>116</v>
      </c>
      <c r="KO37" s="174" t="s">
        <v>116</v>
      </c>
      <c r="KP37" s="176" t="s">
        <v>116</v>
      </c>
    </row>
    <row r="38" spans="1:302" ht="12.4" customHeight="1">
      <c r="A38" s="341" t="s">
        <v>763</v>
      </c>
      <c r="B38" s="163" t="s">
        <v>448</v>
      </c>
      <c r="C38" s="345">
        <v>589</v>
      </c>
      <c r="D38" s="174">
        <v>4.2</v>
      </c>
      <c r="E38" s="176">
        <v>7</v>
      </c>
      <c r="F38" s="345">
        <v>75</v>
      </c>
      <c r="G38" s="174">
        <v>0.9</v>
      </c>
      <c r="H38" s="176">
        <v>20</v>
      </c>
      <c r="I38" s="345">
        <v>135</v>
      </c>
      <c r="J38" s="174">
        <v>1.7</v>
      </c>
      <c r="K38" s="176">
        <v>17</v>
      </c>
      <c r="L38" s="345">
        <v>93</v>
      </c>
      <c r="M38" s="174">
        <v>1.4</v>
      </c>
      <c r="N38" s="176">
        <v>21</v>
      </c>
      <c r="O38" s="345">
        <v>143</v>
      </c>
      <c r="P38" s="174">
        <v>2.5</v>
      </c>
      <c r="Q38" s="176">
        <v>18</v>
      </c>
      <c r="R38" s="345">
        <v>16</v>
      </c>
      <c r="S38" s="174">
        <v>0.4</v>
      </c>
      <c r="T38" s="176">
        <v>28</v>
      </c>
      <c r="U38" s="345">
        <v>88</v>
      </c>
      <c r="V38" s="174">
        <v>3.8</v>
      </c>
      <c r="W38" s="176">
        <v>6</v>
      </c>
      <c r="X38" s="345">
        <v>28</v>
      </c>
      <c r="Y38" s="174">
        <v>1.4</v>
      </c>
      <c r="Z38" s="176">
        <v>20</v>
      </c>
      <c r="AA38" s="345">
        <v>33</v>
      </c>
      <c r="AB38" s="174">
        <v>1.7</v>
      </c>
      <c r="AC38" s="176">
        <v>9</v>
      </c>
      <c r="AD38" s="345">
        <v>43</v>
      </c>
      <c r="AE38" s="174">
        <v>2.6</v>
      </c>
      <c r="AF38" s="176">
        <v>6</v>
      </c>
      <c r="AG38" s="345">
        <v>0</v>
      </c>
      <c r="AH38" s="174">
        <v>0</v>
      </c>
      <c r="AI38" s="176">
        <v>35</v>
      </c>
      <c r="AJ38" s="345">
        <v>3</v>
      </c>
      <c r="AK38" s="174">
        <v>0.2</v>
      </c>
      <c r="AL38" s="176">
        <v>35</v>
      </c>
      <c r="AM38" s="345">
        <v>25</v>
      </c>
      <c r="AN38" s="174">
        <v>1.9</v>
      </c>
      <c r="AO38" s="176">
        <v>20</v>
      </c>
      <c r="AP38" s="345">
        <v>100</v>
      </c>
      <c r="AQ38" s="174">
        <v>8</v>
      </c>
      <c r="AR38" s="176">
        <v>3</v>
      </c>
      <c r="AS38" s="345">
        <v>3</v>
      </c>
      <c r="AT38" s="174">
        <v>0.3</v>
      </c>
      <c r="AU38" s="176">
        <v>27</v>
      </c>
      <c r="AV38" s="345">
        <v>8</v>
      </c>
      <c r="AW38" s="174">
        <v>0.8</v>
      </c>
      <c r="AX38" s="176">
        <v>12</v>
      </c>
      <c r="AY38" s="345">
        <v>7</v>
      </c>
      <c r="AZ38" s="174">
        <v>0.8</v>
      </c>
      <c r="BA38" s="176">
        <v>19</v>
      </c>
      <c r="BB38" s="345">
        <v>3</v>
      </c>
      <c r="BC38" s="174">
        <v>0.3</v>
      </c>
      <c r="BD38" s="176">
        <v>40</v>
      </c>
      <c r="BE38" s="345">
        <v>8</v>
      </c>
      <c r="BF38" s="174">
        <v>1</v>
      </c>
      <c r="BG38" s="176">
        <v>24</v>
      </c>
      <c r="BH38" s="345">
        <v>14</v>
      </c>
      <c r="BI38" s="174">
        <v>1.8</v>
      </c>
      <c r="BJ38" s="176">
        <v>17</v>
      </c>
      <c r="BK38" s="345">
        <v>11</v>
      </c>
      <c r="BL38" s="174">
        <v>1.4</v>
      </c>
      <c r="BM38" s="176">
        <v>14</v>
      </c>
      <c r="BN38" s="345">
        <v>9</v>
      </c>
      <c r="BO38" s="174">
        <v>1.2</v>
      </c>
      <c r="BP38" s="176">
        <v>20</v>
      </c>
      <c r="BQ38" s="345" t="s">
        <v>116</v>
      </c>
      <c r="BR38" s="174" t="s">
        <v>116</v>
      </c>
      <c r="BS38" s="176" t="s">
        <v>116</v>
      </c>
      <c r="BT38" s="345">
        <v>152</v>
      </c>
      <c r="BU38" s="174">
        <v>22.2</v>
      </c>
      <c r="BV38" s="176">
        <v>2</v>
      </c>
      <c r="BW38" s="345">
        <v>40</v>
      </c>
      <c r="BX38" s="174">
        <v>5.9</v>
      </c>
      <c r="BY38" s="176">
        <v>6</v>
      </c>
      <c r="BZ38" s="345">
        <v>1</v>
      </c>
      <c r="CA38" s="174">
        <v>0.2</v>
      </c>
      <c r="CB38" s="176">
        <v>32</v>
      </c>
      <c r="CC38" s="345">
        <v>1</v>
      </c>
      <c r="CD38" s="174">
        <v>0.2</v>
      </c>
      <c r="CE38" s="176">
        <v>34</v>
      </c>
      <c r="CF38" s="345">
        <v>9</v>
      </c>
      <c r="CG38" s="174">
        <v>1.5</v>
      </c>
      <c r="CH38" s="176">
        <v>13</v>
      </c>
      <c r="CI38" s="345">
        <v>0</v>
      </c>
      <c r="CJ38" s="174">
        <v>0</v>
      </c>
      <c r="CK38" s="176">
        <v>25</v>
      </c>
      <c r="CL38" s="345">
        <v>1</v>
      </c>
      <c r="CM38" s="174">
        <v>0.2</v>
      </c>
      <c r="CN38" s="176">
        <v>31</v>
      </c>
      <c r="CO38" s="345">
        <v>8</v>
      </c>
      <c r="CP38" s="174">
        <v>1.5</v>
      </c>
      <c r="CQ38" s="176">
        <v>13</v>
      </c>
      <c r="CR38" s="345" t="s">
        <v>478</v>
      </c>
      <c r="CS38" s="174" t="s">
        <v>478</v>
      </c>
      <c r="CT38" s="176" t="s">
        <v>116</v>
      </c>
      <c r="CU38" s="345">
        <v>12</v>
      </c>
      <c r="CV38" s="174">
        <v>2.2999999999999998</v>
      </c>
      <c r="CW38" s="176">
        <v>10</v>
      </c>
      <c r="CX38" s="345">
        <v>9</v>
      </c>
      <c r="CY38" s="174">
        <v>1.9</v>
      </c>
      <c r="CZ38" s="176">
        <v>6</v>
      </c>
      <c r="DA38" s="345" t="s">
        <v>478</v>
      </c>
      <c r="DB38" s="174" t="s">
        <v>478</v>
      </c>
      <c r="DC38" s="176" t="s">
        <v>116</v>
      </c>
      <c r="DD38" s="345" t="s">
        <v>116</v>
      </c>
      <c r="DE38" s="174" t="s">
        <v>116</v>
      </c>
      <c r="DF38" s="176" t="s">
        <v>116</v>
      </c>
      <c r="DG38" s="345">
        <v>8</v>
      </c>
      <c r="DH38" s="174">
        <v>1.8</v>
      </c>
      <c r="DI38" s="176">
        <v>11</v>
      </c>
      <c r="DJ38" s="345">
        <v>12</v>
      </c>
      <c r="DK38" s="174">
        <v>2.8</v>
      </c>
      <c r="DL38" s="176">
        <v>11</v>
      </c>
      <c r="DM38" s="345">
        <v>3</v>
      </c>
      <c r="DN38" s="174">
        <v>0.7</v>
      </c>
      <c r="DO38" s="176">
        <v>22</v>
      </c>
      <c r="DP38" s="345">
        <v>5</v>
      </c>
      <c r="DQ38" s="174">
        <v>1.3</v>
      </c>
      <c r="DR38" s="176">
        <v>20</v>
      </c>
      <c r="DS38" s="345">
        <v>5</v>
      </c>
      <c r="DT38" s="174">
        <v>1.3</v>
      </c>
      <c r="DU38" s="176">
        <v>10</v>
      </c>
      <c r="DV38" s="345">
        <v>9</v>
      </c>
      <c r="DW38" s="174">
        <v>2.5</v>
      </c>
      <c r="DX38" s="176">
        <v>14</v>
      </c>
      <c r="DY38" s="345" t="s">
        <v>478</v>
      </c>
      <c r="DZ38" s="174" t="s">
        <v>478</v>
      </c>
      <c r="EA38" s="176" t="s">
        <v>116</v>
      </c>
      <c r="EB38" s="345">
        <v>5</v>
      </c>
      <c r="EC38" s="174">
        <v>1.5</v>
      </c>
      <c r="ED38" s="176">
        <v>18</v>
      </c>
      <c r="EE38" s="345">
        <v>15</v>
      </c>
      <c r="EF38" s="174">
        <v>4.5999999999999996</v>
      </c>
      <c r="EG38" s="176">
        <v>8</v>
      </c>
      <c r="EH38" s="345">
        <v>3</v>
      </c>
      <c r="EI38" s="174">
        <v>0.9</v>
      </c>
      <c r="EJ38" s="176">
        <v>30</v>
      </c>
      <c r="EK38" s="345" t="s">
        <v>478</v>
      </c>
      <c r="EL38" s="174" t="s">
        <v>478</v>
      </c>
      <c r="EM38" s="176" t="s">
        <v>116</v>
      </c>
      <c r="EN38" s="345" t="s">
        <v>116</v>
      </c>
      <c r="EO38" s="174" t="s">
        <v>116</v>
      </c>
      <c r="EP38" s="176" t="s">
        <v>116</v>
      </c>
      <c r="EQ38" s="345">
        <v>2</v>
      </c>
      <c r="ER38" s="174">
        <v>0.7</v>
      </c>
      <c r="ES38" s="176">
        <v>15</v>
      </c>
      <c r="ET38" s="345">
        <v>15</v>
      </c>
      <c r="EU38" s="174">
        <v>5.3</v>
      </c>
      <c r="EV38" s="176">
        <v>9</v>
      </c>
      <c r="EW38" s="345">
        <v>2</v>
      </c>
      <c r="EX38" s="174">
        <v>0.7</v>
      </c>
      <c r="EY38" s="176">
        <v>25</v>
      </c>
      <c r="EZ38" s="345">
        <v>3</v>
      </c>
      <c r="FA38" s="174">
        <v>1.1000000000000001</v>
      </c>
      <c r="FB38" s="176">
        <v>19</v>
      </c>
      <c r="FC38" s="345">
        <v>1</v>
      </c>
      <c r="FD38" s="174">
        <v>0.4</v>
      </c>
      <c r="FE38" s="176">
        <v>23</v>
      </c>
      <c r="FF38" s="345">
        <v>24</v>
      </c>
      <c r="FG38" s="174">
        <v>9.6999999999999993</v>
      </c>
      <c r="FH38" s="176">
        <v>2</v>
      </c>
      <c r="FI38" s="345">
        <v>19</v>
      </c>
      <c r="FJ38" s="174">
        <v>7.9</v>
      </c>
      <c r="FK38" s="176">
        <v>2</v>
      </c>
      <c r="FL38" s="345">
        <v>11</v>
      </c>
      <c r="FM38" s="174">
        <v>4.9000000000000004</v>
      </c>
      <c r="FN38" s="176">
        <v>4</v>
      </c>
      <c r="FO38" s="345">
        <v>0</v>
      </c>
      <c r="FP38" s="174">
        <v>0</v>
      </c>
      <c r="FQ38" s="176">
        <v>28</v>
      </c>
      <c r="FR38" s="345">
        <v>0</v>
      </c>
      <c r="FS38" s="174">
        <v>0</v>
      </c>
      <c r="FT38" s="176">
        <v>23</v>
      </c>
      <c r="FU38" s="345">
        <v>2</v>
      </c>
      <c r="FV38" s="174">
        <v>1</v>
      </c>
      <c r="FW38" s="176">
        <v>9</v>
      </c>
      <c r="FX38" s="345">
        <v>7</v>
      </c>
      <c r="FY38" s="174">
        <v>3.7</v>
      </c>
      <c r="FZ38" s="176">
        <v>9</v>
      </c>
      <c r="GA38" s="345">
        <v>6</v>
      </c>
      <c r="GB38" s="174">
        <v>3.2</v>
      </c>
      <c r="GC38" s="176">
        <v>9</v>
      </c>
      <c r="GD38" s="345" t="s">
        <v>478</v>
      </c>
      <c r="GE38" s="174" t="s">
        <v>478</v>
      </c>
      <c r="GF38" s="176" t="s">
        <v>116</v>
      </c>
      <c r="GG38" s="345" t="s">
        <v>478</v>
      </c>
      <c r="GH38" s="174" t="s">
        <v>478</v>
      </c>
      <c r="GI38" s="176" t="s">
        <v>116</v>
      </c>
      <c r="GJ38" s="345" t="s">
        <v>116</v>
      </c>
      <c r="GK38" s="174" t="s">
        <v>116</v>
      </c>
      <c r="GL38" s="176" t="s">
        <v>116</v>
      </c>
      <c r="GM38" s="345">
        <v>0</v>
      </c>
      <c r="GN38" s="174">
        <v>0</v>
      </c>
      <c r="GO38" s="176">
        <v>40</v>
      </c>
      <c r="GP38" s="345">
        <v>0</v>
      </c>
      <c r="GQ38" s="174">
        <v>0</v>
      </c>
      <c r="GR38" s="176">
        <v>11</v>
      </c>
      <c r="GS38" s="345">
        <v>5</v>
      </c>
      <c r="GT38" s="174">
        <v>3.6</v>
      </c>
      <c r="GU38" s="176">
        <v>8</v>
      </c>
      <c r="GV38" s="345" t="s">
        <v>740</v>
      </c>
      <c r="GW38" s="174" t="s">
        <v>740</v>
      </c>
      <c r="GX38" s="176" t="s">
        <v>116</v>
      </c>
      <c r="GY38" s="345">
        <v>6</v>
      </c>
      <c r="GZ38" s="174">
        <v>4.5</v>
      </c>
      <c r="HA38" s="176">
        <v>7</v>
      </c>
      <c r="HB38" s="345" t="s">
        <v>740</v>
      </c>
      <c r="HC38" s="174" t="s">
        <v>740</v>
      </c>
      <c r="HD38" s="176" t="s">
        <v>116</v>
      </c>
      <c r="HE38" s="345">
        <v>0</v>
      </c>
      <c r="HF38" s="174">
        <v>0</v>
      </c>
      <c r="HG38" s="176">
        <v>31</v>
      </c>
      <c r="HH38" s="345">
        <v>0</v>
      </c>
      <c r="HI38" s="174">
        <v>0</v>
      </c>
      <c r="HJ38" s="176">
        <v>16</v>
      </c>
      <c r="HK38" s="345">
        <v>1</v>
      </c>
      <c r="HL38" s="174">
        <v>0.9</v>
      </c>
      <c r="HM38" s="176">
        <v>20</v>
      </c>
      <c r="HN38" s="345">
        <v>1</v>
      </c>
      <c r="HO38" s="174">
        <v>0.9</v>
      </c>
      <c r="HP38" s="176">
        <v>21</v>
      </c>
      <c r="HQ38" s="345">
        <v>0</v>
      </c>
      <c r="HR38" s="174">
        <v>0</v>
      </c>
      <c r="HS38" s="176">
        <v>26</v>
      </c>
      <c r="HT38" s="345">
        <v>4</v>
      </c>
      <c r="HU38" s="174">
        <v>3.9</v>
      </c>
      <c r="HV38" s="176">
        <v>5</v>
      </c>
      <c r="HW38" s="345">
        <v>3</v>
      </c>
      <c r="HX38" s="174">
        <v>2.9</v>
      </c>
      <c r="HY38" s="176">
        <v>6</v>
      </c>
      <c r="HZ38" s="345">
        <v>0</v>
      </c>
      <c r="IA38" s="174">
        <v>0</v>
      </c>
      <c r="IB38" s="176">
        <v>28</v>
      </c>
      <c r="IC38" s="345" t="s">
        <v>740</v>
      </c>
      <c r="ID38" s="174" t="s">
        <v>740</v>
      </c>
      <c r="IE38" s="176" t="s">
        <v>116</v>
      </c>
      <c r="IF38" s="345">
        <v>1</v>
      </c>
      <c r="IG38" s="174">
        <v>1.1000000000000001</v>
      </c>
      <c r="IH38" s="176">
        <v>18</v>
      </c>
      <c r="II38" s="345">
        <v>0</v>
      </c>
      <c r="IJ38" s="174">
        <v>0</v>
      </c>
      <c r="IK38" s="176">
        <v>18</v>
      </c>
      <c r="IL38" s="345">
        <v>2</v>
      </c>
      <c r="IM38" s="174">
        <v>2.2000000000000002</v>
      </c>
      <c r="IN38" s="176">
        <v>6</v>
      </c>
      <c r="IO38" s="345" t="s">
        <v>116</v>
      </c>
      <c r="IP38" s="174" t="s">
        <v>116</v>
      </c>
      <c r="IQ38" s="176" t="s">
        <v>116</v>
      </c>
      <c r="IR38" s="345">
        <v>0</v>
      </c>
      <c r="IS38" s="174">
        <v>0</v>
      </c>
      <c r="IT38" s="176">
        <v>8</v>
      </c>
      <c r="IU38" s="345">
        <v>0</v>
      </c>
      <c r="IV38" s="174">
        <v>0</v>
      </c>
      <c r="IW38" s="176">
        <v>27</v>
      </c>
      <c r="IX38" s="345">
        <v>5</v>
      </c>
      <c r="IY38" s="174">
        <v>6.1</v>
      </c>
      <c r="IZ38" s="176">
        <v>6</v>
      </c>
      <c r="JA38" s="345">
        <v>0</v>
      </c>
      <c r="JB38" s="174">
        <v>0</v>
      </c>
      <c r="JC38" s="176">
        <v>18</v>
      </c>
      <c r="JD38" s="345">
        <v>0</v>
      </c>
      <c r="JE38" s="174">
        <v>0</v>
      </c>
      <c r="JF38" s="176">
        <v>5</v>
      </c>
      <c r="JG38" s="345">
        <v>2</v>
      </c>
      <c r="JH38" s="174">
        <v>2.7</v>
      </c>
      <c r="JI38" s="176">
        <v>10</v>
      </c>
      <c r="JJ38" s="345">
        <v>0</v>
      </c>
      <c r="JK38" s="174">
        <v>0</v>
      </c>
      <c r="JL38" s="176">
        <v>18</v>
      </c>
      <c r="JM38" s="345">
        <v>5</v>
      </c>
      <c r="JN38" s="174">
        <v>7.2</v>
      </c>
      <c r="JO38" s="176">
        <v>5</v>
      </c>
      <c r="JP38" s="345">
        <v>0</v>
      </c>
      <c r="JQ38" s="174">
        <v>0</v>
      </c>
      <c r="JR38" s="176">
        <v>9</v>
      </c>
      <c r="JS38" s="345">
        <v>1</v>
      </c>
      <c r="JT38" s="174">
        <v>1.5</v>
      </c>
      <c r="JU38" s="176">
        <v>21</v>
      </c>
      <c r="JV38" s="345" t="s">
        <v>116</v>
      </c>
      <c r="JW38" s="174" t="s">
        <v>116</v>
      </c>
      <c r="JX38" s="176" t="s">
        <v>116</v>
      </c>
      <c r="JY38" s="345">
        <v>0</v>
      </c>
      <c r="JZ38" s="174">
        <v>0</v>
      </c>
      <c r="KA38" s="176">
        <v>12</v>
      </c>
      <c r="KB38" s="345">
        <v>0</v>
      </c>
      <c r="KC38" s="174">
        <v>0</v>
      </c>
      <c r="KD38" s="176">
        <v>22</v>
      </c>
      <c r="KE38" s="345">
        <v>1</v>
      </c>
      <c r="KF38" s="174">
        <v>1.7</v>
      </c>
      <c r="KG38" s="176">
        <v>7</v>
      </c>
      <c r="KH38" s="345">
        <v>1</v>
      </c>
      <c r="KI38" s="174">
        <v>1.7</v>
      </c>
      <c r="KJ38" s="176">
        <v>10</v>
      </c>
      <c r="KK38" s="345">
        <v>0</v>
      </c>
      <c r="KL38" s="174">
        <v>0</v>
      </c>
      <c r="KM38" s="176">
        <v>30</v>
      </c>
      <c r="KN38" s="345">
        <v>0</v>
      </c>
      <c r="KO38" s="174">
        <v>0</v>
      </c>
      <c r="KP38" s="176">
        <v>37</v>
      </c>
    </row>
    <row r="39" spans="1:302" ht="12.4" customHeight="1">
      <c r="A39" s="341" t="s">
        <v>764</v>
      </c>
      <c r="B39" s="163" t="s">
        <v>449</v>
      </c>
      <c r="C39" s="345">
        <v>611</v>
      </c>
      <c r="D39" s="174">
        <v>4.4000000000000004</v>
      </c>
      <c r="E39" s="176">
        <v>6</v>
      </c>
      <c r="F39" s="345">
        <v>208</v>
      </c>
      <c r="G39" s="174">
        <v>2.6</v>
      </c>
      <c r="H39" s="176">
        <v>7</v>
      </c>
      <c r="I39" s="345">
        <v>188</v>
      </c>
      <c r="J39" s="174">
        <v>2.4</v>
      </c>
      <c r="K39" s="176">
        <v>10</v>
      </c>
      <c r="L39" s="345">
        <v>330</v>
      </c>
      <c r="M39" s="174">
        <v>4.9000000000000004</v>
      </c>
      <c r="N39" s="176">
        <v>7</v>
      </c>
      <c r="O39" s="345">
        <v>523</v>
      </c>
      <c r="P39" s="174">
        <v>9.1999999999999993</v>
      </c>
      <c r="Q39" s="176">
        <v>1</v>
      </c>
      <c r="R39" s="345">
        <v>31</v>
      </c>
      <c r="S39" s="174">
        <v>0.8</v>
      </c>
      <c r="T39" s="176">
        <v>22</v>
      </c>
      <c r="U39" s="345">
        <v>122</v>
      </c>
      <c r="V39" s="174">
        <v>5.3</v>
      </c>
      <c r="W39" s="176">
        <v>4</v>
      </c>
      <c r="X39" s="345">
        <v>101</v>
      </c>
      <c r="Y39" s="174">
        <v>5</v>
      </c>
      <c r="Z39" s="176">
        <v>7</v>
      </c>
      <c r="AA39" s="345">
        <v>8</v>
      </c>
      <c r="AB39" s="174">
        <v>0.4</v>
      </c>
      <c r="AC39" s="176">
        <v>28</v>
      </c>
      <c r="AD39" s="345">
        <v>2</v>
      </c>
      <c r="AE39" s="174">
        <v>0.1</v>
      </c>
      <c r="AF39" s="176">
        <v>17</v>
      </c>
      <c r="AG39" s="345">
        <v>0</v>
      </c>
      <c r="AH39" s="174">
        <v>0</v>
      </c>
      <c r="AI39" s="176">
        <v>28</v>
      </c>
      <c r="AJ39" s="345">
        <v>7</v>
      </c>
      <c r="AK39" s="174">
        <v>0.5</v>
      </c>
      <c r="AL39" s="176">
        <v>19</v>
      </c>
      <c r="AM39" s="345">
        <v>134</v>
      </c>
      <c r="AN39" s="174">
        <v>10</v>
      </c>
      <c r="AO39" s="176">
        <v>1</v>
      </c>
      <c r="AP39" s="345">
        <v>52</v>
      </c>
      <c r="AQ39" s="174">
        <v>4.2</v>
      </c>
      <c r="AR39" s="176">
        <v>7</v>
      </c>
      <c r="AS39" s="345">
        <v>361</v>
      </c>
      <c r="AT39" s="174">
        <v>32.5</v>
      </c>
      <c r="AU39" s="176">
        <v>1</v>
      </c>
      <c r="AV39" s="345">
        <v>30</v>
      </c>
      <c r="AW39" s="174">
        <v>3</v>
      </c>
      <c r="AX39" s="176">
        <v>4</v>
      </c>
      <c r="AY39" s="345">
        <v>15</v>
      </c>
      <c r="AZ39" s="174">
        <v>1.6</v>
      </c>
      <c r="BA39" s="176">
        <v>7</v>
      </c>
      <c r="BB39" s="345">
        <v>68</v>
      </c>
      <c r="BC39" s="174">
        <v>7.5</v>
      </c>
      <c r="BD39" s="176">
        <v>4</v>
      </c>
      <c r="BE39" s="345">
        <v>34</v>
      </c>
      <c r="BF39" s="174">
        <v>4.2</v>
      </c>
      <c r="BG39" s="176">
        <v>7</v>
      </c>
      <c r="BH39" s="345">
        <v>66</v>
      </c>
      <c r="BI39" s="174">
        <v>8.3000000000000007</v>
      </c>
      <c r="BJ39" s="176">
        <v>3</v>
      </c>
      <c r="BK39" s="345">
        <v>121</v>
      </c>
      <c r="BL39" s="174">
        <v>15.8</v>
      </c>
      <c r="BM39" s="176">
        <v>2</v>
      </c>
      <c r="BN39" s="345">
        <v>30</v>
      </c>
      <c r="BO39" s="174">
        <v>4</v>
      </c>
      <c r="BP39" s="176">
        <v>6</v>
      </c>
      <c r="BQ39" s="345" t="s">
        <v>116</v>
      </c>
      <c r="BR39" s="174" t="s">
        <v>116</v>
      </c>
      <c r="BS39" s="176" t="s">
        <v>116</v>
      </c>
      <c r="BT39" s="345">
        <v>0</v>
      </c>
      <c r="BU39" s="174">
        <v>0</v>
      </c>
      <c r="BV39" s="176">
        <v>36</v>
      </c>
      <c r="BW39" s="345">
        <v>63</v>
      </c>
      <c r="BX39" s="174">
        <v>9.1999999999999993</v>
      </c>
      <c r="BY39" s="176">
        <v>2</v>
      </c>
      <c r="BZ39" s="345">
        <v>130</v>
      </c>
      <c r="CA39" s="174">
        <v>19.8</v>
      </c>
      <c r="CB39" s="176">
        <v>1</v>
      </c>
      <c r="CC39" s="345">
        <v>34</v>
      </c>
      <c r="CD39" s="174">
        <v>5.4</v>
      </c>
      <c r="CE39" s="176">
        <v>5</v>
      </c>
      <c r="CF39" s="345">
        <v>11</v>
      </c>
      <c r="CG39" s="174">
        <v>1.9</v>
      </c>
      <c r="CH39" s="176">
        <v>11</v>
      </c>
      <c r="CI39" s="345">
        <v>5</v>
      </c>
      <c r="CJ39" s="174">
        <v>0.9</v>
      </c>
      <c r="CK39" s="176">
        <v>11</v>
      </c>
      <c r="CL39" s="345">
        <v>27</v>
      </c>
      <c r="CM39" s="174">
        <v>5</v>
      </c>
      <c r="CN39" s="176">
        <v>5</v>
      </c>
      <c r="CO39" s="345">
        <v>118</v>
      </c>
      <c r="CP39" s="174">
        <v>21.9</v>
      </c>
      <c r="CQ39" s="176">
        <v>1</v>
      </c>
      <c r="CR39" s="345">
        <v>22</v>
      </c>
      <c r="CS39" s="174">
        <v>4.2</v>
      </c>
      <c r="CT39" s="176">
        <v>2</v>
      </c>
      <c r="CU39" s="345">
        <v>3</v>
      </c>
      <c r="CV39" s="174">
        <v>0.6</v>
      </c>
      <c r="CW39" s="176">
        <v>22</v>
      </c>
      <c r="CX39" s="345">
        <v>0</v>
      </c>
      <c r="CY39" s="174">
        <v>0</v>
      </c>
      <c r="CZ39" s="176">
        <v>21</v>
      </c>
      <c r="DA39" s="345">
        <v>2</v>
      </c>
      <c r="DB39" s="174">
        <v>0.4</v>
      </c>
      <c r="DC39" s="176">
        <v>16</v>
      </c>
      <c r="DD39" s="345" t="s">
        <v>116</v>
      </c>
      <c r="DE39" s="174" t="s">
        <v>116</v>
      </c>
      <c r="DF39" s="176" t="s">
        <v>116</v>
      </c>
      <c r="DG39" s="345">
        <v>115</v>
      </c>
      <c r="DH39" s="174">
        <v>26</v>
      </c>
      <c r="DI39" s="176">
        <v>2</v>
      </c>
      <c r="DJ39" s="345">
        <v>3</v>
      </c>
      <c r="DK39" s="174">
        <v>0.7</v>
      </c>
      <c r="DL39" s="176">
        <v>21</v>
      </c>
      <c r="DM39" s="345">
        <v>8</v>
      </c>
      <c r="DN39" s="174">
        <v>2</v>
      </c>
      <c r="DO39" s="176">
        <v>13</v>
      </c>
      <c r="DP39" s="345">
        <v>4</v>
      </c>
      <c r="DQ39" s="174">
        <v>1</v>
      </c>
      <c r="DR39" s="176">
        <v>21</v>
      </c>
      <c r="DS39" s="345">
        <v>6</v>
      </c>
      <c r="DT39" s="174">
        <v>1.5</v>
      </c>
      <c r="DU39" s="176">
        <v>7</v>
      </c>
      <c r="DV39" s="345">
        <v>10</v>
      </c>
      <c r="DW39" s="174">
        <v>2.7</v>
      </c>
      <c r="DX39" s="176">
        <v>13</v>
      </c>
      <c r="DY39" s="345">
        <v>4</v>
      </c>
      <c r="DZ39" s="174">
        <v>1.2</v>
      </c>
      <c r="EA39" s="176">
        <v>20</v>
      </c>
      <c r="EB39" s="345">
        <v>23</v>
      </c>
      <c r="EC39" s="174">
        <v>6.7</v>
      </c>
      <c r="ED39" s="176">
        <v>3</v>
      </c>
      <c r="EE39" s="345">
        <v>35</v>
      </c>
      <c r="EF39" s="174">
        <v>10.8</v>
      </c>
      <c r="EG39" s="176">
        <v>3</v>
      </c>
      <c r="EH39" s="345">
        <v>5</v>
      </c>
      <c r="EI39" s="174">
        <v>1.6</v>
      </c>
      <c r="EJ39" s="176">
        <v>15</v>
      </c>
      <c r="EK39" s="345" t="s">
        <v>478</v>
      </c>
      <c r="EL39" s="174" t="s">
        <v>478</v>
      </c>
      <c r="EM39" s="176" t="s">
        <v>116</v>
      </c>
      <c r="EN39" s="345" t="s">
        <v>116</v>
      </c>
      <c r="EO39" s="174" t="s">
        <v>116</v>
      </c>
      <c r="EP39" s="176" t="s">
        <v>116</v>
      </c>
      <c r="EQ39" s="345">
        <v>3</v>
      </c>
      <c r="ER39" s="174">
        <v>1</v>
      </c>
      <c r="ES39" s="176">
        <v>14</v>
      </c>
      <c r="ET39" s="345">
        <v>2</v>
      </c>
      <c r="EU39" s="174">
        <v>0.7</v>
      </c>
      <c r="EV39" s="176">
        <v>20</v>
      </c>
      <c r="EW39" s="345">
        <v>55</v>
      </c>
      <c r="EX39" s="174">
        <v>19.899999999999999</v>
      </c>
      <c r="EY39" s="176">
        <v>1</v>
      </c>
      <c r="EZ39" s="345">
        <v>12</v>
      </c>
      <c r="FA39" s="174">
        <v>4.5</v>
      </c>
      <c r="FB39" s="176">
        <v>6</v>
      </c>
      <c r="FC39" s="345">
        <v>20</v>
      </c>
      <c r="FD39" s="174">
        <v>7.8</v>
      </c>
      <c r="FE39" s="176">
        <v>4</v>
      </c>
      <c r="FF39" s="345">
        <v>10</v>
      </c>
      <c r="FG39" s="174">
        <v>4</v>
      </c>
      <c r="FH39" s="176">
        <v>6</v>
      </c>
      <c r="FI39" s="345">
        <v>55</v>
      </c>
      <c r="FJ39" s="174">
        <v>22.8</v>
      </c>
      <c r="FK39" s="176">
        <v>1</v>
      </c>
      <c r="FL39" s="345">
        <v>4</v>
      </c>
      <c r="FM39" s="174">
        <v>1.8</v>
      </c>
      <c r="FN39" s="176">
        <v>15</v>
      </c>
      <c r="FO39" s="345">
        <v>9</v>
      </c>
      <c r="FP39" s="174">
        <v>4.3</v>
      </c>
      <c r="FQ39" s="176">
        <v>6</v>
      </c>
      <c r="FR39" s="345">
        <v>7</v>
      </c>
      <c r="FS39" s="174">
        <v>3.6</v>
      </c>
      <c r="FT39" s="176">
        <v>3</v>
      </c>
      <c r="FU39" s="345">
        <v>1</v>
      </c>
      <c r="FV39" s="174">
        <v>0.5</v>
      </c>
      <c r="FW39" s="176">
        <v>27</v>
      </c>
      <c r="FX39" s="345">
        <v>0</v>
      </c>
      <c r="FY39" s="174">
        <v>0</v>
      </c>
      <c r="FZ39" s="176">
        <v>40</v>
      </c>
      <c r="GA39" s="345">
        <v>1</v>
      </c>
      <c r="GB39" s="174">
        <v>0.5</v>
      </c>
      <c r="GC39" s="176">
        <v>16</v>
      </c>
      <c r="GD39" s="345">
        <v>81</v>
      </c>
      <c r="GE39" s="174">
        <v>43.5</v>
      </c>
      <c r="GF39" s="176">
        <v>1</v>
      </c>
      <c r="GG39" s="345">
        <v>0</v>
      </c>
      <c r="GH39" s="174">
        <v>0</v>
      </c>
      <c r="GI39" s="176">
        <v>19</v>
      </c>
      <c r="GJ39" s="345" t="s">
        <v>116</v>
      </c>
      <c r="GK39" s="174" t="s">
        <v>116</v>
      </c>
      <c r="GL39" s="176" t="s">
        <v>116</v>
      </c>
      <c r="GM39" s="345">
        <v>4</v>
      </c>
      <c r="GN39" s="174">
        <v>2.4</v>
      </c>
      <c r="GO39" s="176">
        <v>12</v>
      </c>
      <c r="GP39" s="345">
        <v>0</v>
      </c>
      <c r="GQ39" s="174">
        <v>0</v>
      </c>
      <c r="GR39" s="176">
        <v>12</v>
      </c>
      <c r="GS39" s="345">
        <v>11</v>
      </c>
      <c r="GT39" s="174">
        <v>7.9</v>
      </c>
      <c r="GU39" s="176">
        <v>5</v>
      </c>
      <c r="GV39" s="345" t="s">
        <v>116</v>
      </c>
      <c r="GW39" s="174" t="s">
        <v>116</v>
      </c>
      <c r="GX39" s="176" t="s">
        <v>116</v>
      </c>
      <c r="GY39" s="345">
        <v>2</v>
      </c>
      <c r="GZ39" s="174">
        <v>1.5</v>
      </c>
      <c r="HA39" s="176">
        <v>21</v>
      </c>
      <c r="HB39" s="345">
        <v>130</v>
      </c>
      <c r="HC39" s="174">
        <v>100</v>
      </c>
      <c r="HD39" s="176">
        <v>1</v>
      </c>
      <c r="HE39" s="345">
        <v>26</v>
      </c>
      <c r="HF39" s="174">
        <v>21.3</v>
      </c>
      <c r="HG39" s="176">
        <v>1</v>
      </c>
      <c r="HH39" s="345">
        <v>11</v>
      </c>
      <c r="HI39" s="174">
        <v>9.1999999999999993</v>
      </c>
      <c r="HJ39" s="176">
        <v>2</v>
      </c>
      <c r="HK39" s="345">
        <v>8</v>
      </c>
      <c r="HL39" s="174">
        <v>6.8</v>
      </c>
      <c r="HM39" s="176">
        <v>6</v>
      </c>
      <c r="HN39" s="345">
        <v>50</v>
      </c>
      <c r="HO39" s="174">
        <v>43.9</v>
      </c>
      <c r="HP39" s="176">
        <v>1</v>
      </c>
      <c r="HQ39" s="345">
        <v>1</v>
      </c>
      <c r="HR39" s="174">
        <v>1</v>
      </c>
      <c r="HS39" s="176">
        <v>13</v>
      </c>
      <c r="HT39" s="345">
        <v>0</v>
      </c>
      <c r="HU39" s="174">
        <v>0</v>
      </c>
      <c r="HV39" s="176">
        <v>24</v>
      </c>
      <c r="HW39" s="345">
        <v>2</v>
      </c>
      <c r="HX39" s="174">
        <v>1.9</v>
      </c>
      <c r="HY39" s="176">
        <v>16</v>
      </c>
      <c r="HZ39" s="345">
        <v>1</v>
      </c>
      <c r="IA39" s="174">
        <v>1</v>
      </c>
      <c r="IB39" s="176">
        <v>22</v>
      </c>
      <c r="IC39" s="345">
        <v>0</v>
      </c>
      <c r="ID39" s="174">
        <v>0</v>
      </c>
      <c r="IE39" s="176">
        <v>22</v>
      </c>
      <c r="IF39" s="345">
        <v>25</v>
      </c>
      <c r="IG39" s="174">
        <v>26.3</v>
      </c>
      <c r="IH39" s="176">
        <v>1</v>
      </c>
      <c r="II39" s="345">
        <v>0</v>
      </c>
      <c r="IJ39" s="174">
        <v>0</v>
      </c>
      <c r="IK39" s="176">
        <v>12</v>
      </c>
      <c r="IL39" s="345">
        <v>0</v>
      </c>
      <c r="IM39" s="174">
        <v>0</v>
      </c>
      <c r="IN39" s="176">
        <v>14</v>
      </c>
      <c r="IO39" s="345" t="s">
        <v>116</v>
      </c>
      <c r="IP39" s="174" t="s">
        <v>116</v>
      </c>
      <c r="IQ39" s="176" t="s">
        <v>116</v>
      </c>
      <c r="IR39" s="345">
        <v>1</v>
      </c>
      <c r="IS39" s="174">
        <v>1.1000000000000001</v>
      </c>
      <c r="IT39" s="176">
        <v>3</v>
      </c>
      <c r="IU39" s="345">
        <v>0</v>
      </c>
      <c r="IV39" s="174">
        <v>0</v>
      </c>
      <c r="IW39" s="176">
        <v>25</v>
      </c>
      <c r="IX39" s="345">
        <v>6</v>
      </c>
      <c r="IY39" s="174">
        <v>7.3</v>
      </c>
      <c r="IZ39" s="176">
        <v>3</v>
      </c>
      <c r="JA39" s="345" t="s">
        <v>740</v>
      </c>
      <c r="JB39" s="174" t="s">
        <v>740</v>
      </c>
      <c r="JC39" s="176" t="s">
        <v>116</v>
      </c>
      <c r="JD39" s="345">
        <v>1</v>
      </c>
      <c r="JE39" s="174">
        <v>1.4</v>
      </c>
      <c r="JF39" s="176">
        <v>3</v>
      </c>
      <c r="JG39" s="345">
        <v>10</v>
      </c>
      <c r="JH39" s="174">
        <v>13.5</v>
      </c>
      <c r="JI39" s="176">
        <v>2</v>
      </c>
      <c r="JJ39" s="345">
        <v>0</v>
      </c>
      <c r="JK39" s="174">
        <v>0</v>
      </c>
      <c r="JL39" s="176">
        <v>26</v>
      </c>
      <c r="JM39" s="345">
        <v>4</v>
      </c>
      <c r="JN39" s="174">
        <v>5.8</v>
      </c>
      <c r="JO39" s="176">
        <v>7</v>
      </c>
      <c r="JP39" s="345">
        <v>32</v>
      </c>
      <c r="JQ39" s="174">
        <v>47.1</v>
      </c>
      <c r="JR39" s="176">
        <v>1</v>
      </c>
      <c r="JS39" s="345">
        <v>0</v>
      </c>
      <c r="JT39" s="174">
        <v>0</v>
      </c>
      <c r="JU39" s="176">
        <v>43</v>
      </c>
      <c r="JV39" s="345">
        <v>5</v>
      </c>
      <c r="JW39" s="174">
        <v>7.6</v>
      </c>
      <c r="JX39" s="176">
        <v>3</v>
      </c>
      <c r="JY39" s="345">
        <v>2</v>
      </c>
      <c r="JZ39" s="174">
        <v>3.3</v>
      </c>
      <c r="KA39" s="176">
        <v>5</v>
      </c>
      <c r="KB39" s="345">
        <v>0</v>
      </c>
      <c r="KC39" s="174">
        <v>0</v>
      </c>
      <c r="KD39" s="176">
        <v>16</v>
      </c>
      <c r="KE39" s="345" t="s">
        <v>116</v>
      </c>
      <c r="KF39" s="174" t="s">
        <v>116</v>
      </c>
      <c r="KG39" s="176" t="s">
        <v>116</v>
      </c>
      <c r="KH39" s="345">
        <v>0</v>
      </c>
      <c r="KI39" s="174">
        <v>0</v>
      </c>
      <c r="KJ39" s="176">
        <v>27</v>
      </c>
      <c r="KK39" s="345">
        <v>1</v>
      </c>
      <c r="KL39" s="174">
        <v>1.8</v>
      </c>
      <c r="KM39" s="176">
        <v>17</v>
      </c>
      <c r="KN39" s="345">
        <v>5</v>
      </c>
      <c r="KO39" s="174">
        <v>9.4</v>
      </c>
      <c r="KP39" s="176">
        <v>3</v>
      </c>
    </row>
    <row r="40" spans="1:302" ht="12.4" customHeight="1">
      <c r="A40" s="341" t="s">
        <v>765</v>
      </c>
      <c r="B40" s="163" t="s">
        <v>450</v>
      </c>
      <c r="C40" s="345">
        <v>458</v>
      </c>
      <c r="D40" s="174">
        <v>3.3</v>
      </c>
      <c r="E40" s="176">
        <v>10</v>
      </c>
      <c r="F40" s="345">
        <v>418</v>
      </c>
      <c r="G40" s="174">
        <v>5.3</v>
      </c>
      <c r="H40" s="176">
        <v>2</v>
      </c>
      <c r="I40" s="345">
        <v>244</v>
      </c>
      <c r="J40" s="174">
        <v>3.1</v>
      </c>
      <c r="K40" s="176">
        <v>8</v>
      </c>
      <c r="L40" s="345">
        <v>287</v>
      </c>
      <c r="M40" s="174">
        <v>4.2</v>
      </c>
      <c r="N40" s="176">
        <v>8</v>
      </c>
      <c r="O40" s="345">
        <v>244</v>
      </c>
      <c r="P40" s="174">
        <v>4.3</v>
      </c>
      <c r="Q40" s="176">
        <v>7</v>
      </c>
      <c r="R40" s="346" t="s">
        <v>478</v>
      </c>
      <c r="S40" s="174" t="s">
        <v>478</v>
      </c>
      <c r="T40" s="176" t="s">
        <v>116</v>
      </c>
      <c r="U40" s="346">
        <v>77</v>
      </c>
      <c r="V40" s="174">
        <v>3.3</v>
      </c>
      <c r="W40" s="176">
        <v>8</v>
      </c>
      <c r="X40" s="346">
        <v>277</v>
      </c>
      <c r="Y40" s="174">
        <v>13.7</v>
      </c>
      <c r="Z40" s="176">
        <v>1</v>
      </c>
      <c r="AA40" s="346">
        <v>21</v>
      </c>
      <c r="AB40" s="174">
        <v>1.1000000000000001</v>
      </c>
      <c r="AC40" s="176">
        <v>14</v>
      </c>
      <c r="AD40" s="346">
        <v>2</v>
      </c>
      <c r="AE40" s="174">
        <v>0.1</v>
      </c>
      <c r="AF40" s="176">
        <v>15</v>
      </c>
      <c r="AG40" s="346">
        <v>0</v>
      </c>
      <c r="AH40" s="174">
        <v>0</v>
      </c>
      <c r="AI40" s="176">
        <v>34</v>
      </c>
      <c r="AJ40" s="346">
        <v>15</v>
      </c>
      <c r="AK40" s="174">
        <v>1</v>
      </c>
      <c r="AL40" s="176">
        <v>9</v>
      </c>
      <c r="AM40" s="346">
        <v>25</v>
      </c>
      <c r="AN40" s="174">
        <v>1.9</v>
      </c>
      <c r="AO40" s="176">
        <v>21</v>
      </c>
      <c r="AP40" s="346">
        <v>21</v>
      </c>
      <c r="AQ40" s="174">
        <v>1.7</v>
      </c>
      <c r="AR40" s="176">
        <v>17</v>
      </c>
      <c r="AS40" s="346">
        <v>1</v>
      </c>
      <c r="AT40" s="174">
        <v>0.1</v>
      </c>
      <c r="AU40" s="176">
        <v>39</v>
      </c>
      <c r="AV40" s="345">
        <v>4</v>
      </c>
      <c r="AW40" s="174">
        <v>0.4</v>
      </c>
      <c r="AX40" s="176">
        <v>18</v>
      </c>
      <c r="AY40" s="345">
        <v>50</v>
      </c>
      <c r="AZ40" s="174">
        <v>5.4</v>
      </c>
      <c r="BA40" s="176">
        <v>2</v>
      </c>
      <c r="BB40" s="345">
        <v>3</v>
      </c>
      <c r="BC40" s="174">
        <v>0.3</v>
      </c>
      <c r="BD40" s="176">
        <v>37</v>
      </c>
      <c r="BE40" s="345">
        <v>9</v>
      </c>
      <c r="BF40" s="174">
        <v>1.1000000000000001</v>
      </c>
      <c r="BG40" s="176">
        <v>21</v>
      </c>
      <c r="BH40" s="345">
        <v>28</v>
      </c>
      <c r="BI40" s="174">
        <v>3.5</v>
      </c>
      <c r="BJ40" s="176">
        <v>7</v>
      </c>
      <c r="BK40" s="346">
        <v>6</v>
      </c>
      <c r="BL40" s="174">
        <v>0.8</v>
      </c>
      <c r="BM40" s="176">
        <v>21</v>
      </c>
      <c r="BN40" s="346">
        <v>27</v>
      </c>
      <c r="BO40" s="174">
        <v>3.6</v>
      </c>
      <c r="BP40" s="176">
        <v>7</v>
      </c>
      <c r="BQ40" s="346" t="s">
        <v>116</v>
      </c>
      <c r="BR40" s="174" t="s">
        <v>116</v>
      </c>
      <c r="BS40" s="176" t="s">
        <v>116</v>
      </c>
      <c r="BT40" s="346">
        <v>0</v>
      </c>
      <c r="BU40" s="174">
        <v>0</v>
      </c>
      <c r="BV40" s="176">
        <v>38</v>
      </c>
      <c r="BW40" s="346">
        <v>50</v>
      </c>
      <c r="BX40" s="174">
        <v>7.3</v>
      </c>
      <c r="BY40" s="176">
        <v>3</v>
      </c>
      <c r="BZ40" s="345">
        <v>0</v>
      </c>
      <c r="CA40" s="174">
        <v>0</v>
      </c>
      <c r="CB40" s="176">
        <v>44</v>
      </c>
      <c r="CC40" s="345">
        <v>1</v>
      </c>
      <c r="CD40" s="174">
        <v>0.2</v>
      </c>
      <c r="CE40" s="176">
        <v>41</v>
      </c>
      <c r="CF40" s="345">
        <v>13</v>
      </c>
      <c r="CG40" s="174">
        <v>2.2000000000000002</v>
      </c>
      <c r="CH40" s="176">
        <v>9</v>
      </c>
      <c r="CI40" s="345">
        <v>3</v>
      </c>
      <c r="CJ40" s="174">
        <v>0.5</v>
      </c>
      <c r="CK40" s="176">
        <v>14</v>
      </c>
      <c r="CL40" s="345">
        <v>3</v>
      </c>
      <c r="CM40" s="174">
        <v>0.6</v>
      </c>
      <c r="CN40" s="176">
        <v>19</v>
      </c>
      <c r="CO40" s="346">
        <v>1</v>
      </c>
      <c r="CP40" s="174">
        <v>0.2</v>
      </c>
      <c r="CQ40" s="176">
        <v>39</v>
      </c>
      <c r="CR40" s="346">
        <v>107</v>
      </c>
      <c r="CS40" s="174">
        <v>20.3</v>
      </c>
      <c r="CT40" s="176">
        <v>1</v>
      </c>
      <c r="CU40" s="346">
        <v>3</v>
      </c>
      <c r="CV40" s="174">
        <v>0.6</v>
      </c>
      <c r="CW40" s="176">
        <v>24</v>
      </c>
      <c r="CX40" s="346">
        <v>0</v>
      </c>
      <c r="CY40" s="174">
        <v>0</v>
      </c>
      <c r="CZ40" s="176">
        <v>17</v>
      </c>
      <c r="DA40" s="346" t="s">
        <v>478</v>
      </c>
      <c r="DB40" s="174" t="s">
        <v>478</v>
      </c>
      <c r="DC40" s="176" t="s">
        <v>116</v>
      </c>
      <c r="DD40" s="345" t="s">
        <v>116</v>
      </c>
      <c r="DE40" s="174" t="s">
        <v>116</v>
      </c>
      <c r="DF40" s="176" t="s">
        <v>116</v>
      </c>
      <c r="DG40" s="345">
        <v>9</v>
      </c>
      <c r="DH40" s="174">
        <v>2</v>
      </c>
      <c r="DI40" s="176">
        <v>10</v>
      </c>
      <c r="DJ40" s="345">
        <v>1</v>
      </c>
      <c r="DK40" s="174">
        <v>0.2</v>
      </c>
      <c r="DL40" s="176">
        <v>40</v>
      </c>
      <c r="DM40" s="345">
        <v>6</v>
      </c>
      <c r="DN40" s="174">
        <v>1.5</v>
      </c>
      <c r="DO40" s="176">
        <v>16</v>
      </c>
      <c r="DP40" s="345">
        <v>4</v>
      </c>
      <c r="DQ40" s="174">
        <v>1</v>
      </c>
      <c r="DR40" s="176">
        <v>22</v>
      </c>
      <c r="DS40" s="346">
        <v>0</v>
      </c>
      <c r="DT40" s="174">
        <v>0</v>
      </c>
      <c r="DU40" s="176">
        <v>33</v>
      </c>
      <c r="DV40" s="346">
        <v>5</v>
      </c>
      <c r="DW40" s="174">
        <v>1.4</v>
      </c>
      <c r="DX40" s="176">
        <v>16</v>
      </c>
      <c r="DY40" s="346">
        <v>17</v>
      </c>
      <c r="DZ40" s="174">
        <v>4.9000000000000004</v>
      </c>
      <c r="EA40" s="176">
        <v>7</v>
      </c>
      <c r="EB40" s="346">
        <v>9</v>
      </c>
      <c r="EC40" s="174">
        <v>2.6</v>
      </c>
      <c r="ED40" s="176">
        <v>12</v>
      </c>
      <c r="EE40" s="346">
        <v>51</v>
      </c>
      <c r="EF40" s="174">
        <v>15.7</v>
      </c>
      <c r="EG40" s="176">
        <v>2</v>
      </c>
      <c r="EH40" s="345">
        <v>13</v>
      </c>
      <c r="EI40" s="174">
        <v>4.0999999999999996</v>
      </c>
      <c r="EJ40" s="176">
        <v>8</v>
      </c>
      <c r="EK40" s="345" t="s">
        <v>740</v>
      </c>
      <c r="EL40" s="174" t="s">
        <v>740</v>
      </c>
      <c r="EM40" s="176" t="s">
        <v>116</v>
      </c>
      <c r="EN40" s="345" t="s">
        <v>116</v>
      </c>
      <c r="EO40" s="174" t="s">
        <v>116</v>
      </c>
      <c r="EP40" s="176" t="s">
        <v>116</v>
      </c>
      <c r="EQ40" s="345">
        <v>2</v>
      </c>
      <c r="ER40" s="174">
        <v>0.7</v>
      </c>
      <c r="ES40" s="176">
        <v>20</v>
      </c>
      <c r="ET40" s="345">
        <v>17</v>
      </c>
      <c r="EU40" s="174">
        <v>6</v>
      </c>
      <c r="EV40" s="176">
        <v>6</v>
      </c>
      <c r="EW40" s="345">
        <v>2</v>
      </c>
      <c r="EX40" s="174">
        <v>0.7</v>
      </c>
      <c r="EY40" s="176">
        <v>26</v>
      </c>
      <c r="EZ40" s="345">
        <v>3</v>
      </c>
      <c r="FA40" s="174">
        <v>1.1000000000000001</v>
      </c>
      <c r="FB40" s="176">
        <v>16</v>
      </c>
      <c r="FC40" s="345">
        <v>6</v>
      </c>
      <c r="FD40" s="174">
        <v>2.2999999999999998</v>
      </c>
      <c r="FE40" s="176">
        <v>9</v>
      </c>
      <c r="FF40" s="345">
        <v>3</v>
      </c>
      <c r="FG40" s="174">
        <v>1.2</v>
      </c>
      <c r="FH40" s="176">
        <v>23</v>
      </c>
      <c r="FI40" s="345">
        <v>3</v>
      </c>
      <c r="FJ40" s="174">
        <v>1.2</v>
      </c>
      <c r="FK40" s="176">
        <v>19</v>
      </c>
      <c r="FL40" s="345">
        <v>1</v>
      </c>
      <c r="FM40" s="174">
        <v>0.4</v>
      </c>
      <c r="FN40" s="176">
        <v>35</v>
      </c>
      <c r="FO40" s="345">
        <v>1</v>
      </c>
      <c r="FP40" s="174">
        <v>0.5</v>
      </c>
      <c r="FQ40" s="176">
        <v>15</v>
      </c>
      <c r="FR40" s="345">
        <v>0</v>
      </c>
      <c r="FS40" s="174">
        <v>0</v>
      </c>
      <c r="FT40" s="176">
        <v>31</v>
      </c>
      <c r="FU40" s="345">
        <v>0</v>
      </c>
      <c r="FV40" s="174">
        <v>0</v>
      </c>
      <c r="FW40" s="176">
        <v>42</v>
      </c>
      <c r="FX40" s="345">
        <v>4</v>
      </c>
      <c r="FY40" s="174">
        <v>2.1</v>
      </c>
      <c r="FZ40" s="176">
        <v>13</v>
      </c>
      <c r="GA40" s="345">
        <v>1</v>
      </c>
      <c r="GB40" s="174">
        <v>0.5</v>
      </c>
      <c r="GC40" s="176">
        <v>22</v>
      </c>
      <c r="GD40" s="345">
        <v>0</v>
      </c>
      <c r="GE40" s="174">
        <v>0</v>
      </c>
      <c r="GF40" s="176">
        <v>25</v>
      </c>
      <c r="GG40" s="345">
        <v>0</v>
      </c>
      <c r="GH40" s="174">
        <v>0</v>
      </c>
      <c r="GI40" s="176">
        <v>28</v>
      </c>
      <c r="GJ40" s="345" t="s">
        <v>116</v>
      </c>
      <c r="GK40" s="174" t="s">
        <v>116</v>
      </c>
      <c r="GL40" s="176" t="s">
        <v>116</v>
      </c>
      <c r="GM40" s="345">
        <v>7</v>
      </c>
      <c r="GN40" s="174">
        <v>4.0999999999999996</v>
      </c>
      <c r="GO40" s="176">
        <v>8</v>
      </c>
      <c r="GP40" s="345">
        <v>0</v>
      </c>
      <c r="GQ40" s="174">
        <v>0</v>
      </c>
      <c r="GR40" s="176">
        <v>16</v>
      </c>
      <c r="GS40" s="345">
        <v>6</v>
      </c>
      <c r="GT40" s="174">
        <v>4.3</v>
      </c>
      <c r="GU40" s="176">
        <v>6</v>
      </c>
      <c r="GV40" s="345">
        <v>1</v>
      </c>
      <c r="GW40" s="174">
        <v>0.7</v>
      </c>
      <c r="GX40" s="176">
        <v>15</v>
      </c>
      <c r="GY40" s="345">
        <v>4</v>
      </c>
      <c r="GZ40" s="174">
        <v>3</v>
      </c>
      <c r="HA40" s="176">
        <v>12</v>
      </c>
      <c r="HB40" s="345" t="s">
        <v>116</v>
      </c>
      <c r="HC40" s="174" t="s">
        <v>116</v>
      </c>
      <c r="HD40" s="176" t="s">
        <v>116</v>
      </c>
      <c r="HE40" s="345">
        <v>2</v>
      </c>
      <c r="HF40" s="174">
        <v>1.6</v>
      </c>
      <c r="HG40" s="176">
        <v>13</v>
      </c>
      <c r="HH40" s="345">
        <v>1</v>
      </c>
      <c r="HI40" s="174">
        <v>0.8</v>
      </c>
      <c r="HJ40" s="176">
        <v>5</v>
      </c>
      <c r="HK40" s="345">
        <v>3</v>
      </c>
      <c r="HL40" s="174">
        <v>2.6</v>
      </c>
      <c r="HM40" s="176">
        <v>9</v>
      </c>
      <c r="HN40" s="345">
        <v>0</v>
      </c>
      <c r="HO40" s="174">
        <v>0</v>
      </c>
      <c r="HP40" s="176">
        <v>27</v>
      </c>
      <c r="HQ40" s="345">
        <v>2</v>
      </c>
      <c r="HR40" s="174">
        <v>1.9</v>
      </c>
      <c r="HS40" s="176">
        <v>12</v>
      </c>
      <c r="HT40" s="345">
        <v>0</v>
      </c>
      <c r="HU40" s="174">
        <v>0</v>
      </c>
      <c r="HV40" s="176">
        <v>21</v>
      </c>
      <c r="HW40" s="345">
        <v>2</v>
      </c>
      <c r="HX40" s="174">
        <v>1.9</v>
      </c>
      <c r="HY40" s="176">
        <v>15</v>
      </c>
      <c r="HZ40" s="345">
        <v>2</v>
      </c>
      <c r="IA40" s="174">
        <v>2</v>
      </c>
      <c r="IB40" s="176">
        <v>12</v>
      </c>
      <c r="IC40" s="345">
        <v>0</v>
      </c>
      <c r="ID40" s="174">
        <v>0</v>
      </c>
      <c r="IE40" s="176">
        <v>17</v>
      </c>
      <c r="IF40" s="345">
        <v>0</v>
      </c>
      <c r="IG40" s="174">
        <v>0</v>
      </c>
      <c r="IH40" s="176">
        <v>27</v>
      </c>
      <c r="II40" s="345">
        <v>42</v>
      </c>
      <c r="IJ40" s="174">
        <v>44.2</v>
      </c>
      <c r="IK40" s="176">
        <v>1</v>
      </c>
      <c r="IL40" s="345">
        <v>0</v>
      </c>
      <c r="IM40" s="174">
        <v>0</v>
      </c>
      <c r="IN40" s="176">
        <v>15</v>
      </c>
      <c r="IO40" s="345" t="s">
        <v>116</v>
      </c>
      <c r="IP40" s="174" t="s">
        <v>116</v>
      </c>
      <c r="IQ40" s="176" t="s">
        <v>116</v>
      </c>
      <c r="IR40" s="345">
        <v>0</v>
      </c>
      <c r="IS40" s="174">
        <v>0</v>
      </c>
      <c r="IT40" s="176">
        <v>13</v>
      </c>
      <c r="IU40" s="345">
        <v>0</v>
      </c>
      <c r="IV40" s="174">
        <v>0</v>
      </c>
      <c r="IW40" s="176">
        <v>27</v>
      </c>
      <c r="IX40" s="345">
        <v>6</v>
      </c>
      <c r="IY40" s="174">
        <v>7.3</v>
      </c>
      <c r="IZ40" s="176">
        <v>4</v>
      </c>
      <c r="JA40" s="345">
        <v>0</v>
      </c>
      <c r="JB40" s="174">
        <v>0</v>
      </c>
      <c r="JC40" s="176">
        <v>20</v>
      </c>
      <c r="JD40" s="345">
        <v>2</v>
      </c>
      <c r="JE40" s="174">
        <v>2.7</v>
      </c>
      <c r="JF40" s="176">
        <v>2</v>
      </c>
      <c r="JG40" s="345" t="s">
        <v>478</v>
      </c>
      <c r="JH40" s="174" t="s">
        <v>478</v>
      </c>
      <c r="JI40" s="176" t="s">
        <v>116</v>
      </c>
      <c r="JJ40" s="345">
        <v>0</v>
      </c>
      <c r="JK40" s="174">
        <v>0</v>
      </c>
      <c r="JL40" s="176">
        <v>33</v>
      </c>
      <c r="JM40" s="345">
        <v>5</v>
      </c>
      <c r="JN40" s="174">
        <v>7.2</v>
      </c>
      <c r="JO40" s="176">
        <v>3</v>
      </c>
      <c r="JP40" s="345" t="s">
        <v>740</v>
      </c>
      <c r="JQ40" s="174" t="s">
        <v>740</v>
      </c>
      <c r="JR40" s="176" t="s">
        <v>116</v>
      </c>
      <c r="JS40" s="345">
        <v>1</v>
      </c>
      <c r="JT40" s="174">
        <v>1.5</v>
      </c>
      <c r="JU40" s="176">
        <v>26</v>
      </c>
      <c r="JV40" s="345" t="s">
        <v>116</v>
      </c>
      <c r="JW40" s="174" t="s">
        <v>116</v>
      </c>
      <c r="JX40" s="176" t="s">
        <v>116</v>
      </c>
      <c r="JY40" s="345" t="s">
        <v>116</v>
      </c>
      <c r="JZ40" s="174" t="s">
        <v>116</v>
      </c>
      <c r="KA40" s="176" t="s">
        <v>116</v>
      </c>
      <c r="KB40" s="345">
        <v>0</v>
      </c>
      <c r="KC40" s="174">
        <v>0</v>
      </c>
      <c r="KD40" s="176">
        <v>17</v>
      </c>
      <c r="KE40" s="345" t="s">
        <v>116</v>
      </c>
      <c r="KF40" s="174" t="s">
        <v>116</v>
      </c>
      <c r="KG40" s="176" t="s">
        <v>116</v>
      </c>
      <c r="KH40" s="345">
        <v>0</v>
      </c>
      <c r="KI40" s="174">
        <v>0</v>
      </c>
      <c r="KJ40" s="176">
        <v>14</v>
      </c>
      <c r="KK40" s="345">
        <v>0</v>
      </c>
      <c r="KL40" s="174">
        <v>0</v>
      </c>
      <c r="KM40" s="176">
        <v>30</v>
      </c>
      <c r="KN40" s="345" t="s">
        <v>740</v>
      </c>
      <c r="KO40" s="174" t="s">
        <v>740</v>
      </c>
      <c r="KP40" s="176" t="s">
        <v>116</v>
      </c>
    </row>
    <row r="41" spans="1:302" ht="12.4" customHeight="1">
      <c r="A41" s="341" t="s">
        <v>766</v>
      </c>
      <c r="B41" s="163" t="s">
        <v>451</v>
      </c>
      <c r="C41" s="345">
        <v>126</v>
      </c>
      <c r="D41" s="174">
        <v>0.9</v>
      </c>
      <c r="E41" s="176">
        <v>35</v>
      </c>
      <c r="F41" s="345">
        <v>219</v>
      </c>
      <c r="G41" s="174">
        <v>2.8</v>
      </c>
      <c r="H41" s="176">
        <v>6</v>
      </c>
      <c r="I41" s="345">
        <v>183</v>
      </c>
      <c r="J41" s="174">
        <v>2.2999999999999998</v>
      </c>
      <c r="K41" s="176">
        <v>11</v>
      </c>
      <c r="L41" s="345">
        <v>481</v>
      </c>
      <c r="M41" s="174">
        <v>7.1</v>
      </c>
      <c r="N41" s="176">
        <v>4</v>
      </c>
      <c r="O41" s="345">
        <v>231</v>
      </c>
      <c r="P41" s="174">
        <v>4.0999999999999996</v>
      </c>
      <c r="Q41" s="176">
        <v>9</v>
      </c>
      <c r="R41" s="345">
        <v>44</v>
      </c>
      <c r="S41" s="174">
        <v>1.1000000000000001</v>
      </c>
      <c r="T41" s="176">
        <v>17</v>
      </c>
      <c r="U41" s="345">
        <v>63</v>
      </c>
      <c r="V41" s="174">
        <v>2.7</v>
      </c>
      <c r="W41" s="176">
        <v>10</v>
      </c>
      <c r="X41" s="345">
        <v>31</v>
      </c>
      <c r="Y41" s="174">
        <v>1.5</v>
      </c>
      <c r="Z41" s="176">
        <v>16</v>
      </c>
      <c r="AA41" s="345">
        <v>10</v>
      </c>
      <c r="AB41" s="174">
        <v>0.5</v>
      </c>
      <c r="AC41" s="176">
        <v>25</v>
      </c>
      <c r="AD41" s="345">
        <v>18</v>
      </c>
      <c r="AE41" s="174">
        <v>1.1000000000000001</v>
      </c>
      <c r="AF41" s="176">
        <v>7</v>
      </c>
      <c r="AG41" s="345">
        <v>0</v>
      </c>
      <c r="AH41" s="174">
        <v>0</v>
      </c>
      <c r="AI41" s="176">
        <v>33</v>
      </c>
      <c r="AJ41" s="345">
        <v>12</v>
      </c>
      <c r="AK41" s="174">
        <v>0.8</v>
      </c>
      <c r="AL41" s="176">
        <v>11</v>
      </c>
      <c r="AM41" s="345">
        <v>39</v>
      </c>
      <c r="AN41" s="174">
        <v>2.9</v>
      </c>
      <c r="AO41" s="176">
        <v>11</v>
      </c>
      <c r="AP41" s="345">
        <v>125</v>
      </c>
      <c r="AQ41" s="174">
        <v>10</v>
      </c>
      <c r="AR41" s="176">
        <v>2</v>
      </c>
      <c r="AS41" s="345">
        <v>5</v>
      </c>
      <c r="AT41" s="174">
        <v>0.5</v>
      </c>
      <c r="AU41" s="176">
        <v>20</v>
      </c>
      <c r="AV41" s="345">
        <v>2</v>
      </c>
      <c r="AW41" s="174">
        <v>0.2</v>
      </c>
      <c r="AX41" s="176">
        <v>31</v>
      </c>
      <c r="AY41" s="345">
        <v>31</v>
      </c>
      <c r="AZ41" s="174">
        <v>3.3</v>
      </c>
      <c r="BA41" s="176">
        <v>4</v>
      </c>
      <c r="BB41" s="345">
        <v>156</v>
      </c>
      <c r="BC41" s="174">
        <v>17.3</v>
      </c>
      <c r="BD41" s="176">
        <v>2</v>
      </c>
      <c r="BE41" s="345">
        <v>28</v>
      </c>
      <c r="BF41" s="174">
        <v>3.4</v>
      </c>
      <c r="BG41" s="176">
        <v>9</v>
      </c>
      <c r="BH41" s="345">
        <v>83</v>
      </c>
      <c r="BI41" s="174">
        <v>10.5</v>
      </c>
      <c r="BJ41" s="176">
        <v>1</v>
      </c>
      <c r="BK41" s="345">
        <v>44</v>
      </c>
      <c r="BL41" s="174">
        <v>5.8</v>
      </c>
      <c r="BM41" s="176">
        <v>3</v>
      </c>
      <c r="BN41" s="345">
        <v>73</v>
      </c>
      <c r="BO41" s="174">
        <v>9.6999999999999993</v>
      </c>
      <c r="BP41" s="176">
        <v>3</v>
      </c>
      <c r="BQ41" s="345" t="s">
        <v>116</v>
      </c>
      <c r="BR41" s="174" t="s">
        <v>116</v>
      </c>
      <c r="BS41" s="176" t="s">
        <v>116</v>
      </c>
      <c r="BT41" s="345">
        <v>2</v>
      </c>
      <c r="BU41" s="174">
        <v>0.3</v>
      </c>
      <c r="BV41" s="176">
        <v>19</v>
      </c>
      <c r="BW41" s="345">
        <v>9</v>
      </c>
      <c r="BX41" s="174">
        <v>1.3</v>
      </c>
      <c r="BY41" s="176">
        <v>21</v>
      </c>
      <c r="BZ41" s="345">
        <v>0</v>
      </c>
      <c r="CA41" s="174">
        <v>0</v>
      </c>
      <c r="CB41" s="176">
        <v>43</v>
      </c>
      <c r="CC41" s="345">
        <v>13</v>
      </c>
      <c r="CD41" s="174">
        <v>2.1</v>
      </c>
      <c r="CE41" s="176">
        <v>14</v>
      </c>
      <c r="CF41" s="345">
        <v>5</v>
      </c>
      <c r="CG41" s="174">
        <v>0.9</v>
      </c>
      <c r="CH41" s="176">
        <v>19</v>
      </c>
      <c r="CI41" s="345">
        <v>8</v>
      </c>
      <c r="CJ41" s="174">
        <v>1.5</v>
      </c>
      <c r="CK41" s="176">
        <v>6</v>
      </c>
      <c r="CL41" s="345">
        <v>3</v>
      </c>
      <c r="CM41" s="174">
        <v>0.6</v>
      </c>
      <c r="CN41" s="176">
        <v>21</v>
      </c>
      <c r="CO41" s="345">
        <v>2</v>
      </c>
      <c r="CP41" s="174">
        <v>0.4</v>
      </c>
      <c r="CQ41" s="176">
        <v>29</v>
      </c>
      <c r="CR41" s="345" t="s">
        <v>478</v>
      </c>
      <c r="CS41" s="174" t="s">
        <v>478</v>
      </c>
      <c r="CT41" s="176" t="s">
        <v>116</v>
      </c>
      <c r="CU41" s="345">
        <v>12</v>
      </c>
      <c r="CV41" s="174">
        <v>2.2999999999999998</v>
      </c>
      <c r="CW41" s="176">
        <v>11</v>
      </c>
      <c r="CX41" s="345">
        <v>4</v>
      </c>
      <c r="CY41" s="174">
        <v>0.8</v>
      </c>
      <c r="CZ41" s="176">
        <v>8</v>
      </c>
      <c r="DA41" s="345" t="s">
        <v>478</v>
      </c>
      <c r="DB41" s="174" t="s">
        <v>478</v>
      </c>
      <c r="DC41" s="176" t="s">
        <v>116</v>
      </c>
      <c r="DD41" s="345" t="s">
        <v>116</v>
      </c>
      <c r="DE41" s="174" t="s">
        <v>116</v>
      </c>
      <c r="DF41" s="176" t="s">
        <v>116</v>
      </c>
      <c r="DG41" s="345">
        <v>13</v>
      </c>
      <c r="DH41" s="174">
        <v>2.9</v>
      </c>
      <c r="DI41" s="176">
        <v>4</v>
      </c>
      <c r="DJ41" s="345">
        <v>2</v>
      </c>
      <c r="DK41" s="174">
        <v>0.5</v>
      </c>
      <c r="DL41" s="176">
        <v>26</v>
      </c>
      <c r="DM41" s="345">
        <v>1</v>
      </c>
      <c r="DN41" s="174">
        <v>0.2</v>
      </c>
      <c r="DO41" s="176">
        <v>32</v>
      </c>
      <c r="DP41" s="345">
        <v>47</v>
      </c>
      <c r="DQ41" s="174">
        <v>12</v>
      </c>
      <c r="DR41" s="176">
        <v>2</v>
      </c>
      <c r="DS41" s="345">
        <v>26</v>
      </c>
      <c r="DT41" s="174">
        <v>6.7</v>
      </c>
      <c r="DU41" s="176">
        <v>3</v>
      </c>
      <c r="DV41" s="345">
        <v>11</v>
      </c>
      <c r="DW41" s="174">
        <v>3</v>
      </c>
      <c r="DX41" s="176">
        <v>11</v>
      </c>
      <c r="DY41" s="345">
        <v>6</v>
      </c>
      <c r="DZ41" s="174">
        <v>1.7</v>
      </c>
      <c r="EA41" s="176">
        <v>15</v>
      </c>
      <c r="EB41" s="345">
        <v>23</v>
      </c>
      <c r="EC41" s="174">
        <v>6.7</v>
      </c>
      <c r="ED41" s="176">
        <v>4</v>
      </c>
      <c r="EE41" s="345">
        <v>12</v>
      </c>
      <c r="EF41" s="174">
        <v>3.7</v>
      </c>
      <c r="EG41" s="176">
        <v>9</v>
      </c>
      <c r="EH41" s="345">
        <v>3</v>
      </c>
      <c r="EI41" s="174">
        <v>0.9</v>
      </c>
      <c r="EJ41" s="176">
        <v>29</v>
      </c>
      <c r="EK41" s="345" t="s">
        <v>478</v>
      </c>
      <c r="EL41" s="174" t="s">
        <v>478</v>
      </c>
      <c r="EM41" s="176" t="s">
        <v>116</v>
      </c>
      <c r="EN41" s="345" t="s">
        <v>116</v>
      </c>
      <c r="EO41" s="174" t="s">
        <v>116</v>
      </c>
      <c r="EP41" s="176" t="s">
        <v>116</v>
      </c>
      <c r="EQ41" s="345">
        <v>16</v>
      </c>
      <c r="ER41" s="174">
        <v>5.5</v>
      </c>
      <c r="ES41" s="176">
        <v>2</v>
      </c>
      <c r="ET41" s="345">
        <v>2</v>
      </c>
      <c r="EU41" s="174">
        <v>0.7</v>
      </c>
      <c r="EV41" s="176">
        <v>19</v>
      </c>
      <c r="EW41" s="345">
        <v>12</v>
      </c>
      <c r="EX41" s="174">
        <v>4.3</v>
      </c>
      <c r="EY41" s="176">
        <v>5</v>
      </c>
      <c r="EZ41" s="345">
        <v>7</v>
      </c>
      <c r="FA41" s="174">
        <v>2.6</v>
      </c>
      <c r="FB41" s="176">
        <v>8</v>
      </c>
      <c r="FC41" s="345">
        <v>11</v>
      </c>
      <c r="FD41" s="174">
        <v>4.3</v>
      </c>
      <c r="FE41" s="176">
        <v>7</v>
      </c>
      <c r="FF41" s="345">
        <v>7</v>
      </c>
      <c r="FG41" s="174">
        <v>2.8</v>
      </c>
      <c r="FH41" s="176">
        <v>7</v>
      </c>
      <c r="FI41" s="345">
        <v>3</v>
      </c>
      <c r="FJ41" s="174">
        <v>1.2</v>
      </c>
      <c r="FK41" s="176">
        <v>18</v>
      </c>
      <c r="FL41" s="345">
        <v>1</v>
      </c>
      <c r="FM41" s="174">
        <v>0.4</v>
      </c>
      <c r="FN41" s="176">
        <v>38</v>
      </c>
      <c r="FO41" s="345">
        <v>1</v>
      </c>
      <c r="FP41" s="174">
        <v>0.5</v>
      </c>
      <c r="FQ41" s="176">
        <v>19</v>
      </c>
      <c r="FR41" s="345">
        <v>1</v>
      </c>
      <c r="FS41" s="174">
        <v>0.5</v>
      </c>
      <c r="FT41" s="176">
        <v>14</v>
      </c>
      <c r="FU41" s="345">
        <v>1</v>
      </c>
      <c r="FV41" s="174">
        <v>0.5</v>
      </c>
      <c r="FW41" s="176">
        <v>27</v>
      </c>
      <c r="FX41" s="345">
        <v>1</v>
      </c>
      <c r="FY41" s="174">
        <v>0.5</v>
      </c>
      <c r="FZ41" s="176">
        <v>26</v>
      </c>
      <c r="GA41" s="345" t="s">
        <v>116</v>
      </c>
      <c r="GB41" s="174" t="s">
        <v>116</v>
      </c>
      <c r="GC41" s="176" t="s">
        <v>116</v>
      </c>
      <c r="GD41" s="345" t="s">
        <v>116</v>
      </c>
      <c r="GE41" s="174" t="s">
        <v>116</v>
      </c>
      <c r="GF41" s="176" t="s">
        <v>116</v>
      </c>
      <c r="GG41" s="345">
        <v>1</v>
      </c>
      <c r="GH41" s="174">
        <v>0.6</v>
      </c>
      <c r="GI41" s="176">
        <v>14</v>
      </c>
      <c r="GJ41" s="345" t="s">
        <v>116</v>
      </c>
      <c r="GK41" s="174" t="s">
        <v>116</v>
      </c>
      <c r="GL41" s="176" t="s">
        <v>116</v>
      </c>
      <c r="GM41" s="345">
        <v>9</v>
      </c>
      <c r="GN41" s="174">
        <v>5.3</v>
      </c>
      <c r="GO41" s="176">
        <v>5</v>
      </c>
      <c r="GP41" s="345">
        <v>1</v>
      </c>
      <c r="GQ41" s="174">
        <v>0.6</v>
      </c>
      <c r="GR41" s="176">
        <v>7</v>
      </c>
      <c r="GS41" s="345">
        <v>12</v>
      </c>
      <c r="GT41" s="174">
        <v>8.6</v>
      </c>
      <c r="GU41" s="176">
        <v>4</v>
      </c>
      <c r="GV41" s="345" t="s">
        <v>116</v>
      </c>
      <c r="GW41" s="174" t="s">
        <v>116</v>
      </c>
      <c r="GX41" s="176" t="s">
        <v>116</v>
      </c>
      <c r="GY41" s="345">
        <v>3</v>
      </c>
      <c r="GZ41" s="174">
        <v>2.2999999999999998</v>
      </c>
      <c r="HA41" s="176">
        <v>14</v>
      </c>
      <c r="HB41" s="345">
        <v>0</v>
      </c>
      <c r="HC41" s="174">
        <v>0</v>
      </c>
      <c r="HD41" s="176">
        <v>2</v>
      </c>
      <c r="HE41" s="345">
        <v>1</v>
      </c>
      <c r="HF41" s="174">
        <v>0.8</v>
      </c>
      <c r="HG41" s="176">
        <v>18</v>
      </c>
      <c r="HH41" s="345">
        <v>0</v>
      </c>
      <c r="HI41" s="174">
        <v>0</v>
      </c>
      <c r="HJ41" s="176">
        <v>9</v>
      </c>
      <c r="HK41" s="345">
        <v>2</v>
      </c>
      <c r="HL41" s="174">
        <v>1.7</v>
      </c>
      <c r="HM41" s="176">
        <v>12</v>
      </c>
      <c r="HN41" s="345">
        <v>2</v>
      </c>
      <c r="HO41" s="174">
        <v>1.8</v>
      </c>
      <c r="HP41" s="176">
        <v>8</v>
      </c>
      <c r="HQ41" s="345" t="s">
        <v>116</v>
      </c>
      <c r="HR41" s="174" t="s">
        <v>116</v>
      </c>
      <c r="HS41" s="176" t="s">
        <v>116</v>
      </c>
      <c r="HT41" s="345">
        <v>2</v>
      </c>
      <c r="HU41" s="174">
        <v>1.9</v>
      </c>
      <c r="HV41" s="176">
        <v>10</v>
      </c>
      <c r="HW41" s="345">
        <v>1</v>
      </c>
      <c r="HX41" s="174">
        <v>1</v>
      </c>
      <c r="HY41" s="176">
        <v>31</v>
      </c>
      <c r="HZ41" s="345">
        <v>3</v>
      </c>
      <c r="IA41" s="174">
        <v>3</v>
      </c>
      <c r="IB41" s="176">
        <v>7</v>
      </c>
      <c r="IC41" s="345">
        <v>0</v>
      </c>
      <c r="ID41" s="174">
        <v>0</v>
      </c>
      <c r="IE41" s="176">
        <v>30</v>
      </c>
      <c r="IF41" s="345">
        <v>4</v>
      </c>
      <c r="IG41" s="174">
        <v>4.2</v>
      </c>
      <c r="IH41" s="176">
        <v>4</v>
      </c>
      <c r="II41" s="345">
        <v>8</v>
      </c>
      <c r="IJ41" s="174">
        <v>8.4</v>
      </c>
      <c r="IK41" s="176">
        <v>4</v>
      </c>
      <c r="IL41" s="345">
        <v>0</v>
      </c>
      <c r="IM41" s="174">
        <v>0</v>
      </c>
      <c r="IN41" s="176">
        <v>12</v>
      </c>
      <c r="IO41" s="345" t="s">
        <v>116</v>
      </c>
      <c r="IP41" s="174" t="s">
        <v>116</v>
      </c>
      <c r="IQ41" s="176" t="s">
        <v>116</v>
      </c>
      <c r="IR41" s="345">
        <v>1</v>
      </c>
      <c r="IS41" s="174">
        <v>1.1000000000000001</v>
      </c>
      <c r="IT41" s="176">
        <v>5</v>
      </c>
      <c r="IU41" s="345">
        <v>1</v>
      </c>
      <c r="IV41" s="174">
        <v>1.2</v>
      </c>
      <c r="IW41" s="176">
        <v>11</v>
      </c>
      <c r="IX41" s="345">
        <v>1</v>
      </c>
      <c r="IY41" s="174">
        <v>1.2</v>
      </c>
      <c r="IZ41" s="176">
        <v>13</v>
      </c>
      <c r="JA41" s="345">
        <v>1</v>
      </c>
      <c r="JB41" s="174">
        <v>1.3</v>
      </c>
      <c r="JC41" s="176">
        <v>13</v>
      </c>
      <c r="JD41" s="345">
        <v>69</v>
      </c>
      <c r="JE41" s="174">
        <v>93.2</v>
      </c>
      <c r="JF41" s="176">
        <v>1</v>
      </c>
      <c r="JG41" s="345">
        <v>3</v>
      </c>
      <c r="JH41" s="174">
        <v>4.0999999999999996</v>
      </c>
      <c r="JI41" s="176">
        <v>7</v>
      </c>
      <c r="JJ41" s="345">
        <v>0</v>
      </c>
      <c r="JK41" s="174">
        <v>0</v>
      </c>
      <c r="JL41" s="176">
        <v>25</v>
      </c>
      <c r="JM41" s="345">
        <v>5</v>
      </c>
      <c r="JN41" s="174">
        <v>7.2</v>
      </c>
      <c r="JO41" s="176">
        <v>4</v>
      </c>
      <c r="JP41" s="345" t="s">
        <v>116</v>
      </c>
      <c r="JQ41" s="174" t="s">
        <v>116</v>
      </c>
      <c r="JR41" s="176" t="s">
        <v>116</v>
      </c>
      <c r="JS41" s="345">
        <v>1</v>
      </c>
      <c r="JT41" s="174">
        <v>1.5</v>
      </c>
      <c r="JU41" s="176">
        <v>20</v>
      </c>
      <c r="JV41" s="345" t="s">
        <v>116</v>
      </c>
      <c r="JW41" s="174" t="s">
        <v>116</v>
      </c>
      <c r="JX41" s="176" t="s">
        <v>116</v>
      </c>
      <c r="JY41" s="345">
        <v>0</v>
      </c>
      <c r="JZ41" s="174">
        <v>0</v>
      </c>
      <c r="KA41" s="176">
        <v>19</v>
      </c>
      <c r="KB41" s="345">
        <v>0</v>
      </c>
      <c r="KC41" s="174">
        <v>0</v>
      </c>
      <c r="KD41" s="176">
        <v>18</v>
      </c>
      <c r="KE41" s="345" t="s">
        <v>116</v>
      </c>
      <c r="KF41" s="174" t="s">
        <v>116</v>
      </c>
      <c r="KG41" s="176" t="s">
        <v>116</v>
      </c>
      <c r="KH41" s="345" t="s">
        <v>478</v>
      </c>
      <c r="KI41" s="174" t="s">
        <v>478</v>
      </c>
      <c r="KJ41" s="176" t="s">
        <v>116</v>
      </c>
      <c r="KK41" s="345">
        <v>0</v>
      </c>
      <c r="KL41" s="174">
        <v>0</v>
      </c>
      <c r="KM41" s="176">
        <v>40</v>
      </c>
      <c r="KN41" s="345" t="s">
        <v>116</v>
      </c>
      <c r="KO41" s="174" t="s">
        <v>116</v>
      </c>
      <c r="KP41" s="176" t="s">
        <v>116</v>
      </c>
    </row>
    <row r="42" spans="1:302" ht="12.4" customHeight="1">
      <c r="A42" s="341" t="s">
        <v>767</v>
      </c>
      <c r="B42" s="163" t="s">
        <v>452</v>
      </c>
      <c r="C42" s="345">
        <v>266</v>
      </c>
      <c r="D42" s="174">
        <v>1.9</v>
      </c>
      <c r="E42" s="176">
        <v>18</v>
      </c>
      <c r="F42" s="345">
        <v>57</v>
      </c>
      <c r="G42" s="174">
        <v>0.7</v>
      </c>
      <c r="H42" s="176">
        <v>25</v>
      </c>
      <c r="I42" s="345">
        <v>47</v>
      </c>
      <c r="J42" s="174">
        <v>0.6</v>
      </c>
      <c r="K42" s="176">
        <v>34</v>
      </c>
      <c r="L42" s="345">
        <v>58</v>
      </c>
      <c r="M42" s="174">
        <v>0.9</v>
      </c>
      <c r="N42" s="176">
        <v>25</v>
      </c>
      <c r="O42" s="345">
        <v>87</v>
      </c>
      <c r="P42" s="174">
        <v>1.5</v>
      </c>
      <c r="Q42" s="176">
        <v>24</v>
      </c>
      <c r="R42" s="346" t="s">
        <v>478</v>
      </c>
      <c r="S42" s="174" t="s">
        <v>478</v>
      </c>
      <c r="T42" s="176" t="s">
        <v>116</v>
      </c>
      <c r="U42" s="346">
        <v>43</v>
      </c>
      <c r="V42" s="174">
        <v>1.9</v>
      </c>
      <c r="W42" s="176">
        <v>16</v>
      </c>
      <c r="X42" s="346">
        <v>45</v>
      </c>
      <c r="Y42" s="174">
        <v>2.2000000000000002</v>
      </c>
      <c r="Z42" s="176">
        <v>12</v>
      </c>
      <c r="AA42" s="346">
        <v>12</v>
      </c>
      <c r="AB42" s="174">
        <v>0.6</v>
      </c>
      <c r="AC42" s="176">
        <v>24</v>
      </c>
      <c r="AD42" s="346">
        <v>0</v>
      </c>
      <c r="AE42" s="174">
        <v>0</v>
      </c>
      <c r="AF42" s="176">
        <v>23</v>
      </c>
      <c r="AG42" s="346">
        <v>0</v>
      </c>
      <c r="AH42" s="174">
        <v>0</v>
      </c>
      <c r="AI42" s="176">
        <v>26</v>
      </c>
      <c r="AJ42" s="346">
        <v>6</v>
      </c>
      <c r="AK42" s="174">
        <v>0.4</v>
      </c>
      <c r="AL42" s="176">
        <v>21</v>
      </c>
      <c r="AM42" s="346">
        <v>133</v>
      </c>
      <c r="AN42" s="174">
        <v>9.9</v>
      </c>
      <c r="AO42" s="176">
        <v>2</v>
      </c>
      <c r="AP42" s="346">
        <v>97</v>
      </c>
      <c r="AQ42" s="174">
        <v>7.8</v>
      </c>
      <c r="AR42" s="176">
        <v>4</v>
      </c>
      <c r="AS42" s="346">
        <v>9</v>
      </c>
      <c r="AT42" s="174">
        <v>0.8</v>
      </c>
      <c r="AU42" s="176">
        <v>13</v>
      </c>
      <c r="AV42" s="345">
        <v>12</v>
      </c>
      <c r="AW42" s="174">
        <v>1.2</v>
      </c>
      <c r="AX42" s="176">
        <v>10</v>
      </c>
      <c r="AY42" s="345">
        <v>7</v>
      </c>
      <c r="AZ42" s="174">
        <v>0.8</v>
      </c>
      <c r="BA42" s="176">
        <v>20</v>
      </c>
      <c r="BB42" s="345">
        <v>19</v>
      </c>
      <c r="BC42" s="174">
        <v>2.1</v>
      </c>
      <c r="BD42" s="176">
        <v>10</v>
      </c>
      <c r="BE42" s="345">
        <v>20</v>
      </c>
      <c r="BF42" s="174">
        <v>2.5</v>
      </c>
      <c r="BG42" s="176">
        <v>12</v>
      </c>
      <c r="BH42" s="345">
        <v>73</v>
      </c>
      <c r="BI42" s="174">
        <v>9.1999999999999993</v>
      </c>
      <c r="BJ42" s="176">
        <v>2</v>
      </c>
      <c r="BK42" s="346">
        <v>7</v>
      </c>
      <c r="BL42" s="174">
        <v>0.9</v>
      </c>
      <c r="BM42" s="176">
        <v>20</v>
      </c>
      <c r="BN42" s="346">
        <v>18</v>
      </c>
      <c r="BO42" s="174">
        <v>2.4</v>
      </c>
      <c r="BP42" s="176">
        <v>9</v>
      </c>
      <c r="BQ42" s="346" t="s">
        <v>116</v>
      </c>
      <c r="BR42" s="174" t="s">
        <v>116</v>
      </c>
      <c r="BS42" s="176" t="s">
        <v>116</v>
      </c>
      <c r="BT42" s="346">
        <v>0</v>
      </c>
      <c r="BU42" s="174">
        <v>0</v>
      </c>
      <c r="BV42" s="176">
        <v>36</v>
      </c>
      <c r="BW42" s="346">
        <v>24</v>
      </c>
      <c r="BX42" s="174">
        <v>3.5</v>
      </c>
      <c r="BY42" s="176">
        <v>10</v>
      </c>
      <c r="BZ42" s="345">
        <v>1</v>
      </c>
      <c r="CA42" s="174">
        <v>0.2</v>
      </c>
      <c r="CB42" s="176">
        <v>34</v>
      </c>
      <c r="CC42" s="345">
        <v>1</v>
      </c>
      <c r="CD42" s="174">
        <v>0.2</v>
      </c>
      <c r="CE42" s="176">
        <v>32</v>
      </c>
      <c r="CF42" s="345">
        <v>1</v>
      </c>
      <c r="CG42" s="174">
        <v>0.2</v>
      </c>
      <c r="CH42" s="176">
        <v>37</v>
      </c>
      <c r="CI42" s="345">
        <v>7</v>
      </c>
      <c r="CJ42" s="174">
        <v>1.3</v>
      </c>
      <c r="CK42" s="176">
        <v>8</v>
      </c>
      <c r="CL42" s="345">
        <v>14</v>
      </c>
      <c r="CM42" s="174">
        <v>2.6</v>
      </c>
      <c r="CN42" s="176">
        <v>10</v>
      </c>
      <c r="CO42" s="346">
        <v>1</v>
      </c>
      <c r="CP42" s="174">
        <v>0.2</v>
      </c>
      <c r="CQ42" s="176">
        <v>40</v>
      </c>
      <c r="CR42" s="346">
        <v>16</v>
      </c>
      <c r="CS42" s="174">
        <v>3</v>
      </c>
      <c r="CT42" s="176">
        <v>7</v>
      </c>
      <c r="CU42" s="346">
        <v>40</v>
      </c>
      <c r="CV42" s="174">
        <v>7.8</v>
      </c>
      <c r="CW42" s="176">
        <v>4</v>
      </c>
      <c r="CX42" s="346">
        <v>0</v>
      </c>
      <c r="CY42" s="174">
        <v>0</v>
      </c>
      <c r="CZ42" s="176">
        <v>15</v>
      </c>
      <c r="DA42" s="346">
        <v>12</v>
      </c>
      <c r="DB42" s="174">
        <v>2.5</v>
      </c>
      <c r="DC42" s="176">
        <v>7</v>
      </c>
      <c r="DD42" s="345" t="s">
        <v>116</v>
      </c>
      <c r="DE42" s="174" t="s">
        <v>116</v>
      </c>
      <c r="DF42" s="176" t="s">
        <v>116</v>
      </c>
      <c r="DG42" s="345">
        <v>15</v>
      </c>
      <c r="DH42" s="174">
        <v>3.4</v>
      </c>
      <c r="DI42" s="176">
        <v>3</v>
      </c>
      <c r="DJ42" s="345">
        <v>1</v>
      </c>
      <c r="DK42" s="174">
        <v>0.2</v>
      </c>
      <c r="DL42" s="176">
        <v>39</v>
      </c>
      <c r="DM42" s="345">
        <v>1</v>
      </c>
      <c r="DN42" s="174">
        <v>0.2</v>
      </c>
      <c r="DO42" s="176">
        <v>29</v>
      </c>
      <c r="DP42" s="345">
        <v>34</v>
      </c>
      <c r="DQ42" s="174">
        <v>8.6999999999999993</v>
      </c>
      <c r="DR42" s="176">
        <v>4</v>
      </c>
      <c r="DS42" s="346">
        <v>8</v>
      </c>
      <c r="DT42" s="174">
        <v>2.1</v>
      </c>
      <c r="DU42" s="176">
        <v>6</v>
      </c>
      <c r="DV42" s="346" t="s">
        <v>116</v>
      </c>
      <c r="DW42" s="174" t="s">
        <v>116</v>
      </c>
      <c r="DX42" s="176" t="s">
        <v>116</v>
      </c>
      <c r="DY42" s="346">
        <v>29</v>
      </c>
      <c r="DZ42" s="174">
        <v>8.4</v>
      </c>
      <c r="EA42" s="176">
        <v>3</v>
      </c>
      <c r="EB42" s="346">
        <v>11</v>
      </c>
      <c r="EC42" s="174">
        <v>3.2</v>
      </c>
      <c r="ED42" s="176">
        <v>9</v>
      </c>
      <c r="EE42" s="346">
        <v>1</v>
      </c>
      <c r="EF42" s="174">
        <v>0.3</v>
      </c>
      <c r="EG42" s="176">
        <v>21</v>
      </c>
      <c r="EH42" s="345">
        <v>44</v>
      </c>
      <c r="EI42" s="174">
        <v>13.8</v>
      </c>
      <c r="EJ42" s="176">
        <v>1</v>
      </c>
      <c r="EK42" s="345">
        <v>1</v>
      </c>
      <c r="EL42" s="174">
        <v>0.3</v>
      </c>
      <c r="EM42" s="176">
        <v>19</v>
      </c>
      <c r="EN42" s="345" t="s">
        <v>116</v>
      </c>
      <c r="EO42" s="174" t="s">
        <v>116</v>
      </c>
      <c r="EP42" s="176" t="s">
        <v>116</v>
      </c>
      <c r="EQ42" s="345">
        <v>4</v>
      </c>
      <c r="ER42" s="174">
        <v>1.4</v>
      </c>
      <c r="ES42" s="176">
        <v>8</v>
      </c>
      <c r="ET42" s="345">
        <v>1</v>
      </c>
      <c r="EU42" s="174">
        <v>0.4</v>
      </c>
      <c r="EV42" s="176">
        <v>29</v>
      </c>
      <c r="EW42" s="345">
        <v>31</v>
      </c>
      <c r="EX42" s="174">
        <v>11.2</v>
      </c>
      <c r="EY42" s="176">
        <v>2</v>
      </c>
      <c r="EZ42" s="345">
        <v>1</v>
      </c>
      <c r="FA42" s="174">
        <v>0.4</v>
      </c>
      <c r="FB42" s="176">
        <v>44</v>
      </c>
      <c r="FC42" s="345">
        <v>5</v>
      </c>
      <c r="FD42" s="174">
        <v>1.9</v>
      </c>
      <c r="FE42" s="176">
        <v>11</v>
      </c>
      <c r="FF42" s="345">
        <v>5</v>
      </c>
      <c r="FG42" s="174">
        <v>2</v>
      </c>
      <c r="FH42" s="176">
        <v>11</v>
      </c>
      <c r="FI42" s="345">
        <v>6</v>
      </c>
      <c r="FJ42" s="174">
        <v>2.5</v>
      </c>
      <c r="FK42" s="176">
        <v>12</v>
      </c>
      <c r="FL42" s="345">
        <v>2</v>
      </c>
      <c r="FM42" s="174">
        <v>0.9</v>
      </c>
      <c r="FN42" s="176">
        <v>30</v>
      </c>
      <c r="FO42" s="345">
        <v>3</v>
      </c>
      <c r="FP42" s="174">
        <v>1.4</v>
      </c>
      <c r="FQ42" s="176">
        <v>12</v>
      </c>
      <c r="FR42" s="345">
        <v>0</v>
      </c>
      <c r="FS42" s="174">
        <v>0</v>
      </c>
      <c r="FT42" s="176">
        <v>25</v>
      </c>
      <c r="FU42" s="345">
        <v>1</v>
      </c>
      <c r="FV42" s="174">
        <v>0.5</v>
      </c>
      <c r="FW42" s="176">
        <v>29</v>
      </c>
      <c r="FX42" s="345">
        <v>23</v>
      </c>
      <c r="FY42" s="174">
        <v>12</v>
      </c>
      <c r="FZ42" s="176">
        <v>3</v>
      </c>
      <c r="GA42" s="345" t="s">
        <v>116</v>
      </c>
      <c r="GB42" s="174" t="s">
        <v>116</v>
      </c>
      <c r="GC42" s="176" t="s">
        <v>116</v>
      </c>
      <c r="GD42" s="345" t="s">
        <v>478</v>
      </c>
      <c r="GE42" s="174" t="s">
        <v>478</v>
      </c>
      <c r="GF42" s="176" t="s">
        <v>116</v>
      </c>
      <c r="GG42" s="345">
        <v>3</v>
      </c>
      <c r="GH42" s="174">
        <v>1.7</v>
      </c>
      <c r="GI42" s="176">
        <v>10</v>
      </c>
      <c r="GJ42" s="345" t="s">
        <v>116</v>
      </c>
      <c r="GK42" s="174" t="s">
        <v>116</v>
      </c>
      <c r="GL42" s="176" t="s">
        <v>116</v>
      </c>
      <c r="GM42" s="345">
        <v>2</v>
      </c>
      <c r="GN42" s="174">
        <v>1.2</v>
      </c>
      <c r="GO42" s="176">
        <v>21</v>
      </c>
      <c r="GP42" s="345">
        <v>0</v>
      </c>
      <c r="GQ42" s="174">
        <v>0</v>
      </c>
      <c r="GR42" s="176">
        <v>20</v>
      </c>
      <c r="GS42" s="345">
        <v>5</v>
      </c>
      <c r="GT42" s="174">
        <v>3.6</v>
      </c>
      <c r="GU42" s="176">
        <v>11</v>
      </c>
      <c r="GV42" s="345">
        <v>6</v>
      </c>
      <c r="GW42" s="174">
        <v>4.3</v>
      </c>
      <c r="GX42" s="176">
        <v>7</v>
      </c>
      <c r="GY42" s="345">
        <v>0</v>
      </c>
      <c r="GZ42" s="174">
        <v>0</v>
      </c>
      <c r="HA42" s="176">
        <v>37</v>
      </c>
      <c r="HB42" s="345" t="s">
        <v>116</v>
      </c>
      <c r="HC42" s="174" t="s">
        <v>116</v>
      </c>
      <c r="HD42" s="176" t="s">
        <v>116</v>
      </c>
      <c r="HE42" s="345">
        <v>3</v>
      </c>
      <c r="HF42" s="174">
        <v>2.5</v>
      </c>
      <c r="HG42" s="176">
        <v>10</v>
      </c>
      <c r="HH42" s="345">
        <v>0</v>
      </c>
      <c r="HI42" s="174">
        <v>0</v>
      </c>
      <c r="HJ42" s="176">
        <v>9</v>
      </c>
      <c r="HK42" s="345">
        <v>10</v>
      </c>
      <c r="HL42" s="174">
        <v>8.5</v>
      </c>
      <c r="HM42" s="176">
        <v>3</v>
      </c>
      <c r="HN42" s="345">
        <v>4</v>
      </c>
      <c r="HO42" s="174">
        <v>3.5</v>
      </c>
      <c r="HP42" s="176">
        <v>6</v>
      </c>
      <c r="HQ42" s="345">
        <v>1</v>
      </c>
      <c r="HR42" s="174">
        <v>1</v>
      </c>
      <c r="HS42" s="176">
        <v>18</v>
      </c>
      <c r="HT42" s="345">
        <v>1</v>
      </c>
      <c r="HU42" s="174">
        <v>1</v>
      </c>
      <c r="HV42" s="176">
        <v>14</v>
      </c>
      <c r="HW42" s="345">
        <v>12</v>
      </c>
      <c r="HX42" s="174">
        <v>11.7</v>
      </c>
      <c r="HY42" s="176">
        <v>2</v>
      </c>
      <c r="HZ42" s="345">
        <v>1</v>
      </c>
      <c r="IA42" s="174">
        <v>1</v>
      </c>
      <c r="IB42" s="176">
        <v>19</v>
      </c>
      <c r="IC42" s="345">
        <v>0</v>
      </c>
      <c r="ID42" s="174">
        <v>0</v>
      </c>
      <c r="IE42" s="176">
        <v>35</v>
      </c>
      <c r="IF42" s="345">
        <v>4</v>
      </c>
      <c r="IG42" s="174">
        <v>4.2</v>
      </c>
      <c r="IH42" s="176">
        <v>5</v>
      </c>
      <c r="II42" s="345">
        <v>4</v>
      </c>
      <c r="IJ42" s="174">
        <v>4.2</v>
      </c>
      <c r="IK42" s="176">
        <v>7</v>
      </c>
      <c r="IL42" s="345" t="s">
        <v>478</v>
      </c>
      <c r="IM42" s="174" t="s">
        <v>478</v>
      </c>
      <c r="IN42" s="176" t="s">
        <v>116</v>
      </c>
      <c r="IO42" s="345" t="s">
        <v>116</v>
      </c>
      <c r="IP42" s="174" t="s">
        <v>116</v>
      </c>
      <c r="IQ42" s="176" t="s">
        <v>116</v>
      </c>
      <c r="IR42" s="345">
        <v>0</v>
      </c>
      <c r="IS42" s="174">
        <v>0</v>
      </c>
      <c r="IT42" s="176">
        <v>13</v>
      </c>
      <c r="IU42" s="345">
        <v>1</v>
      </c>
      <c r="IV42" s="174">
        <v>1.2</v>
      </c>
      <c r="IW42" s="176">
        <v>14</v>
      </c>
      <c r="IX42" s="345">
        <v>0</v>
      </c>
      <c r="IY42" s="174">
        <v>0</v>
      </c>
      <c r="IZ42" s="176">
        <v>16</v>
      </c>
      <c r="JA42" s="345">
        <v>3</v>
      </c>
      <c r="JB42" s="174">
        <v>4</v>
      </c>
      <c r="JC42" s="176">
        <v>6</v>
      </c>
      <c r="JD42" s="345">
        <v>0</v>
      </c>
      <c r="JE42" s="174">
        <v>0</v>
      </c>
      <c r="JF42" s="176">
        <v>6</v>
      </c>
      <c r="JG42" s="345">
        <v>6</v>
      </c>
      <c r="JH42" s="174">
        <v>8.1</v>
      </c>
      <c r="JI42" s="176">
        <v>5</v>
      </c>
      <c r="JJ42" s="345">
        <v>1</v>
      </c>
      <c r="JK42" s="174">
        <v>1.4</v>
      </c>
      <c r="JL42" s="176">
        <v>15</v>
      </c>
      <c r="JM42" s="345">
        <v>2</v>
      </c>
      <c r="JN42" s="174">
        <v>2.9</v>
      </c>
      <c r="JO42" s="176">
        <v>11</v>
      </c>
      <c r="JP42" s="345" t="s">
        <v>740</v>
      </c>
      <c r="JQ42" s="174" t="s">
        <v>740</v>
      </c>
      <c r="JR42" s="176" t="s">
        <v>116</v>
      </c>
      <c r="JS42" s="345">
        <v>1</v>
      </c>
      <c r="JT42" s="174">
        <v>1.5</v>
      </c>
      <c r="JU42" s="176">
        <v>24</v>
      </c>
      <c r="JV42" s="345" t="s">
        <v>116</v>
      </c>
      <c r="JW42" s="174" t="s">
        <v>116</v>
      </c>
      <c r="JX42" s="176" t="s">
        <v>116</v>
      </c>
      <c r="JY42" s="345">
        <v>0</v>
      </c>
      <c r="JZ42" s="174">
        <v>0</v>
      </c>
      <c r="KA42" s="176">
        <v>13</v>
      </c>
      <c r="KB42" s="345">
        <v>2</v>
      </c>
      <c r="KC42" s="174">
        <v>3.3</v>
      </c>
      <c r="KD42" s="176">
        <v>7</v>
      </c>
      <c r="KE42" s="345" t="s">
        <v>116</v>
      </c>
      <c r="KF42" s="174" t="s">
        <v>116</v>
      </c>
      <c r="KG42" s="176" t="s">
        <v>116</v>
      </c>
      <c r="KH42" s="345">
        <v>0</v>
      </c>
      <c r="KI42" s="174">
        <v>0</v>
      </c>
      <c r="KJ42" s="176">
        <v>24</v>
      </c>
      <c r="KK42" s="345">
        <v>0</v>
      </c>
      <c r="KL42" s="174">
        <v>0</v>
      </c>
      <c r="KM42" s="176">
        <v>24</v>
      </c>
      <c r="KN42" s="345">
        <v>0</v>
      </c>
      <c r="KO42" s="174">
        <v>0</v>
      </c>
      <c r="KP42" s="176">
        <v>27</v>
      </c>
    </row>
    <row r="43" spans="1:302" ht="12.4" customHeight="1">
      <c r="A43" s="341" t="s">
        <v>768</v>
      </c>
      <c r="B43" s="163" t="s">
        <v>453</v>
      </c>
      <c r="C43" s="345">
        <v>472</v>
      </c>
      <c r="D43" s="174">
        <v>3.4</v>
      </c>
      <c r="E43" s="176">
        <v>8</v>
      </c>
      <c r="F43" s="345">
        <v>226</v>
      </c>
      <c r="G43" s="174">
        <v>2.9</v>
      </c>
      <c r="H43" s="176">
        <v>5</v>
      </c>
      <c r="I43" s="345">
        <v>117</v>
      </c>
      <c r="J43" s="174">
        <v>1.5</v>
      </c>
      <c r="K43" s="176">
        <v>20</v>
      </c>
      <c r="L43" s="345">
        <v>467</v>
      </c>
      <c r="M43" s="174">
        <v>6.9</v>
      </c>
      <c r="N43" s="176">
        <v>5</v>
      </c>
      <c r="O43" s="345">
        <v>297</v>
      </c>
      <c r="P43" s="174">
        <v>5.2</v>
      </c>
      <c r="Q43" s="176">
        <v>4</v>
      </c>
      <c r="R43" s="345">
        <v>50</v>
      </c>
      <c r="S43" s="174">
        <v>1.3</v>
      </c>
      <c r="T43" s="176">
        <v>16</v>
      </c>
      <c r="U43" s="345">
        <v>99</v>
      </c>
      <c r="V43" s="174">
        <v>4.3</v>
      </c>
      <c r="W43" s="176">
        <v>5</v>
      </c>
      <c r="X43" s="345">
        <v>87</v>
      </c>
      <c r="Y43" s="174">
        <v>4.3</v>
      </c>
      <c r="Z43" s="176">
        <v>9</v>
      </c>
      <c r="AA43" s="345">
        <v>6</v>
      </c>
      <c r="AB43" s="174">
        <v>0.3</v>
      </c>
      <c r="AC43" s="176">
        <v>33</v>
      </c>
      <c r="AD43" s="345">
        <v>0</v>
      </c>
      <c r="AE43" s="174">
        <v>0</v>
      </c>
      <c r="AF43" s="176">
        <v>34</v>
      </c>
      <c r="AG43" s="345">
        <v>3</v>
      </c>
      <c r="AH43" s="174">
        <v>0.2</v>
      </c>
      <c r="AI43" s="176">
        <v>21</v>
      </c>
      <c r="AJ43" s="345">
        <v>11</v>
      </c>
      <c r="AK43" s="174">
        <v>0.8</v>
      </c>
      <c r="AL43" s="176">
        <v>12</v>
      </c>
      <c r="AM43" s="345">
        <v>128</v>
      </c>
      <c r="AN43" s="174">
        <v>9.5</v>
      </c>
      <c r="AO43" s="176">
        <v>3</v>
      </c>
      <c r="AP43" s="345">
        <v>72</v>
      </c>
      <c r="AQ43" s="174">
        <v>5.8</v>
      </c>
      <c r="AR43" s="176">
        <v>5</v>
      </c>
      <c r="AS43" s="345">
        <v>194</v>
      </c>
      <c r="AT43" s="174">
        <v>17.5</v>
      </c>
      <c r="AU43" s="176">
        <v>2</v>
      </c>
      <c r="AV43" s="345">
        <v>21</v>
      </c>
      <c r="AW43" s="174">
        <v>2.1</v>
      </c>
      <c r="AX43" s="176">
        <v>5</v>
      </c>
      <c r="AY43" s="345">
        <v>23</v>
      </c>
      <c r="AZ43" s="174">
        <v>2.5</v>
      </c>
      <c r="BA43" s="176">
        <v>5</v>
      </c>
      <c r="BB43" s="345">
        <v>73</v>
      </c>
      <c r="BC43" s="174">
        <v>8.1</v>
      </c>
      <c r="BD43" s="176">
        <v>3</v>
      </c>
      <c r="BE43" s="345">
        <v>101</v>
      </c>
      <c r="BF43" s="174">
        <v>12.4</v>
      </c>
      <c r="BG43" s="176">
        <v>2</v>
      </c>
      <c r="BH43" s="345">
        <v>64</v>
      </c>
      <c r="BI43" s="174">
        <v>8.1</v>
      </c>
      <c r="BJ43" s="176">
        <v>4</v>
      </c>
      <c r="BK43" s="345">
        <v>20</v>
      </c>
      <c r="BL43" s="174">
        <v>2.6</v>
      </c>
      <c r="BM43" s="176">
        <v>9</v>
      </c>
      <c r="BN43" s="345">
        <v>14</v>
      </c>
      <c r="BO43" s="174">
        <v>1.9</v>
      </c>
      <c r="BP43" s="176">
        <v>14</v>
      </c>
      <c r="BQ43" s="345" t="s">
        <v>116</v>
      </c>
      <c r="BR43" s="174" t="s">
        <v>116</v>
      </c>
      <c r="BS43" s="176" t="s">
        <v>116</v>
      </c>
      <c r="BT43" s="345">
        <v>0</v>
      </c>
      <c r="BU43" s="174">
        <v>0</v>
      </c>
      <c r="BV43" s="176">
        <v>42</v>
      </c>
      <c r="BW43" s="345">
        <v>65</v>
      </c>
      <c r="BX43" s="174">
        <v>9.5</v>
      </c>
      <c r="BY43" s="176">
        <v>1</v>
      </c>
      <c r="BZ43" s="345">
        <v>29</v>
      </c>
      <c r="CA43" s="174">
        <v>4.4000000000000004</v>
      </c>
      <c r="CB43" s="176">
        <v>8</v>
      </c>
      <c r="CC43" s="345">
        <v>75</v>
      </c>
      <c r="CD43" s="174">
        <v>11.9</v>
      </c>
      <c r="CE43" s="176">
        <v>2</v>
      </c>
      <c r="CF43" s="345">
        <v>3</v>
      </c>
      <c r="CG43" s="174">
        <v>0.5</v>
      </c>
      <c r="CH43" s="176">
        <v>26</v>
      </c>
      <c r="CI43" s="345">
        <v>1</v>
      </c>
      <c r="CJ43" s="174">
        <v>0.2</v>
      </c>
      <c r="CK43" s="176">
        <v>24</v>
      </c>
      <c r="CL43" s="345">
        <v>105</v>
      </c>
      <c r="CM43" s="174">
        <v>19.3</v>
      </c>
      <c r="CN43" s="176">
        <v>2</v>
      </c>
      <c r="CO43" s="345">
        <v>5</v>
      </c>
      <c r="CP43" s="174">
        <v>0.9</v>
      </c>
      <c r="CQ43" s="176">
        <v>19</v>
      </c>
      <c r="CR43" s="345" t="s">
        <v>478</v>
      </c>
      <c r="CS43" s="174" t="s">
        <v>478</v>
      </c>
      <c r="CT43" s="176" t="s">
        <v>116</v>
      </c>
      <c r="CU43" s="345">
        <v>7</v>
      </c>
      <c r="CV43" s="174">
        <v>1.4</v>
      </c>
      <c r="CW43" s="176">
        <v>14</v>
      </c>
      <c r="CX43" s="345" t="s">
        <v>116</v>
      </c>
      <c r="CY43" s="174" t="s">
        <v>116</v>
      </c>
      <c r="CZ43" s="176" t="s">
        <v>116</v>
      </c>
      <c r="DA43" s="345">
        <v>0</v>
      </c>
      <c r="DB43" s="174">
        <v>0</v>
      </c>
      <c r="DC43" s="176">
        <v>28</v>
      </c>
      <c r="DD43" s="345" t="s">
        <v>116</v>
      </c>
      <c r="DE43" s="174" t="s">
        <v>116</v>
      </c>
      <c r="DF43" s="176" t="s">
        <v>116</v>
      </c>
      <c r="DG43" s="345">
        <v>4</v>
      </c>
      <c r="DH43" s="174">
        <v>0.9</v>
      </c>
      <c r="DI43" s="176">
        <v>17</v>
      </c>
      <c r="DJ43" s="345">
        <v>1</v>
      </c>
      <c r="DK43" s="174">
        <v>0.2</v>
      </c>
      <c r="DL43" s="176">
        <v>36</v>
      </c>
      <c r="DM43" s="345">
        <v>1</v>
      </c>
      <c r="DN43" s="174">
        <v>0.2</v>
      </c>
      <c r="DO43" s="176">
        <v>27</v>
      </c>
      <c r="DP43" s="345">
        <v>47</v>
      </c>
      <c r="DQ43" s="174">
        <v>12</v>
      </c>
      <c r="DR43" s="176">
        <v>1</v>
      </c>
      <c r="DS43" s="345">
        <v>25</v>
      </c>
      <c r="DT43" s="174">
        <v>6.4</v>
      </c>
      <c r="DU43" s="176">
        <v>4</v>
      </c>
      <c r="DV43" s="345">
        <v>33</v>
      </c>
      <c r="DW43" s="174">
        <v>9</v>
      </c>
      <c r="DX43" s="176">
        <v>3</v>
      </c>
      <c r="DY43" s="345">
        <v>27</v>
      </c>
      <c r="DZ43" s="174">
        <v>7.8</v>
      </c>
      <c r="EA43" s="176">
        <v>5</v>
      </c>
      <c r="EB43" s="345">
        <v>34</v>
      </c>
      <c r="EC43" s="174">
        <v>9.9</v>
      </c>
      <c r="ED43" s="176">
        <v>2</v>
      </c>
      <c r="EE43" s="345">
        <v>12</v>
      </c>
      <c r="EF43" s="174">
        <v>3.7</v>
      </c>
      <c r="EG43" s="176">
        <v>10</v>
      </c>
      <c r="EH43" s="345">
        <v>32</v>
      </c>
      <c r="EI43" s="174">
        <v>10.1</v>
      </c>
      <c r="EJ43" s="176">
        <v>2</v>
      </c>
      <c r="EK43" s="345" t="s">
        <v>740</v>
      </c>
      <c r="EL43" s="174" t="s">
        <v>740</v>
      </c>
      <c r="EM43" s="176" t="s">
        <v>116</v>
      </c>
      <c r="EN43" s="345" t="s">
        <v>116</v>
      </c>
      <c r="EO43" s="174" t="s">
        <v>116</v>
      </c>
      <c r="EP43" s="176" t="s">
        <v>116</v>
      </c>
      <c r="EQ43" s="345">
        <v>1</v>
      </c>
      <c r="ER43" s="174">
        <v>0.3</v>
      </c>
      <c r="ES43" s="176">
        <v>34</v>
      </c>
      <c r="ET43" s="345">
        <v>0</v>
      </c>
      <c r="EU43" s="174">
        <v>0</v>
      </c>
      <c r="EV43" s="176">
        <v>37</v>
      </c>
      <c r="EW43" s="345">
        <v>12</v>
      </c>
      <c r="EX43" s="174">
        <v>4.3</v>
      </c>
      <c r="EY43" s="176">
        <v>7</v>
      </c>
      <c r="EZ43" s="345">
        <v>7</v>
      </c>
      <c r="FA43" s="174">
        <v>2.6</v>
      </c>
      <c r="FB43" s="176">
        <v>9</v>
      </c>
      <c r="FC43" s="345">
        <v>10</v>
      </c>
      <c r="FD43" s="174">
        <v>3.9</v>
      </c>
      <c r="FE43" s="176">
        <v>8</v>
      </c>
      <c r="FF43" s="345">
        <v>45</v>
      </c>
      <c r="FG43" s="174">
        <v>18.2</v>
      </c>
      <c r="FH43" s="176">
        <v>1</v>
      </c>
      <c r="FI43" s="345">
        <v>12</v>
      </c>
      <c r="FJ43" s="174">
        <v>5</v>
      </c>
      <c r="FK43" s="176">
        <v>6</v>
      </c>
      <c r="FL43" s="345">
        <v>5</v>
      </c>
      <c r="FM43" s="174">
        <v>2.2000000000000002</v>
      </c>
      <c r="FN43" s="176">
        <v>13</v>
      </c>
      <c r="FO43" s="345">
        <v>24</v>
      </c>
      <c r="FP43" s="174">
        <v>11.5</v>
      </c>
      <c r="FQ43" s="176">
        <v>3</v>
      </c>
      <c r="FR43" s="345">
        <v>2</v>
      </c>
      <c r="FS43" s="174">
        <v>1</v>
      </c>
      <c r="FT43" s="176">
        <v>12</v>
      </c>
      <c r="FU43" s="345">
        <v>1</v>
      </c>
      <c r="FV43" s="174">
        <v>0.5</v>
      </c>
      <c r="FW43" s="176">
        <v>19</v>
      </c>
      <c r="FX43" s="345">
        <v>10</v>
      </c>
      <c r="FY43" s="174">
        <v>5.2</v>
      </c>
      <c r="FZ43" s="176">
        <v>7</v>
      </c>
      <c r="GA43" s="345">
        <v>2</v>
      </c>
      <c r="GB43" s="174">
        <v>1.1000000000000001</v>
      </c>
      <c r="GC43" s="176">
        <v>13</v>
      </c>
      <c r="GD43" s="345">
        <v>5</v>
      </c>
      <c r="GE43" s="174">
        <v>2.7</v>
      </c>
      <c r="GF43" s="176">
        <v>9</v>
      </c>
      <c r="GG43" s="345">
        <v>9</v>
      </c>
      <c r="GH43" s="174">
        <v>5</v>
      </c>
      <c r="GI43" s="176">
        <v>6</v>
      </c>
      <c r="GJ43" s="345">
        <v>0</v>
      </c>
      <c r="GK43" s="174">
        <v>0</v>
      </c>
      <c r="GL43" s="176">
        <v>18</v>
      </c>
      <c r="GM43" s="345">
        <v>3</v>
      </c>
      <c r="GN43" s="174">
        <v>1.8</v>
      </c>
      <c r="GO43" s="176">
        <v>16</v>
      </c>
      <c r="GP43" s="345">
        <v>0</v>
      </c>
      <c r="GQ43" s="174">
        <v>0</v>
      </c>
      <c r="GR43" s="176">
        <v>23</v>
      </c>
      <c r="GS43" s="345">
        <v>15</v>
      </c>
      <c r="GT43" s="174">
        <v>10.8</v>
      </c>
      <c r="GU43" s="176">
        <v>1</v>
      </c>
      <c r="GV43" s="345">
        <v>6</v>
      </c>
      <c r="GW43" s="174">
        <v>4.3</v>
      </c>
      <c r="GX43" s="176">
        <v>6</v>
      </c>
      <c r="GY43" s="345">
        <v>4</v>
      </c>
      <c r="GZ43" s="174">
        <v>3</v>
      </c>
      <c r="HA43" s="176">
        <v>11</v>
      </c>
      <c r="HB43" s="345" t="s">
        <v>116</v>
      </c>
      <c r="HC43" s="174" t="s">
        <v>116</v>
      </c>
      <c r="HD43" s="176" t="s">
        <v>116</v>
      </c>
      <c r="HE43" s="345">
        <v>2</v>
      </c>
      <c r="HF43" s="174">
        <v>1.6</v>
      </c>
      <c r="HG43" s="176">
        <v>17</v>
      </c>
      <c r="HH43" s="345">
        <v>102</v>
      </c>
      <c r="HI43" s="174">
        <v>85.7</v>
      </c>
      <c r="HJ43" s="176">
        <v>1</v>
      </c>
      <c r="HK43" s="345">
        <v>6</v>
      </c>
      <c r="HL43" s="174">
        <v>5.0999999999999996</v>
      </c>
      <c r="HM43" s="176">
        <v>8</v>
      </c>
      <c r="HN43" s="345">
        <v>1</v>
      </c>
      <c r="HO43" s="174">
        <v>0.9</v>
      </c>
      <c r="HP43" s="176">
        <v>14</v>
      </c>
      <c r="HQ43" s="345">
        <v>10</v>
      </c>
      <c r="HR43" s="174">
        <v>9.5</v>
      </c>
      <c r="HS43" s="176">
        <v>4</v>
      </c>
      <c r="HT43" s="345">
        <v>0</v>
      </c>
      <c r="HU43" s="174">
        <v>0</v>
      </c>
      <c r="HV43" s="176">
        <v>34</v>
      </c>
      <c r="HW43" s="345">
        <v>27</v>
      </c>
      <c r="HX43" s="174">
        <v>26.2</v>
      </c>
      <c r="HY43" s="176">
        <v>1</v>
      </c>
      <c r="HZ43" s="345">
        <v>1</v>
      </c>
      <c r="IA43" s="174">
        <v>1</v>
      </c>
      <c r="IB43" s="176">
        <v>22</v>
      </c>
      <c r="IC43" s="345">
        <v>1</v>
      </c>
      <c r="ID43" s="174">
        <v>1</v>
      </c>
      <c r="IE43" s="176">
        <v>11</v>
      </c>
      <c r="IF43" s="345">
        <v>2</v>
      </c>
      <c r="IG43" s="174">
        <v>2.1</v>
      </c>
      <c r="IH43" s="176">
        <v>10</v>
      </c>
      <c r="II43" s="345" t="s">
        <v>478</v>
      </c>
      <c r="IJ43" s="174" t="s">
        <v>478</v>
      </c>
      <c r="IK43" s="176" t="s">
        <v>116</v>
      </c>
      <c r="IL43" s="345" t="s">
        <v>116</v>
      </c>
      <c r="IM43" s="174" t="s">
        <v>116</v>
      </c>
      <c r="IN43" s="176" t="s">
        <v>116</v>
      </c>
      <c r="IO43" s="345" t="s">
        <v>740</v>
      </c>
      <c r="IP43" s="174" t="s">
        <v>740</v>
      </c>
      <c r="IQ43" s="176" t="s">
        <v>116</v>
      </c>
      <c r="IR43" s="345">
        <v>0</v>
      </c>
      <c r="IS43" s="174">
        <v>0</v>
      </c>
      <c r="IT43" s="176">
        <v>22</v>
      </c>
      <c r="IU43" s="345">
        <v>0</v>
      </c>
      <c r="IV43" s="174">
        <v>0</v>
      </c>
      <c r="IW43" s="176">
        <v>21</v>
      </c>
      <c r="IX43" s="345">
        <v>0</v>
      </c>
      <c r="IY43" s="174">
        <v>0</v>
      </c>
      <c r="IZ43" s="176">
        <v>19</v>
      </c>
      <c r="JA43" s="345">
        <v>2</v>
      </c>
      <c r="JB43" s="174">
        <v>2.7</v>
      </c>
      <c r="JC43" s="176">
        <v>7</v>
      </c>
      <c r="JD43" s="345">
        <v>0</v>
      </c>
      <c r="JE43" s="174">
        <v>0</v>
      </c>
      <c r="JF43" s="176">
        <v>7</v>
      </c>
      <c r="JG43" s="345">
        <v>13</v>
      </c>
      <c r="JH43" s="174">
        <v>17.600000000000001</v>
      </c>
      <c r="JI43" s="176">
        <v>1</v>
      </c>
      <c r="JJ43" s="345">
        <v>1</v>
      </c>
      <c r="JK43" s="174">
        <v>1.4</v>
      </c>
      <c r="JL43" s="176">
        <v>12</v>
      </c>
      <c r="JM43" s="345">
        <v>4</v>
      </c>
      <c r="JN43" s="174">
        <v>5.8</v>
      </c>
      <c r="JO43" s="176">
        <v>8</v>
      </c>
      <c r="JP43" s="345" t="s">
        <v>740</v>
      </c>
      <c r="JQ43" s="174" t="s">
        <v>740</v>
      </c>
      <c r="JR43" s="176" t="s">
        <v>116</v>
      </c>
      <c r="JS43" s="345">
        <v>0</v>
      </c>
      <c r="JT43" s="174">
        <v>0</v>
      </c>
      <c r="JU43" s="176">
        <v>31</v>
      </c>
      <c r="JV43" s="345">
        <v>25</v>
      </c>
      <c r="JW43" s="174">
        <v>37.9</v>
      </c>
      <c r="JX43" s="176">
        <v>1</v>
      </c>
      <c r="JY43" s="345">
        <v>2</v>
      </c>
      <c r="JZ43" s="174">
        <v>3.3</v>
      </c>
      <c r="KA43" s="176">
        <v>6</v>
      </c>
      <c r="KB43" s="345">
        <v>0</v>
      </c>
      <c r="KC43" s="174">
        <v>0</v>
      </c>
      <c r="KD43" s="176">
        <v>21</v>
      </c>
      <c r="KE43" s="345">
        <v>0</v>
      </c>
      <c r="KF43" s="174">
        <v>0</v>
      </c>
      <c r="KG43" s="176">
        <v>14</v>
      </c>
      <c r="KH43" s="345">
        <v>1</v>
      </c>
      <c r="KI43" s="174">
        <v>1.7</v>
      </c>
      <c r="KJ43" s="176">
        <v>4</v>
      </c>
      <c r="KK43" s="345">
        <v>8</v>
      </c>
      <c r="KL43" s="174">
        <v>14</v>
      </c>
      <c r="KM43" s="176">
        <v>2</v>
      </c>
      <c r="KN43" s="345">
        <v>9</v>
      </c>
      <c r="KO43" s="174">
        <v>17</v>
      </c>
      <c r="KP43" s="176">
        <v>2</v>
      </c>
    </row>
    <row r="44" spans="1:302" ht="12.4" customHeight="1">
      <c r="A44" s="341" t="s">
        <v>769</v>
      </c>
      <c r="B44" s="163" t="s">
        <v>454</v>
      </c>
      <c r="C44" s="345">
        <v>1</v>
      </c>
      <c r="D44" s="174">
        <v>0</v>
      </c>
      <c r="E44" s="176">
        <v>47</v>
      </c>
      <c r="F44" s="345">
        <v>10</v>
      </c>
      <c r="G44" s="174">
        <v>0.1</v>
      </c>
      <c r="H44" s="176">
        <v>45</v>
      </c>
      <c r="I44" s="345">
        <v>2</v>
      </c>
      <c r="J44" s="174">
        <v>0</v>
      </c>
      <c r="K44" s="176">
        <v>47</v>
      </c>
      <c r="L44" s="345">
        <v>1</v>
      </c>
      <c r="M44" s="174">
        <v>0</v>
      </c>
      <c r="N44" s="176">
        <v>46</v>
      </c>
      <c r="O44" s="345">
        <v>2</v>
      </c>
      <c r="P44" s="174">
        <v>0</v>
      </c>
      <c r="Q44" s="176">
        <v>46</v>
      </c>
      <c r="R44" s="345" t="s">
        <v>116</v>
      </c>
      <c r="S44" s="174" t="s">
        <v>116</v>
      </c>
      <c r="T44" s="176" t="s">
        <v>116</v>
      </c>
      <c r="U44" s="345">
        <v>14</v>
      </c>
      <c r="V44" s="174">
        <v>0.6</v>
      </c>
      <c r="W44" s="176">
        <v>38</v>
      </c>
      <c r="X44" s="345">
        <v>4</v>
      </c>
      <c r="Y44" s="174">
        <v>0.2</v>
      </c>
      <c r="Z44" s="176">
        <v>43</v>
      </c>
      <c r="AA44" s="345">
        <v>2</v>
      </c>
      <c r="AB44" s="174">
        <v>0.1</v>
      </c>
      <c r="AC44" s="176">
        <v>45</v>
      </c>
      <c r="AD44" s="345">
        <v>0</v>
      </c>
      <c r="AE44" s="174">
        <v>0</v>
      </c>
      <c r="AF44" s="176">
        <v>26</v>
      </c>
      <c r="AG44" s="345">
        <v>0</v>
      </c>
      <c r="AH44" s="174">
        <v>0</v>
      </c>
      <c r="AI44" s="176">
        <v>29</v>
      </c>
      <c r="AJ44" s="345">
        <v>1</v>
      </c>
      <c r="AK44" s="174">
        <v>0.1</v>
      </c>
      <c r="AL44" s="176">
        <v>44</v>
      </c>
      <c r="AM44" s="345">
        <v>5</v>
      </c>
      <c r="AN44" s="174">
        <v>0.4</v>
      </c>
      <c r="AO44" s="176">
        <v>43</v>
      </c>
      <c r="AP44" s="345">
        <v>4</v>
      </c>
      <c r="AQ44" s="174">
        <v>0.3</v>
      </c>
      <c r="AR44" s="176">
        <v>43</v>
      </c>
      <c r="AS44" s="345">
        <v>4</v>
      </c>
      <c r="AT44" s="174">
        <v>0.4</v>
      </c>
      <c r="AU44" s="176">
        <v>25</v>
      </c>
      <c r="AV44" s="345">
        <v>2</v>
      </c>
      <c r="AW44" s="174">
        <v>0.2</v>
      </c>
      <c r="AX44" s="176">
        <v>32</v>
      </c>
      <c r="AY44" s="345">
        <v>1</v>
      </c>
      <c r="AZ44" s="174">
        <v>0.1</v>
      </c>
      <c r="BA44" s="176">
        <v>44</v>
      </c>
      <c r="BB44" s="345">
        <v>4</v>
      </c>
      <c r="BC44" s="174">
        <v>0.4</v>
      </c>
      <c r="BD44" s="176">
        <v>34</v>
      </c>
      <c r="BE44" s="345">
        <v>7</v>
      </c>
      <c r="BF44" s="174">
        <v>0.9</v>
      </c>
      <c r="BG44" s="176">
        <v>29</v>
      </c>
      <c r="BH44" s="345">
        <v>13</v>
      </c>
      <c r="BI44" s="174">
        <v>1.6</v>
      </c>
      <c r="BJ44" s="176">
        <v>20</v>
      </c>
      <c r="BK44" s="345">
        <v>2</v>
      </c>
      <c r="BL44" s="174">
        <v>0.3</v>
      </c>
      <c r="BM44" s="176">
        <v>35</v>
      </c>
      <c r="BN44" s="345">
        <v>3</v>
      </c>
      <c r="BO44" s="174">
        <v>0.4</v>
      </c>
      <c r="BP44" s="176">
        <v>43</v>
      </c>
      <c r="BQ44" s="345" t="s">
        <v>116</v>
      </c>
      <c r="BR44" s="174" t="s">
        <v>116</v>
      </c>
      <c r="BS44" s="176" t="s">
        <v>116</v>
      </c>
      <c r="BT44" s="345">
        <v>0</v>
      </c>
      <c r="BU44" s="174">
        <v>0</v>
      </c>
      <c r="BV44" s="176">
        <v>45</v>
      </c>
      <c r="BW44" s="345">
        <v>11</v>
      </c>
      <c r="BX44" s="174">
        <v>1.6</v>
      </c>
      <c r="BY44" s="176">
        <v>19</v>
      </c>
      <c r="BZ44" s="345" t="s">
        <v>478</v>
      </c>
      <c r="CA44" s="174" t="s">
        <v>478</v>
      </c>
      <c r="CB44" s="176" t="s">
        <v>116</v>
      </c>
      <c r="CC44" s="345">
        <v>0</v>
      </c>
      <c r="CD44" s="174">
        <v>0</v>
      </c>
      <c r="CE44" s="176">
        <v>46</v>
      </c>
      <c r="CF44" s="345">
        <v>0</v>
      </c>
      <c r="CG44" s="174">
        <v>0</v>
      </c>
      <c r="CH44" s="176">
        <v>47</v>
      </c>
      <c r="CI44" s="345">
        <v>0</v>
      </c>
      <c r="CJ44" s="174">
        <v>0</v>
      </c>
      <c r="CK44" s="176">
        <v>44</v>
      </c>
      <c r="CL44" s="345">
        <v>3</v>
      </c>
      <c r="CM44" s="174">
        <v>0.6</v>
      </c>
      <c r="CN44" s="176">
        <v>22</v>
      </c>
      <c r="CO44" s="345">
        <v>1</v>
      </c>
      <c r="CP44" s="174">
        <v>0.2</v>
      </c>
      <c r="CQ44" s="176">
        <v>34</v>
      </c>
      <c r="CR44" s="345" t="s">
        <v>740</v>
      </c>
      <c r="CS44" s="174" t="s">
        <v>740</v>
      </c>
      <c r="CT44" s="176" t="s">
        <v>116</v>
      </c>
      <c r="CU44" s="345">
        <v>3</v>
      </c>
      <c r="CV44" s="174">
        <v>0.6</v>
      </c>
      <c r="CW44" s="176">
        <v>25</v>
      </c>
      <c r="CX44" s="345" t="s">
        <v>740</v>
      </c>
      <c r="CY44" s="174" t="s">
        <v>740</v>
      </c>
      <c r="CZ44" s="176" t="s">
        <v>116</v>
      </c>
      <c r="DA44" s="345">
        <v>0</v>
      </c>
      <c r="DB44" s="174">
        <v>0</v>
      </c>
      <c r="DC44" s="176">
        <v>25</v>
      </c>
      <c r="DD44" s="345" t="s">
        <v>116</v>
      </c>
      <c r="DE44" s="174" t="s">
        <v>116</v>
      </c>
      <c r="DF44" s="176" t="s">
        <v>116</v>
      </c>
      <c r="DG44" s="345">
        <v>3</v>
      </c>
      <c r="DH44" s="174">
        <v>0.7</v>
      </c>
      <c r="DI44" s="176">
        <v>25</v>
      </c>
      <c r="DJ44" s="345">
        <v>1</v>
      </c>
      <c r="DK44" s="174">
        <v>0.2</v>
      </c>
      <c r="DL44" s="176">
        <v>38</v>
      </c>
      <c r="DM44" s="345">
        <v>0</v>
      </c>
      <c r="DN44" s="174">
        <v>0</v>
      </c>
      <c r="DO44" s="176">
        <v>43</v>
      </c>
      <c r="DP44" s="345">
        <v>7</v>
      </c>
      <c r="DQ44" s="174">
        <v>1.8</v>
      </c>
      <c r="DR44" s="176">
        <v>14</v>
      </c>
      <c r="DS44" s="345">
        <v>0</v>
      </c>
      <c r="DT44" s="174">
        <v>0</v>
      </c>
      <c r="DU44" s="176">
        <v>28</v>
      </c>
      <c r="DV44" s="345" t="s">
        <v>116</v>
      </c>
      <c r="DW44" s="174" t="s">
        <v>116</v>
      </c>
      <c r="DX44" s="176" t="s">
        <v>116</v>
      </c>
      <c r="DY44" s="345">
        <v>0</v>
      </c>
      <c r="DZ44" s="174">
        <v>0</v>
      </c>
      <c r="EA44" s="176">
        <v>34</v>
      </c>
      <c r="EB44" s="345">
        <v>4</v>
      </c>
      <c r="EC44" s="174">
        <v>1.2</v>
      </c>
      <c r="ED44" s="176">
        <v>22</v>
      </c>
      <c r="EE44" s="345">
        <v>0</v>
      </c>
      <c r="EF44" s="174">
        <v>0</v>
      </c>
      <c r="EG44" s="176">
        <v>33</v>
      </c>
      <c r="EH44" s="345">
        <v>6</v>
      </c>
      <c r="EI44" s="174">
        <v>1.9</v>
      </c>
      <c r="EJ44" s="176">
        <v>14</v>
      </c>
      <c r="EK44" s="345" t="s">
        <v>740</v>
      </c>
      <c r="EL44" s="174" t="s">
        <v>740</v>
      </c>
      <c r="EM44" s="176" t="s">
        <v>116</v>
      </c>
      <c r="EN44" s="345" t="s">
        <v>116</v>
      </c>
      <c r="EO44" s="174" t="s">
        <v>116</v>
      </c>
      <c r="EP44" s="176" t="s">
        <v>116</v>
      </c>
      <c r="EQ44" s="345">
        <v>1</v>
      </c>
      <c r="ER44" s="174">
        <v>0.3</v>
      </c>
      <c r="ES44" s="176">
        <v>29</v>
      </c>
      <c r="ET44" s="345">
        <v>0</v>
      </c>
      <c r="EU44" s="174">
        <v>0</v>
      </c>
      <c r="EV44" s="176">
        <v>44</v>
      </c>
      <c r="EW44" s="345">
        <v>17</v>
      </c>
      <c r="EX44" s="174">
        <v>6.1</v>
      </c>
      <c r="EY44" s="176">
        <v>4</v>
      </c>
      <c r="EZ44" s="345">
        <v>1</v>
      </c>
      <c r="FA44" s="174">
        <v>0.4</v>
      </c>
      <c r="FB44" s="176">
        <v>37</v>
      </c>
      <c r="FC44" s="345">
        <v>2</v>
      </c>
      <c r="FD44" s="174">
        <v>0.8</v>
      </c>
      <c r="FE44" s="176">
        <v>17</v>
      </c>
      <c r="FF44" s="345">
        <v>2</v>
      </c>
      <c r="FG44" s="174">
        <v>0.8</v>
      </c>
      <c r="FH44" s="176">
        <v>37</v>
      </c>
      <c r="FI44" s="345">
        <v>2</v>
      </c>
      <c r="FJ44" s="174">
        <v>0.8</v>
      </c>
      <c r="FK44" s="176">
        <v>28</v>
      </c>
      <c r="FL44" s="345">
        <v>1</v>
      </c>
      <c r="FM44" s="174">
        <v>0.4</v>
      </c>
      <c r="FN44" s="176">
        <v>42</v>
      </c>
      <c r="FO44" s="345">
        <v>0</v>
      </c>
      <c r="FP44" s="174">
        <v>0</v>
      </c>
      <c r="FQ44" s="176">
        <v>23</v>
      </c>
      <c r="FR44" s="345" t="s">
        <v>740</v>
      </c>
      <c r="FS44" s="174" t="s">
        <v>740</v>
      </c>
      <c r="FT44" s="176" t="s">
        <v>116</v>
      </c>
      <c r="FU44" s="345">
        <v>0</v>
      </c>
      <c r="FV44" s="174">
        <v>0</v>
      </c>
      <c r="FW44" s="176">
        <v>47</v>
      </c>
      <c r="FX44" s="345">
        <v>0</v>
      </c>
      <c r="FY44" s="174">
        <v>0</v>
      </c>
      <c r="FZ44" s="176">
        <v>34</v>
      </c>
      <c r="GA44" s="345" t="s">
        <v>116</v>
      </c>
      <c r="GB44" s="174" t="s">
        <v>116</v>
      </c>
      <c r="GC44" s="176" t="s">
        <v>116</v>
      </c>
      <c r="GD44" s="345" t="s">
        <v>116</v>
      </c>
      <c r="GE44" s="174" t="s">
        <v>116</v>
      </c>
      <c r="GF44" s="176" t="s">
        <v>116</v>
      </c>
      <c r="GG44" s="345">
        <v>3</v>
      </c>
      <c r="GH44" s="174">
        <v>1.7</v>
      </c>
      <c r="GI44" s="176">
        <v>9</v>
      </c>
      <c r="GJ44" s="345" t="s">
        <v>740</v>
      </c>
      <c r="GK44" s="174" t="s">
        <v>740</v>
      </c>
      <c r="GL44" s="176" t="s">
        <v>116</v>
      </c>
      <c r="GM44" s="345">
        <v>0</v>
      </c>
      <c r="GN44" s="174">
        <v>0</v>
      </c>
      <c r="GO44" s="176">
        <v>38</v>
      </c>
      <c r="GP44" s="345" t="s">
        <v>740</v>
      </c>
      <c r="GQ44" s="174" t="s">
        <v>740</v>
      </c>
      <c r="GR44" s="176" t="s">
        <v>116</v>
      </c>
      <c r="GS44" s="345">
        <v>1</v>
      </c>
      <c r="GT44" s="174">
        <v>0.7</v>
      </c>
      <c r="GU44" s="176">
        <v>26</v>
      </c>
      <c r="GV44" s="345">
        <v>3</v>
      </c>
      <c r="GW44" s="174">
        <v>2.2000000000000002</v>
      </c>
      <c r="GX44" s="176">
        <v>11</v>
      </c>
      <c r="GY44" s="345">
        <v>0</v>
      </c>
      <c r="GZ44" s="174">
        <v>0</v>
      </c>
      <c r="HA44" s="176">
        <v>39</v>
      </c>
      <c r="HB44" s="345" t="s">
        <v>116</v>
      </c>
      <c r="HC44" s="174" t="s">
        <v>116</v>
      </c>
      <c r="HD44" s="176" t="s">
        <v>116</v>
      </c>
      <c r="HE44" s="345">
        <v>1</v>
      </c>
      <c r="HF44" s="174">
        <v>0.8</v>
      </c>
      <c r="HG44" s="176">
        <v>23</v>
      </c>
      <c r="HH44" s="345">
        <v>0</v>
      </c>
      <c r="HI44" s="174">
        <v>0</v>
      </c>
      <c r="HJ44" s="176">
        <v>37</v>
      </c>
      <c r="HK44" s="345">
        <v>3</v>
      </c>
      <c r="HL44" s="174">
        <v>2.6</v>
      </c>
      <c r="HM44" s="176">
        <v>10</v>
      </c>
      <c r="HN44" s="345">
        <v>1</v>
      </c>
      <c r="HO44" s="174">
        <v>0.9</v>
      </c>
      <c r="HP44" s="176">
        <v>20</v>
      </c>
      <c r="HQ44" s="345" t="s">
        <v>740</v>
      </c>
      <c r="HR44" s="174" t="s">
        <v>740</v>
      </c>
      <c r="HS44" s="176" t="s">
        <v>116</v>
      </c>
      <c r="HT44" s="345">
        <v>0</v>
      </c>
      <c r="HU44" s="174">
        <v>0</v>
      </c>
      <c r="HV44" s="176">
        <v>34</v>
      </c>
      <c r="HW44" s="345">
        <v>2</v>
      </c>
      <c r="HX44" s="174">
        <v>1.9</v>
      </c>
      <c r="HY44" s="176">
        <v>20</v>
      </c>
      <c r="HZ44" s="345">
        <v>1</v>
      </c>
      <c r="IA44" s="174">
        <v>1</v>
      </c>
      <c r="IB44" s="176">
        <v>20</v>
      </c>
      <c r="IC44" s="345" t="s">
        <v>740</v>
      </c>
      <c r="ID44" s="174" t="s">
        <v>740</v>
      </c>
      <c r="IE44" s="176" t="s">
        <v>116</v>
      </c>
      <c r="IF44" s="345">
        <v>0</v>
      </c>
      <c r="IG44" s="174">
        <v>0</v>
      </c>
      <c r="IH44" s="176">
        <v>33</v>
      </c>
      <c r="II44" s="345">
        <v>0</v>
      </c>
      <c r="IJ44" s="174">
        <v>0</v>
      </c>
      <c r="IK44" s="176">
        <v>22</v>
      </c>
      <c r="IL44" s="345" t="s">
        <v>116</v>
      </c>
      <c r="IM44" s="174" t="s">
        <v>116</v>
      </c>
      <c r="IN44" s="176" t="s">
        <v>116</v>
      </c>
      <c r="IO44" s="345">
        <v>0</v>
      </c>
      <c r="IP44" s="174">
        <v>0</v>
      </c>
      <c r="IQ44" s="176">
        <v>8</v>
      </c>
      <c r="IR44" s="345" t="s">
        <v>740</v>
      </c>
      <c r="IS44" s="174" t="s">
        <v>740</v>
      </c>
      <c r="IT44" s="176" t="s">
        <v>116</v>
      </c>
      <c r="IU44" s="345">
        <v>1</v>
      </c>
      <c r="IV44" s="174">
        <v>1.2</v>
      </c>
      <c r="IW44" s="176">
        <v>10</v>
      </c>
      <c r="IX44" s="345">
        <v>0</v>
      </c>
      <c r="IY44" s="174">
        <v>0</v>
      </c>
      <c r="IZ44" s="176">
        <v>44</v>
      </c>
      <c r="JA44" s="345" t="s">
        <v>740</v>
      </c>
      <c r="JB44" s="174" t="s">
        <v>740</v>
      </c>
      <c r="JC44" s="176" t="s">
        <v>116</v>
      </c>
      <c r="JD44" s="345">
        <v>0</v>
      </c>
      <c r="JE44" s="174">
        <v>0</v>
      </c>
      <c r="JF44" s="176">
        <v>31</v>
      </c>
      <c r="JG44" s="345">
        <v>0</v>
      </c>
      <c r="JH44" s="174">
        <v>0</v>
      </c>
      <c r="JI44" s="176">
        <v>30</v>
      </c>
      <c r="JJ44" s="345">
        <v>0</v>
      </c>
      <c r="JK44" s="174">
        <v>0</v>
      </c>
      <c r="JL44" s="176">
        <v>19</v>
      </c>
      <c r="JM44" s="345">
        <v>1</v>
      </c>
      <c r="JN44" s="174">
        <v>1.4</v>
      </c>
      <c r="JO44" s="176">
        <v>23</v>
      </c>
      <c r="JP44" s="345">
        <v>0</v>
      </c>
      <c r="JQ44" s="174">
        <v>0</v>
      </c>
      <c r="JR44" s="176">
        <v>10</v>
      </c>
      <c r="JS44" s="345">
        <v>0</v>
      </c>
      <c r="JT44" s="174">
        <v>0</v>
      </c>
      <c r="JU44" s="176">
        <v>36</v>
      </c>
      <c r="JV44" s="345" t="s">
        <v>116</v>
      </c>
      <c r="JW44" s="174" t="s">
        <v>116</v>
      </c>
      <c r="JX44" s="176" t="s">
        <v>116</v>
      </c>
      <c r="JY44" s="345">
        <v>0</v>
      </c>
      <c r="JZ44" s="174">
        <v>0</v>
      </c>
      <c r="KA44" s="176">
        <v>28</v>
      </c>
      <c r="KB44" s="345" t="s">
        <v>740</v>
      </c>
      <c r="KC44" s="174" t="s">
        <v>740</v>
      </c>
      <c r="KD44" s="176" t="s">
        <v>116</v>
      </c>
      <c r="KE44" s="345" t="s">
        <v>116</v>
      </c>
      <c r="KF44" s="174" t="s">
        <v>116</v>
      </c>
      <c r="KG44" s="176" t="s">
        <v>116</v>
      </c>
      <c r="KH44" s="345" t="s">
        <v>478</v>
      </c>
      <c r="KI44" s="174" t="s">
        <v>478</v>
      </c>
      <c r="KJ44" s="176" t="s">
        <v>116</v>
      </c>
      <c r="KK44" s="345">
        <v>0</v>
      </c>
      <c r="KL44" s="174">
        <v>0</v>
      </c>
      <c r="KM44" s="176">
        <v>29</v>
      </c>
      <c r="KN44" s="345">
        <v>0</v>
      </c>
      <c r="KO44" s="174">
        <v>0</v>
      </c>
      <c r="KP44" s="176">
        <v>32</v>
      </c>
    </row>
    <row r="45" spans="1:302" ht="12.4" customHeight="1">
      <c r="A45" s="341" t="s">
        <v>770</v>
      </c>
      <c r="B45" s="163" t="s">
        <v>455</v>
      </c>
      <c r="C45" s="345">
        <v>30</v>
      </c>
      <c r="D45" s="174">
        <v>0.2</v>
      </c>
      <c r="E45" s="176">
        <v>45</v>
      </c>
      <c r="F45" s="345">
        <v>32</v>
      </c>
      <c r="G45" s="174">
        <v>0.4</v>
      </c>
      <c r="H45" s="176">
        <v>33</v>
      </c>
      <c r="I45" s="345">
        <v>18</v>
      </c>
      <c r="J45" s="174">
        <v>0.2</v>
      </c>
      <c r="K45" s="176">
        <v>37</v>
      </c>
      <c r="L45" s="345">
        <v>48</v>
      </c>
      <c r="M45" s="174">
        <v>0.7</v>
      </c>
      <c r="N45" s="176">
        <v>28</v>
      </c>
      <c r="O45" s="345">
        <v>45</v>
      </c>
      <c r="P45" s="174">
        <v>0.8</v>
      </c>
      <c r="Q45" s="176">
        <v>32</v>
      </c>
      <c r="R45" s="345" t="s">
        <v>116</v>
      </c>
      <c r="S45" s="174" t="s">
        <v>116</v>
      </c>
      <c r="T45" s="176" t="s">
        <v>116</v>
      </c>
      <c r="U45" s="345">
        <v>24</v>
      </c>
      <c r="V45" s="174">
        <v>1</v>
      </c>
      <c r="W45" s="176">
        <v>28</v>
      </c>
      <c r="X45" s="345">
        <v>15</v>
      </c>
      <c r="Y45" s="174">
        <v>0.7</v>
      </c>
      <c r="Z45" s="176">
        <v>27</v>
      </c>
      <c r="AA45" s="345">
        <v>8</v>
      </c>
      <c r="AB45" s="174">
        <v>0.4</v>
      </c>
      <c r="AC45" s="176">
        <v>30</v>
      </c>
      <c r="AD45" s="345">
        <v>0</v>
      </c>
      <c r="AE45" s="174">
        <v>0</v>
      </c>
      <c r="AF45" s="176">
        <v>25</v>
      </c>
      <c r="AG45" s="345">
        <v>31</v>
      </c>
      <c r="AH45" s="174">
        <v>2</v>
      </c>
      <c r="AI45" s="176">
        <v>10</v>
      </c>
      <c r="AJ45" s="345">
        <v>9</v>
      </c>
      <c r="AK45" s="174">
        <v>0.6</v>
      </c>
      <c r="AL45" s="176">
        <v>16</v>
      </c>
      <c r="AM45" s="345">
        <v>11</v>
      </c>
      <c r="AN45" s="174">
        <v>0.8</v>
      </c>
      <c r="AO45" s="176">
        <v>31</v>
      </c>
      <c r="AP45" s="345">
        <v>22</v>
      </c>
      <c r="AQ45" s="174">
        <v>1.8</v>
      </c>
      <c r="AR45" s="176">
        <v>16</v>
      </c>
      <c r="AS45" s="345">
        <v>7</v>
      </c>
      <c r="AT45" s="174">
        <v>0.6</v>
      </c>
      <c r="AU45" s="176">
        <v>14</v>
      </c>
      <c r="AV45" s="345">
        <v>5</v>
      </c>
      <c r="AW45" s="174">
        <v>0.5</v>
      </c>
      <c r="AX45" s="176">
        <v>17</v>
      </c>
      <c r="AY45" s="345">
        <v>3</v>
      </c>
      <c r="AZ45" s="174">
        <v>0.3</v>
      </c>
      <c r="BA45" s="176">
        <v>31</v>
      </c>
      <c r="BB45" s="345">
        <v>49</v>
      </c>
      <c r="BC45" s="174">
        <v>5.4</v>
      </c>
      <c r="BD45" s="176">
        <v>5</v>
      </c>
      <c r="BE45" s="345">
        <v>48</v>
      </c>
      <c r="BF45" s="174">
        <v>5.9</v>
      </c>
      <c r="BG45" s="176">
        <v>4</v>
      </c>
      <c r="BH45" s="345">
        <v>19</v>
      </c>
      <c r="BI45" s="174">
        <v>2.4</v>
      </c>
      <c r="BJ45" s="176">
        <v>11</v>
      </c>
      <c r="BK45" s="345">
        <v>8</v>
      </c>
      <c r="BL45" s="174">
        <v>1</v>
      </c>
      <c r="BM45" s="176">
        <v>19</v>
      </c>
      <c r="BN45" s="345">
        <v>6</v>
      </c>
      <c r="BO45" s="174">
        <v>0.8</v>
      </c>
      <c r="BP45" s="176">
        <v>28</v>
      </c>
      <c r="BQ45" s="345" t="s">
        <v>116</v>
      </c>
      <c r="BR45" s="174" t="s">
        <v>116</v>
      </c>
      <c r="BS45" s="176" t="s">
        <v>116</v>
      </c>
      <c r="BT45" s="345">
        <v>0</v>
      </c>
      <c r="BU45" s="174">
        <v>0</v>
      </c>
      <c r="BV45" s="176">
        <v>40</v>
      </c>
      <c r="BW45" s="345">
        <v>19</v>
      </c>
      <c r="BX45" s="174">
        <v>2.8</v>
      </c>
      <c r="BY45" s="176">
        <v>12</v>
      </c>
      <c r="BZ45" s="345">
        <v>3</v>
      </c>
      <c r="CA45" s="174">
        <v>0.5</v>
      </c>
      <c r="CB45" s="176">
        <v>18</v>
      </c>
      <c r="CC45" s="345">
        <v>15</v>
      </c>
      <c r="CD45" s="174">
        <v>2.4</v>
      </c>
      <c r="CE45" s="176">
        <v>12</v>
      </c>
      <c r="CF45" s="345">
        <v>1</v>
      </c>
      <c r="CG45" s="174">
        <v>0.2</v>
      </c>
      <c r="CH45" s="176">
        <v>43</v>
      </c>
      <c r="CI45" s="345">
        <v>0</v>
      </c>
      <c r="CJ45" s="174">
        <v>0</v>
      </c>
      <c r="CK45" s="176">
        <v>41</v>
      </c>
      <c r="CL45" s="345">
        <v>3</v>
      </c>
      <c r="CM45" s="174">
        <v>0.6</v>
      </c>
      <c r="CN45" s="176">
        <v>18</v>
      </c>
      <c r="CO45" s="345">
        <v>1</v>
      </c>
      <c r="CP45" s="174">
        <v>0.2</v>
      </c>
      <c r="CQ45" s="176">
        <v>35</v>
      </c>
      <c r="CR45" s="345">
        <v>18</v>
      </c>
      <c r="CS45" s="174">
        <v>3.4</v>
      </c>
      <c r="CT45" s="176">
        <v>5</v>
      </c>
      <c r="CU45" s="345">
        <v>2</v>
      </c>
      <c r="CV45" s="174">
        <v>0.4</v>
      </c>
      <c r="CW45" s="176">
        <v>32</v>
      </c>
      <c r="CX45" s="345">
        <v>0</v>
      </c>
      <c r="CY45" s="174">
        <v>0</v>
      </c>
      <c r="CZ45" s="176">
        <v>24</v>
      </c>
      <c r="DA45" s="345">
        <v>1</v>
      </c>
      <c r="DB45" s="174">
        <v>0.2</v>
      </c>
      <c r="DC45" s="176">
        <v>20</v>
      </c>
      <c r="DD45" s="345" t="s">
        <v>116</v>
      </c>
      <c r="DE45" s="174" t="s">
        <v>116</v>
      </c>
      <c r="DF45" s="176" t="s">
        <v>116</v>
      </c>
      <c r="DG45" s="345">
        <v>5</v>
      </c>
      <c r="DH45" s="174">
        <v>1.1000000000000001</v>
      </c>
      <c r="DI45" s="176">
        <v>15</v>
      </c>
      <c r="DJ45" s="345">
        <v>4</v>
      </c>
      <c r="DK45" s="174">
        <v>0.9</v>
      </c>
      <c r="DL45" s="176">
        <v>20</v>
      </c>
      <c r="DM45" s="345">
        <v>0</v>
      </c>
      <c r="DN45" s="174">
        <v>0</v>
      </c>
      <c r="DO45" s="176">
        <v>39</v>
      </c>
      <c r="DP45" s="345">
        <v>29</v>
      </c>
      <c r="DQ45" s="174">
        <v>7.4</v>
      </c>
      <c r="DR45" s="176">
        <v>5</v>
      </c>
      <c r="DS45" s="345">
        <v>1</v>
      </c>
      <c r="DT45" s="174">
        <v>0.3</v>
      </c>
      <c r="DU45" s="176">
        <v>24</v>
      </c>
      <c r="DV45" s="345" t="s">
        <v>116</v>
      </c>
      <c r="DW45" s="174" t="s">
        <v>116</v>
      </c>
      <c r="DX45" s="176" t="s">
        <v>116</v>
      </c>
      <c r="DY45" s="345">
        <v>8</v>
      </c>
      <c r="DZ45" s="174">
        <v>2.2999999999999998</v>
      </c>
      <c r="EA45" s="176">
        <v>12</v>
      </c>
      <c r="EB45" s="345">
        <v>9</v>
      </c>
      <c r="EC45" s="174">
        <v>2.6</v>
      </c>
      <c r="ED45" s="176">
        <v>10</v>
      </c>
      <c r="EE45" s="345">
        <v>0</v>
      </c>
      <c r="EF45" s="174">
        <v>0</v>
      </c>
      <c r="EG45" s="176">
        <v>29</v>
      </c>
      <c r="EH45" s="345">
        <v>8</v>
      </c>
      <c r="EI45" s="174">
        <v>2.5</v>
      </c>
      <c r="EJ45" s="176">
        <v>11</v>
      </c>
      <c r="EK45" s="345">
        <v>1</v>
      </c>
      <c r="EL45" s="174">
        <v>0.3</v>
      </c>
      <c r="EM45" s="176">
        <v>14</v>
      </c>
      <c r="EN45" s="345" t="s">
        <v>116</v>
      </c>
      <c r="EO45" s="174" t="s">
        <v>116</v>
      </c>
      <c r="EP45" s="176" t="s">
        <v>116</v>
      </c>
      <c r="EQ45" s="345">
        <v>7</v>
      </c>
      <c r="ER45" s="174">
        <v>2.4</v>
      </c>
      <c r="ES45" s="176">
        <v>3</v>
      </c>
      <c r="ET45" s="345">
        <v>0</v>
      </c>
      <c r="EU45" s="174">
        <v>0</v>
      </c>
      <c r="EV45" s="176">
        <v>35</v>
      </c>
      <c r="EW45" s="345">
        <v>12</v>
      </c>
      <c r="EX45" s="174">
        <v>4.3</v>
      </c>
      <c r="EY45" s="176">
        <v>6</v>
      </c>
      <c r="EZ45" s="345">
        <v>9</v>
      </c>
      <c r="FA45" s="174">
        <v>3.4</v>
      </c>
      <c r="FB45" s="176">
        <v>7</v>
      </c>
      <c r="FC45" s="345">
        <v>2</v>
      </c>
      <c r="FD45" s="174">
        <v>0.8</v>
      </c>
      <c r="FE45" s="176">
        <v>18</v>
      </c>
      <c r="FF45" s="345">
        <v>3</v>
      </c>
      <c r="FG45" s="174">
        <v>1.2</v>
      </c>
      <c r="FH45" s="176">
        <v>25</v>
      </c>
      <c r="FI45" s="345">
        <v>2</v>
      </c>
      <c r="FJ45" s="174">
        <v>0.8</v>
      </c>
      <c r="FK45" s="176">
        <v>26</v>
      </c>
      <c r="FL45" s="345">
        <v>1</v>
      </c>
      <c r="FM45" s="174">
        <v>0.4</v>
      </c>
      <c r="FN45" s="176">
        <v>43</v>
      </c>
      <c r="FO45" s="345">
        <v>2</v>
      </c>
      <c r="FP45" s="174">
        <v>1</v>
      </c>
      <c r="FQ45" s="176">
        <v>13</v>
      </c>
      <c r="FR45" s="345">
        <v>0</v>
      </c>
      <c r="FS45" s="174">
        <v>0</v>
      </c>
      <c r="FT45" s="176">
        <v>18</v>
      </c>
      <c r="FU45" s="345">
        <v>0</v>
      </c>
      <c r="FV45" s="174">
        <v>0</v>
      </c>
      <c r="FW45" s="176">
        <v>44</v>
      </c>
      <c r="FX45" s="345">
        <v>1</v>
      </c>
      <c r="FY45" s="174">
        <v>0.5</v>
      </c>
      <c r="FZ45" s="176">
        <v>28</v>
      </c>
      <c r="GA45" s="345" t="s">
        <v>116</v>
      </c>
      <c r="GB45" s="174" t="s">
        <v>116</v>
      </c>
      <c r="GC45" s="176" t="s">
        <v>116</v>
      </c>
      <c r="GD45" s="345" t="s">
        <v>740</v>
      </c>
      <c r="GE45" s="174" t="s">
        <v>740</v>
      </c>
      <c r="GF45" s="176" t="s">
        <v>116</v>
      </c>
      <c r="GG45" s="345">
        <v>2</v>
      </c>
      <c r="GH45" s="174">
        <v>1.1000000000000001</v>
      </c>
      <c r="GI45" s="176">
        <v>12</v>
      </c>
      <c r="GJ45" s="345" t="s">
        <v>740</v>
      </c>
      <c r="GK45" s="174" t="s">
        <v>740</v>
      </c>
      <c r="GL45" s="176" t="s">
        <v>116</v>
      </c>
      <c r="GM45" s="345">
        <v>8</v>
      </c>
      <c r="GN45" s="174">
        <v>4.7</v>
      </c>
      <c r="GO45" s="176">
        <v>6</v>
      </c>
      <c r="GP45" s="345">
        <v>0</v>
      </c>
      <c r="GQ45" s="174">
        <v>0</v>
      </c>
      <c r="GR45" s="176">
        <v>38</v>
      </c>
      <c r="GS45" s="345">
        <v>1</v>
      </c>
      <c r="GT45" s="174">
        <v>0.7</v>
      </c>
      <c r="GU45" s="176">
        <v>29</v>
      </c>
      <c r="GV45" s="345">
        <v>0</v>
      </c>
      <c r="GW45" s="174">
        <v>0</v>
      </c>
      <c r="GX45" s="176">
        <v>18</v>
      </c>
      <c r="GY45" s="345">
        <v>0</v>
      </c>
      <c r="GZ45" s="174">
        <v>0</v>
      </c>
      <c r="HA45" s="176">
        <v>40</v>
      </c>
      <c r="HB45" s="345" t="s">
        <v>116</v>
      </c>
      <c r="HC45" s="174" t="s">
        <v>116</v>
      </c>
      <c r="HD45" s="176" t="s">
        <v>116</v>
      </c>
      <c r="HE45" s="345">
        <v>2</v>
      </c>
      <c r="HF45" s="174">
        <v>1.6</v>
      </c>
      <c r="HG45" s="176">
        <v>12</v>
      </c>
      <c r="HH45" s="345">
        <v>2</v>
      </c>
      <c r="HI45" s="174">
        <v>1.7</v>
      </c>
      <c r="HJ45" s="176">
        <v>3</v>
      </c>
      <c r="HK45" s="345">
        <v>1</v>
      </c>
      <c r="HL45" s="174">
        <v>0.9</v>
      </c>
      <c r="HM45" s="176">
        <v>23</v>
      </c>
      <c r="HN45" s="345">
        <v>0</v>
      </c>
      <c r="HO45" s="174">
        <v>0</v>
      </c>
      <c r="HP45" s="176">
        <v>34</v>
      </c>
      <c r="HQ45" s="345">
        <v>1</v>
      </c>
      <c r="HR45" s="174">
        <v>1</v>
      </c>
      <c r="HS45" s="176">
        <v>14</v>
      </c>
      <c r="HT45" s="345">
        <v>0</v>
      </c>
      <c r="HU45" s="174">
        <v>0</v>
      </c>
      <c r="HV45" s="176">
        <v>31</v>
      </c>
      <c r="HW45" s="345">
        <v>2</v>
      </c>
      <c r="HX45" s="174">
        <v>1.9</v>
      </c>
      <c r="HY45" s="176">
        <v>14</v>
      </c>
      <c r="HZ45" s="345">
        <v>5</v>
      </c>
      <c r="IA45" s="174">
        <v>5</v>
      </c>
      <c r="IB45" s="176">
        <v>4</v>
      </c>
      <c r="IC45" s="345">
        <v>0</v>
      </c>
      <c r="ID45" s="174">
        <v>0</v>
      </c>
      <c r="IE45" s="176">
        <v>31</v>
      </c>
      <c r="IF45" s="345">
        <v>0</v>
      </c>
      <c r="IG45" s="174">
        <v>0</v>
      </c>
      <c r="IH45" s="176">
        <v>43</v>
      </c>
      <c r="II45" s="345" t="s">
        <v>740</v>
      </c>
      <c r="IJ45" s="174" t="s">
        <v>740</v>
      </c>
      <c r="IK45" s="176" t="s">
        <v>116</v>
      </c>
      <c r="IL45" s="345" t="s">
        <v>478</v>
      </c>
      <c r="IM45" s="174" t="s">
        <v>478</v>
      </c>
      <c r="IN45" s="176" t="s">
        <v>116</v>
      </c>
      <c r="IO45" s="345" t="s">
        <v>116</v>
      </c>
      <c r="IP45" s="174" t="s">
        <v>116</v>
      </c>
      <c r="IQ45" s="176" t="s">
        <v>116</v>
      </c>
      <c r="IR45" s="345">
        <v>0</v>
      </c>
      <c r="IS45" s="174">
        <v>0</v>
      </c>
      <c r="IT45" s="176">
        <v>12</v>
      </c>
      <c r="IU45" s="345">
        <v>1</v>
      </c>
      <c r="IV45" s="174">
        <v>1.2</v>
      </c>
      <c r="IW45" s="176">
        <v>17</v>
      </c>
      <c r="IX45" s="345">
        <v>0</v>
      </c>
      <c r="IY45" s="174">
        <v>0</v>
      </c>
      <c r="IZ45" s="176">
        <v>38</v>
      </c>
      <c r="JA45" s="345">
        <v>0</v>
      </c>
      <c r="JB45" s="174">
        <v>0</v>
      </c>
      <c r="JC45" s="176">
        <v>14</v>
      </c>
      <c r="JD45" s="345">
        <v>0</v>
      </c>
      <c r="JE45" s="174">
        <v>0</v>
      </c>
      <c r="JF45" s="176">
        <v>22</v>
      </c>
      <c r="JG45" s="345">
        <v>0</v>
      </c>
      <c r="JH45" s="174">
        <v>0</v>
      </c>
      <c r="JI45" s="176">
        <v>33</v>
      </c>
      <c r="JJ45" s="345">
        <v>0</v>
      </c>
      <c r="JK45" s="174">
        <v>0</v>
      </c>
      <c r="JL45" s="176">
        <v>33</v>
      </c>
      <c r="JM45" s="345">
        <v>4</v>
      </c>
      <c r="JN45" s="174">
        <v>5.8</v>
      </c>
      <c r="JO45" s="176">
        <v>9</v>
      </c>
      <c r="JP45" s="345" t="s">
        <v>740</v>
      </c>
      <c r="JQ45" s="174" t="s">
        <v>740</v>
      </c>
      <c r="JR45" s="176" t="s">
        <v>116</v>
      </c>
      <c r="JS45" s="345">
        <v>0</v>
      </c>
      <c r="JT45" s="174">
        <v>0</v>
      </c>
      <c r="JU45" s="176">
        <v>40</v>
      </c>
      <c r="JV45" s="345" t="s">
        <v>116</v>
      </c>
      <c r="JW45" s="174" t="s">
        <v>116</v>
      </c>
      <c r="JX45" s="176" t="s">
        <v>116</v>
      </c>
      <c r="JY45" s="345">
        <v>1</v>
      </c>
      <c r="JZ45" s="174">
        <v>1.6</v>
      </c>
      <c r="KA45" s="176">
        <v>10</v>
      </c>
      <c r="KB45" s="345">
        <v>0</v>
      </c>
      <c r="KC45" s="174">
        <v>0</v>
      </c>
      <c r="KD45" s="176">
        <v>22</v>
      </c>
      <c r="KE45" s="345">
        <v>0</v>
      </c>
      <c r="KF45" s="174">
        <v>0</v>
      </c>
      <c r="KG45" s="176">
        <v>12</v>
      </c>
      <c r="KH45" s="345">
        <v>0</v>
      </c>
      <c r="KI45" s="174">
        <v>0</v>
      </c>
      <c r="KJ45" s="176">
        <v>22</v>
      </c>
      <c r="KK45" s="345">
        <v>0</v>
      </c>
      <c r="KL45" s="174">
        <v>0</v>
      </c>
      <c r="KM45" s="176">
        <v>38</v>
      </c>
      <c r="KN45" s="345">
        <v>1</v>
      </c>
      <c r="KO45" s="174">
        <v>1.9</v>
      </c>
      <c r="KP45" s="176">
        <v>20</v>
      </c>
    </row>
    <row r="46" spans="1:302" ht="12.4" customHeight="1">
      <c r="A46" s="341" t="s">
        <v>771</v>
      </c>
      <c r="B46" s="163" t="s">
        <v>456</v>
      </c>
      <c r="C46" s="345">
        <v>1319</v>
      </c>
      <c r="D46" s="174">
        <v>9.4</v>
      </c>
      <c r="E46" s="176">
        <v>1</v>
      </c>
      <c r="F46" s="345">
        <v>49</v>
      </c>
      <c r="G46" s="174">
        <v>0.6</v>
      </c>
      <c r="H46" s="176">
        <v>26</v>
      </c>
      <c r="I46" s="345">
        <v>42</v>
      </c>
      <c r="J46" s="174">
        <v>0.5</v>
      </c>
      <c r="K46" s="176">
        <v>35</v>
      </c>
      <c r="L46" s="345">
        <v>131</v>
      </c>
      <c r="M46" s="174">
        <v>1.9</v>
      </c>
      <c r="N46" s="176">
        <v>17</v>
      </c>
      <c r="O46" s="345">
        <v>218</v>
      </c>
      <c r="P46" s="174">
        <v>3.8</v>
      </c>
      <c r="Q46" s="176">
        <v>11</v>
      </c>
      <c r="R46" s="345">
        <v>35</v>
      </c>
      <c r="S46" s="174">
        <v>0.9</v>
      </c>
      <c r="T46" s="176">
        <v>19</v>
      </c>
      <c r="U46" s="345">
        <v>26</v>
      </c>
      <c r="V46" s="174">
        <v>1.1000000000000001</v>
      </c>
      <c r="W46" s="176">
        <v>26</v>
      </c>
      <c r="X46" s="345">
        <v>15</v>
      </c>
      <c r="Y46" s="174">
        <v>0.7</v>
      </c>
      <c r="Z46" s="176">
        <v>29</v>
      </c>
      <c r="AA46" s="345">
        <v>20</v>
      </c>
      <c r="AB46" s="174">
        <v>1</v>
      </c>
      <c r="AC46" s="176">
        <v>15</v>
      </c>
      <c r="AD46" s="345">
        <v>1</v>
      </c>
      <c r="AE46" s="174">
        <v>0.1</v>
      </c>
      <c r="AF46" s="176">
        <v>18</v>
      </c>
      <c r="AG46" s="345">
        <v>0</v>
      </c>
      <c r="AH46" s="174">
        <v>0</v>
      </c>
      <c r="AI46" s="176">
        <v>30</v>
      </c>
      <c r="AJ46" s="345">
        <v>4</v>
      </c>
      <c r="AK46" s="174">
        <v>0.3</v>
      </c>
      <c r="AL46" s="176">
        <v>27</v>
      </c>
      <c r="AM46" s="345">
        <v>26</v>
      </c>
      <c r="AN46" s="174">
        <v>1.9</v>
      </c>
      <c r="AO46" s="176">
        <v>19</v>
      </c>
      <c r="AP46" s="345">
        <v>18</v>
      </c>
      <c r="AQ46" s="174">
        <v>1.4</v>
      </c>
      <c r="AR46" s="176">
        <v>22</v>
      </c>
      <c r="AS46" s="345">
        <v>9</v>
      </c>
      <c r="AT46" s="174">
        <v>0.8</v>
      </c>
      <c r="AU46" s="176">
        <v>12</v>
      </c>
      <c r="AV46" s="345">
        <v>5</v>
      </c>
      <c r="AW46" s="174">
        <v>0.5</v>
      </c>
      <c r="AX46" s="176">
        <v>16</v>
      </c>
      <c r="AY46" s="345">
        <v>3</v>
      </c>
      <c r="AZ46" s="174">
        <v>0.3</v>
      </c>
      <c r="BA46" s="176">
        <v>30</v>
      </c>
      <c r="BB46" s="345">
        <v>7</v>
      </c>
      <c r="BC46" s="174">
        <v>0.8</v>
      </c>
      <c r="BD46" s="176">
        <v>22</v>
      </c>
      <c r="BE46" s="345">
        <v>33</v>
      </c>
      <c r="BF46" s="174">
        <v>4.0999999999999996</v>
      </c>
      <c r="BG46" s="176">
        <v>8</v>
      </c>
      <c r="BH46" s="345">
        <v>4</v>
      </c>
      <c r="BI46" s="174">
        <v>0.5</v>
      </c>
      <c r="BJ46" s="176">
        <v>39</v>
      </c>
      <c r="BK46" s="345">
        <v>2</v>
      </c>
      <c r="BL46" s="174">
        <v>0.3</v>
      </c>
      <c r="BM46" s="176">
        <v>37</v>
      </c>
      <c r="BN46" s="345">
        <v>12</v>
      </c>
      <c r="BO46" s="174">
        <v>1.6</v>
      </c>
      <c r="BP46" s="176">
        <v>16</v>
      </c>
      <c r="BQ46" s="345" t="s">
        <v>116</v>
      </c>
      <c r="BR46" s="174" t="s">
        <v>116</v>
      </c>
      <c r="BS46" s="176" t="s">
        <v>116</v>
      </c>
      <c r="BT46" s="345">
        <v>9</v>
      </c>
      <c r="BU46" s="174">
        <v>1.3</v>
      </c>
      <c r="BV46" s="176">
        <v>7</v>
      </c>
      <c r="BW46" s="345">
        <v>23</v>
      </c>
      <c r="BX46" s="174">
        <v>3.4</v>
      </c>
      <c r="BY46" s="176">
        <v>11</v>
      </c>
      <c r="BZ46" s="345">
        <v>10</v>
      </c>
      <c r="CA46" s="174">
        <v>1.5</v>
      </c>
      <c r="CB46" s="176">
        <v>11</v>
      </c>
      <c r="CC46" s="345">
        <v>32</v>
      </c>
      <c r="CD46" s="174">
        <v>5.0999999999999996</v>
      </c>
      <c r="CE46" s="176">
        <v>6</v>
      </c>
      <c r="CF46" s="345">
        <v>1</v>
      </c>
      <c r="CG46" s="174">
        <v>0.2</v>
      </c>
      <c r="CH46" s="176">
        <v>39</v>
      </c>
      <c r="CI46" s="345">
        <v>0</v>
      </c>
      <c r="CJ46" s="174">
        <v>0</v>
      </c>
      <c r="CK46" s="176">
        <v>31</v>
      </c>
      <c r="CL46" s="345">
        <v>5</v>
      </c>
      <c r="CM46" s="174">
        <v>0.9</v>
      </c>
      <c r="CN46" s="176">
        <v>13</v>
      </c>
      <c r="CO46" s="345">
        <v>1</v>
      </c>
      <c r="CP46" s="174">
        <v>0.2</v>
      </c>
      <c r="CQ46" s="176">
        <v>30</v>
      </c>
      <c r="CR46" s="345">
        <v>22</v>
      </c>
      <c r="CS46" s="174">
        <v>4.2</v>
      </c>
      <c r="CT46" s="176">
        <v>3</v>
      </c>
      <c r="CU46" s="345">
        <v>5</v>
      </c>
      <c r="CV46" s="174">
        <v>1</v>
      </c>
      <c r="CW46" s="176">
        <v>18</v>
      </c>
      <c r="CX46" s="345">
        <v>1</v>
      </c>
      <c r="CY46" s="174">
        <v>0.2</v>
      </c>
      <c r="CZ46" s="176">
        <v>9</v>
      </c>
      <c r="DA46" s="345">
        <v>0</v>
      </c>
      <c r="DB46" s="174">
        <v>0</v>
      </c>
      <c r="DC46" s="176">
        <v>30</v>
      </c>
      <c r="DD46" s="345" t="s">
        <v>116</v>
      </c>
      <c r="DE46" s="174" t="s">
        <v>116</v>
      </c>
      <c r="DF46" s="176" t="s">
        <v>116</v>
      </c>
      <c r="DG46" s="345">
        <v>2</v>
      </c>
      <c r="DH46" s="174">
        <v>0.5</v>
      </c>
      <c r="DI46" s="176">
        <v>30</v>
      </c>
      <c r="DJ46" s="345">
        <v>27</v>
      </c>
      <c r="DK46" s="174">
        <v>6.3</v>
      </c>
      <c r="DL46" s="176">
        <v>5</v>
      </c>
      <c r="DM46" s="345">
        <v>9</v>
      </c>
      <c r="DN46" s="174">
        <v>2.2000000000000002</v>
      </c>
      <c r="DO46" s="176">
        <v>9</v>
      </c>
      <c r="DP46" s="345">
        <v>24</v>
      </c>
      <c r="DQ46" s="174">
        <v>6.1</v>
      </c>
      <c r="DR46" s="176">
        <v>7</v>
      </c>
      <c r="DS46" s="345">
        <v>3</v>
      </c>
      <c r="DT46" s="174">
        <v>0.8</v>
      </c>
      <c r="DU46" s="176">
        <v>14</v>
      </c>
      <c r="DV46" s="345">
        <v>44</v>
      </c>
      <c r="DW46" s="174">
        <v>12.1</v>
      </c>
      <c r="DX46" s="176">
        <v>1</v>
      </c>
      <c r="DY46" s="345">
        <v>1</v>
      </c>
      <c r="DZ46" s="174">
        <v>0.3</v>
      </c>
      <c r="EA46" s="176">
        <v>31</v>
      </c>
      <c r="EB46" s="345">
        <v>8</v>
      </c>
      <c r="EC46" s="174">
        <v>2.2999999999999998</v>
      </c>
      <c r="ED46" s="176">
        <v>13</v>
      </c>
      <c r="EE46" s="345">
        <v>1</v>
      </c>
      <c r="EF46" s="174">
        <v>0.3</v>
      </c>
      <c r="EG46" s="176">
        <v>23</v>
      </c>
      <c r="EH46" s="345">
        <v>16</v>
      </c>
      <c r="EI46" s="174">
        <v>5</v>
      </c>
      <c r="EJ46" s="176">
        <v>6</v>
      </c>
      <c r="EK46" s="345">
        <v>0</v>
      </c>
      <c r="EL46" s="174">
        <v>0</v>
      </c>
      <c r="EM46" s="176">
        <v>24</v>
      </c>
      <c r="EN46" s="345" t="s">
        <v>116</v>
      </c>
      <c r="EO46" s="174" t="s">
        <v>116</v>
      </c>
      <c r="EP46" s="176" t="s">
        <v>116</v>
      </c>
      <c r="EQ46" s="345">
        <v>2</v>
      </c>
      <c r="ER46" s="174">
        <v>0.7</v>
      </c>
      <c r="ES46" s="176">
        <v>21</v>
      </c>
      <c r="ET46" s="345">
        <v>6</v>
      </c>
      <c r="EU46" s="174">
        <v>2.1</v>
      </c>
      <c r="EV46" s="176">
        <v>13</v>
      </c>
      <c r="EW46" s="345">
        <v>4</v>
      </c>
      <c r="EX46" s="174">
        <v>1.4</v>
      </c>
      <c r="EY46" s="176">
        <v>19</v>
      </c>
      <c r="EZ46" s="345">
        <v>5</v>
      </c>
      <c r="FA46" s="174">
        <v>1.9</v>
      </c>
      <c r="FB46" s="176">
        <v>11</v>
      </c>
      <c r="FC46" s="345">
        <v>3</v>
      </c>
      <c r="FD46" s="174">
        <v>1.2</v>
      </c>
      <c r="FE46" s="176">
        <v>13</v>
      </c>
      <c r="FF46" s="345">
        <v>3</v>
      </c>
      <c r="FG46" s="174">
        <v>1.2</v>
      </c>
      <c r="FH46" s="176">
        <v>27</v>
      </c>
      <c r="FI46" s="345">
        <v>0</v>
      </c>
      <c r="FJ46" s="174">
        <v>0</v>
      </c>
      <c r="FK46" s="176">
        <v>47</v>
      </c>
      <c r="FL46" s="345">
        <v>3</v>
      </c>
      <c r="FM46" s="174">
        <v>1.3</v>
      </c>
      <c r="FN46" s="176">
        <v>25</v>
      </c>
      <c r="FO46" s="345">
        <v>0</v>
      </c>
      <c r="FP46" s="174">
        <v>0</v>
      </c>
      <c r="FQ46" s="176">
        <v>35</v>
      </c>
      <c r="FR46" s="345">
        <v>0</v>
      </c>
      <c r="FS46" s="174">
        <v>0</v>
      </c>
      <c r="FT46" s="176">
        <v>19</v>
      </c>
      <c r="FU46" s="345">
        <v>0</v>
      </c>
      <c r="FV46" s="174">
        <v>0</v>
      </c>
      <c r="FW46" s="176">
        <v>33</v>
      </c>
      <c r="FX46" s="345">
        <v>29</v>
      </c>
      <c r="FY46" s="174">
        <v>15.2</v>
      </c>
      <c r="FZ46" s="176">
        <v>1</v>
      </c>
      <c r="GA46" s="345">
        <v>5</v>
      </c>
      <c r="GB46" s="174">
        <v>2.6</v>
      </c>
      <c r="GC46" s="176">
        <v>10</v>
      </c>
      <c r="GD46" s="345">
        <v>6</v>
      </c>
      <c r="GE46" s="174">
        <v>3.2</v>
      </c>
      <c r="GF46" s="176">
        <v>7</v>
      </c>
      <c r="GG46" s="345" t="s">
        <v>116</v>
      </c>
      <c r="GH46" s="174" t="s">
        <v>116</v>
      </c>
      <c r="GI46" s="176" t="s">
        <v>116</v>
      </c>
      <c r="GJ46" s="345" t="s">
        <v>116</v>
      </c>
      <c r="GK46" s="174" t="s">
        <v>116</v>
      </c>
      <c r="GL46" s="176" t="s">
        <v>116</v>
      </c>
      <c r="GM46" s="345">
        <v>0</v>
      </c>
      <c r="GN46" s="174">
        <v>0</v>
      </c>
      <c r="GO46" s="176">
        <v>36</v>
      </c>
      <c r="GP46" s="345">
        <v>0</v>
      </c>
      <c r="GQ46" s="174">
        <v>0</v>
      </c>
      <c r="GR46" s="176">
        <v>19</v>
      </c>
      <c r="GS46" s="345">
        <v>1</v>
      </c>
      <c r="GT46" s="174">
        <v>0.7</v>
      </c>
      <c r="GU46" s="176">
        <v>24</v>
      </c>
      <c r="GV46" s="345" t="s">
        <v>478</v>
      </c>
      <c r="GW46" s="174" t="s">
        <v>478</v>
      </c>
      <c r="GX46" s="176" t="s">
        <v>116</v>
      </c>
      <c r="GY46" s="345">
        <v>1</v>
      </c>
      <c r="GZ46" s="174">
        <v>0.8</v>
      </c>
      <c r="HA46" s="176">
        <v>30</v>
      </c>
      <c r="HB46" s="345" t="s">
        <v>116</v>
      </c>
      <c r="HC46" s="174" t="s">
        <v>116</v>
      </c>
      <c r="HD46" s="176" t="s">
        <v>116</v>
      </c>
      <c r="HE46" s="345">
        <v>2</v>
      </c>
      <c r="HF46" s="174">
        <v>1.6</v>
      </c>
      <c r="HG46" s="176">
        <v>15</v>
      </c>
      <c r="HH46" s="345">
        <v>0</v>
      </c>
      <c r="HI46" s="174">
        <v>0</v>
      </c>
      <c r="HJ46" s="176">
        <v>14</v>
      </c>
      <c r="HK46" s="345">
        <v>18</v>
      </c>
      <c r="HL46" s="174">
        <v>15.4</v>
      </c>
      <c r="HM46" s="176">
        <v>2</v>
      </c>
      <c r="HN46" s="345">
        <v>0</v>
      </c>
      <c r="HO46" s="174">
        <v>0</v>
      </c>
      <c r="HP46" s="176">
        <v>34</v>
      </c>
      <c r="HQ46" s="345">
        <v>1</v>
      </c>
      <c r="HR46" s="174">
        <v>1</v>
      </c>
      <c r="HS46" s="176">
        <v>19</v>
      </c>
      <c r="HT46" s="345">
        <v>0</v>
      </c>
      <c r="HU46" s="174">
        <v>0</v>
      </c>
      <c r="HV46" s="176">
        <v>32</v>
      </c>
      <c r="HW46" s="345">
        <v>2</v>
      </c>
      <c r="HX46" s="174">
        <v>1.9</v>
      </c>
      <c r="HY46" s="176">
        <v>11</v>
      </c>
      <c r="HZ46" s="345">
        <v>1</v>
      </c>
      <c r="IA46" s="174">
        <v>1</v>
      </c>
      <c r="IB46" s="176">
        <v>18</v>
      </c>
      <c r="IC46" s="345">
        <v>0</v>
      </c>
      <c r="ID46" s="174">
        <v>0</v>
      </c>
      <c r="IE46" s="176">
        <v>27</v>
      </c>
      <c r="IF46" s="345">
        <v>2</v>
      </c>
      <c r="IG46" s="174">
        <v>2.1</v>
      </c>
      <c r="IH46" s="176">
        <v>15</v>
      </c>
      <c r="II46" s="345" t="s">
        <v>116</v>
      </c>
      <c r="IJ46" s="174" t="s">
        <v>116</v>
      </c>
      <c r="IK46" s="176" t="s">
        <v>116</v>
      </c>
      <c r="IL46" s="345">
        <v>8</v>
      </c>
      <c r="IM46" s="174">
        <v>8.8000000000000007</v>
      </c>
      <c r="IN46" s="176">
        <v>2</v>
      </c>
      <c r="IO46" s="345" t="s">
        <v>116</v>
      </c>
      <c r="IP46" s="174" t="s">
        <v>116</v>
      </c>
      <c r="IQ46" s="176" t="s">
        <v>116</v>
      </c>
      <c r="IR46" s="345">
        <v>0</v>
      </c>
      <c r="IS46" s="174">
        <v>0</v>
      </c>
      <c r="IT46" s="176">
        <v>17</v>
      </c>
      <c r="IU46" s="345">
        <v>0</v>
      </c>
      <c r="IV46" s="174">
        <v>0</v>
      </c>
      <c r="IW46" s="176">
        <v>18</v>
      </c>
      <c r="IX46" s="345">
        <v>1</v>
      </c>
      <c r="IY46" s="174">
        <v>1.2</v>
      </c>
      <c r="IZ46" s="176">
        <v>11</v>
      </c>
      <c r="JA46" s="345">
        <v>0</v>
      </c>
      <c r="JB46" s="174">
        <v>0</v>
      </c>
      <c r="JC46" s="176">
        <v>15</v>
      </c>
      <c r="JD46" s="345">
        <v>0</v>
      </c>
      <c r="JE46" s="174">
        <v>0</v>
      </c>
      <c r="JF46" s="176">
        <v>11</v>
      </c>
      <c r="JG46" s="345">
        <v>2</v>
      </c>
      <c r="JH46" s="174">
        <v>2.7</v>
      </c>
      <c r="JI46" s="176">
        <v>12</v>
      </c>
      <c r="JJ46" s="345">
        <v>2</v>
      </c>
      <c r="JK46" s="174">
        <v>2.9</v>
      </c>
      <c r="JL46" s="176">
        <v>9</v>
      </c>
      <c r="JM46" s="345">
        <v>0</v>
      </c>
      <c r="JN46" s="174">
        <v>0</v>
      </c>
      <c r="JO46" s="176">
        <v>33</v>
      </c>
      <c r="JP46" s="345" t="s">
        <v>740</v>
      </c>
      <c r="JQ46" s="174" t="s">
        <v>740</v>
      </c>
      <c r="JR46" s="176" t="s">
        <v>116</v>
      </c>
      <c r="JS46" s="345">
        <v>0</v>
      </c>
      <c r="JT46" s="174">
        <v>0</v>
      </c>
      <c r="JU46" s="176">
        <v>35</v>
      </c>
      <c r="JV46" s="345" t="s">
        <v>116</v>
      </c>
      <c r="JW46" s="174" t="s">
        <v>116</v>
      </c>
      <c r="JX46" s="176" t="s">
        <v>116</v>
      </c>
      <c r="JY46" s="345">
        <v>0</v>
      </c>
      <c r="JZ46" s="174">
        <v>0</v>
      </c>
      <c r="KA46" s="176">
        <v>21</v>
      </c>
      <c r="KB46" s="345" t="s">
        <v>116</v>
      </c>
      <c r="KC46" s="174" t="s">
        <v>116</v>
      </c>
      <c r="KD46" s="176" t="s">
        <v>116</v>
      </c>
      <c r="KE46" s="345" t="s">
        <v>116</v>
      </c>
      <c r="KF46" s="174" t="s">
        <v>116</v>
      </c>
      <c r="KG46" s="176" t="s">
        <v>116</v>
      </c>
      <c r="KH46" s="345" t="s">
        <v>478</v>
      </c>
      <c r="KI46" s="174" t="s">
        <v>478</v>
      </c>
      <c r="KJ46" s="176" t="s">
        <v>116</v>
      </c>
      <c r="KK46" s="345">
        <v>1</v>
      </c>
      <c r="KL46" s="174">
        <v>1.8</v>
      </c>
      <c r="KM46" s="176">
        <v>10</v>
      </c>
      <c r="KN46" s="345">
        <v>1</v>
      </c>
      <c r="KO46" s="174">
        <v>1.9</v>
      </c>
      <c r="KP46" s="176">
        <v>10</v>
      </c>
    </row>
    <row r="47" spans="1:302" ht="12.4" customHeight="1">
      <c r="A47" s="341" t="s">
        <v>772</v>
      </c>
      <c r="B47" s="163" t="s">
        <v>457</v>
      </c>
      <c r="C47" s="345">
        <v>382</v>
      </c>
      <c r="D47" s="174">
        <v>2.7</v>
      </c>
      <c r="E47" s="176">
        <v>14</v>
      </c>
      <c r="F47" s="345">
        <v>15</v>
      </c>
      <c r="G47" s="174">
        <v>0.2</v>
      </c>
      <c r="H47" s="176">
        <v>43</v>
      </c>
      <c r="I47" s="345">
        <v>14</v>
      </c>
      <c r="J47" s="174">
        <v>0.2</v>
      </c>
      <c r="K47" s="176">
        <v>42</v>
      </c>
      <c r="L47" s="345">
        <v>18</v>
      </c>
      <c r="M47" s="174">
        <v>0.3</v>
      </c>
      <c r="N47" s="176">
        <v>37</v>
      </c>
      <c r="O47" s="345">
        <v>31</v>
      </c>
      <c r="P47" s="174">
        <v>0.5</v>
      </c>
      <c r="Q47" s="176">
        <v>35</v>
      </c>
      <c r="R47" s="345" t="s">
        <v>116</v>
      </c>
      <c r="S47" s="174" t="s">
        <v>116</v>
      </c>
      <c r="T47" s="176" t="s">
        <v>116</v>
      </c>
      <c r="U47" s="345">
        <v>8</v>
      </c>
      <c r="V47" s="174">
        <v>0.3</v>
      </c>
      <c r="W47" s="176">
        <v>46</v>
      </c>
      <c r="X47" s="345">
        <v>2</v>
      </c>
      <c r="Y47" s="174">
        <v>0.1</v>
      </c>
      <c r="Z47" s="176">
        <v>44</v>
      </c>
      <c r="AA47" s="345">
        <v>2</v>
      </c>
      <c r="AB47" s="174">
        <v>0.1</v>
      </c>
      <c r="AC47" s="176">
        <v>44</v>
      </c>
      <c r="AD47" s="345">
        <v>4</v>
      </c>
      <c r="AE47" s="174">
        <v>0.2</v>
      </c>
      <c r="AF47" s="176">
        <v>11</v>
      </c>
      <c r="AG47" s="345">
        <v>0</v>
      </c>
      <c r="AH47" s="174">
        <v>0</v>
      </c>
      <c r="AI47" s="176">
        <v>31</v>
      </c>
      <c r="AJ47" s="345">
        <v>9</v>
      </c>
      <c r="AK47" s="174">
        <v>0.6</v>
      </c>
      <c r="AL47" s="176">
        <v>14</v>
      </c>
      <c r="AM47" s="345">
        <v>6</v>
      </c>
      <c r="AN47" s="174">
        <v>0.4</v>
      </c>
      <c r="AO47" s="176">
        <v>42</v>
      </c>
      <c r="AP47" s="345">
        <v>3</v>
      </c>
      <c r="AQ47" s="174">
        <v>0.2</v>
      </c>
      <c r="AR47" s="176">
        <v>46</v>
      </c>
      <c r="AS47" s="345">
        <v>2</v>
      </c>
      <c r="AT47" s="174">
        <v>0.2</v>
      </c>
      <c r="AU47" s="176">
        <v>36</v>
      </c>
      <c r="AV47" s="345">
        <v>0</v>
      </c>
      <c r="AW47" s="174">
        <v>0</v>
      </c>
      <c r="AX47" s="176">
        <v>46</v>
      </c>
      <c r="AY47" s="345">
        <v>1</v>
      </c>
      <c r="AZ47" s="174">
        <v>0.1</v>
      </c>
      <c r="BA47" s="176">
        <v>42</v>
      </c>
      <c r="BB47" s="345">
        <v>2</v>
      </c>
      <c r="BC47" s="174">
        <v>0.2</v>
      </c>
      <c r="BD47" s="176">
        <v>44</v>
      </c>
      <c r="BE47" s="345">
        <v>2</v>
      </c>
      <c r="BF47" s="174">
        <v>0.2</v>
      </c>
      <c r="BG47" s="176">
        <v>42</v>
      </c>
      <c r="BH47" s="345">
        <v>2</v>
      </c>
      <c r="BI47" s="174">
        <v>0.3</v>
      </c>
      <c r="BJ47" s="176">
        <v>45</v>
      </c>
      <c r="BK47" s="345">
        <v>1</v>
      </c>
      <c r="BL47" s="174">
        <v>0.1</v>
      </c>
      <c r="BM47" s="176">
        <v>41</v>
      </c>
      <c r="BN47" s="345">
        <v>4</v>
      </c>
      <c r="BO47" s="174">
        <v>0.5</v>
      </c>
      <c r="BP47" s="176">
        <v>39</v>
      </c>
      <c r="BQ47" s="345" t="s">
        <v>116</v>
      </c>
      <c r="BR47" s="174" t="s">
        <v>116</v>
      </c>
      <c r="BS47" s="176" t="s">
        <v>116</v>
      </c>
      <c r="BT47" s="345">
        <v>1</v>
      </c>
      <c r="BU47" s="174">
        <v>0.1</v>
      </c>
      <c r="BV47" s="176">
        <v>28</v>
      </c>
      <c r="BW47" s="345">
        <v>11</v>
      </c>
      <c r="BX47" s="174">
        <v>1.6</v>
      </c>
      <c r="BY47" s="176">
        <v>18</v>
      </c>
      <c r="BZ47" s="345">
        <v>0</v>
      </c>
      <c r="CA47" s="174">
        <v>0</v>
      </c>
      <c r="CB47" s="176">
        <v>36</v>
      </c>
      <c r="CC47" s="345">
        <v>1</v>
      </c>
      <c r="CD47" s="174">
        <v>0.2</v>
      </c>
      <c r="CE47" s="176">
        <v>33</v>
      </c>
      <c r="CF47" s="345">
        <v>1</v>
      </c>
      <c r="CG47" s="174">
        <v>0.2</v>
      </c>
      <c r="CH47" s="176">
        <v>31</v>
      </c>
      <c r="CI47" s="345">
        <v>0</v>
      </c>
      <c r="CJ47" s="174">
        <v>0</v>
      </c>
      <c r="CK47" s="176">
        <v>40</v>
      </c>
      <c r="CL47" s="345">
        <v>1</v>
      </c>
      <c r="CM47" s="174">
        <v>0.2</v>
      </c>
      <c r="CN47" s="176">
        <v>39</v>
      </c>
      <c r="CO47" s="345">
        <v>0</v>
      </c>
      <c r="CP47" s="174">
        <v>0</v>
      </c>
      <c r="CQ47" s="176">
        <v>46</v>
      </c>
      <c r="CR47" s="345" t="s">
        <v>116</v>
      </c>
      <c r="CS47" s="174" t="s">
        <v>116</v>
      </c>
      <c r="CT47" s="176" t="s">
        <v>116</v>
      </c>
      <c r="CU47" s="345">
        <v>0</v>
      </c>
      <c r="CV47" s="174">
        <v>0</v>
      </c>
      <c r="CW47" s="176">
        <v>47</v>
      </c>
      <c r="CX47" s="345">
        <v>0</v>
      </c>
      <c r="CY47" s="174">
        <v>0</v>
      </c>
      <c r="CZ47" s="176">
        <v>22</v>
      </c>
      <c r="DA47" s="345" t="s">
        <v>478</v>
      </c>
      <c r="DB47" s="174" t="s">
        <v>478</v>
      </c>
      <c r="DC47" s="176" t="s">
        <v>116</v>
      </c>
      <c r="DD47" s="345" t="s">
        <v>116</v>
      </c>
      <c r="DE47" s="174" t="s">
        <v>116</v>
      </c>
      <c r="DF47" s="176" t="s">
        <v>116</v>
      </c>
      <c r="DG47" s="345">
        <v>1</v>
      </c>
      <c r="DH47" s="174">
        <v>0.2</v>
      </c>
      <c r="DI47" s="176">
        <v>42</v>
      </c>
      <c r="DJ47" s="345">
        <v>2</v>
      </c>
      <c r="DK47" s="174">
        <v>0.5</v>
      </c>
      <c r="DL47" s="176">
        <v>24</v>
      </c>
      <c r="DM47" s="345">
        <v>9</v>
      </c>
      <c r="DN47" s="174">
        <v>2.2000000000000002</v>
      </c>
      <c r="DO47" s="176">
        <v>10</v>
      </c>
      <c r="DP47" s="345">
        <v>1</v>
      </c>
      <c r="DQ47" s="174">
        <v>0.3</v>
      </c>
      <c r="DR47" s="176">
        <v>39</v>
      </c>
      <c r="DS47" s="345">
        <v>0</v>
      </c>
      <c r="DT47" s="174">
        <v>0</v>
      </c>
      <c r="DU47" s="176">
        <v>40</v>
      </c>
      <c r="DV47" s="345" t="s">
        <v>116</v>
      </c>
      <c r="DW47" s="174" t="s">
        <v>116</v>
      </c>
      <c r="DX47" s="176" t="s">
        <v>116</v>
      </c>
      <c r="DY47" s="345" t="s">
        <v>116</v>
      </c>
      <c r="DZ47" s="174" t="s">
        <v>116</v>
      </c>
      <c r="EA47" s="176" t="s">
        <v>116</v>
      </c>
      <c r="EB47" s="345">
        <v>0</v>
      </c>
      <c r="EC47" s="174">
        <v>0</v>
      </c>
      <c r="ED47" s="176">
        <v>46</v>
      </c>
      <c r="EE47" s="345">
        <v>1</v>
      </c>
      <c r="EF47" s="174">
        <v>0.3</v>
      </c>
      <c r="EG47" s="176">
        <v>17</v>
      </c>
      <c r="EH47" s="345">
        <v>3</v>
      </c>
      <c r="EI47" s="174">
        <v>0.9</v>
      </c>
      <c r="EJ47" s="176">
        <v>32</v>
      </c>
      <c r="EK47" s="345" t="s">
        <v>478</v>
      </c>
      <c r="EL47" s="174" t="s">
        <v>478</v>
      </c>
      <c r="EM47" s="176" t="s">
        <v>116</v>
      </c>
      <c r="EN47" s="345" t="s">
        <v>116</v>
      </c>
      <c r="EO47" s="174" t="s">
        <v>116</v>
      </c>
      <c r="EP47" s="176" t="s">
        <v>116</v>
      </c>
      <c r="EQ47" s="345">
        <v>0</v>
      </c>
      <c r="ER47" s="174">
        <v>0</v>
      </c>
      <c r="ES47" s="176">
        <v>43</v>
      </c>
      <c r="ET47" s="345">
        <v>0</v>
      </c>
      <c r="EU47" s="174">
        <v>0</v>
      </c>
      <c r="EV47" s="176">
        <v>40</v>
      </c>
      <c r="EW47" s="345">
        <v>2</v>
      </c>
      <c r="EX47" s="174">
        <v>0.7</v>
      </c>
      <c r="EY47" s="176">
        <v>32</v>
      </c>
      <c r="EZ47" s="345">
        <v>0</v>
      </c>
      <c r="FA47" s="174">
        <v>0</v>
      </c>
      <c r="FB47" s="176">
        <v>47</v>
      </c>
      <c r="FC47" s="345">
        <v>0</v>
      </c>
      <c r="FD47" s="174">
        <v>0</v>
      </c>
      <c r="FE47" s="176">
        <v>45</v>
      </c>
      <c r="FF47" s="345">
        <v>0</v>
      </c>
      <c r="FG47" s="174">
        <v>0</v>
      </c>
      <c r="FH47" s="176">
        <v>47</v>
      </c>
      <c r="FI47" s="345">
        <v>0</v>
      </c>
      <c r="FJ47" s="174">
        <v>0</v>
      </c>
      <c r="FK47" s="176">
        <v>45</v>
      </c>
      <c r="FL47" s="345">
        <v>1</v>
      </c>
      <c r="FM47" s="174">
        <v>0.4</v>
      </c>
      <c r="FN47" s="176">
        <v>44</v>
      </c>
      <c r="FO47" s="345">
        <v>0</v>
      </c>
      <c r="FP47" s="174">
        <v>0</v>
      </c>
      <c r="FQ47" s="176">
        <v>41</v>
      </c>
      <c r="FR47" s="345">
        <v>0</v>
      </c>
      <c r="FS47" s="174">
        <v>0</v>
      </c>
      <c r="FT47" s="176">
        <v>31</v>
      </c>
      <c r="FU47" s="345">
        <v>0</v>
      </c>
      <c r="FV47" s="174">
        <v>0</v>
      </c>
      <c r="FW47" s="176">
        <v>38</v>
      </c>
      <c r="FX47" s="345">
        <v>0</v>
      </c>
      <c r="FY47" s="174">
        <v>0</v>
      </c>
      <c r="FZ47" s="176">
        <v>34</v>
      </c>
      <c r="GA47" s="345" t="s">
        <v>116</v>
      </c>
      <c r="GB47" s="174" t="s">
        <v>116</v>
      </c>
      <c r="GC47" s="176" t="s">
        <v>116</v>
      </c>
      <c r="GD47" s="345">
        <v>0</v>
      </c>
      <c r="GE47" s="174">
        <v>0</v>
      </c>
      <c r="GF47" s="176">
        <v>24</v>
      </c>
      <c r="GG47" s="345" t="s">
        <v>478</v>
      </c>
      <c r="GH47" s="174" t="s">
        <v>478</v>
      </c>
      <c r="GI47" s="176" t="s">
        <v>116</v>
      </c>
      <c r="GJ47" s="345" t="s">
        <v>116</v>
      </c>
      <c r="GK47" s="174" t="s">
        <v>116</v>
      </c>
      <c r="GL47" s="176" t="s">
        <v>116</v>
      </c>
      <c r="GM47" s="345">
        <v>0</v>
      </c>
      <c r="GN47" s="174">
        <v>0</v>
      </c>
      <c r="GO47" s="176">
        <v>36</v>
      </c>
      <c r="GP47" s="345">
        <v>0</v>
      </c>
      <c r="GQ47" s="174">
        <v>0</v>
      </c>
      <c r="GR47" s="176">
        <v>37</v>
      </c>
      <c r="GS47" s="345">
        <v>0</v>
      </c>
      <c r="GT47" s="174">
        <v>0</v>
      </c>
      <c r="GU47" s="176">
        <v>47</v>
      </c>
      <c r="GV47" s="345" t="s">
        <v>740</v>
      </c>
      <c r="GW47" s="174" t="s">
        <v>740</v>
      </c>
      <c r="GX47" s="176" t="s">
        <v>116</v>
      </c>
      <c r="GY47" s="345">
        <v>1</v>
      </c>
      <c r="GZ47" s="174">
        <v>0.8</v>
      </c>
      <c r="HA47" s="176">
        <v>34</v>
      </c>
      <c r="HB47" s="345" t="s">
        <v>116</v>
      </c>
      <c r="HC47" s="174" t="s">
        <v>116</v>
      </c>
      <c r="HD47" s="176" t="s">
        <v>116</v>
      </c>
      <c r="HE47" s="345">
        <v>0</v>
      </c>
      <c r="HF47" s="174">
        <v>0</v>
      </c>
      <c r="HG47" s="176">
        <v>42</v>
      </c>
      <c r="HH47" s="345">
        <v>0</v>
      </c>
      <c r="HI47" s="174">
        <v>0</v>
      </c>
      <c r="HJ47" s="176">
        <v>28</v>
      </c>
      <c r="HK47" s="345" t="s">
        <v>478</v>
      </c>
      <c r="HL47" s="174" t="s">
        <v>478</v>
      </c>
      <c r="HM47" s="176" t="s">
        <v>116</v>
      </c>
      <c r="HN47" s="345">
        <v>0</v>
      </c>
      <c r="HO47" s="174">
        <v>0</v>
      </c>
      <c r="HP47" s="176">
        <v>44</v>
      </c>
      <c r="HQ47" s="345" t="s">
        <v>478</v>
      </c>
      <c r="HR47" s="174" t="s">
        <v>478</v>
      </c>
      <c r="HS47" s="176" t="s">
        <v>116</v>
      </c>
      <c r="HT47" s="345" t="s">
        <v>478</v>
      </c>
      <c r="HU47" s="174" t="s">
        <v>478</v>
      </c>
      <c r="HV47" s="176" t="s">
        <v>116</v>
      </c>
      <c r="HW47" s="345">
        <v>1</v>
      </c>
      <c r="HX47" s="174">
        <v>1</v>
      </c>
      <c r="HY47" s="176">
        <v>25</v>
      </c>
      <c r="HZ47" s="345">
        <v>0</v>
      </c>
      <c r="IA47" s="174">
        <v>0</v>
      </c>
      <c r="IB47" s="176">
        <v>33</v>
      </c>
      <c r="IC47" s="345">
        <v>0</v>
      </c>
      <c r="ID47" s="174">
        <v>0</v>
      </c>
      <c r="IE47" s="176">
        <v>29</v>
      </c>
      <c r="IF47" s="345">
        <v>0</v>
      </c>
      <c r="IG47" s="174">
        <v>0</v>
      </c>
      <c r="IH47" s="176">
        <v>47</v>
      </c>
      <c r="II47" s="345" t="s">
        <v>478</v>
      </c>
      <c r="IJ47" s="174" t="s">
        <v>478</v>
      </c>
      <c r="IK47" s="176" t="s">
        <v>116</v>
      </c>
      <c r="IL47" s="345">
        <v>0</v>
      </c>
      <c r="IM47" s="174">
        <v>0</v>
      </c>
      <c r="IN47" s="176">
        <v>15</v>
      </c>
      <c r="IO47" s="345" t="s">
        <v>116</v>
      </c>
      <c r="IP47" s="174" t="s">
        <v>116</v>
      </c>
      <c r="IQ47" s="176" t="s">
        <v>116</v>
      </c>
      <c r="IR47" s="345">
        <v>0</v>
      </c>
      <c r="IS47" s="174">
        <v>0</v>
      </c>
      <c r="IT47" s="176">
        <v>17</v>
      </c>
      <c r="IU47" s="345">
        <v>0</v>
      </c>
      <c r="IV47" s="174">
        <v>0</v>
      </c>
      <c r="IW47" s="176">
        <v>29</v>
      </c>
      <c r="IX47" s="345">
        <v>0</v>
      </c>
      <c r="IY47" s="174">
        <v>0</v>
      </c>
      <c r="IZ47" s="176">
        <v>24</v>
      </c>
      <c r="JA47" s="345" t="s">
        <v>116</v>
      </c>
      <c r="JB47" s="174" t="s">
        <v>116</v>
      </c>
      <c r="JC47" s="176" t="s">
        <v>116</v>
      </c>
      <c r="JD47" s="345" t="s">
        <v>116</v>
      </c>
      <c r="JE47" s="174" t="s">
        <v>116</v>
      </c>
      <c r="JF47" s="176" t="s">
        <v>116</v>
      </c>
      <c r="JG47" s="345" t="s">
        <v>116</v>
      </c>
      <c r="JH47" s="174" t="s">
        <v>116</v>
      </c>
      <c r="JI47" s="176" t="s">
        <v>116</v>
      </c>
      <c r="JJ47" s="345">
        <v>0</v>
      </c>
      <c r="JK47" s="174">
        <v>0</v>
      </c>
      <c r="JL47" s="176">
        <v>31</v>
      </c>
      <c r="JM47" s="345">
        <v>0</v>
      </c>
      <c r="JN47" s="174">
        <v>0</v>
      </c>
      <c r="JO47" s="176">
        <v>29</v>
      </c>
      <c r="JP47" s="345" t="s">
        <v>740</v>
      </c>
      <c r="JQ47" s="174" t="s">
        <v>740</v>
      </c>
      <c r="JR47" s="176" t="s">
        <v>116</v>
      </c>
      <c r="JS47" s="345">
        <v>0</v>
      </c>
      <c r="JT47" s="174">
        <v>0</v>
      </c>
      <c r="JU47" s="176">
        <v>38</v>
      </c>
      <c r="JV47" s="345" t="s">
        <v>116</v>
      </c>
      <c r="JW47" s="174" t="s">
        <v>116</v>
      </c>
      <c r="JX47" s="176" t="s">
        <v>116</v>
      </c>
      <c r="JY47" s="345">
        <v>0</v>
      </c>
      <c r="JZ47" s="174">
        <v>0</v>
      </c>
      <c r="KA47" s="176">
        <v>35</v>
      </c>
      <c r="KB47" s="345">
        <v>0</v>
      </c>
      <c r="KC47" s="174">
        <v>0</v>
      </c>
      <c r="KD47" s="176">
        <v>20</v>
      </c>
      <c r="KE47" s="345" t="s">
        <v>116</v>
      </c>
      <c r="KF47" s="174" t="s">
        <v>116</v>
      </c>
      <c r="KG47" s="176" t="s">
        <v>116</v>
      </c>
      <c r="KH47" s="345">
        <v>0</v>
      </c>
      <c r="KI47" s="174">
        <v>0</v>
      </c>
      <c r="KJ47" s="176">
        <v>34</v>
      </c>
      <c r="KK47" s="345">
        <v>0</v>
      </c>
      <c r="KL47" s="174">
        <v>0</v>
      </c>
      <c r="KM47" s="176">
        <v>46</v>
      </c>
      <c r="KN47" s="345">
        <v>0</v>
      </c>
      <c r="KO47" s="174">
        <v>0</v>
      </c>
      <c r="KP47" s="176">
        <v>42</v>
      </c>
    </row>
    <row r="48" spans="1:302" ht="12.4" customHeight="1">
      <c r="A48" s="341" t="s">
        <v>773</v>
      </c>
      <c r="B48" s="163" t="s">
        <v>458</v>
      </c>
      <c r="C48" s="345">
        <v>235</v>
      </c>
      <c r="D48" s="174">
        <v>1.7</v>
      </c>
      <c r="E48" s="176">
        <v>22</v>
      </c>
      <c r="F48" s="345">
        <v>22</v>
      </c>
      <c r="G48" s="174">
        <v>0.3</v>
      </c>
      <c r="H48" s="176">
        <v>39</v>
      </c>
      <c r="I48" s="345">
        <v>17</v>
      </c>
      <c r="J48" s="174">
        <v>0.2</v>
      </c>
      <c r="K48" s="176">
        <v>39</v>
      </c>
      <c r="L48" s="345">
        <v>14</v>
      </c>
      <c r="M48" s="174">
        <v>0.2</v>
      </c>
      <c r="N48" s="176">
        <v>39</v>
      </c>
      <c r="O48" s="345">
        <v>46</v>
      </c>
      <c r="P48" s="174">
        <v>0.8</v>
      </c>
      <c r="Q48" s="176">
        <v>30</v>
      </c>
      <c r="R48" s="345" t="s">
        <v>116</v>
      </c>
      <c r="S48" s="174" t="s">
        <v>116</v>
      </c>
      <c r="T48" s="176" t="s">
        <v>116</v>
      </c>
      <c r="U48" s="345">
        <v>9</v>
      </c>
      <c r="V48" s="174">
        <v>0.4</v>
      </c>
      <c r="W48" s="176">
        <v>44</v>
      </c>
      <c r="X48" s="345">
        <v>1</v>
      </c>
      <c r="Y48" s="174">
        <v>0</v>
      </c>
      <c r="Z48" s="176">
        <v>47</v>
      </c>
      <c r="AA48" s="345">
        <v>16</v>
      </c>
      <c r="AB48" s="174">
        <v>0.8</v>
      </c>
      <c r="AC48" s="176">
        <v>19</v>
      </c>
      <c r="AD48" s="345">
        <v>2</v>
      </c>
      <c r="AE48" s="174">
        <v>0.1</v>
      </c>
      <c r="AF48" s="176">
        <v>14</v>
      </c>
      <c r="AG48" s="345">
        <v>0</v>
      </c>
      <c r="AH48" s="174">
        <v>0</v>
      </c>
      <c r="AI48" s="176">
        <v>35</v>
      </c>
      <c r="AJ48" s="345">
        <v>1</v>
      </c>
      <c r="AK48" s="174">
        <v>0.1</v>
      </c>
      <c r="AL48" s="176">
        <v>43</v>
      </c>
      <c r="AM48" s="345">
        <v>2</v>
      </c>
      <c r="AN48" s="174">
        <v>0.1</v>
      </c>
      <c r="AO48" s="176">
        <v>45</v>
      </c>
      <c r="AP48" s="345">
        <v>3</v>
      </c>
      <c r="AQ48" s="174">
        <v>0.2</v>
      </c>
      <c r="AR48" s="176">
        <v>45</v>
      </c>
      <c r="AS48" s="345">
        <v>10</v>
      </c>
      <c r="AT48" s="174">
        <v>0.9</v>
      </c>
      <c r="AU48" s="176">
        <v>10</v>
      </c>
      <c r="AV48" s="345">
        <v>2</v>
      </c>
      <c r="AW48" s="174">
        <v>0.2</v>
      </c>
      <c r="AX48" s="176">
        <v>33</v>
      </c>
      <c r="AY48" s="345">
        <v>1</v>
      </c>
      <c r="AZ48" s="174">
        <v>0.1</v>
      </c>
      <c r="BA48" s="176">
        <v>41</v>
      </c>
      <c r="BB48" s="345">
        <v>1</v>
      </c>
      <c r="BC48" s="174">
        <v>0.1</v>
      </c>
      <c r="BD48" s="176">
        <v>47</v>
      </c>
      <c r="BE48" s="345">
        <v>7</v>
      </c>
      <c r="BF48" s="174">
        <v>0.9</v>
      </c>
      <c r="BG48" s="176">
        <v>30</v>
      </c>
      <c r="BH48" s="345">
        <v>2</v>
      </c>
      <c r="BI48" s="174">
        <v>0.3</v>
      </c>
      <c r="BJ48" s="176">
        <v>47</v>
      </c>
      <c r="BK48" s="345">
        <v>6</v>
      </c>
      <c r="BL48" s="174">
        <v>0.8</v>
      </c>
      <c r="BM48" s="176">
        <v>22</v>
      </c>
      <c r="BN48" s="345">
        <v>2</v>
      </c>
      <c r="BO48" s="174">
        <v>0.3</v>
      </c>
      <c r="BP48" s="176">
        <v>45</v>
      </c>
      <c r="BQ48" s="345" t="s">
        <v>116</v>
      </c>
      <c r="BR48" s="174" t="s">
        <v>116</v>
      </c>
      <c r="BS48" s="176" t="s">
        <v>116</v>
      </c>
      <c r="BT48" s="345">
        <v>0</v>
      </c>
      <c r="BU48" s="174">
        <v>0</v>
      </c>
      <c r="BV48" s="176">
        <v>33</v>
      </c>
      <c r="BW48" s="345">
        <v>8</v>
      </c>
      <c r="BX48" s="174">
        <v>1.2</v>
      </c>
      <c r="BY48" s="176">
        <v>23</v>
      </c>
      <c r="BZ48" s="345">
        <v>1</v>
      </c>
      <c r="CA48" s="174">
        <v>0.2</v>
      </c>
      <c r="CB48" s="176">
        <v>24</v>
      </c>
      <c r="CC48" s="345">
        <v>23</v>
      </c>
      <c r="CD48" s="174">
        <v>3.6</v>
      </c>
      <c r="CE48" s="176">
        <v>10</v>
      </c>
      <c r="CF48" s="345">
        <v>0</v>
      </c>
      <c r="CG48" s="174">
        <v>0</v>
      </c>
      <c r="CH48" s="176">
        <v>45</v>
      </c>
      <c r="CI48" s="345">
        <v>0</v>
      </c>
      <c r="CJ48" s="174">
        <v>0</v>
      </c>
      <c r="CK48" s="176">
        <v>31</v>
      </c>
      <c r="CL48" s="345">
        <v>0</v>
      </c>
      <c r="CM48" s="174">
        <v>0</v>
      </c>
      <c r="CN48" s="176">
        <v>44</v>
      </c>
      <c r="CO48" s="345">
        <v>0</v>
      </c>
      <c r="CP48" s="174">
        <v>0</v>
      </c>
      <c r="CQ48" s="176">
        <v>43</v>
      </c>
      <c r="CR48" s="345" t="s">
        <v>478</v>
      </c>
      <c r="CS48" s="174" t="s">
        <v>478</v>
      </c>
      <c r="CT48" s="176" t="s">
        <v>116</v>
      </c>
      <c r="CU48" s="345">
        <v>5</v>
      </c>
      <c r="CV48" s="174">
        <v>1</v>
      </c>
      <c r="CW48" s="176">
        <v>17</v>
      </c>
      <c r="CX48" s="345">
        <v>0</v>
      </c>
      <c r="CY48" s="174">
        <v>0</v>
      </c>
      <c r="CZ48" s="176">
        <v>24</v>
      </c>
      <c r="DA48" s="345">
        <v>0</v>
      </c>
      <c r="DB48" s="174">
        <v>0</v>
      </c>
      <c r="DC48" s="176">
        <v>33</v>
      </c>
      <c r="DD48" s="345" t="s">
        <v>116</v>
      </c>
      <c r="DE48" s="174" t="s">
        <v>116</v>
      </c>
      <c r="DF48" s="176" t="s">
        <v>116</v>
      </c>
      <c r="DG48" s="345">
        <v>0</v>
      </c>
      <c r="DH48" s="174">
        <v>0</v>
      </c>
      <c r="DI48" s="176">
        <v>45</v>
      </c>
      <c r="DJ48" s="345">
        <v>3</v>
      </c>
      <c r="DK48" s="174">
        <v>0.7</v>
      </c>
      <c r="DL48" s="176">
        <v>23</v>
      </c>
      <c r="DM48" s="345">
        <v>2</v>
      </c>
      <c r="DN48" s="174">
        <v>0.5</v>
      </c>
      <c r="DO48" s="176">
        <v>25</v>
      </c>
      <c r="DP48" s="345">
        <v>1</v>
      </c>
      <c r="DQ48" s="174">
        <v>0.3</v>
      </c>
      <c r="DR48" s="176">
        <v>38</v>
      </c>
      <c r="DS48" s="345">
        <v>2</v>
      </c>
      <c r="DT48" s="174">
        <v>0.5</v>
      </c>
      <c r="DU48" s="176">
        <v>18</v>
      </c>
      <c r="DV48" s="345" t="s">
        <v>116</v>
      </c>
      <c r="DW48" s="174" t="s">
        <v>116</v>
      </c>
      <c r="DX48" s="176" t="s">
        <v>116</v>
      </c>
      <c r="DY48" s="345">
        <v>1</v>
      </c>
      <c r="DZ48" s="174">
        <v>0.3</v>
      </c>
      <c r="EA48" s="176">
        <v>32</v>
      </c>
      <c r="EB48" s="345">
        <v>0</v>
      </c>
      <c r="EC48" s="174">
        <v>0</v>
      </c>
      <c r="ED48" s="176">
        <v>47</v>
      </c>
      <c r="EE48" s="345">
        <v>0</v>
      </c>
      <c r="EF48" s="174">
        <v>0</v>
      </c>
      <c r="EG48" s="176">
        <v>46</v>
      </c>
      <c r="EH48" s="345">
        <v>1</v>
      </c>
      <c r="EI48" s="174">
        <v>0.3</v>
      </c>
      <c r="EJ48" s="176">
        <v>44</v>
      </c>
      <c r="EK48" s="345">
        <v>0</v>
      </c>
      <c r="EL48" s="174">
        <v>0</v>
      </c>
      <c r="EM48" s="176">
        <v>30</v>
      </c>
      <c r="EN48" s="345" t="s">
        <v>116</v>
      </c>
      <c r="EO48" s="174" t="s">
        <v>116</v>
      </c>
      <c r="EP48" s="176" t="s">
        <v>116</v>
      </c>
      <c r="EQ48" s="345">
        <v>1</v>
      </c>
      <c r="ER48" s="174">
        <v>0.3</v>
      </c>
      <c r="ES48" s="176">
        <v>33</v>
      </c>
      <c r="ET48" s="345">
        <v>0</v>
      </c>
      <c r="EU48" s="174">
        <v>0</v>
      </c>
      <c r="EV48" s="176">
        <v>41</v>
      </c>
      <c r="EW48" s="345">
        <v>3</v>
      </c>
      <c r="EX48" s="174">
        <v>1.1000000000000001</v>
      </c>
      <c r="EY48" s="176">
        <v>21</v>
      </c>
      <c r="EZ48" s="345">
        <v>3</v>
      </c>
      <c r="FA48" s="174">
        <v>1.1000000000000001</v>
      </c>
      <c r="FB48" s="176">
        <v>24</v>
      </c>
      <c r="FC48" s="345">
        <v>1</v>
      </c>
      <c r="FD48" s="174">
        <v>0.4</v>
      </c>
      <c r="FE48" s="176">
        <v>35</v>
      </c>
      <c r="FF48" s="345">
        <v>1</v>
      </c>
      <c r="FG48" s="174">
        <v>0.4</v>
      </c>
      <c r="FH48" s="176">
        <v>45</v>
      </c>
      <c r="FI48" s="345">
        <v>1</v>
      </c>
      <c r="FJ48" s="174">
        <v>0.4</v>
      </c>
      <c r="FK48" s="176">
        <v>38</v>
      </c>
      <c r="FL48" s="345">
        <v>1</v>
      </c>
      <c r="FM48" s="174">
        <v>0.4</v>
      </c>
      <c r="FN48" s="176">
        <v>41</v>
      </c>
      <c r="FO48" s="345">
        <v>0</v>
      </c>
      <c r="FP48" s="174">
        <v>0</v>
      </c>
      <c r="FQ48" s="176">
        <v>43</v>
      </c>
      <c r="FR48" s="345">
        <v>0</v>
      </c>
      <c r="FS48" s="174">
        <v>0</v>
      </c>
      <c r="FT48" s="176">
        <v>27</v>
      </c>
      <c r="FU48" s="345">
        <v>0</v>
      </c>
      <c r="FV48" s="174">
        <v>0</v>
      </c>
      <c r="FW48" s="176">
        <v>44</v>
      </c>
      <c r="FX48" s="345">
        <v>0</v>
      </c>
      <c r="FY48" s="174">
        <v>0</v>
      </c>
      <c r="FZ48" s="176">
        <v>43</v>
      </c>
      <c r="GA48" s="345">
        <v>1</v>
      </c>
      <c r="GB48" s="174">
        <v>0.5</v>
      </c>
      <c r="GC48" s="176">
        <v>23</v>
      </c>
      <c r="GD48" s="345">
        <v>6</v>
      </c>
      <c r="GE48" s="174">
        <v>3.2</v>
      </c>
      <c r="GF48" s="176">
        <v>8</v>
      </c>
      <c r="GG48" s="345">
        <v>0</v>
      </c>
      <c r="GH48" s="174">
        <v>0</v>
      </c>
      <c r="GI48" s="176">
        <v>32</v>
      </c>
      <c r="GJ48" s="345" t="s">
        <v>116</v>
      </c>
      <c r="GK48" s="174" t="s">
        <v>116</v>
      </c>
      <c r="GL48" s="176" t="s">
        <v>116</v>
      </c>
      <c r="GM48" s="345" t="s">
        <v>478</v>
      </c>
      <c r="GN48" s="174" t="s">
        <v>478</v>
      </c>
      <c r="GO48" s="176" t="s">
        <v>116</v>
      </c>
      <c r="GP48" s="345">
        <v>0</v>
      </c>
      <c r="GQ48" s="174">
        <v>0</v>
      </c>
      <c r="GR48" s="176">
        <v>10</v>
      </c>
      <c r="GS48" s="345">
        <v>0</v>
      </c>
      <c r="GT48" s="174">
        <v>0</v>
      </c>
      <c r="GU48" s="176">
        <v>46</v>
      </c>
      <c r="GV48" s="345" t="s">
        <v>478</v>
      </c>
      <c r="GW48" s="174" t="s">
        <v>478</v>
      </c>
      <c r="GX48" s="176" t="s">
        <v>116</v>
      </c>
      <c r="GY48" s="345">
        <v>0</v>
      </c>
      <c r="GZ48" s="174">
        <v>0</v>
      </c>
      <c r="HA48" s="176">
        <v>44</v>
      </c>
      <c r="HB48" s="345" t="s">
        <v>116</v>
      </c>
      <c r="HC48" s="174" t="s">
        <v>116</v>
      </c>
      <c r="HD48" s="176" t="s">
        <v>116</v>
      </c>
      <c r="HE48" s="345">
        <v>1</v>
      </c>
      <c r="HF48" s="174">
        <v>0.8</v>
      </c>
      <c r="HG48" s="176">
        <v>26</v>
      </c>
      <c r="HH48" s="345">
        <v>0</v>
      </c>
      <c r="HI48" s="174">
        <v>0</v>
      </c>
      <c r="HJ48" s="176">
        <v>28</v>
      </c>
      <c r="HK48" s="345" t="s">
        <v>478</v>
      </c>
      <c r="HL48" s="174" t="s">
        <v>478</v>
      </c>
      <c r="HM48" s="176" t="s">
        <v>116</v>
      </c>
      <c r="HN48" s="345">
        <v>0</v>
      </c>
      <c r="HO48" s="174">
        <v>0</v>
      </c>
      <c r="HP48" s="176">
        <v>29</v>
      </c>
      <c r="HQ48" s="345" t="s">
        <v>478</v>
      </c>
      <c r="HR48" s="174" t="s">
        <v>478</v>
      </c>
      <c r="HS48" s="176" t="s">
        <v>116</v>
      </c>
      <c r="HT48" s="345">
        <v>0</v>
      </c>
      <c r="HU48" s="174">
        <v>0</v>
      </c>
      <c r="HV48" s="176">
        <v>36</v>
      </c>
      <c r="HW48" s="345">
        <v>1</v>
      </c>
      <c r="HX48" s="174">
        <v>1</v>
      </c>
      <c r="HY48" s="176">
        <v>26</v>
      </c>
      <c r="HZ48" s="345">
        <v>0</v>
      </c>
      <c r="IA48" s="174">
        <v>0</v>
      </c>
      <c r="IB48" s="176">
        <v>30</v>
      </c>
      <c r="IC48" s="345">
        <v>3</v>
      </c>
      <c r="ID48" s="174">
        <v>3.1</v>
      </c>
      <c r="IE48" s="176">
        <v>6</v>
      </c>
      <c r="IF48" s="345">
        <v>0</v>
      </c>
      <c r="IG48" s="174">
        <v>0</v>
      </c>
      <c r="IH48" s="176">
        <v>28</v>
      </c>
      <c r="II48" s="345" t="s">
        <v>478</v>
      </c>
      <c r="IJ48" s="174" t="s">
        <v>478</v>
      </c>
      <c r="IK48" s="176" t="s">
        <v>116</v>
      </c>
      <c r="IL48" s="345">
        <v>0</v>
      </c>
      <c r="IM48" s="174">
        <v>0</v>
      </c>
      <c r="IN48" s="176">
        <v>18</v>
      </c>
      <c r="IO48" s="345" t="s">
        <v>116</v>
      </c>
      <c r="IP48" s="174" t="s">
        <v>116</v>
      </c>
      <c r="IQ48" s="176" t="s">
        <v>116</v>
      </c>
      <c r="IR48" s="345">
        <v>0</v>
      </c>
      <c r="IS48" s="174">
        <v>0</v>
      </c>
      <c r="IT48" s="176">
        <v>13</v>
      </c>
      <c r="IU48" s="345">
        <v>0</v>
      </c>
      <c r="IV48" s="174">
        <v>0</v>
      </c>
      <c r="IW48" s="176">
        <v>25</v>
      </c>
      <c r="IX48" s="345">
        <v>0</v>
      </c>
      <c r="IY48" s="174">
        <v>0</v>
      </c>
      <c r="IZ48" s="176">
        <v>32</v>
      </c>
      <c r="JA48" s="345" t="s">
        <v>116</v>
      </c>
      <c r="JB48" s="174" t="s">
        <v>116</v>
      </c>
      <c r="JC48" s="176" t="s">
        <v>116</v>
      </c>
      <c r="JD48" s="345">
        <v>0</v>
      </c>
      <c r="JE48" s="174">
        <v>0</v>
      </c>
      <c r="JF48" s="176">
        <v>31</v>
      </c>
      <c r="JG48" s="345">
        <v>0</v>
      </c>
      <c r="JH48" s="174">
        <v>0</v>
      </c>
      <c r="JI48" s="176">
        <v>33</v>
      </c>
      <c r="JJ48" s="345">
        <v>1</v>
      </c>
      <c r="JK48" s="174">
        <v>1.4</v>
      </c>
      <c r="JL48" s="176">
        <v>16</v>
      </c>
      <c r="JM48" s="345" t="s">
        <v>478</v>
      </c>
      <c r="JN48" s="174" t="s">
        <v>478</v>
      </c>
      <c r="JO48" s="176" t="s">
        <v>116</v>
      </c>
      <c r="JP48" s="345" t="s">
        <v>740</v>
      </c>
      <c r="JQ48" s="174" t="s">
        <v>740</v>
      </c>
      <c r="JR48" s="176" t="s">
        <v>116</v>
      </c>
      <c r="JS48" s="345">
        <v>0</v>
      </c>
      <c r="JT48" s="174">
        <v>0</v>
      </c>
      <c r="JU48" s="176">
        <v>40</v>
      </c>
      <c r="JV48" s="345" t="s">
        <v>116</v>
      </c>
      <c r="JW48" s="174" t="s">
        <v>116</v>
      </c>
      <c r="JX48" s="176" t="s">
        <v>116</v>
      </c>
      <c r="JY48" s="345">
        <v>0</v>
      </c>
      <c r="JZ48" s="174">
        <v>0</v>
      </c>
      <c r="KA48" s="176">
        <v>35</v>
      </c>
      <c r="KB48" s="345">
        <v>0</v>
      </c>
      <c r="KC48" s="174">
        <v>0</v>
      </c>
      <c r="KD48" s="176">
        <v>15</v>
      </c>
      <c r="KE48" s="345" t="s">
        <v>116</v>
      </c>
      <c r="KF48" s="174" t="s">
        <v>116</v>
      </c>
      <c r="KG48" s="176" t="s">
        <v>116</v>
      </c>
      <c r="KH48" s="345">
        <v>0</v>
      </c>
      <c r="KI48" s="174">
        <v>0</v>
      </c>
      <c r="KJ48" s="176">
        <v>31</v>
      </c>
      <c r="KK48" s="345">
        <v>0</v>
      </c>
      <c r="KL48" s="174">
        <v>0</v>
      </c>
      <c r="KM48" s="176">
        <v>41</v>
      </c>
      <c r="KN48" s="345">
        <v>0</v>
      </c>
      <c r="KO48" s="174">
        <v>0</v>
      </c>
      <c r="KP48" s="176">
        <v>39</v>
      </c>
    </row>
    <row r="49" spans="1:302" ht="12.4" customHeight="1">
      <c r="A49" s="341" t="s">
        <v>774</v>
      </c>
      <c r="B49" s="163" t="s">
        <v>459</v>
      </c>
      <c r="C49" s="345">
        <v>235</v>
      </c>
      <c r="D49" s="174">
        <v>1.7</v>
      </c>
      <c r="E49" s="176">
        <v>21</v>
      </c>
      <c r="F49" s="345">
        <v>8</v>
      </c>
      <c r="G49" s="174">
        <v>0.1</v>
      </c>
      <c r="H49" s="176">
        <v>46</v>
      </c>
      <c r="I49" s="345">
        <v>9</v>
      </c>
      <c r="J49" s="174">
        <v>0.1</v>
      </c>
      <c r="K49" s="176">
        <v>45</v>
      </c>
      <c r="L49" s="345">
        <v>1</v>
      </c>
      <c r="M49" s="174">
        <v>0</v>
      </c>
      <c r="N49" s="176">
        <v>47</v>
      </c>
      <c r="O49" s="345">
        <v>35</v>
      </c>
      <c r="P49" s="174">
        <v>0.6</v>
      </c>
      <c r="Q49" s="176">
        <v>34</v>
      </c>
      <c r="R49" s="345">
        <v>2</v>
      </c>
      <c r="S49" s="174">
        <v>0.1</v>
      </c>
      <c r="T49" s="176">
        <v>36</v>
      </c>
      <c r="U49" s="345">
        <v>13</v>
      </c>
      <c r="V49" s="174">
        <v>0.6</v>
      </c>
      <c r="W49" s="176">
        <v>40</v>
      </c>
      <c r="X49" s="345">
        <v>2</v>
      </c>
      <c r="Y49" s="174">
        <v>0.1</v>
      </c>
      <c r="Z49" s="176">
        <v>45</v>
      </c>
      <c r="AA49" s="345">
        <v>2</v>
      </c>
      <c r="AB49" s="174">
        <v>0.1</v>
      </c>
      <c r="AC49" s="176">
        <v>46</v>
      </c>
      <c r="AD49" s="345">
        <v>0</v>
      </c>
      <c r="AE49" s="174">
        <v>0</v>
      </c>
      <c r="AF49" s="176">
        <v>35</v>
      </c>
      <c r="AG49" s="345">
        <v>0</v>
      </c>
      <c r="AH49" s="174">
        <v>0</v>
      </c>
      <c r="AI49" s="176">
        <v>27</v>
      </c>
      <c r="AJ49" s="345">
        <v>1</v>
      </c>
      <c r="AK49" s="174">
        <v>0.1</v>
      </c>
      <c r="AL49" s="176">
        <v>42</v>
      </c>
      <c r="AM49" s="345">
        <v>7</v>
      </c>
      <c r="AN49" s="174">
        <v>0.5</v>
      </c>
      <c r="AO49" s="176">
        <v>40</v>
      </c>
      <c r="AP49" s="345">
        <v>3</v>
      </c>
      <c r="AQ49" s="174">
        <v>0.2</v>
      </c>
      <c r="AR49" s="176">
        <v>47</v>
      </c>
      <c r="AS49" s="345">
        <v>4</v>
      </c>
      <c r="AT49" s="174">
        <v>0.4</v>
      </c>
      <c r="AU49" s="176">
        <v>23</v>
      </c>
      <c r="AV49" s="345">
        <v>2</v>
      </c>
      <c r="AW49" s="174">
        <v>0.2</v>
      </c>
      <c r="AX49" s="176">
        <v>28</v>
      </c>
      <c r="AY49" s="345">
        <v>0</v>
      </c>
      <c r="AZ49" s="174">
        <v>0</v>
      </c>
      <c r="BA49" s="176">
        <v>47</v>
      </c>
      <c r="BB49" s="345">
        <v>2</v>
      </c>
      <c r="BC49" s="174">
        <v>0.2</v>
      </c>
      <c r="BD49" s="176">
        <v>45</v>
      </c>
      <c r="BE49" s="345">
        <v>5</v>
      </c>
      <c r="BF49" s="174">
        <v>0.6</v>
      </c>
      <c r="BG49" s="176">
        <v>36</v>
      </c>
      <c r="BH49" s="345">
        <v>3</v>
      </c>
      <c r="BI49" s="174">
        <v>0.4</v>
      </c>
      <c r="BJ49" s="176">
        <v>41</v>
      </c>
      <c r="BK49" s="345">
        <v>9</v>
      </c>
      <c r="BL49" s="174">
        <v>1.2</v>
      </c>
      <c r="BM49" s="176">
        <v>17</v>
      </c>
      <c r="BN49" s="345">
        <v>3</v>
      </c>
      <c r="BO49" s="174">
        <v>0.4</v>
      </c>
      <c r="BP49" s="176">
        <v>44</v>
      </c>
      <c r="BQ49" s="345" t="s">
        <v>116</v>
      </c>
      <c r="BR49" s="174" t="s">
        <v>116</v>
      </c>
      <c r="BS49" s="176" t="s">
        <v>116</v>
      </c>
      <c r="BT49" s="345">
        <v>0</v>
      </c>
      <c r="BU49" s="174">
        <v>0</v>
      </c>
      <c r="BV49" s="176">
        <v>46</v>
      </c>
      <c r="BW49" s="345">
        <v>3</v>
      </c>
      <c r="BX49" s="174">
        <v>0.4</v>
      </c>
      <c r="BY49" s="176">
        <v>37</v>
      </c>
      <c r="BZ49" s="345">
        <v>2</v>
      </c>
      <c r="CA49" s="174">
        <v>0.3</v>
      </c>
      <c r="CB49" s="176">
        <v>21</v>
      </c>
      <c r="CC49" s="345">
        <v>8</v>
      </c>
      <c r="CD49" s="174">
        <v>1.3</v>
      </c>
      <c r="CE49" s="176">
        <v>17</v>
      </c>
      <c r="CF49" s="345">
        <v>2</v>
      </c>
      <c r="CG49" s="174">
        <v>0.3</v>
      </c>
      <c r="CH49" s="176">
        <v>30</v>
      </c>
      <c r="CI49" s="345">
        <v>0</v>
      </c>
      <c r="CJ49" s="174">
        <v>0</v>
      </c>
      <c r="CK49" s="176">
        <v>29</v>
      </c>
      <c r="CL49" s="345">
        <v>1</v>
      </c>
      <c r="CM49" s="174">
        <v>0.2</v>
      </c>
      <c r="CN49" s="176">
        <v>36</v>
      </c>
      <c r="CO49" s="345">
        <v>0</v>
      </c>
      <c r="CP49" s="174">
        <v>0</v>
      </c>
      <c r="CQ49" s="176">
        <v>44</v>
      </c>
      <c r="CR49" s="345" t="s">
        <v>478</v>
      </c>
      <c r="CS49" s="174" t="s">
        <v>478</v>
      </c>
      <c r="CT49" s="176" t="s">
        <v>116</v>
      </c>
      <c r="CU49" s="345">
        <v>2</v>
      </c>
      <c r="CV49" s="174">
        <v>0.4</v>
      </c>
      <c r="CW49" s="176">
        <v>35</v>
      </c>
      <c r="CX49" s="345">
        <v>0</v>
      </c>
      <c r="CY49" s="174">
        <v>0</v>
      </c>
      <c r="CZ49" s="176">
        <v>17</v>
      </c>
      <c r="DA49" s="345">
        <v>0</v>
      </c>
      <c r="DB49" s="174">
        <v>0</v>
      </c>
      <c r="DC49" s="176">
        <v>35</v>
      </c>
      <c r="DD49" s="345" t="s">
        <v>116</v>
      </c>
      <c r="DE49" s="174" t="s">
        <v>116</v>
      </c>
      <c r="DF49" s="176" t="s">
        <v>116</v>
      </c>
      <c r="DG49" s="345">
        <v>1</v>
      </c>
      <c r="DH49" s="174">
        <v>0.2</v>
      </c>
      <c r="DI49" s="176">
        <v>41</v>
      </c>
      <c r="DJ49" s="345">
        <v>2</v>
      </c>
      <c r="DK49" s="174">
        <v>0.5</v>
      </c>
      <c r="DL49" s="176">
        <v>29</v>
      </c>
      <c r="DM49" s="345">
        <v>3</v>
      </c>
      <c r="DN49" s="174">
        <v>0.7</v>
      </c>
      <c r="DO49" s="176">
        <v>21</v>
      </c>
      <c r="DP49" s="345">
        <v>1</v>
      </c>
      <c r="DQ49" s="174">
        <v>0.3</v>
      </c>
      <c r="DR49" s="176">
        <v>37</v>
      </c>
      <c r="DS49" s="345">
        <v>0</v>
      </c>
      <c r="DT49" s="174">
        <v>0</v>
      </c>
      <c r="DU49" s="176">
        <v>37</v>
      </c>
      <c r="DV49" s="345" t="s">
        <v>116</v>
      </c>
      <c r="DW49" s="174" t="s">
        <v>116</v>
      </c>
      <c r="DX49" s="176" t="s">
        <v>116</v>
      </c>
      <c r="DY49" s="345" t="s">
        <v>116</v>
      </c>
      <c r="DZ49" s="174" t="s">
        <v>116</v>
      </c>
      <c r="EA49" s="176" t="s">
        <v>116</v>
      </c>
      <c r="EB49" s="345">
        <v>0</v>
      </c>
      <c r="EC49" s="174">
        <v>0</v>
      </c>
      <c r="ED49" s="176">
        <v>43</v>
      </c>
      <c r="EE49" s="345">
        <v>0</v>
      </c>
      <c r="EF49" s="174">
        <v>0</v>
      </c>
      <c r="EG49" s="176">
        <v>44</v>
      </c>
      <c r="EH49" s="345">
        <v>6</v>
      </c>
      <c r="EI49" s="174">
        <v>1.9</v>
      </c>
      <c r="EJ49" s="176">
        <v>13</v>
      </c>
      <c r="EK49" s="345">
        <v>0</v>
      </c>
      <c r="EL49" s="174">
        <v>0</v>
      </c>
      <c r="EM49" s="176">
        <v>30</v>
      </c>
      <c r="EN49" s="345" t="s">
        <v>116</v>
      </c>
      <c r="EO49" s="174" t="s">
        <v>116</v>
      </c>
      <c r="EP49" s="176" t="s">
        <v>116</v>
      </c>
      <c r="EQ49" s="345">
        <v>5</v>
      </c>
      <c r="ER49" s="174">
        <v>1.7</v>
      </c>
      <c r="ES49" s="176">
        <v>7</v>
      </c>
      <c r="ET49" s="345">
        <v>0</v>
      </c>
      <c r="EU49" s="174">
        <v>0</v>
      </c>
      <c r="EV49" s="176">
        <v>42</v>
      </c>
      <c r="EW49" s="345">
        <v>1</v>
      </c>
      <c r="EX49" s="174">
        <v>0.4</v>
      </c>
      <c r="EY49" s="176">
        <v>37</v>
      </c>
      <c r="EZ49" s="345">
        <v>1</v>
      </c>
      <c r="FA49" s="174">
        <v>0.4</v>
      </c>
      <c r="FB49" s="176">
        <v>42</v>
      </c>
      <c r="FC49" s="345">
        <v>0</v>
      </c>
      <c r="FD49" s="174">
        <v>0</v>
      </c>
      <c r="FE49" s="176">
        <v>47</v>
      </c>
      <c r="FF49" s="345">
        <v>1</v>
      </c>
      <c r="FG49" s="174">
        <v>0.4</v>
      </c>
      <c r="FH49" s="176">
        <v>38</v>
      </c>
      <c r="FI49" s="345">
        <v>0</v>
      </c>
      <c r="FJ49" s="174">
        <v>0</v>
      </c>
      <c r="FK49" s="176">
        <v>41</v>
      </c>
      <c r="FL49" s="345">
        <v>1</v>
      </c>
      <c r="FM49" s="174">
        <v>0.4</v>
      </c>
      <c r="FN49" s="176">
        <v>46</v>
      </c>
      <c r="FO49" s="345">
        <v>0</v>
      </c>
      <c r="FP49" s="174">
        <v>0</v>
      </c>
      <c r="FQ49" s="176">
        <v>33</v>
      </c>
      <c r="FR49" s="345">
        <v>0</v>
      </c>
      <c r="FS49" s="174">
        <v>0</v>
      </c>
      <c r="FT49" s="176">
        <v>25</v>
      </c>
      <c r="FU49" s="345">
        <v>0</v>
      </c>
      <c r="FV49" s="174">
        <v>0</v>
      </c>
      <c r="FW49" s="176">
        <v>40</v>
      </c>
      <c r="FX49" s="345">
        <v>0</v>
      </c>
      <c r="FY49" s="174">
        <v>0</v>
      </c>
      <c r="FZ49" s="176">
        <v>44</v>
      </c>
      <c r="GA49" s="345" t="s">
        <v>116</v>
      </c>
      <c r="GB49" s="174" t="s">
        <v>116</v>
      </c>
      <c r="GC49" s="176" t="s">
        <v>116</v>
      </c>
      <c r="GD49" s="345">
        <v>0</v>
      </c>
      <c r="GE49" s="174">
        <v>0</v>
      </c>
      <c r="GF49" s="176">
        <v>28</v>
      </c>
      <c r="GG49" s="345" t="s">
        <v>116</v>
      </c>
      <c r="GH49" s="174" t="s">
        <v>116</v>
      </c>
      <c r="GI49" s="176" t="s">
        <v>116</v>
      </c>
      <c r="GJ49" s="345" t="s">
        <v>116</v>
      </c>
      <c r="GK49" s="174" t="s">
        <v>116</v>
      </c>
      <c r="GL49" s="176" t="s">
        <v>116</v>
      </c>
      <c r="GM49" s="345" t="s">
        <v>478</v>
      </c>
      <c r="GN49" s="174" t="s">
        <v>478</v>
      </c>
      <c r="GO49" s="176" t="s">
        <v>116</v>
      </c>
      <c r="GP49" s="345">
        <v>0</v>
      </c>
      <c r="GQ49" s="174">
        <v>0</v>
      </c>
      <c r="GR49" s="176">
        <v>26</v>
      </c>
      <c r="GS49" s="345">
        <v>1</v>
      </c>
      <c r="GT49" s="174">
        <v>0.7</v>
      </c>
      <c r="GU49" s="176">
        <v>36</v>
      </c>
      <c r="GV49" s="345" t="s">
        <v>116</v>
      </c>
      <c r="GW49" s="174" t="s">
        <v>116</v>
      </c>
      <c r="GX49" s="176" t="s">
        <v>116</v>
      </c>
      <c r="GY49" s="345">
        <v>0</v>
      </c>
      <c r="GZ49" s="174">
        <v>0</v>
      </c>
      <c r="HA49" s="176">
        <v>44</v>
      </c>
      <c r="HB49" s="345" t="s">
        <v>116</v>
      </c>
      <c r="HC49" s="174" t="s">
        <v>116</v>
      </c>
      <c r="HD49" s="176" t="s">
        <v>116</v>
      </c>
      <c r="HE49" s="345">
        <v>0</v>
      </c>
      <c r="HF49" s="174">
        <v>0</v>
      </c>
      <c r="HG49" s="176">
        <v>42</v>
      </c>
      <c r="HH49" s="345">
        <v>0</v>
      </c>
      <c r="HI49" s="174">
        <v>0</v>
      </c>
      <c r="HJ49" s="176">
        <v>28</v>
      </c>
      <c r="HK49" s="345" t="s">
        <v>116</v>
      </c>
      <c r="HL49" s="174" t="s">
        <v>116</v>
      </c>
      <c r="HM49" s="176" t="s">
        <v>116</v>
      </c>
      <c r="HN49" s="345">
        <v>1</v>
      </c>
      <c r="HO49" s="174">
        <v>0.9</v>
      </c>
      <c r="HP49" s="176">
        <v>16</v>
      </c>
      <c r="HQ49" s="345" t="s">
        <v>740</v>
      </c>
      <c r="HR49" s="174" t="s">
        <v>740</v>
      </c>
      <c r="HS49" s="176" t="s">
        <v>116</v>
      </c>
      <c r="HT49" s="345">
        <v>0</v>
      </c>
      <c r="HU49" s="174">
        <v>0</v>
      </c>
      <c r="HV49" s="176">
        <v>44</v>
      </c>
      <c r="HW49" s="345">
        <v>2</v>
      </c>
      <c r="HX49" s="174">
        <v>1.9</v>
      </c>
      <c r="HY49" s="176">
        <v>12</v>
      </c>
      <c r="HZ49" s="345">
        <v>0</v>
      </c>
      <c r="IA49" s="174">
        <v>0</v>
      </c>
      <c r="IB49" s="176">
        <v>41</v>
      </c>
      <c r="IC49" s="345">
        <v>0</v>
      </c>
      <c r="ID49" s="174">
        <v>0</v>
      </c>
      <c r="IE49" s="176">
        <v>16</v>
      </c>
      <c r="IF49" s="345">
        <v>0</v>
      </c>
      <c r="IG49" s="174">
        <v>0</v>
      </c>
      <c r="IH49" s="176">
        <v>43</v>
      </c>
      <c r="II49" s="345" t="s">
        <v>116</v>
      </c>
      <c r="IJ49" s="174" t="s">
        <v>116</v>
      </c>
      <c r="IK49" s="176" t="s">
        <v>116</v>
      </c>
      <c r="IL49" s="345">
        <v>0</v>
      </c>
      <c r="IM49" s="174">
        <v>0</v>
      </c>
      <c r="IN49" s="176">
        <v>18</v>
      </c>
      <c r="IO49" s="345" t="s">
        <v>116</v>
      </c>
      <c r="IP49" s="174" t="s">
        <v>116</v>
      </c>
      <c r="IQ49" s="176" t="s">
        <v>116</v>
      </c>
      <c r="IR49" s="345" t="s">
        <v>116</v>
      </c>
      <c r="IS49" s="174" t="s">
        <v>116</v>
      </c>
      <c r="IT49" s="176" t="s">
        <v>116</v>
      </c>
      <c r="IU49" s="345">
        <v>0</v>
      </c>
      <c r="IV49" s="174">
        <v>0</v>
      </c>
      <c r="IW49" s="176">
        <v>22</v>
      </c>
      <c r="IX49" s="345">
        <v>2</v>
      </c>
      <c r="IY49" s="174">
        <v>2.4</v>
      </c>
      <c r="IZ49" s="176">
        <v>8</v>
      </c>
      <c r="JA49" s="345" t="s">
        <v>116</v>
      </c>
      <c r="JB49" s="174" t="s">
        <v>116</v>
      </c>
      <c r="JC49" s="176" t="s">
        <v>116</v>
      </c>
      <c r="JD49" s="345">
        <v>0</v>
      </c>
      <c r="JE49" s="174">
        <v>0</v>
      </c>
      <c r="JF49" s="176">
        <v>31</v>
      </c>
      <c r="JG49" s="345">
        <v>0</v>
      </c>
      <c r="JH49" s="174">
        <v>0</v>
      </c>
      <c r="JI49" s="176">
        <v>24</v>
      </c>
      <c r="JJ49" s="345">
        <v>0</v>
      </c>
      <c r="JK49" s="174">
        <v>0</v>
      </c>
      <c r="JL49" s="176">
        <v>31</v>
      </c>
      <c r="JM49" s="345" t="s">
        <v>116</v>
      </c>
      <c r="JN49" s="174" t="s">
        <v>116</v>
      </c>
      <c r="JO49" s="176" t="s">
        <v>116</v>
      </c>
      <c r="JP49" s="345" t="s">
        <v>478</v>
      </c>
      <c r="JQ49" s="174" t="s">
        <v>478</v>
      </c>
      <c r="JR49" s="176" t="s">
        <v>116</v>
      </c>
      <c r="JS49" s="345">
        <v>0</v>
      </c>
      <c r="JT49" s="174">
        <v>0</v>
      </c>
      <c r="JU49" s="176">
        <v>39</v>
      </c>
      <c r="JV49" s="345" t="s">
        <v>116</v>
      </c>
      <c r="JW49" s="174" t="s">
        <v>116</v>
      </c>
      <c r="JX49" s="176" t="s">
        <v>116</v>
      </c>
      <c r="JY49" s="345">
        <v>0</v>
      </c>
      <c r="JZ49" s="174">
        <v>0</v>
      </c>
      <c r="KA49" s="176">
        <v>35</v>
      </c>
      <c r="KB49" s="345" t="s">
        <v>116</v>
      </c>
      <c r="KC49" s="174" t="s">
        <v>116</v>
      </c>
      <c r="KD49" s="176" t="s">
        <v>116</v>
      </c>
      <c r="KE49" s="345" t="s">
        <v>116</v>
      </c>
      <c r="KF49" s="174" t="s">
        <v>116</v>
      </c>
      <c r="KG49" s="176" t="s">
        <v>116</v>
      </c>
      <c r="KH49" s="345" t="s">
        <v>478</v>
      </c>
      <c r="KI49" s="174" t="s">
        <v>478</v>
      </c>
      <c r="KJ49" s="176" t="s">
        <v>116</v>
      </c>
      <c r="KK49" s="345">
        <v>0</v>
      </c>
      <c r="KL49" s="174">
        <v>0</v>
      </c>
      <c r="KM49" s="176">
        <v>41</v>
      </c>
      <c r="KN49" s="345">
        <v>1</v>
      </c>
      <c r="KO49" s="174">
        <v>1.9</v>
      </c>
      <c r="KP49" s="176">
        <v>14</v>
      </c>
    </row>
    <row r="50" spans="1:302" ht="12.4" customHeight="1">
      <c r="A50" s="341" t="s">
        <v>775</v>
      </c>
      <c r="B50" s="163" t="s">
        <v>460</v>
      </c>
      <c r="C50" s="345">
        <v>61</v>
      </c>
      <c r="D50" s="174">
        <v>0.4</v>
      </c>
      <c r="E50" s="176">
        <v>43</v>
      </c>
      <c r="F50" s="345">
        <v>22</v>
      </c>
      <c r="G50" s="174">
        <v>0.3</v>
      </c>
      <c r="H50" s="176">
        <v>40</v>
      </c>
      <c r="I50" s="345">
        <v>16</v>
      </c>
      <c r="J50" s="174">
        <v>0.2</v>
      </c>
      <c r="K50" s="176">
        <v>40</v>
      </c>
      <c r="L50" s="345">
        <v>9</v>
      </c>
      <c r="M50" s="174">
        <v>0.1</v>
      </c>
      <c r="N50" s="176">
        <v>41</v>
      </c>
      <c r="O50" s="345">
        <v>22</v>
      </c>
      <c r="P50" s="174">
        <v>0.4</v>
      </c>
      <c r="Q50" s="176">
        <v>37</v>
      </c>
      <c r="R50" s="345">
        <v>10</v>
      </c>
      <c r="S50" s="174">
        <v>0.3</v>
      </c>
      <c r="T50" s="176">
        <v>34</v>
      </c>
      <c r="U50" s="345">
        <v>19</v>
      </c>
      <c r="V50" s="174">
        <v>0.8</v>
      </c>
      <c r="W50" s="176">
        <v>31</v>
      </c>
      <c r="X50" s="345">
        <v>9</v>
      </c>
      <c r="Y50" s="174">
        <v>0.4</v>
      </c>
      <c r="Z50" s="176">
        <v>37</v>
      </c>
      <c r="AA50" s="345">
        <v>509</v>
      </c>
      <c r="AB50" s="174">
        <v>26.4</v>
      </c>
      <c r="AC50" s="176">
        <v>1</v>
      </c>
      <c r="AD50" s="345">
        <v>2</v>
      </c>
      <c r="AE50" s="174">
        <v>0.1</v>
      </c>
      <c r="AF50" s="176">
        <v>16</v>
      </c>
      <c r="AG50" s="345" t="s">
        <v>478</v>
      </c>
      <c r="AH50" s="174" t="s">
        <v>478</v>
      </c>
      <c r="AI50" s="176" t="s">
        <v>116</v>
      </c>
      <c r="AJ50" s="345">
        <v>3</v>
      </c>
      <c r="AK50" s="174">
        <v>0.2</v>
      </c>
      <c r="AL50" s="176">
        <v>31</v>
      </c>
      <c r="AM50" s="345">
        <v>4</v>
      </c>
      <c r="AN50" s="174">
        <v>0.3</v>
      </c>
      <c r="AO50" s="176">
        <v>44</v>
      </c>
      <c r="AP50" s="345">
        <v>11</v>
      </c>
      <c r="AQ50" s="174">
        <v>0.9</v>
      </c>
      <c r="AR50" s="176">
        <v>26</v>
      </c>
      <c r="AS50" s="345">
        <v>1</v>
      </c>
      <c r="AT50" s="174">
        <v>0.1</v>
      </c>
      <c r="AU50" s="176">
        <v>41</v>
      </c>
      <c r="AV50" s="345">
        <v>2</v>
      </c>
      <c r="AW50" s="174">
        <v>0.2</v>
      </c>
      <c r="AX50" s="176">
        <v>39</v>
      </c>
      <c r="AY50" s="345">
        <v>3</v>
      </c>
      <c r="AZ50" s="174">
        <v>0.3</v>
      </c>
      <c r="BA50" s="176">
        <v>34</v>
      </c>
      <c r="BB50" s="345">
        <v>2</v>
      </c>
      <c r="BC50" s="174">
        <v>0.2</v>
      </c>
      <c r="BD50" s="176">
        <v>41</v>
      </c>
      <c r="BE50" s="345">
        <v>5</v>
      </c>
      <c r="BF50" s="174">
        <v>0.6</v>
      </c>
      <c r="BG50" s="176">
        <v>39</v>
      </c>
      <c r="BH50" s="345">
        <v>4</v>
      </c>
      <c r="BI50" s="174">
        <v>0.5</v>
      </c>
      <c r="BJ50" s="176">
        <v>38</v>
      </c>
      <c r="BK50" s="345">
        <v>3</v>
      </c>
      <c r="BL50" s="174">
        <v>0.4</v>
      </c>
      <c r="BM50" s="176">
        <v>27</v>
      </c>
      <c r="BN50" s="345">
        <v>12</v>
      </c>
      <c r="BO50" s="174">
        <v>1.6</v>
      </c>
      <c r="BP50" s="176">
        <v>15</v>
      </c>
      <c r="BQ50" s="345" t="s">
        <v>116</v>
      </c>
      <c r="BR50" s="174" t="s">
        <v>116</v>
      </c>
      <c r="BS50" s="176" t="s">
        <v>116</v>
      </c>
      <c r="BT50" s="345">
        <v>229</v>
      </c>
      <c r="BU50" s="174">
        <v>33.5</v>
      </c>
      <c r="BV50" s="176">
        <v>1</v>
      </c>
      <c r="BW50" s="345">
        <v>4</v>
      </c>
      <c r="BX50" s="174">
        <v>0.6</v>
      </c>
      <c r="BY50" s="176">
        <v>34</v>
      </c>
      <c r="BZ50" s="345" t="s">
        <v>478</v>
      </c>
      <c r="CA50" s="174" t="s">
        <v>478</v>
      </c>
      <c r="CB50" s="176" t="s">
        <v>116</v>
      </c>
      <c r="CC50" s="345">
        <v>0</v>
      </c>
      <c r="CD50" s="174">
        <v>0</v>
      </c>
      <c r="CE50" s="176">
        <v>47</v>
      </c>
      <c r="CF50" s="345">
        <v>0</v>
      </c>
      <c r="CG50" s="174">
        <v>0</v>
      </c>
      <c r="CH50" s="176">
        <v>45</v>
      </c>
      <c r="CI50" s="345">
        <v>0</v>
      </c>
      <c r="CJ50" s="174">
        <v>0</v>
      </c>
      <c r="CK50" s="176">
        <v>35</v>
      </c>
      <c r="CL50" s="345">
        <v>1</v>
      </c>
      <c r="CM50" s="174">
        <v>0.2</v>
      </c>
      <c r="CN50" s="176">
        <v>41</v>
      </c>
      <c r="CO50" s="345">
        <v>3</v>
      </c>
      <c r="CP50" s="174">
        <v>0.6</v>
      </c>
      <c r="CQ50" s="176">
        <v>24</v>
      </c>
      <c r="CR50" s="345" t="s">
        <v>740</v>
      </c>
      <c r="CS50" s="174" t="s">
        <v>740</v>
      </c>
      <c r="CT50" s="176" t="s">
        <v>116</v>
      </c>
      <c r="CU50" s="345">
        <v>1</v>
      </c>
      <c r="CV50" s="174">
        <v>0.2</v>
      </c>
      <c r="CW50" s="176">
        <v>39</v>
      </c>
      <c r="CX50" s="345">
        <v>14</v>
      </c>
      <c r="CY50" s="174">
        <v>3</v>
      </c>
      <c r="CZ50" s="176">
        <v>4</v>
      </c>
      <c r="DA50" s="345">
        <v>0</v>
      </c>
      <c r="DB50" s="174">
        <v>0</v>
      </c>
      <c r="DC50" s="176">
        <v>23</v>
      </c>
      <c r="DD50" s="345" t="s">
        <v>116</v>
      </c>
      <c r="DE50" s="174" t="s">
        <v>116</v>
      </c>
      <c r="DF50" s="176" t="s">
        <v>116</v>
      </c>
      <c r="DG50" s="345">
        <v>2</v>
      </c>
      <c r="DH50" s="174">
        <v>0.5</v>
      </c>
      <c r="DI50" s="176">
        <v>33</v>
      </c>
      <c r="DJ50" s="345">
        <v>13</v>
      </c>
      <c r="DK50" s="174">
        <v>3</v>
      </c>
      <c r="DL50" s="176">
        <v>10</v>
      </c>
      <c r="DM50" s="345">
        <v>0</v>
      </c>
      <c r="DN50" s="174">
        <v>0</v>
      </c>
      <c r="DO50" s="176">
        <v>33</v>
      </c>
      <c r="DP50" s="345">
        <v>1</v>
      </c>
      <c r="DQ50" s="174">
        <v>0.3</v>
      </c>
      <c r="DR50" s="176">
        <v>31</v>
      </c>
      <c r="DS50" s="345">
        <v>2</v>
      </c>
      <c r="DT50" s="174">
        <v>0.5</v>
      </c>
      <c r="DU50" s="176">
        <v>16</v>
      </c>
      <c r="DV50" s="345" t="s">
        <v>116</v>
      </c>
      <c r="DW50" s="174" t="s">
        <v>116</v>
      </c>
      <c r="DX50" s="176" t="s">
        <v>116</v>
      </c>
      <c r="DY50" s="345">
        <v>28</v>
      </c>
      <c r="DZ50" s="174">
        <v>8.1</v>
      </c>
      <c r="EA50" s="176">
        <v>4</v>
      </c>
      <c r="EB50" s="345">
        <v>22</v>
      </c>
      <c r="EC50" s="174">
        <v>6.4</v>
      </c>
      <c r="ED50" s="176">
        <v>5</v>
      </c>
      <c r="EE50" s="345" t="s">
        <v>116</v>
      </c>
      <c r="EF50" s="174" t="s">
        <v>116</v>
      </c>
      <c r="EG50" s="176" t="s">
        <v>116</v>
      </c>
      <c r="EH50" s="345">
        <v>3</v>
      </c>
      <c r="EI50" s="174">
        <v>0.9</v>
      </c>
      <c r="EJ50" s="176">
        <v>28</v>
      </c>
      <c r="EK50" s="345">
        <v>0</v>
      </c>
      <c r="EL50" s="174">
        <v>0</v>
      </c>
      <c r="EM50" s="176">
        <v>27</v>
      </c>
      <c r="EN50" s="345" t="s">
        <v>116</v>
      </c>
      <c r="EO50" s="174" t="s">
        <v>116</v>
      </c>
      <c r="EP50" s="176" t="s">
        <v>116</v>
      </c>
      <c r="EQ50" s="345">
        <v>7</v>
      </c>
      <c r="ER50" s="174">
        <v>2.4</v>
      </c>
      <c r="ES50" s="176">
        <v>4</v>
      </c>
      <c r="ET50" s="345">
        <v>0</v>
      </c>
      <c r="EU50" s="174">
        <v>0</v>
      </c>
      <c r="EV50" s="176">
        <v>36</v>
      </c>
      <c r="EW50" s="345">
        <v>0</v>
      </c>
      <c r="EX50" s="174">
        <v>0</v>
      </c>
      <c r="EY50" s="176">
        <v>46</v>
      </c>
      <c r="EZ50" s="345">
        <v>1</v>
      </c>
      <c r="FA50" s="174">
        <v>0.4</v>
      </c>
      <c r="FB50" s="176">
        <v>36</v>
      </c>
      <c r="FC50" s="345">
        <v>1</v>
      </c>
      <c r="FD50" s="174">
        <v>0.4</v>
      </c>
      <c r="FE50" s="176">
        <v>29</v>
      </c>
      <c r="FF50" s="345">
        <v>3</v>
      </c>
      <c r="FG50" s="174">
        <v>1.2</v>
      </c>
      <c r="FH50" s="176">
        <v>22</v>
      </c>
      <c r="FI50" s="345">
        <v>0</v>
      </c>
      <c r="FJ50" s="174">
        <v>0</v>
      </c>
      <c r="FK50" s="176">
        <v>46</v>
      </c>
      <c r="FL50" s="345">
        <v>1</v>
      </c>
      <c r="FM50" s="174">
        <v>0.4</v>
      </c>
      <c r="FN50" s="176">
        <v>45</v>
      </c>
      <c r="FO50" s="345">
        <v>0</v>
      </c>
      <c r="FP50" s="174">
        <v>0</v>
      </c>
      <c r="FQ50" s="176">
        <v>31</v>
      </c>
      <c r="FR50" s="345">
        <v>0</v>
      </c>
      <c r="FS50" s="174">
        <v>0</v>
      </c>
      <c r="FT50" s="176">
        <v>21</v>
      </c>
      <c r="FU50" s="345">
        <v>1</v>
      </c>
      <c r="FV50" s="174">
        <v>0.5</v>
      </c>
      <c r="FW50" s="176">
        <v>26</v>
      </c>
      <c r="FX50" s="345" t="s">
        <v>116</v>
      </c>
      <c r="FY50" s="174" t="s">
        <v>116</v>
      </c>
      <c r="FZ50" s="176" t="s">
        <v>116</v>
      </c>
      <c r="GA50" s="345" t="s">
        <v>116</v>
      </c>
      <c r="GB50" s="174" t="s">
        <v>116</v>
      </c>
      <c r="GC50" s="176" t="s">
        <v>116</v>
      </c>
      <c r="GD50" s="345" t="s">
        <v>740</v>
      </c>
      <c r="GE50" s="174" t="s">
        <v>740</v>
      </c>
      <c r="GF50" s="176" t="s">
        <v>116</v>
      </c>
      <c r="GG50" s="345">
        <v>0</v>
      </c>
      <c r="GH50" s="174">
        <v>0</v>
      </c>
      <c r="GI50" s="176">
        <v>30</v>
      </c>
      <c r="GJ50" s="345" t="s">
        <v>116</v>
      </c>
      <c r="GK50" s="174" t="s">
        <v>116</v>
      </c>
      <c r="GL50" s="176" t="s">
        <v>116</v>
      </c>
      <c r="GM50" s="345">
        <v>2</v>
      </c>
      <c r="GN50" s="174">
        <v>1.2</v>
      </c>
      <c r="GO50" s="176">
        <v>26</v>
      </c>
      <c r="GP50" s="345">
        <v>0</v>
      </c>
      <c r="GQ50" s="174">
        <v>0</v>
      </c>
      <c r="GR50" s="176">
        <v>29</v>
      </c>
      <c r="GS50" s="345">
        <v>0</v>
      </c>
      <c r="GT50" s="174">
        <v>0</v>
      </c>
      <c r="GU50" s="176">
        <v>41</v>
      </c>
      <c r="GV50" s="345" t="s">
        <v>116</v>
      </c>
      <c r="GW50" s="174" t="s">
        <v>116</v>
      </c>
      <c r="GX50" s="176" t="s">
        <v>116</v>
      </c>
      <c r="GY50" s="345">
        <v>0</v>
      </c>
      <c r="GZ50" s="174">
        <v>0</v>
      </c>
      <c r="HA50" s="176">
        <v>41</v>
      </c>
      <c r="HB50" s="345" t="s">
        <v>116</v>
      </c>
      <c r="HC50" s="174" t="s">
        <v>116</v>
      </c>
      <c r="HD50" s="176" t="s">
        <v>116</v>
      </c>
      <c r="HE50" s="345">
        <v>0</v>
      </c>
      <c r="HF50" s="174">
        <v>0</v>
      </c>
      <c r="HG50" s="176">
        <v>39</v>
      </c>
      <c r="HH50" s="345">
        <v>0</v>
      </c>
      <c r="HI50" s="174">
        <v>0</v>
      </c>
      <c r="HJ50" s="176">
        <v>6</v>
      </c>
      <c r="HK50" s="345">
        <v>1</v>
      </c>
      <c r="HL50" s="174">
        <v>0.9</v>
      </c>
      <c r="HM50" s="176">
        <v>19</v>
      </c>
      <c r="HN50" s="345">
        <v>0</v>
      </c>
      <c r="HO50" s="174">
        <v>0</v>
      </c>
      <c r="HP50" s="176">
        <v>39</v>
      </c>
      <c r="HQ50" s="345" t="s">
        <v>116</v>
      </c>
      <c r="HR50" s="174" t="s">
        <v>116</v>
      </c>
      <c r="HS50" s="176" t="s">
        <v>116</v>
      </c>
      <c r="HT50" s="345">
        <v>35</v>
      </c>
      <c r="HU50" s="174">
        <v>34</v>
      </c>
      <c r="HV50" s="176">
        <v>1</v>
      </c>
      <c r="HW50" s="345">
        <v>0</v>
      </c>
      <c r="HX50" s="174">
        <v>0</v>
      </c>
      <c r="HY50" s="176">
        <v>45</v>
      </c>
      <c r="HZ50" s="345">
        <v>3</v>
      </c>
      <c r="IA50" s="174">
        <v>3</v>
      </c>
      <c r="IB50" s="176">
        <v>9</v>
      </c>
      <c r="IC50" s="345">
        <v>0</v>
      </c>
      <c r="ID50" s="174">
        <v>0</v>
      </c>
      <c r="IE50" s="176">
        <v>31</v>
      </c>
      <c r="IF50" s="345">
        <v>0</v>
      </c>
      <c r="IG50" s="174">
        <v>0</v>
      </c>
      <c r="IH50" s="176">
        <v>42</v>
      </c>
      <c r="II50" s="345" t="s">
        <v>116</v>
      </c>
      <c r="IJ50" s="174" t="s">
        <v>116</v>
      </c>
      <c r="IK50" s="176" t="s">
        <v>116</v>
      </c>
      <c r="IL50" s="345">
        <v>0</v>
      </c>
      <c r="IM50" s="174">
        <v>0</v>
      </c>
      <c r="IN50" s="176">
        <v>11</v>
      </c>
      <c r="IO50" s="345" t="s">
        <v>116</v>
      </c>
      <c r="IP50" s="174" t="s">
        <v>116</v>
      </c>
      <c r="IQ50" s="176" t="s">
        <v>116</v>
      </c>
      <c r="IR50" s="345" t="s">
        <v>116</v>
      </c>
      <c r="IS50" s="174" t="s">
        <v>116</v>
      </c>
      <c r="IT50" s="176" t="s">
        <v>116</v>
      </c>
      <c r="IU50" s="345">
        <v>0</v>
      </c>
      <c r="IV50" s="174">
        <v>0</v>
      </c>
      <c r="IW50" s="176">
        <v>34</v>
      </c>
      <c r="IX50" s="345">
        <v>0</v>
      </c>
      <c r="IY50" s="174">
        <v>0</v>
      </c>
      <c r="IZ50" s="176">
        <v>22</v>
      </c>
      <c r="JA50" s="345">
        <v>7</v>
      </c>
      <c r="JB50" s="174">
        <v>9.3000000000000007</v>
      </c>
      <c r="JC50" s="176">
        <v>2</v>
      </c>
      <c r="JD50" s="345">
        <v>0</v>
      </c>
      <c r="JE50" s="174">
        <v>0</v>
      </c>
      <c r="JF50" s="176">
        <v>10</v>
      </c>
      <c r="JG50" s="345" t="s">
        <v>116</v>
      </c>
      <c r="JH50" s="174" t="s">
        <v>116</v>
      </c>
      <c r="JI50" s="176" t="s">
        <v>116</v>
      </c>
      <c r="JJ50" s="345" t="s">
        <v>116</v>
      </c>
      <c r="JK50" s="174" t="s">
        <v>116</v>
      </c>
      <c r="JL50" s="176" t="s">
        <v>116</v>
      </c>
      <c r="JM50" s="345" t="s">
        <v>478</v>
      </c>
      <c r="JN50" s="174" t="s">
        <v>478</v>
      </c>
      <c r="JO50" s="176" t="s">
        <v>116</v>
      </c>
      <c r="JP50" s="345" t="s">
        <v>116</v>
      </c>
      <c r="JQ50" s="174" t="s">
        <v>116</v>
      </c>
      <c r="JR50" s="176" t="s">
        <v>116</v>
      </c>
      <c r="JS50" s="345">
        <v>0</v>
      </c>
      <c r="JT50" s="174">
        <v>0</v>
      </c>
      <c r="JU50" s="176">
        <v>34</v>
      </c>
      <c r="JV50" s="345" t="s">
        <v>116</v>
      </c>
      <c r="JW50" s="174" t="s">
        <v>116</v>
      </c>
      <c r="JX50" s="176" t="s">
        <v>116</v>
      </c>
      <c r="JY50" s="345" t="s">
        <v>740</v>
      </c>
      <c r="JZ50" s="174" t="s">
        <v>740</v>
      </c>
      <c r="KA50" s="176" t="s">
        <v>116</v>
      </c>
      <c r="KB50" s="345">
        <v>0</v>
      </c>
      <c r="KC50" s="174">
        <v>0</v>
      </c>
      <c r="KD50" s="176">
        <v>12</v>
      </c>
      <c r="KE50" s="345">
        <v>0</v>
      </c>
      <c r="KF50" s="174">
        <v>0</v>
      </c>
      <c r="KG50" s="176">
        <v>10</v>
      </c>
      <c r="KH50" s="345">
        <v>0</v>
      </c>
      <c r="KI50" s="174">
        <v>0</v>
      </c>
      <c r="KJ50" s="176">
        <v>30</v>
      </c>
      <c r="KK50" s="345">
        <v>0</v>
      </c>
      <c r="KL50" s="174">
        <v>0</v>
      </c>
      <c r="KM50" s="176">
        <v>45</v>
      </c>
      <c r="KN50" s="345">
        <v>0</v>
      </c>
      <c r="KO50" s="174">
        <v>0</v>
      </c>
      <c r="KP50" s="176">
        <v>32</v>
      </c>
    </row>
    <row r="51" spans="1:302" ht="12.4" customHeight="1">
      <c r="A51" s="341" t="s">
        <v>776</v>
      </c>
      <c r="B51" s="163" t="s">
        <v>461</v>
      </c>
      <c r="C51" s="345">
        <v>402</v>
      </c>
      <c r="D51" s="174">
        <v>2.9</v>
      </c>
      <c r="E51" s="176">
        <v>13</v>
      </c>
      <c r="F51" s="345">
        <v>99</v>
      </c>
      <c r="G51" s="174">
        <v>1.3</v>
      </c>
      <c r="H51" s="176">
        <v>12</v>
      </c>
      <c r="I51" s="345">
        <v>64</v>
      </c>
      <c r="J51" s="174">
        <v>0.8</v>
      </c>
      <c r="K51" s="176">
        <v>30</v>
      </c>
      <c r="L51" s="345">
        <v>44</v>
      </c>
      <c r="M51" s="174">
        <v>0.6</v>
      </c>
      <c r="N51" s="176">
        <v>30</v>
      </c>
      <c r="O51" s="345">
        <v>20</v>
      </c>
      <c r="P51" s="174">
        <v>0.4</v>
      </c>
      <c r="Q51" s="176">
        <v>38</v>
      </c>
      <c r="R51" s="345">
        <v>16</v>
      </c>
      <c r="S51" s="174">
        <v>0.4</v>
      </c>
      <c r="T51" s="176">
        <v>27</v>
      </c>
      <c r="U51" s="345">
        <v>49</v>
      </c>
      <c r="V51" s="174">
        <v>2.1</v>
      </c>
      <c r="W51" s="176">
        <v>13</v>
      </c>
      <c r="X51" s="345">
        <v>22</v>
      </c>
      <c r="Y51" s="174">
        <v>1.1000000000000001</v>
      </c>
      <c r="Z51" s="176">
        <v>24</v>
      </c>
      <c r="AA51" s="345">
        <v>419</v>
      </c>
      <c r="AB51" s="174">
        <v>21.8</v>
      </c>
      <c r="AC51" s="176">
        <v>2</v>
      </c>
      <c r="AD51" s="345">
        <v>312</v>
      </c>
      <c r="AE51" s="174">
        <v>18.600000000000001</v>
      </c>
      <c r="AF51" s="176">
        <v>2</v>
      </c>
      <c r="AG51" s="345" t="s">
        <v>478</v>
      </c>
      <c r="AH51" s="174" t="s">
        <v>478</v>
      </c>
      <c r="AI51" s="176" t="s">
        <v>116</v>
      </c>
      <c r="AJ51" s="345">
        <v>6</v>
      </c>
      <c r="AK51" s="174">
        <v>0.4</v>
      </c>
      <c r="AL51" s="176">
        <v>23</v>
      </c>
      <c r="AM51" s="345">
        <v>41</v>
      </c>
      <c r="AN51" s="174">
        <v>3</v>
      </c>
      <c r="AO51" s="176">
        <v>8</v>
      </c>
      <c r="AP51" s="345">
        <v>30</v>
      </c>
      <c r="AQ51" s="174">
        <v>2.4</v>
      </c>
      <c r="AR51" s="176">
        <v>13</v>
      </c>
      <c r="AS51" s="345">
        <v>3</v>
      </c>
      <c r="AT51" s="174">
        <v>0.3</v>
      </c>
      <c r="AU51" s="176">
        <v>31</v>
      </c>
      <c r="AV51" s="345">
        <v>16</v>
      </c>
      <c r="AW51" s="174">
        <v>1.6</v>
      </c>
      <c r="AX51" s="176">
        <v>7</v>
      </c>
      <c r="AY51" s="345">
        <v>13</v>
      </c>
      <c r="AZ51" s="174">
        <v>1.4</v>
      </c>
      <c r="BA51" s="176">
        <v>9</v>
      </c>
      <c r="BB51" s="345">
        <v>45</v>
      </c>
      <c r="BC51" s="174">
        <v>5</v>
      </c>
      <c r="BD51" s="176">
        <v>6</v>
      </c>
      <c r="BE51" s="345">
        <v>12</v>
      </c>
      <c r="BF51" s="174">
        <v>1.5</v>
      </c>
      <c r="BG51" s="176">
        <v>17</v>
      </c>
      <c r="BH51" s="345">
        <v>16</v>
      </c>
      <c r="BI51" s="174">
        <v>2</v>
      </c>
      <c r="BJ51" s="176">
        <v>16</v>
      </c>
      <c r="BK51" s="345">
        <v>224</v>
      </c>
      <c r="BL51" s="174">
        <v>29.3</v>
      </c>
      <c r="BM51" s="176">
        <v>1</v>
      </c>
      <c r="BN51" s="345">
        <v>7</v>
      </c>
      <c r="BO51" s="174">
        <v>0.9</v>
      </c>
      <c r="BP51" s="176">
        <v>27</v>
      </c>
      <c r="BQ51" s="345" t="s">
        <v>116</v>
      </c>
      <c r="BR51" s="174" t="s">
        <v>116</v>
      </c>
      <c r="BS51" s="176" t="s">
        <v>116</v>
      </c>
      <c r="BT51" s="345">
        <v>59</v>
      </c>
      <c r="BU51" s="174">
        <v>8.6</v>
      </c>
      <c r="BV51" s="176">
        <v>3</v>
      </c>
      <c r="BW51" s="345">
        <v>45</v>
      </c>
      <c r="BX51" s="174">
        <v>6.6</v>
      </c>
      <c r="BY51" s="176">
        <v>5</v>
      </c>
      <c r="BZ51" s="345">
        <v>1</v>
      </c>
      <c r="CA51" s="174">
        <v>0.2</v>
      </c>
      <c r="CB51" s="176">
        <v>28</v>
      </c>
      <c r="CC51" s="345">
        <v>27</v>
      </c>
      <c r="CD51" s="174">
        <v>4.3</v>
      </c>
      <c r="CE51" s="176">
        <v>8</v>
      </c>
      <c r="CF51" s="345">
        <v>10</v>
      </c>
      <c r="CG51" s="174">
        <v>1.7</v>
      </c>
      <c r="CH51" s="176">
        <v>12</v>
      </c>
      <c r="CI51" s="345">
        <v>3</v>
      </c>
      <c r="CJ51" s="174">
        <v>0.5</v>
      </c>
      <c r="CK51" s="176">
        <v>13</v>
      </c>
      <c r="CL51" s="345">
        <v>2</v>
      </c>
      <c r="CM51" s="174">
        <v>0.4</v>
      </c>
      <c r="CN51" s="176">
        <v>28</v>
      </c>
      <c r="CO51" s="345">
        <v>8</v>
      </c>
      <c r="CP51" s="174">
        <v>1.5</v>
      </c>
      <c r="CQ51" s="176">
        <v>14</v>
      </c>
      <c r="CR51" s="345" t="s">
        <v>478</v>
      </c>
      <c r="CS51" s="174" t="s">
        <v>478</v>
      </c>
      <c r="CT51" s="176" t="s">
        <v>116</v>
      </c>
      <c r="CU51" s="345">
        <v>46</v>
      </c>
      <c r="CV51" s="174">
        <v>9</v>
      </c>
      <c r="CW51" s="176">
        <v>3</v>
      </c>
      <c r="CX51" s="345">
        <v>12</v>
      </c>
      <c r="CY51" s="174">
        <v>2.5</v>
      </c>
      <c r="CZ51" s="176">
        <v>5</v>
      </c>
      <c r="DA51" s="345">
        <v>0</v>
      </c>
      <c r="DB51" s="174">
        <v>0</v>
      </c>
      <c r="DC51" s="176">
        <v>31</v>
      </c>
      <c r="DD51" s="345" t="s">
        <v>116</v>
      </c>
      <c r="DE51" s="174" t="s">
        <v>116</v>
      </c>
      <c r="DF51" s="176" t="s">
        <v>116</v>
      </c>
      <c r="DG51" s="345">
        <v>137</v>
      </c>
      <c r="DH51" s="174">
        <v>30.9</v>
      </c>
      <c r="DI51" s="176">
        <v>1</v>
      </c>
      <c r="DJ51" s="345">
        <v>14</v>
      </c>
      <c r="DK51" s="174">
        <v>3.3</v>
      </c>
      <c r="DL51" s="176">
        <v>8</v>
      </c>
      <c r="DM51" s="345">
        <v>5</v>
      </c>
      <c r="DN51" s="174">
        <v>1.2</v>
      </c>
      <c r="DO51" s="176">
        <v>19</v>
      </c>
      <c r="DP51" s="345">
        <v>2</v>
      </c>
      <c r="DQ51" s="174">
        <v>0.5</v>
      </c>
      <c r="DR51" s="176">
        <v>28</v>
      </c>
      <c r="DS51" s="345">
        <v>16</v>
      </c>
      <c r="DT51" s="174">
        <v>4.0999999999999996</v>
      </c>
      <c r="DU51" s="176">
        <v>5</v>
      </c>
      <c r="DV51" s="345">
        <v>1</v>
      </c>
      <c r="DW51" s="174">
        <v>0.3</v>
      </c>
      <c r="DX51" s="176">
        <v>20</v>
      </c>
      <c r="DY51" s="345">
        <v>14</v>
      </c>
      <c r="DZ51" s="174">
        <v>4</v>
      </c>
      <c r="EA51" s="176">
        <v>9</v>
      </c>
      <c r="EB51" s="345">
        <v>15</v>
      </c>
      <c r="EC51" s="174">
        <v>4.4000000000000004</v>
      </c>
      <c r="ED51" s="176">
        <v>7</v>
      </c>
      <c r="EE51" s="345">
        <v>1</v>
      </c>
      <c r="EF51" s="174">
        <v>0.3</v>
      </c>
      <c r="EG51" s="176">
        <v>25</v>
      </c>
      <c r="EH51" s="345">
        <v>3</v>
      </c>
      <c r="EI51" s="174">
        <v>0.9</v>
      </c>
      <c r="EJ51" s="176">
        <v>27</v>
      </c>
      <c r="EK51" s="345" t="s">
        <v>740</v>
      </c>
      <c r="EL51" s="174" t="s">
        <v>740</v>
      </c>
      <c r="EM51" s="176" t="s">
        <v>116</v>
      </c>
      <c r="EN51" s="345" t="s">
        <v>116</v>
      </c>
      <c r="EO51" s="174" t="s">
        <v>116</v>
      </c>
      <c r="EP51" s="176" t="s">
        <v>116</v>
      </c>
      <c r="EQ51" s="345">
        <v>5</v>
      </c>
      <c r="ER51" s="174">
        <v>1.7</v>
      </c>
      <c r="ES51" s="176">
        <v>6</v>
      </c>
      <c r="ET51" s="345">
        <v>16</v>
      </c>
      <c r="EU51" s="174">
        <v>5.7</v>
      </c>
      <c r="EV51" s="176">
        <v>8</v>
      </c>
      <c r="EW51" s="345">
        <v>1</v>
      </c>
      <c r="EX51" s="174">
        <v>0.4</v>
      </c>
      <c r="EY51" s="176">
        <v>43</v>
      </c>
      <c r="EZ51" s="345">
        <v>20</v>
      </c>
      <c r="FA51" s="174">
        <v>7.5</v>
      </c>
      <c r="FB51" s="176">
        <v>2</v>
      </c>
      <c r="FC51" s="345">
        <v>1</v>
      </c>
      <c r="FD51" s="174">
        <v>0.4</v>
      </c>
      <c r="FE51" s="176">
        <v>26</v>
      </c>
      <c r="FF51" s="345">
        <v>6</v>
      </c>
      <c r="FG51" s="174">
        <v>2.4</v>
      </c>
      <c r="FH51" s="176">
        <v>9</v>
      </c>
      <c r="FI51" s="345">
        <v>15</v>
      </c>
      <c r="FJ51" s="174">
        <v>6.2</v>
      </c>
      <c r="FK51" s="176">
        <v>4</v>
      </c>
      <c r="FL51" s="345">
        <v>5</v>
      </c>
      <c r="FM51" s="174">
        <v>2.2000000000000002</v>
      </c>
      <c r="FN51" s="176">
        <v>12</v>
      </c>
      <c r="FO51" s="345">
        <v>0</v>
      </c>
      <c r="FP51" s="174">
        <v>0</v>
      </c>
      <c r="FQ51" s="176">
        <v>43</v>
      </c>
      <c r="FR51" s="345">
        <v>0</v>
      </c>
      <c r="FS51" s="174">
        <v>0</v>
      </c>
      <c r="FT51" s="176">
        <v>23</v>
      </c>
      <c r="FU51" s="345">
        <v>2</v>
      </c>
      <c r="FV51" s="174">
        <v>1</v>
      </c>
      <c r="FW51" s="176">
        <v>8</v>
      </c>
      <c r="FX51" s="345">
        <v>2</v>
      </c>
      <c r="FY51" s="174">
        <v>1</v>
      </c>
      <c r="FZ51" s="176">
        <v>18</v>
      </c>
      <c r="GA51" s="345">
        <v>0</v>
      </c>
      <c r="GB51" s="174">
        <v>0</v>
      </c>
      <c r="GC51" s="176">
        <v>27</v>
      </c>
      <c r="GD51" s="345" t="s">
        <v>478</v>
      </c>
      <c r="GE51" s="174" t="s">
        <v>478</v>
      </c>
      <c r="GF51" s="176" t="s">
        <v>116</v>
      </c>
      <c r="GG51" s="345" t="s">
        <v>116</v>
      </c>
      <c r="GH51" s="174" t="s">
        <v>116</v>
      </c>
      <c r="GI51" s="176" t="s">
        <v>116</v>
      </c>
      <c r="GJ51" s="345" t="s">
        <v>116</v>
      </c>
      <c r="GK51" s="174" t="s">
        <v>116</v>
      </c>
      <c r="GL51" s="176" t="s">
        <v>116</v>
      </c>
      <c r="GM51" s="345">
        <v>3</v>
      </c>
      <c r="GN51" s="174">
        <v>1.8</v>
      </c>
      <c r="GO51" s="176">
        <v>15</v>
      </c>
      <c r="GP51" s="345">
        <v>0</v>
      </c>
      <c r="GQ51" s="174">
        <v>0</v>
      </c>
      <c r="GR51" s="176">
        <v>14</v>
      </c>
      <c r="GS51" s="345">
        <v>3</v>
      </c>
      <c r="GT51" s="174">
        <v>2.2000000000000002</v>
      </c>
      <c r="GU51" s="176">
        <v>16</v>
      </c>
      <c r="GV51" s="345" t="s">
        <v>740</v>
      </c>
      <c r="GW51" s="174" t="s">
        <v>740</v>
      </c>
      <c r="GX51" s="176" t="s">
        <v>116</v>
      </c>
      <c r="GY51" s="345">
        <v>21</v>
      </c>
      <c r="GZ51" s="174">
        <v>15.8</v>
      </c>
      <c r="HA51" s="176">
        <v>1</v>
      </c>
      <c r="HB51" s="345" t="s">
        <v>116</v>
      </c>
      <c r="HC51" s="174" t="s">
        <v>116</v>
      </c>
      <c r="HD51" s="176" t="s">
        <v>116</v>
      </c>
      <c r="HE51" s="345">
        <v>8</v>
      </c>
      <c r="HF51" s="174">
        <v>6.6</v>
      </c>
      <c r="HG51" s="176">
        <v>4</v>
      </c>
      <c r="HH51" s="345">
        <v>0</v>
      </c>
      <c r="HI51" s="174">
        <v>0</v>
      </c>
      <c r="HJ51" s="176">
        <v>28</v>
      </c>
      <c r="HK51" s="345">
        <v>1</v>
      </c>
      <c r="HL51" s="174">
        <v>0.9</v>
      </c>
      <c r="HM51" s="176">
        <v>15</v>
      </c>
      <c r="HN51" s="345">
        <v>0</v>
      </c>
      <c r="HO51" s="174">
        <v>0</v>
      </c>
      <c r="HP51" s="176">
        <v>41</v>
      </c>
      <c r="HQ51" s="345">
        <v>23</v>
      </c>
      <c r="HR51" s="174">
        <v>21.9</v>
      </c>
      <c r="HS51" s="176">
        <v>1</v>
      </c>
      <c r="HT51" s="345">
        <v>18</v>
      </c>
      <c r="HU51" s="174">
        <v>17.5</v>
      </c>
      <c r="HV51" s="176">
        <v>2</v>
      </c>
      <c r="HW51" s="345">
        <v>0</v>
      </c>
      <c r="HX51" s="174">
        <v>0</v>
      </c>
      <c r="HY51" s="176">
        <v>35</v>
      </c>
      <c r="HZ51" s="345">
        <v>1</v>
      </c>
      <c r="IA51" s="174">
        <v>1</v>
      </c>
      <c r="IB51" s="176">
        <v>24</v>
      </c>
      <c r="IC51" s="345">
        <v>0</v>
      </c>
      <c r="ID51" s="174">
        <v>0</v>
      </c>
      <c r="IE51" s="176">
        <v>20</v>
      </c>
      <c r="IF51" s="345">
        <v>2</v>
      </c>
      <c r="IG51" s="174">
        <v>2.1</v>
      </c>
      <c r="IH51" s="176">
        <v>9</v>
      </c>
      <c r="II51" s="345" t="s">
        <v>478</v>
      </c>
      <c r="IJ51" s="174" t="s">
        <v>478</v>
      </c>
      <c r="IK51" s="176" t="s">
        <v>116</v>
      </c>
      <c r="IL51" s="345">
        <v>4</v>
      </c>
      <c r="IM51" s="174">
        <v>4.4000000000000004</v>
      </c>
      <c r="IN51" s="176">
        <v>4</v>
      </c>
      <c r="IO51" s="345" t="s">
        <v>116</v>
      </c>
      <c r="IP51" s="174" t="s">
        <v>116</v>
      </c>
      <c r="IQ51" s="176" t="s">
        <v>116</v>
      </c>
      <c r="IR51" s="345">
        <v>0</v>
      </c>
      <c r="IS51" s="174">
        <v>0</v>
      </c>
      <c r="IT51" s="176">
        <v>7</v>
      </c>
      <c r="IU51" s="345">
        <v>0</v>
      </c>
      <c r="IV51" s="174">
        <v>0</v>
      </c>
      <c r="IW51" s="176">
        <v>37</v>
      </c>
      <c r="IX51" s="345">
        <v>8</v>
      </c>
      <c r="IY51" s="174">
        <v>9.8000000000000007</v>
      </c>
      <c r="IZ51" s="176">
        <v>2</v>
      </c>
      <c r="JA51" s="345">
        <v>37</v>
      </c>
      <c r="JB51" s="174">
        <v>49.3</v>
      </c>
      <c r="JC51" s="176">
        <v>1</v>
      </c>
      <c r="JD51" s="345">
        <v>0</v>
      </c>
      <c r="JE51" s="174">
        <v>0</v>
      </c>
      <c r="JF51" s="176">
        <v>8</v>
      </c>
      <c r="JG51" s="345" t="s">
        <v>478</v>
      </c>
      <c r="JH51" s="174" t="s">
        <v>478</v>
      </c>
      <c r="JI51" s="176" t="s">
        <v>116</v>
      </c>
      <c r="JJ51" s="345" t="s">
        <v>116</v>
      </c>
      <c r="JK51" s="174" t="s">
        <v>116</v>
      </c>
      <c r="JL51" s="176" t="s">
        <v>116</v>
      </c>
      <c r="JM51" s="345">
        <v>6</v>
      </c>
      <c r="JN51" s="174">
        <v>8.6999999999999993</v>
      </c>
      <c r="JO51" s="176">
        <v>2</v>
      </c>
      <c r="JP51" s="345" t="s">
        <v>740</v>
      </c>
      <c r="JQ51" s="174" t="s">
        <v>740</v>
      </c>
      <c r="JR51" s="176" t="s">
        <v>116</v>
      </c>
      <c r="JS51" s="345">
        <v>4</v>
      </c>
      <c r="JT51" s="174">
        <v>6</v>
      </c>
      <c r="JU51" s="176">
        <v>5</v>
      </c>
      <c r="JV51" s="345">
        <v>0</v>
      </c>
      <c r="JW51" s="174">
        <v>0</v>
      </c>
      <c r="JX51" s="176">
        <v>4</v>
      </c>
      <c r="JY51" s="345">
        <v>28</v>
      </c>
      <c r="JZ51" s="174">
        <v>45.9</v>
      </c>
      <c r="KA51" s="176">
        <v>1</v>
      </c>
      <c r="KB51" s="345">
        <v>0</v>
      </c>
      <c r="KC51" s="174">
        <v>0</v>
      </c>
      <c r="KD51" s="176">
        <v>22</v>
      </c>
      <c r="KE51" s="345" t="s">
        <v>740</v>
      </c>
      <c r="KF51" s="174" t="s">
        <v>740</v>
      </c>
      <c r="KG51" s="176" t="s">
        <v>116</v>
      </c>
      <c r="KH51" s="345">
        <v>5</v>
      </c>
      <c r="KI51" s="174">
        <v>8.6</v>
      </c>
      <c r="KJ51" s="176">
        <v>3</v>
      </c>
      <c r="KK51" s="345">
        <v>0</v>
      </c>
      <c r="KL51" s="174">
        <v>0</v>
      </c>
      <c r="KM51" s="176">
        <v>22</v>
      </c>
      <c r="KN51" s="345" t="s">
        <v>740</v>
      </c>
      <c r="KO51" s="174" t="s">
        <v>740</v>
      </c>
      <c r="KP51" s="176" t="s">
        <v>116</v>
      </c>
    </row>
    <row r="52" spans="1:302" ht="12.4" customHeight="1">
      <c r="A52" s="341" t="s">
        <v>777</v>
      </c>
      <c r="B52" s="163" t="s">
        <v>462</v>
      </c>
      <c r="C52" s="345">
        <v>174</v>
      </c>
      <c r="D52" s="174">
        <v>1.2</v>
      </c>
      <c r="E52" s="176">
        <v>27</v>
      </c>
      <c r="F52" s="345">
        <v>38</v>
      </c>
      <c r="G52" s="174">
        <v>0.5</v>
      </c>
      <c r="H52" s="176">
        <v>29</v>
      </c>
      <c r="I52" s="345">
        <v>121</v>
      </c>
      <c r="J52" s="174">
        <v>1.5</v>
      </c>
      <c r="K52" s="176">
        <v>19</v>
      </c>
      <c r="L52" s="345">
        <v>79</v>
      </c>
      <c r="M52" s="174">
        <v>1.2</v>
      </c>
      <c r="N52" s="176">
        <v>22</v>
      </c>
      <c r="O52" s="345">
        <v>129</v>
      </c>
      <c r="P52" s="174">
        <v>2.2999999999999998</v>
      </c>
      <c r="Q52" s="176">
        <v>19</v>
      </c>
      <c r="R52" s="345">
        <v>24</v>
      </c>
      <c r="S52" s="174">
        <v>0.6</v>
      </c>
      <c r="T52" s="176">
        <v>24</v>
      </c>
      <c r="U52" s="345">
        <v>78</v>
      </c>
      <c r="V52" s="174">
        <v>3.4</v>
      </c>
      <c r="W52" s="176">
        <v>7</v>
      </c>
      <c r="X52" s="345">
        <v>26</v>
      </c>
      <c r="Y52" s="174">
        <v>1.3</v>
      </c>
      <c r="Z52" s="176">
        <v>21</v>
      </c>
      <c r="AA52" s="345">
        <v>3</v>
      </c>
      <c r="AB52" s="174">
        <v>0.2</v>
      </c>
      <c r="AC52" s="176">
        <v>42</v>
      </c>
      <c r="AD52" s="345">
        <v>4</v>
      </c>
      <c r="AE52" s="174">
        <v>0.2</v>
      </c>
      <c r="AF52" s="176">
        <v>11</v>
      </c>
      <c r="AG52" s="345">
        <v>2</v>
      </c>
      <c r="AH52" s="174">
        <v>0.1</v>
      </c>
      <c r="AI52" s="176">
        <v>22</v>
      </c>
      <c r="AJ52" s="345">
        <v>3</v>
      </c>
      <c r="AK52" s="174">
        <v>0.2</v>
      </c>
      <c r="AL52" s="176">
        <v>34</v>
      </c>
      <c r="AM52" s="345">
        <v>9</v>
      </c>
      <c r="AN52" s="174">
        <v>0.7</v>
      </c>
      <c r="AO52" s="176">
        <v>35</v>
      </c>
      <c r="AP52" s="345">
        <v>15</v>
      </c>
      <c r="AQ52" s="174">
        <v>1.2</v>
      </c>
      <c r="AR52" s="176">
        <v>24</v>
      </c>
      <c r="AS52" s="345">
        <v>1</v>
      </c>
      <c r="AT52" s="174">
        <v>0.1</v>
      </c>
      <c r="AU52" s="176">
        <v>40</v>
      </c>
      <c r="AV52" s="345">
        <v>3</v>
      </c>
      <c r="AW52" s="174">
        <v>0.3</v>
      </c>
      <c r="AX52" s="176">
        <v>22</v>
      </c>
      <c r="AY52" s="345">
        <v>3</v>
      </c>
      <c r="AZ52" s="174">
        <v>0.3</v>
      </c>
      <c r="BA52" s="176">
        <v>29</v>
      </c>
      <c r="BB52" s="345">
        <v>3</v>
      </c>
      <c r="BC52" s="174">
        <v>0.3</v>
      </c>
      <c r="BD52" s="176">
        <v>38</v>
      </c>
      <c r="BE52" s="345">
        <v>23</v>
      </c>
      <c r="BF52" s="174">
        <v>2.8</v>
      </c>
      <c r="BG52" s="176">
        <v>11</v>
      </c>
      <c r="BH52" s="345">
        <v>59</v>
      </c>
      <c r="BI52" s="174">
        <v>7.4</v>
      </c>
      <c r="BJ52" s="176">
        <v>5</v>
      </c>
      <c r="BK52" s="345">
        <v>2</v>
      </c>
      <c r="BL52" s="174">
        <v>0.3</v>
      </c>
      <c r="BM52" s="176">
        <v>36</v>
      </c>
      <c r="BN52" s="345">
        <v>9</v>
      </c>
      <c r="BO52" s="174">
        <v>1.2</v>
      </c>
      <c r="BP52" s="176">
        <v>19</v>
      </c>
      <c r="BQ52" s="345" t="s">
        <v>116</v>
      </c>
      <c r="BR52" s="174" t="s">
        <v>116</v>
      </c>
      <c r="BS52" s="176" t="s">
        <v>116</v>
      </c>
      <c r="BT52" s="345">
        <v>2</v>
      </c>
      <c r="BU52" s="174">
        <v>0.3</v>
      </c>
      <c r="BV52" s="176">
        <v>18</v>
      </c>
      <c r="BW52" s="345">
        <v>6</v>
      </c>
      <c r="BX52" s="174">
        <v>0.9</v>
      </c>
      <c r="BY52" s="176">
        <v>28</v>
      </c>
      <c r="BZ52" s="345">
        <v>1</v>
      </c>
      <c r="CA52" s="174">
        <v>0.2</v>
      </c>
      <c r="CB52" s="176">
        <v>25</v>
      </c>
      <c r="CC52" s="345">
        <v>1</v>
      </c>
      <c r="CD52" s="174">
        <v>0.2</v>
      </c>
      <c r="CE52" s="176">
        <v>39</v>
      </c>
      <c r="CF52" s="345">
        <v>1</v>
      </c>
      <c r="CG52" s="174">
        <v>0.2</v>
      </c>
      <c r="CH52" s="176">
        <v>36</v>
      </c>
      <c r="CI52" s="345">
        <v>5</v>
      </c>
      <c r="CJ52" s="174">
        <v>0.9</v>
      </c>
      <c r="CK52" s="176">
        <v>10</v>
      </c>
      <c r="CL52" s="345">
        <v>5</v>
      </c>
      <c r="CM52" s="174">
        <v>0.9</v>
      </c>
      <c r="CN52" s="176">
        <v>14</v>
      </c>
      <c r="CO52" s="345">
        <v>2</v>
      </c>
      <c r="CP52" s="174">
        <v>0.4</v>
      </c>
      <c r="CQ52" s="176">
        <v>26</v>
      </c>
      <c r="CR52" s="345" t="s">
        <v>478</v>
      </c>
      <c r="CS52" s="174" t="s">
        <v>478</v>
      </c>
      <c r="CT52" s="176" t="s">
        <v>116</v>
      </c>
      <c r="CU52" s="345">
        <v>1</v>
      </c>
      <c r="CV52" s="174">
        <v>0.2</v>
      </c>
      <c r="CW52" s="176">
        <v>41</v>
      </c>
      <c r="CX52" s="345" t="s">
        <v>478</v>
      </c>
      <c r="CY52" s="174" t="s">
        <v>478</v>
      </c>
      <c r="CZ52" s="176" t="s">
        <v>116</v>
      </c>
      <c r="DA52" s="345">
        <v>2</v>
      </c>
      <c r="DB52" s="174">
        <v>0.4</v>
      </c>
      <c r="DC52" s="176">
        <v>15</v>
      </c>
      <c r="DD52" s="345" t="s">
        <v>116</v>
      </c>
      <c r="DE52" s="174" t="s">
        <v>116</v>
      </c>
      <c r="DF52" s="176" t="s">
        <v>116</v>
      </c>
      <c r="DG52" s="345">
        <v>5</v>
      </c>
      <c r="DH52" s="174">
        <v>1.1000000000000001</v>
      </c>
      <c r="DI52" s="176">
        <v>15</v>
      </c>
      <c r="DJ52" s="345">
        <v>36</v>
      </c>
      <c r="DK52" s="174">
        <v>8.4</v>
      </c>
      <c r="DL52" s="176">
        <v>4</v>
      </c>
      <c r="DM52" s="345">
        <v>5</v>
      </c>
      <c r="DN52" s="174">
        <v>1.2</v>
      </c>
      <c r="DO52" s="176">
        <v>18</v>
      </c>
      <c r="DP52" s="345">
        <v>8</v>
      </c>
      <c r="DQ52" s="174">
        <v>2</v>
      </c>
      <c r="DR52" s="176">
        <v>12</v>
      </c>
      <c r="DS52" s="345">
        <v>1</v>
      </c>
      <c r="DT52" s="174">
        <v>0.3</v>
      </c>
      <c r="DU52" s="176">
        <v>23</v>
      </c>
      <c r="DV52" s="345">
        <v>21</v>
      </c>
      <c r="DW52" s="174">
        <v>5.8</v>
      </c>
      <c r="DX52" s="176">
        <v>7</v>
      </c>
      <c r="DY52" s="345">
        <v>2</v>
      </c>
      <c r="DZ52" s="174">
        <v>0.6</v>
      </c>
      <c r="EA52" s="176">
        <v>27</v>
      </c>
      <c r="EB52" s="345">
        <v>4</v>
      </c>
      <c r="EC52" s="174">
        <v>1.2</v>
      </c>
      <c r="ED52" s="176">
        <v>21</v>
      </c>
      <c r="EE52" s="345">
        <v>0</v>
      </c>
      <c r="EF52" s="174">
        <v>0</v>
      </c>
      <c r="EG52" s="176">
        <v>30</v>
      </c>
      <c r="EH52" s="345">
        <v>5</v>
      </c>
      <c r="EI52" s="174">
        <v>1.6</v>
      </c>
      <c r="EJ52" s="176">
        <v>17</v>
      </c>
      <c r="EK52" s="345">
        <v>2</v>
      </c>
      <c r="EL52" s="174">
        <v>0.7</v>
      </c>
      <c r="EM52" s="176">
        <v>13</v>
      </c>
      <c r="EN52" s="345" t="s">
        <v>116</v>
      </c>
      <c r="EO52" s="174" t="s">
        <v>116</v>
      </c>
      <c r="EP52" s="176" t="s">
        <v>116</v>
      </c>
      <c r="EQ52" s="345">
        <v>1</v>
      </c>
      <c r="ER52" s="174">
        <v>0.3</v>
      </c>
      <c r="ES52" s="176">
        <v>29</v>
      </c>
      <c r="ET52" s="345">
        <v>1</v>
      </c>
      <c r="EU52" s="174">
        <v>0.4</v>
      </c>
      <c r="EV52" s="176">
        <v>25</v>
      </c>
      <c r="EW52" s="345">
        <v>6</v>
      </c>
      <c r="EX52" s="174">
        <v>2.2000000000000002</v>
      </c>
      <c r="EY52" s="176">
        <v>13</v>
      </c>
      <c r="EZ52" s="345">
        <v>2</v>
      </c>
      <c r="FA52" s="174">
        <v>0.8</v>
      </c>
      <c r="FB52" s="176">
        <v>31</v>
      </c>
      <c r="FC52" s="345">
        <v>0</v>
      </c>
      <c r="FD52" s="174">
        <v>0</v>
      </c>
      <c r="FE52" s="176">
        <v>39</v>
      </c>
      <c r="FF52" s="345">
        <v>4</v>
      </c>
      <c r="FG52" s="174">
        <v>1.6</v>
      </c>
      <c r="FH52" s="176">
        <v>16</v>
      </c>
      <c r="FI52" s="345">
        <v>2</v>
      </c>
      <c r="FJ52" s="174">
        <v>0.8</v>
      </c>
      <c r="FK52" s="176">
        <v>21</v>
      </c>
      <c r="FL52" s="345">
        <v>3</v>
      </c>
      <c r="FM52" s="174">
        <v>1.3</v>
      </c>
      <c r="FN52" s="176">
        <v>24</v>
      </c>
      <c r="FO52" s="345">
        <v>1</v>
      </c>
      <c r="FP52" s="174">
        <v>0.5</v>
      </c>
      <c r="FQ52" s="176">
        <v>20</v>
      </c>
      <c r="FR52" s="345" t="s">
        <v>740</v>
      </c>
      <c r="FS52" s="174" t="s">
        <v>740</v>
      </c>
      <c r="FT52" s="176" t="s">
        <v>116</v>
      </c>
      <c r="FU52" s="345">
        <v>1</v>
      </c>
      <c r="FV52" s="174">
        <v>0.5</v>
      </c>
      <c r="FW52" s="176">
        <v>23</v>
      </c>
      <c r="FX52" s="345">
        <v>2</v>
      </c>
      <c r="FY52" s="174">
        <v>1</v>
      </c>
      <c r="FZ52" s="176">
        <v>17</v>
      </c>
      <c r="GA52" s="345" t="s">
        <v>116</v>
      </c>
      <c r="GB52" s="174" t="s">
        <v>116</v>
      </c>
      <c r="GC52" s="176" t="s">
        <v>116</v>
      </c>
      <c r="GD52" s="345">
        <v>0</v>
      </c>
      <c r="GE52" s="174">
        <v>0</v>
      </c>
      <c r="GF52" s="176">
        <v>19</v>
      </c>
      <c r="GG52" s="345">
        <v>10</v>
      </c>
      <c r="GH52" s="174">
        <v>5.6</v>
      </c>
      <c r="GI52" s="176">
        <v>5</v>
      </c>
      <c r="GJ52" s="345" t="s">
        <v>116</v>
      </c>
      <c r="GK52" s="174" t="s">
        <v>116</v>
      </c>
      <c r="GL52" s="176" t="s">
        <v>116</v>
      </c>
      <c r="GM52" s="345">
        <v>2</v>
      </c>
      <c r="GN52" s="174">
        <v>1.2</v>
      </c>
      <c r="GO52" s="176">
        <v>20</v>
      </c>
      <c r="GP52" s="345">
        <v>0</v>
      </c>
      <c r="GQ52" s="174">
        <v>0</v>
      </c>
      <c r="GR52" s="176">
        <v>26</v>
      </c>
      <c r="GS52" s="345">
        <v>3</v>
      </c>
      <c r="GT52" s="174">
        <v>2.2000000000000002</v>
      </c>
      <c r="GU52" s="176">
        <v>17</v>
      </c>
      <c r="GV52" s="345">
        <v>1</v>
      </c>
      <c r="GW52" s="174">
        <v>0.7</v>
      </c>
      <c r="GX52" s="176">
        <v>16</v>
      </c>
      <c r="GY52" s="345">
        <v>1</v>
      </c>
      <c r="GZ52" s="174">
        <v>0.8</v>
      </c>
      <c r="HA52" s="176">
        <v>23</v>
      </c>
      <c r="HB52" s="345" t="s">
        <v>740</v>
      </c>
      <c r="HC52" s="174" t="s">
        <v>740</v>
      </c>
      <c r="HD52" s="176" t="s">
        <v>116</v>
      </c>
      <c r="HE52" s="345">
        <v>6</v>
      </c>
      <c r="HF52" s="174">
        <v>4.9000000000000004</v>
      </c>
      <c r="HG52" s="176">
        <v>5</v>
      </c>
      <c r="HH52" s="345">
        <v>0</v>
      </c>
      <c r="HI52" s="174">
        <v>0</v>
      </c>
      <c r="HJ52" s="176">
        <v>13</v>
      </c>
      <c r="HK52" s="345">
        <v>8</v>
      </c>
      <c r="HL52" s="174">
        <v>6.8</v>
      </c>
      <c r="HM52" s="176">
        <v>7</v>
      </c>
      <c r="HN52" s="345">
        <v>1</v>
      </c>
      <c r="HO52" s="174">
        <v>0.9</v>
      </c>
      <c r="HP52" s="176">
        <v>15</v>
      </c>
      <c r="HQ52" s="345" t="s">
        <v>478</v>
      </c>
      <c r="HR52" s="174" t="s">
        <v>478</v>
      </c>
      <c r="HS52" s="176" t="s">
        <v>116</v>
      </c>
      <c r="HT52" s="345">
        <v>0</v>
      </c>
      <c r="HU52" s="174">
        <v>0</v>
      </c>
      <c r="HV52" s="176">
        <v>37</v>
      </c>
      <c r="HW52" s="345">
        <v>3</v>
      </c>
      <c r="HX52" s="174">
        <v>2.9</v>
      </c>
      <c r="HY52" s="176">
        <v>9</v>
      </c>
      <c r="HZ52" s="345">
        <v>1</v>
      </c>
      <c r="IA52" s="174">
        <v>1</v>
      </c>
      <c r="IB52" s="176">
        <v>26</v>
      </c>
      <c r="IC52" s="345" t="s">
        <v>740</v>
      </c>
      <c r="ID52" s="174" t="s">
        <v>740</v>
      </c>
      <c r="IE52" s="176" t="s">
        <v>116</v>
      </c>
      <c r="IF52" s="345">
        <v>0</v>
      </c>
      <c r="IG52" s="174">
        <v>0</v>
      </c>
      <c r="IH52" s="176">
        <v>40</v>
      </c>
      <c r="II52" s="345" t="s">
        <v>116</v>
      </c>
      <c r="IJ52" s="174" t="s">
        <v>116</v>
      </c>
      <c r="IK52" s="176" t="s">
        <v>116</v>
      </c>
      <c r="IL52" s="345" t="s">
        <v>478</v>
      </c>
      <c r="IM52" s="174" t="s">
        <v>478</v>
      </c>
      <c r="IN52" s="176" t="s">
        <v>116</v>
      </c>
      <c r="IO52" s="345" t="s">
        <v>740</v>
      </c>
      <c r="IP52" s="174" t="s">
        <v>740</v>
      </c>
      <c r="IQ52" s="176" t="s">
        <v>116</v>
      </c>
      <c r="IR52" s="345" t="s">
        <v>740</v>
      </c>
      <c r="IS52" s="174" t="s">
        <v>740</v>
      </c>
      <c r="IT52" s="176" t="s">
        <v>116</v>
      </c>
      <c r="IU52" s="345" t="s">
        <v>740</v>
      </c>
      <c r="IV52" s="174" t="s">
        <v>740</v>
      </c>
      <c r="IW52" s="176" t="s">
        <v>116</v>
      </c>
      <c r="IX52" s="345">
        <v>0</v>
      </c>
      <c r="IY52" s="174">
        <v>0</v>
      </c>
      <c r="IZ52" s="176">
        <v>22</v>
      </c>
      <c r="JA52" s="345" t="s">
        <v>116</v>
      </c>
      <c r="JB52" s="174" t="s">
        <v>116</v>
      </c>
      <c r="JC52" s="176" t="s">
        <v>116</v>
      </c>
      <c r="JD52" s="345">
        <v>0</v>
      </c>
      <c r="JE52" s="174">
        <v>0</v>
      </c>
      <c r="JF52" s="176">
        <v>11</v>
      </c>
      <c r="JG52" s="345" t="s">
        <v>116</v>
      </c>
      <c r="JH52" s="174" t="s">
        <v>116</v>
      </c>
      <c r="JI52" s="176" t="s">
        <v>116</v>
      </c>
      <c r="JJ52" s="345">
        <v>0</v>
      </c>
      <c r="JK52" s="174">
        <v>0</v>
      </c>
      <c r="JL52" s="176">
        <v>28</v>
      </c>
      <c r="JM52" s="345">
        <v>2</v>
      </c>
      <c r="JN52" s="174">
        <v>2.9</v>
      </c>
      <c r="JO52" s="176">
        <v>13</v>
      </c>
      <c r="JP52" s="345" t="s">
        <v>116</v>
      </c>
      <c r="JQ52" s="174" t="s">
        <v>116</v>
      </c>
      <c r="JR52" s="176" t="s">
        <v>116</v>
      </c>
      <c r="JS52" s="345">
        <v>2</v>
      </c>
      <c r="JT52" s="174">
        <v>3</v>
      </c>
      <c r="JU52" s="176">
        <v>16</v>
      </c>
      <c r="JV52" s="345" t="s">
        <v>740</v>
      </c>
      <c r="JW52" s="174" t="s">
        <v>740</v>
      </c>
      <c r="JX52" s="176" t="s">
        <v>116</v>
      </c>
      <c r="JY52" s="345" t="s">
        <v>116</v>
      </c>
      <c r="JZ52" s="174" t="s">
        <v>116</v>
      </c>
      <c r="KA52" s="176" t="s">
        <v>116</v>
      </c>
      <c r="KB52" s="345" t="s">
        <v>740</v>
      </c>
      <c r="KC52" s="174" t="s">
        <v>740</v>
      </c>
      <c r="KD52" s="176" t="s">
        <v>116</v>
      </c>
      <c r="KE52" s="345" t="s">
        <v>116</v>
      </c>
      <c r="KF52" s="174" t="s">
        <v>116</v>
      </c>
      <c r="KG52" s="176" t="s">
        <v>116</v>
      </c>
      <c r="KH52" s="345" t="s">
        <v>478</v>
      </c>
      <c r="KI52" s="174" t="s">
        <v>478</v>
      </c>
      <c r="KJ52" s="176" t="s">
        <v>116</v>
      </c>
      <c r="KK52" s="345">
        <v>1</v>
      </c>
      <c r="KL52" s="174">
        <v>1.8</v>
      </c>
      <c r="KM52" s="176">
        <v>9</v>
      </c>
      <c r="KN52" s="345">
        <v>0</v>
      </c>
      <c r="KO52" s="174">
        <v>0</v>
      </c>
      <c r="KP52" s="176">
        <v>26</v>
      </c>
    </row>
    <row r="53" spans="1:302" ht="12.4" customHeight="1">
      <c r="A53" s="341" t="s">
        <v>778</v>
      </c>
      <c r="B53" s="163" t="s">
        <v>463</v>
      </c>
      <c r="C53" s="345">
        <v>168</v>
      </c>
      <c r="D53" s="174">
        <v>1.2</v>
      </c>
      <c r="E53" s="176">
        <v>30</v>
      </c>
      <c r="F53" s="345">
        <v>96</v>
      </c>
      <c r="G53" s="174">
        <v>1.2</v>
      </c>
      <c r="H53" s="176">
        <v>13</v>
      </c>
      <c r="I53" s="345">
        <v>85</v>
      </c>
      <c r="J53" s="174">
        <v>1.1000000000000001</v>
      </c>
      <c r="K53" s="176">
        <v>24</v>
      </c>
      <c r="L53" s="345">
        <v>64</v>
      </c>
      <c r="M53" s="174">
        <v>0.9</v>
      </c>
      <c r="N53" s="176">
        <v>24</v>
      </c>
      <c r="O53" s="345">
        <v>214</v>
      </c>
      <c r="P53" s="174">
        <v>3.8</v>
      </c>
      <c r="Q53" s="176">
        <v>12</v>
      </c>
      <c r="R53" s="345">
        <v>32</v>
      </c>
      <c r="S53" s="174">
        <v>0.8</v>
      </c>
      <c r="T53" s="176">
        <v>20</v>
      </c>
      <c r="U53" s="345">
        <v>65</v>
      </c>
      <c r="V53" s="174">
        <v>2.8</v>
      </c>
      <c r="W53" s="176">
        <v>9</v>
      </c>
      <c r="X53" s="345">
        <v>119</v>
      </c>
      <c r="Y53" s="174">
        <v>5.9</v>
      </c>
      <c r="Z53" s="176">
        <v>5</v>
      </c>
      <c r="AA53" s="345">
        <v>5</v>
      </c>
      <c r="AB53" s="174">
        <v>0.3</v>
      </c>
      <c r="AC53" s="176">
        <v>39</v>
      </c>
      <c r="AD53" s="345">
        <v>0</v>
      </c>
      <c r="AE53" s="174">
        <v>0</v>
      </c>
      <c r="AF53" s="176">
        <v>28</v>
      </c>
      <c r="AG53" s="345">
        <v>252</v>
      </c>
      <c r="AH53" s="174">
        <v>16.2</v>
      </c>
      <c r="AI53" s="176">
        <v>2</v>
      </c>
      <c r="AJ53" s="345">
        <v>20</v>
      </c>
      <c r="AK53" s="174">
        <v>1.4</v>
      </c>
      <c r="AL53" s="176">
        <v>7</v>
      </c>
      <c r="AM53" s="345">
        <v>46</v>
      </c>
      <c r="AN53" s="174">
        <v>3.4</v>
      </c>
      <c r="AO53" s="176">
        <v>7</v>
      </c>
      <c r="AP53" s="345">
        <v>7</v>
      </c>
      <c r="AQ53" s="174">
        <v>0.6</v>
      </c>
      <c r="AR53" s="176">
        <v>34</v>
      </c>
      <c r="AS53" s="345">
        <v>14</v>
      </c>
      <c r="AT53" s="174">
        <v>1.3</v>
      </c>
      <c r="AU53" s="176">
        <v>9</v>
      </c>
      <c r="AV53" s="345">
        <v>17</v>
      </c>
      <c r="AW53" s="174">
        <v>1.7</v>
      </c>
      <c r="AX53" s="176">
        <v>6</v>
      </c>
      <c r="AY53" s="345">
        <v>8</v>
      </c>
      <c r="AZ53" s="174">
        <v>0.9</v>
      </c>
      <c r="BA53" s="176">
        <v>16</v>
      </c>
      <c r="BB53" s="345">
        <v>13</v>
      </c>
      <c r="BC53" s="174">
        <v>1.4</v>
      </c>
      <c r="BD53" s="176">
        <v>12</v>
      </c>
      <c r="BE53" s="345">
        <v>11</v>
      </c>
      <c r="BF53" s="174">
        <v>1.4</v>
      </c>
      <c r="BG53" s="176">
        <v>18</v>
      </c>
      <c r="BH53" s="345">
        <v>16</v>
      </c>
      <c r="BI53" s="174">
        <v>2</v>
      </c>
      <c r="BJ53" s="176">
        <v>15</v>
      </c>
      <c r="BK53" s="345">
        <v>41</v>
      </c>
      <c r="BL53" s="174">
        <v>5.4</v>
      </c>
      <c r="BM53" s="176">
        <v>4</v>
      </c>
      <c r="BN53" s="345">
        <v>4</v>
      </c>
      <c r="BO53" s="174">
        <v>0.5</v>
      </c>
      <c r="BP53" s="176">
        <v>35</v>
      </c>
      <c r="BQ53" s="345" t="s">
        <v>116</v>
      </c>
      <c r="BR53" s="174" t="s">
        <v>116</v>
      </c>
      <c r="BS53" s="176" t="s">
        <v>116</v>
      </c>
      <c r="BT53" s="345">
        <v>1</v>
      </c>
      <c r="BU53" s="174">
        <v>0.1</v>
      </c>
      <c r="BV53" s="176">
        <v>26</v>
      </c>
      <c r="BW53" s="345">
        <v>9</v>
      </c>
      <c r="BX53" s="174">
        <v>1.3</v>
      </c>
      <c r="BY53" s="176">
        <v>22</v>
      </c>
      <c r="BZ53" s="345">
        <v>68</v>
      </c>
      <c r="CA53" s="174">
        <v>10.4</v>
      </c>
      <c r="CB53" s="176">
        <v>4</v>
      </c>
      <c r="CC53" s="345">
        <v>9</v>
      </c>
      <c r="CD53" s="174">
        <v>1.4</v>
      </c>
      <c r="CE53" s="176">
        <v>16</v>
      </c>
      <c r="CF53" s="345">
        <v>27</v>
      </c>
      <c r="CG53" s="174">
        <v>4.5999999999999996</v>
      </c>
      <c r="CH53" s="176">
        <v>6</v>
      </c>
      <c r="CI53" s="345">
        <v>1</v>
      </c>
      <c r="CJ53" s="174">
        <v>0.2</v>
      </c>
      <c r="CK53" s="176">
        <v>22</v>
      </c>
      <c r="CL53" s="345">
        <v>3</v>
      </c>
      <c r="CM53" s="174">
        <v>0.6</v>
      </c>
      <c r="CN53" s="176">
        <v>20</v>
      </c>
      <c r="CO53" s="345">
        <v>6</v>
      </c>
      <c r="CP53" s="174">
        <v>1.1000000000000001</v>
      </c>
      <c r="CQ53" s="176">
        <v>16</v>
      </c>
      <c r="CR53" s="345" t="s">
        <v>478</v>
      </c>
      <c r="CS53" s="174" t="s">
        <v>478</v>
      </c>
      <c r="CT53" s="176" t="s">
        <v>116</v>
      </c>
      <c r="CU53" s="345">
        <v>7</v>
      </c>
      <c r="CV53" s="174">
        <v>1.4</v>
      </c>
      <c r="CW53" s="176">
        <v>15</v>
      </c>
      <c r="CX53" s="345" t="s">
        <v>478</v>
      </c>
      <c r="CY53" s="174" t="s">
        <v>478</v>
      </c>
      <c r="CZ53" s="176" t="s">
        <v>116</v>
      </c>
      <c r="DA53" s="345">
        <v>132</v>
      </c>
      <c r="DB53" s="174">
        <v>28</v>
      </c>
      <c r="DC53" s="176">
        <v>2</v>
      </c>
      <c r="DD53" s="345" t="s">
        <v>116</v>
      </c>
      <c r="DE53" s="174" t="s">
        <v>116</v>
      </c>
      <c r="DF53" s="176" t="s">
        <v>116</v>
      </c>
      <c r="DG53" s="345">
        <v>2</v>
      </c>
      <c r="DH53" s="174">
        <v>0.5</v>
      </c>
      <c r="DI53" s="176">
        <v>29</v>
      </c>
      <c r="DJ53" s="345">
        <v>5</v>
      </c>
      <c r="DK53" s="174">
        <v>1.2</v>
      </c>
      <c r="DL53" s="176">
        <v>17</v>
      </c>
      <c r="DM53" s="345">
        <v>0</v>
      </c>
      <c r="DN53" s="174">
        <v>0</v>
      </c>
      <c r="DO53" s="176">
        <v>36</v>
      </c>
      <c r="DP53" s="345">
        <v>9</v>
      </c>
      <c r="DQ53" s="174">
        <v>2.2999999999999998</v>
      </c>
      <c r="DR53" s="176">
        <v>11</v>
      </c>
      <c r="DS53" s="345">
        <v>3</v>
      </c>
      <c r="DT53" s="174">
        <v>0.8</v>
      </c>
      <c r="DU53" s="176">
        <v>15</v>
      </c>
      <c r="DV53" s="345">
        <v>8</v>
      </c>
      <c r="DW53" s="174">
        <v>2.2000000000000002</v>
      </c>
      <c r="DX53" s="176">
        <v>15</v>
      </c>
      <c r="DY53" s="345">
        <v>7</v>
      </c>
      <c r="DZ53" s="174">
        <v>2</v>
      </c>
      <c r="EA53" s="176">
        <v>14</v>
      </c>
      <c r="EB53" s="345">
        <v>9</v>
      </c>
      <c r="EC53" s="174">
        <v>2.6</v>
      </c>
      <c r="ED53" s="176">
        <v>11</v>
      </c>
      <c r="EE53" s="345">
        <v>0</v>
      </c>
      <c r="EF53" s="174">
        <v>0</v>
      </c>
      <c r="EG53" s="176">
        <v>32</v>
      </c>
      <c r="EH53" s="345">
        <v>15</v>
      </c>
      <c r="EI53" s="174">
        <v>4.7</v>
      </c>
      <c r="EJ53" s="176">
        <v>7</v>
      </c>
      <c r="EK53" s="345">
        <v>112</v>
      </c>
      <c r="EL53" s="174">
        <v>37.5</v>
      </c>
      <c r="EM53" s="176">
        <v>1</v>
      </c>
      <c r="EN53" s="345" t="s">
        <v>116</v>
      </c>
      <c r="EO53" s="174" t="s">
        <v>116</v>
      </c>
      <c r="EP53" s="176" t="s">
        <v>116</v>
      </c>
      <c r="EQ53" s="345">
        <v>2</v>
      </c>
      <c r="ER53" s="174">
        <v>0.7</v>
      </c>
      <c r="ES53" s="176">
        <v>17</v>
      </c>
      <c r="ET53" s="345">
        <v>1</v>
      </c>
      <c r="EU53" s="174">
        <v>0.4</v>
      </c>
      <c r="EV53" s="176">
        <v>27</v>
      </c>
      <c r="EW53" s="345">
        <v>6</v>
      </c>
      <c r="EX53" s="174">
        <v>2.2000000000000002</v>
      </c>
      <c r="EY53" s="176">
        <v>12</v>
      </c>
      <c r="EZ53" s="345">
        <v>2</v>
      </c>
      <c r="FA53" s="174">
        <v>0.8</v>
      </c>
      <c r="FB53" s="176">
        <v>27</v>
      </c>
      <c r="FC53" s="345">
        <v>1</v>
      </c>
      <c r="FD53" s="174">
        <v>0.4</v>
      </c>
      <c r="FE53" s="176">
        <v>33</v>
      </c>
      <c r="FF53" s="345">
        <v>2</v>
      </c>
      <c r="FG53" s="174">
        <v>0.8</v>
      </c>
      <c r="FH53" s="176">
        <v>32</v>
      </c>
      <c r="FI53" s="345">
        <v>13</v>
      </c>
      <c r="FJ53" s="174">
        <v>5.4</v>
      </c>
      <c r="FK53" s="176">
        <v>5</v>
      </c>
      <c r="FL53" s="345">
        <v>5</v>
      </c>
      <c r="FM53" s="174">
        <v>2.2000000000000002</v>
      </c>
      <c r="FN53" s="176">
        <v>9</v>
      </c>
      <c r="FO53" s="345">
        <v>15</v>
      </c>
      <c r="FP53" s="174">
        <v>7.2</v>
      </c>
      <c r="FQ53" s="176">
        <v>4</v>
      </c>
      <c r="FR53" s="345">
        <v>3</v>
      </c>
      <c r="FS53" s="174">
        <v>1.6</v>
      </c>
      <c r="FT53" s="176">
        <v>6</v>
      </c>
      <c r="FU53" s="345">
        <v>0</v>
      </c>
      <c r="FV53" s="174">
        <v>0</v>
      </c>
      <c r="FW53" s="176">
        <v>34</v>
      </c>
      <c r="FX53" s="345">
        <v>2</v>
      </c>
      <c r="FY53" s="174">
        <v>1</v>
      </c>
      <c r="FZ53" s="176">
        <v>19</v>
      </c>
      <c r="GA53" s="345">
        <v>0</v>
      </c>
      <c r="GB53" s="174">
        <v>0</v>
      </c>
      <c r="GC53" s="176">
        <v>28</v>
      </c>
      <c r="GD53" s="345">
        <v>1</v>
      </c>
      <c r="GE53" s="174">
        <v>0.5</v>
      </c>
      <c r="GF53" s="176">
        <v>14</v>
      </c>
      <c r="GG53" s="345">
        <v>23</v>
      </c>
      <c r="GH53" s="174">
        <v>12.8</v>
      </c>
      <c r="GI53" s="176">
        <v>2</v>
      </c>
      <c r="GJ53" s="345">
        <v>1</v>
      </c>
      <c r="GK53" s="174">
        <v>0.6</v>
      </c>
      <c r="GL53" s="176">
        <v>14</v>
      </c>
      <c r="GM53" s="345">
        <v>15</v>
      </c>
      <c r="GN53" s="174">
        <v>8.8000000000000007</v>
      </c>
      <c r="GO53" s="176">
        <v>2</v>
      </c>
      <c r="GP53" s="345">
        <v>0</v>
      </c>
      <c r="GQ53" s="174">
        <v>0</v>
      </c>
      <c r="GR53" s="176">
        <v>38</v>
      </c>
      <c r="GS53" s="345">
        <v>1</v>
      </c>
      <c r="GT53" s="174">
        <v>0.7</v>
      </c>
      <c r="GU53" s="176">
        <v>30</v>
      </c>
      <c r="GV53" s="345">
        <v>2</v>
      </c>
      <c r="GW53" s="174">
        <v>1.4</v>
      </c>
      <c r="GX53" s="176">
        <v>14</v>
      </c>
      <c r="GY53" s="345">
        <v>8</v>
      </c>
      <c r="GZ53" s="174">
        <v>6</v>
      </c>
      <c r="HA53" s="176">
        <v>5</v>
      </c>
      <c r="HB53" s="345" t="s">
        <v>116</v>
      </c>
      <c r="HC53" s="174" t="s">
        <v>116</v>
      </c>
      <c r="HD53" s="176" t="s">
        <v>116</v>
      </c>
      <c r="HE53" s="345">
        <v>1</v>
      </c>
      <c r="HF53" s="174">
        <v>0.8</v>
      </c>
      <c r="HG53" s="176">
        <v>21</v>
      </c>
      <c r="HH53" s="345">
        <v>0</v>
      </c>
      <c r="HI53" s="174">
        <v>0</v>
      </c>
      <c r="HJ53" s="176">
        <v>18</v>
      </c>
      <c r="HK53" s="345">
        <v>9</v>
      </c>
      <c r="HL53" s="174">
        <v>7.7</v>
      </c>
      <c r="HM53" s="176">
        <v>4</v>
      </c>
      <c r="HN53" s="345">
        <v>1</v>
      </c>
      <c r="HO53" s="174">
        <v>0.9</v>
      </c>
      <c r="HP53" s="176">
        <v>25</v>
      </c>
      <c r="HQ53" s="345">
        <v>5</v>
      </c>
      <c r="HR53" s="174">
        <v>4.8</v>
      </c>
      <c r="HS53" s="176">
        <v>7</v>
      </c>
      <c r="HT53" s="345">
        <v>0</v>
      </c>
      <c r="HU53" s="174">
        <v>0</v>
      </c>
      <c r="HV53" s="176">
        <v>24</v>
      </c>
      <c r="HW53" s="345">
        <v>1</v>
      </c>
      <c r="HX53" s="174">
        <v>1</v>
      </c>
      <c r="HY53" s="176">
        <v>22</v>
      </c>
      <c r="HZ53" s="345">
        <v>4</v>
      </c>
      <c r="IA53" s="174">
        <v>4</v>
      </c>
      <c r="IB53" s="176">
        <v>6</v>
      </c>
      <c r="IC53" s="345">
        <v>2</v>
      </c>
      <c r="ID53" s="174">
        <v>2.1</v>
      </c>
      <c r="IE53" s="176">
        <v>7</v>
      </c>
      <c r="IF53" s="345">
        <v>18</v>
      </c>
      <c r="IG53" s="174">
        <v>18.899999999999999</v>
      </c>
      <c r="IH53" s="176">
        <v>2</v>
      </c>
      <c r="II53" s="345" t="s">
        <v>478</v>
      </c>
      <c r="IJ53" s="174" t="s">
        <v>478</v>
      </c>
      <c r="IK53" s="176" t="s">
        <v>116</v>
      </c>
      <c r="IL53" s="345" t="s">
        <v>116</v>
      </c>
      <c r="IM53" s="174" t="s">
        <v>116</v>
      </c>
      <c r="IN53" s="176" t="s">
        <v>116</v>
      </c>
      <c r="IO53" s="345">
        <v>0</v>
      </c>
      <c r="IP53" s="174">
        <v>0</v>
      </c>
      <c r="IQ53" s="176">
        <v>7</v>
      </c>
      <c r="IR53" s="345" t="s">
        <v>116</v>
      </c>
      <c r="IS53" s="174" t="s">
        <v>116</v>
      </c>
      <c r="IT53" s="176" t="s">
        <v>116</v>
      </c>
      <c r="IU53" s="345">
        <v>0</v>
      </c>
      <c r="IV53" s="174">
        <v>0</v>
      </c>
      <c r="IW53" s="176">
        <v>31</v>
      </c>
      <c r="IX53" s="345">
        <v>0</v>
      </c>
      <c r="IY53" s="174">
        <v>0</v>
      </c>
      <c r="IZ53" s="176">
        <v>30</v>
      </c>
      <c r="JA53" s="345">
        <v>1</v>
      </c>
      <c r="JB53" s="174">
        <v>1.3</v>
      </c>
      <c r="JC53" s="176">
        <v>8</v>
      </c>
      <c r="JD53" s="345">
        <v>0</v>
      </c>
      <c r="JE53" s="174">
        <v>0</v>
      </c>
      <c r="JF53" s="176">
        <v>22</v>
      </c>
      <c r="JG53" s="345">
        <v>7</v>
      </c>
      <c r="JH53" s="174">
        <v>9.5</v>
      </c>
      <c r="JI53" s="176">
        <v>4</v>
      </c>
      <c r="JJ53" s="345">
        <v>2</v>
      </c>
      <c r="JK53" s="174">
        <v>2.9</v>
      </c>
      <c r="JL53" s="176">
        <v>11</v>
      </c>
      <c r="JM53" s="345" t="s">
        <v>478</v>
      </c>
      <c r="JN53" s="174" t="s">
        <v>478</v>
      </c>
      <c r="JO53" s="176" t="s">
        <v>116</v>
      </c>
      <c r="JP53" s="345" t="s">
        <v>740</v>
      </c>
      <c r="JQ53" s="174" t="s">
        <v>740</v>
      </c>
      <c r="JR53" s="176" t="s">
        <v>116</v>
      </c>
      <c r="JS53" s="345">
        <v>3</v>
      </c>
      <c r="JT53" s="174">
        <v>4.5</v>
      </c>
      <c r="JU53" s="176">
        <v>7</v>
      </c>
      <c r="JV53" s="345" t="s">
        <v>478</v>
      </c>
      <c r="JW53" s="174" t="s">
        <v>478</v>
      </c>
      <c r="JX53" s="176" t="s">
        <v>116</v>
      </c>
      <c r="JY53" s="345">
        <v>10</v>
      </c>
      <c r="JZ53" s="174">
        <v>16.399999999999999</v>
      </c>
      <c r="KA53" s="176">
        <v>2</v>
      </c>
      <c r="KB53" s="345">
        <v>0</v>
      </c>
      <c r="KC53" s="174">
        <v>0</v>
      </c>
      <c r="KD53" s="176">
        <v>13</v>
      </c>
      <c r="KE53" s="345" t="s">
        <v>116</v>
      </c>
      <c r="KF53" s="174" t="s">
        <v>116</v>
      </c>
      <c r="KG53" s="176" t="s">
        <v>116</v>
      </c>
      <c r="KH53" s="345">
        <v>0</v>
      </c>
      <c r="KI53" s="174">
        <v>0</v>
      </c>
      <c r="KJ53" s="176">
        <v>17</v>
      </c>
      <c r="KK53" s="345">
        <v>0</v>
      </c>
      <c r="KL53" s="174">
        <v>0</v>
      </c>
      <c r="KM53" s="176">
        <v>26</v>
      </c>
      <c r="KN53" s="345">
        <v>1</v>
      </c>
      <c r="KO53" s="174">
        <v>1.9</v>
      </c>
      <c r="KP53" s="176">
        <v>15</v>
      </c>
    </row>
    <row r="54" spans="1:302" ht="12.4" customHeight="1">
      <c r="A54" s="341" t="s">
        <v>779</v>
      </c>
      <c r="B54" s="163" t="s">
        <v>464</v>
      </c>
      <c r="C54" s="345">
        <v>244</v>
      </c>
      <c r="D54" s="174">
        <v>1.7</v>
      </c>
      <c r="E54" s="176">
        <v>20</v>
      </c>
      <c r="F54" s="345">
        <v>176</v>
      </c>
      <c r="G54" s="174">
        <v>2.2000000000000002</v>
      </c>
      <c r="H54" s="176">
        <v>8</v>
      </c>
      <c r="I54" s="345">
        <v>125</v>
      </c>
      <c r="J54" s="174">
        <v>1.6</v>
      </c>
      <c r="K54" s="176">
        <v>18</v>
      </c>
      <c r="L54" s="345">
        <v>272</v>
      </c>
      <c r="M54" s="174">
        <v>4</v>
      </c>
      <c r="N54" s="176">
        <v>9</v>
      </c>
      <c r="O54" s="345">
        <v>253</v>
      </c>
      <c r="P54" s="174">
        <v>4.4000000000000004</v>
      </c>
      <c r="Q54" s="176">
        <v>6</v>
      </c>
      <c r="R54" s="345">
        <v>32</v>
      </c>
      <c r="S54" s="174">
        <v>0.8</v>
      </c>
      <c r="T54" s="176">
        <v>21</v>
      </c>
      <c r="U54" s="345">
        <v>173</v>
      </c>
      <c r="V54" s="174">
        <v>7.5</v>
      </c>
      <c r="W54" s="176">
        <v>3</v>
      </c>
      <c r="X54" s="345">
        <v>104</v>
      </c>
      <c r="Y54" s="174">
        <v>5.2</v>
      </c>
      <c r="Z54" s="176">
        <v>6</v>
      </c>
      <c r="AA54" s="345">
        <v>32</v>
      </c>
      <c r="AB54" s="174">
        <v>1.7</v>
      </c>
      <c r="AC54" s="176">
        <v>10</v>
      </c>
      <c r="AD54" s="345">
        <v>0</v>
      </c>
      <c r="AE54" s="174">
        <v>0</v>
      </c>
      <c r="AF54" s="176">
        <v>36</v>
      </c>
      <c r="AG54" s="345">
        <v>79</v>
      </c>
      <c r="AH54" s="174">
        <v>5.0999999999999996</v>
      </c>
      <c r="AI54" s="176">
        <v>7</v>
      </c>
      <c r="AJ54" s="345">
        <v>42</v>
      </c>
      <c r="AK54" s="174">
        <v>2.9</v>
      </c>
      <c r="AL54" s="176">
        <v>5</v>
      </c>
      <c r="AM54" s="345">
        <v>27</v>
      </c>
      <c r="AN54" s="174">
        <v>2</v>
      </c>
      <c r="AO54" s="176">
        <v>17</v>
      </c>
      <c r="AP54" s="345">
        <v>34</v>
      </c>
      <c r="AQ54" s="174">
        <v>2.7</v>
      </c>
      <c r="AR54" s="176">
        <v>9</v>
      </c>
      <c r="AS54" s="345">
        <v>5</v>
      </c>
      <c r="AT54" s="174">
        <v>0.5</v>
      </c>
      <c r="AU54" s="176">
        <v>19</v>
      </c>
      <c r="AV54" s="345">
        <v>3</v>
      </c>
      <c r="AW54" s="174">
        <v>0.3</v>
      </c>
      <c r="AX54" s="176">
        <v>19</v>
      </c>
      <c r="AY54" s="345">
        <v>19</v>
      </c>
      <c r="AZ54" s="174">
        <v>2</v>
      </c>
      <c r="BA54" s="176">
        <v>6</v>
      </c>
      <c r="BB54" s="345">
        <v>195</v>
      </c>
      <c r="BC54" s="174">
        <v>21.6</v>
      </c>
      <c r="BD54" s="176">
        <v>1</v>
      </c>
      <c r="BE54" s="345">
        <v>24</v>
      </c>
      <c r="BF54" s="174">
        <v>3</v>
      </c>
      <c r="BG54" s="176">
        <v>10</v>
      </c>
      <c r="BH54" s="345">
        <v>16</v>
      </c>
      <c r="BI54" s="174">
        <v>2</v>
      </c>
      <c r="BJ54" s="176">
        <v>14</v>
      </c>
      <c r="BK54" s="345">
        <v>12</v>
      </c>
      <c r="BL54" s="174">
        <v>1.6</v>
      </c>
      <c r="BM54" s="176">
        <v>12</v>
      </c>
      <c r="BN54" s="345">
        <v>36</v>
      </c>
      <c r="BO54" s="174">
        <v>4.8</v>
      </c>
      <c r="BP54" s="176">
        <v>5</v>
      </c>
      <c r="BQ54" s="345" t="s">
        <v>116</v>
      </c>
      <c r="BR54" s="174" t="s">
        <v>116</v>
      </c>
      <c r="BS54" s="176" t="s">
        <v>116</v>
      </c>
      <c r="BT54" s="345">
        <v>9</v>
      </c>
      <c r="BU54" s="174">
        <v>1.3</v>
      </c>
      <c r="BV54" s="176">
        <v>8</v>
      </c>
      <c r="BW54" s="345">
        <v>15</v>
      </c>
      <c r="BX54" s="174">
        <v>2.2000000000000002</v>
      </c>
      <c r="BY54" s="176">
        <v>15</v>
      </c>
      <c r="BZ54" s="345">
        <v>36</v>
      </c>
      <c r="CA54" s="174">
        <v>5.5</v>
      </c>
      <c r="CB54" s="176">
        <v>6</v>
      </c>
      <c r="CC54" s="345">
        <v>28</v>
      </c>
      <c r="CD54" s="174">
        <v>4.4000000000000004</v>
      </c>
      <c r="CE54" s="176">
        <v>7</v>
      </c>
      <c r="CF54" s="345">
        <v>223</v>
      </c>
      <c r="CG54" s="174">
        <v>38.1</v>
      </c>
      <c r="CH54" s="176">
        <v>1</v>
      </c>
      <c r="CI54" s="345">
        <v>13</v>
      </c>
      <c r="CJ54" s="174">
        <v>2.4</v>
      </c>
      <c r="CK54" s="176">
        <v>4</v>
      </c>
      <c r="CL54" s="345">
        <v>16</v>
      </c>
      <c r="CM54" s="174">
        <v>2.9</v>
      </c>
      <c r="CN54" s="176">
        <v>9</v>
      </c>
      <c r="CO54" s="345">
        <v>3</v>
      </c>
      <c r="CP54" s="174">
        <v>0.6</v>
      </c>
      <c r="CQ54" s="176">
        <v>22</v>
      </c>
      <c r="CR54" s="345" t="s">
        <v>478</v>
      </c>
      <c r="CS54" s="174" t="s">
        <v>478</v>
      </c>
      <c r="CT54" s="176" t="s">
        <v>116</v>
      </c>
      <c r="CU54" s="345">
        <v>32</v>
      </c>
      <c r="CV54" s="174">
        <v>6.3</v>
      </c>
      <c r="CW54" s="176">
        <v>6</v>
      </c>
      <c r="CX54" s="345" t="s">
        <v>116</v>
      </c>
      <c r="CY54" s="174" t="s">
        <v>116</v>
      </c>
      <c r="CZ54" s="176" t="s">
        <v>116</v>
      </c>
      <c r="DA54" s="345">
        <v>8</v>
      </c>
      <c r="DB54" s="174">
        <v>1.7</v>
      </c>
      <c r="DC54" s="176">
        <v>9</v>
      </c>
      <c r="DD54" s="345" t="s">
        <v>116</v>
      </c>
      <c r="DE54" s="174" t="s">
        <v>116</v>
      </c>
      <c r="DF54" s="176" t="s">
        <v>116</v>
      </c>
      <c r="DG54" s="345">
        <v>10</v>
      </c>
      <c r="DH54" s="174">
        <v>2.2999999999999998</v>
      </c>
      <c r="DI54" s="176">
        <v>8</v>
      </c>
      <c r="DJ54" s="345">
        <v>26</v>
      </c>
      <c r="DK54" s="174">
        <v>6.1</v>
      </c>
      <c r="DL54" s="176">
        <v>6</v>
      </c>
      <c r="DM54" s="345">
        <v>8</v>
      </c>
      <c r="DN54" s="174">
        <v>2</v>
      </c>
      <c r="DO54" s="176">
        <v>12</v>
      </c>
      <c r="DP54" s="345">
        <v>8</v>
      </c>
      <c r="DQ54" s="174">
        <v>2</v>
      </c>
      <c r="DR54" s="176">
        <v>13</v>
      </c>
      <c r="DS54" s="345">
        <v>1</v>
      </c>
      <c r="DT54" s="174">
        <v>0.3</v>
      </c>
      <c r="DU54" s="176">
        <v>20</v>
      </c>
      <c r="DV54" s="345" t="s">
        <v>478</v>
      </c>
      <c r="DW54" s="174" t="s">
        <v>478</v>
      </c>
      <c r="DX54" s="176" t="s">
        <v>116</v>
      </c>
      <c r="DY54" s="345">
        <v>50</v>
      </c>
      <c r="DZ54" s="174">
        <v>14.4</v>
      </c>
      <c r="EA54" s="176">
        <v>1</v>
      </c>
      <c r="EB54" s="345">
        <v>15</v>
      </c>
      <c r="EC54" s="174">
        <v>4.4000000000000004</v>
      </c>
      <c r="ED54" s="176">
        <v>6</v>
      </c>
      <c r="EE54" s="345">
        <v>0</v>
      </c>
      <c r="EF54" s="174">
        <v>0</v>
      </c>
      <c r="EG54" s="176">
        <v>33</v>
      </c>
      <c r="EH54" s="345">
        <v>8</v>
      </c>
      <c r="EI54" s="174">
        <v>2.5</v>
      </c>
      <c r="EJ54" s="176">
        <v>10</v>
      </c>
      <c r="EK54" s="345">
        <v>7</v>
      </c>
      <c r="EL54" s="174">
        <v>2.2999999999999998</v>
      </c>
      <c r="EM54" s="176">
        <v>7</v>
      </c>
      <c r="EN54" s="345" t="s">
        <v>116</v>
      </c>
      <c r="EO54" s="174" t="s">
        <v>116</v>
      </c>
      <c r="EP54" s="176" t="s">
        <v>116</v>
      </c>
      <c r="EQ54" s="345">
        <v>2</v>
      </c>
      <c r="ER54" s="174">
        <v>0.7</v>
      </c>
      <c r="ES54" s="176">
        <v>19</v>
      </c>
      <c r="ET54" s="345">
        <v>1</v>
      </c>
      <c r="EU54" s="174">
        <v>0.4</v>
      </c>
      <c r="EV54" s="176">
        <v>23</v>
      </c>
      <c r="EW54" s="345">
        <v>4</v>
      </c>
      <c r="EX54" s="174">
        <v>1.4</v>
      </c>
      <c r="EY54" s="176">
        <v>16</v>
      </c>
      <c r="EZ54" s="345">
        <v>2</v>
      </c>
      <c r="FA54" s="174">
        <v>0.8</v>
      </c>
      <c r="FB54" s="176">
        <v>26</v>
      </c>
      <c r="FC54" s="345">
        <v>1</v>
      </c>
      <c r="FD54" s="174">
        <v>0.4</v>
      </c>
      <c r="FE54" s="176">
        <v>25</v>
      </c>
      <c r="FF54" s="345">
        <v>2</v>
      </c>
      <c r="FG54" s="174">
        <v>0.8</v>
      </c>
      <c r="FH54" s="176">
        <v>30</v>
      </c>
      <c r="FI54" s="345">
        <v>2</v>
      </c>
      <c r="FJ54" s="174">
        <v>0.8</v>
      </c>
      <c r="FK54" s="176">
        <v>24</v>
      </c>
      <c r="FL54" s="345">
        <v>14</v>
      </c>
      <c r="FM54" s="174">
        <v>6.3</v>
      </c>
      <c r="FN54" s="176">
        <v>3</v>
      </c>
      <c r="FO54" s="345">
        <v>4</v>
      </c>
      <c r="FP54" s="174">
        <v>1.9</v>
      </c>
      <c r="FQ54" s="176">
        <v>9</v>
      </c>
      <c r="FR54" s="345">
        <v>137</v>
      </c>
      <c r="FS54" s="174">
        <v>71</v>
      </c>
      <c r="FT54" s="176">
        <v>1</v>
      </c>
      <c r="FU54" s="345">
        <v>1</v>
      </c>
      <c r="FV54" s="174">
        <v>0.5</v>
      </c>
      <c r="FW54" s="176">
        <v>12</v>
      </c>
      <c r="FX54" s="345" t="s">
        <v>478</v>
      </c>
      <c r="FY54" s="174" t="s">
        <v>478</v>
      </c>
      <c r="FZ54" s="176" t="s">
        <v>116</v>
      </c>
      <c r="GA54" s="345">
        <v>1</v>
      </c>
      <c r="GB54" s="174">
        <v>0.5</v>
      </c>
      <c r="GC54" s="176">
        <v>19</v>
      </c>
      <c r="GD54" s="345">
        <v>8</v>
      </c>
      <c r="GE54" s="174">
        <v>4.3</v>
      </c>
      <c r="GF54" s="176">
        <v>5</v>
      </c>
      <c r="GG54" s="345">
        <v>81</v>
      </c>
      <c r="GH54" s="174">
        <v>45.3</v>
      </c>
      <c r="GI54" s="176">
        <v>1</v>
      </c>
      <c r="GJ54" s="345">
        <v>2</v>
      </c>
      <c r="GK54" s="174">
        <v>1.1000000000000001</v>
      </c>
      <c r="GL54" s="176">
        <v>10</v>
      </c>
      <c r="GM54" s="345">
        <v>28</v>
      </c>
      <c r="GN54" s="174">
        <v>16.5</v>
      </c>
      <c r="GO54" s="176">
        <v>1</v>
      </c>
      <c r="GP54" s="345">
        <v>0</v>
      </c>
      <c r="GQ54" s="174">
        <v>0</v>
      </c>
      <c r="GR54" s="176">
        <v>31</v>
      </c>
      <c r="GS54" s="345">
        <v>4</v>
      </c>
      <c r="GT54" s="174">
        <v>2.9</v>
      </c>
      <c r="GU54" s="176">
        <v>12</v>
      </c>
      <c r="GV54" s="345">
        <v>13</v>
      </c>
      <c r="GW54" s="174">
        <v>9.4</v>
      </c>
      <c r="GX54" s="176">
        <v>3</v>
      </c>
      <c r="GY54" s="345">
        <v>5</v>
      </c>
      <c r="GZ54" s="174">
        <v>3.8</v>
      </c>
      <c r="HA54" s="176">
        <v>9</v>
      </c>
      <c r="HB54" s="345" t="s">
        <v>116</v>
      </c>
      <c r="HC54" s="174" t="s">
        <v>116</v>
      </c>
      <c r="HD54" s="176" t="s">
        <v>116</v>
      </c>
      <c r="HE54" s="345">
        <v>1</v>
      </c>
      <c r="HF54" s="174">
        <v>0.8</v>
      </c>
      <c r="HG54" s="176">
        <v>20</v>
      </c>
      <c r="HH54" s="345">
        <v>0</v>
      </c>
      <c r="HI54" s="174">
        <v>0</v>
      </c>
      <c r="HJ54" s="176">
        <v>11</v>
      </c>
      <c r="HK54" s="345">
        <v>22</v>
      </c>
      <c r="HL54" s="174">
        <v>18.8</v>
      </c>
      <c r="HM54" s="176">
        <v>1</v>
      </c>
      <c r="HN54" s="345">
        <v>1</v>
      </c>
      <c r="HO54" s="174">
        <v>0.9</v>
      </c>
      <c r="HP54" s="176">
        <v>17</v>
      </c>
      <c r="HQ54" s="345">
        <v>18</v>
      </c>
      <c r="HR54" s="174">
        <v>17.100000000000001</v>
      </c>
      <c r="HS54" s="176">
        <v>2</v>
      </c>
      <c r="HT54" s="345">
        <v>0</v>
      </c>
      <c r="HU54" s="174">
        <v>0</v>
      </c>
      <c r="HV54" s="176">
        <v>30</v>
      </c>
      <c r="HW54" s="345">
        <v>2</v>
      </c>
      <c r="HX54" s="174">
        <v>1.9</v>
      </c>
      <c r="HY54" s="176">
        <v>19</v>
      </c>
      <c r="HZ54" s="345">
        <v>1</v>
      </c>
      <c r="IA54" s="174">
        <v>1</v>
      </c>
      <c r="IB54" s="176">
        <v>15</v>
      </c>
      <c r="IC54" s="345" t="s">
        <v>740</v>
      </c>
      <c r="ID54" s="174" t="s">
        <v>740</v>
      </c>
      <c r="IE54" s="176" t="s">
        <v>116</v>
      </c>
      <c r="IF54" s="345">
        <v>5</v>
      </c>
      <c r="IG54" s="174">
        <v>5.3</v>
      </c>
      <c r="IH54" s="176">
        <v>3</v>
      </c>
      <c r="II54" s="345" t="s">
        <v>478</v>
      </c>
      <c r="IJ54" s="174" t="s">
        <v>478</v>
      </c>
      <c r="IK54" s="176" t="s">
        <v>116</v>
      </c>
      <c r="IL54" s="345" t="s">
        <v>116</v>
      </c>
      <c r="IM54" s="174" t="s">
        <v>116</v>
      </c>
      <c r="IN54" s="176" t="s">
        <v>116</v>
      </c>
      <c r="IO54" s="345" t="s">
        <v>116</v>
      </c>
      <c r="IP54" s="174" t="s">
        <v>116</v>
      </c>
      <c r="IQ54" s="176" t="s">
        <v>116</v>
      </c>
      <c r="IR54" s="345" t="s">
        <v>116</v>
      </c>
      <c r="IS54" s="174" t="s">
        <v>116</v>
      </c>
      <c r="IT54" s="176" t="s">
        <v>116</v>
      </c>
      <c r="IU54" s="345">
        <v>1</v>
      </c>
      <c r="IV54" s="174">
        <v>1.2</v>
      </c>
      <c r="IW54" s="176">
        <v>13</v>
      </c>
      <c r="IX54" s="345">
        <v>0</v>
      </c>
      <c r="IY54" s="174">
        <v>0</v>
      </c>
      <c r="IZ54" s="176">
        <v>43</v>
      </c>
      <c r="JA54" s="345">
        <v>4</v>
      </c>
      <c r="JB54" s="174">
        <v>5.3</v>
      </c>
      <c r="JC54" s="176">
        <v>4</v>
      </c>
      <c r="JD54" s="345">
        <v>0</v>
      </c>
      <c r="JE54" s="174">
        <v>0</v>
      </c>
      <c r="JF54" s="176">
        <v>22</v>
      </c>
      <c r="JG54" s="345">
        <v>9</v>
      </c>
      <c r="JH54" s="174">
        <v>12.2</v>
      </c>
      <c r="JI54" s="176">
        <v>3</v>
      </c>
      <c r="JJ54" s="345">
        <v>13</v>
      </c>
      <c r="JK54" s="174">
        <v>18.8</v>
      </c>
      <c r="JL54" s="176">
        <v>2</v>
      </c>
      <c r="JM54" s="345">
        <v>7</v>
      </c>
      <c r="JN54" s="174">
        <v>10.1</v>
      </c>
      <c r="JO54" s="176">
        <v>1</v>
      </c>
      <c r="JP54" s="345" t="s">
        <v>116</v>
      </c>
      <c r="JQ54" s="174" t="s">
        <v>116</v>
      </c>
      <c r="JR54" s="176" t="s">
        <v>116</v>
      </c>
      <c r="JS54" s="345">
        <v>2</v>
      </c>
      <c r="JT54" s="174">
        <v>3</v>
      </c>
      <c r="JU54" s="176">
        <v>9</v>
      </c>
      <c r="JV54" s="345" t="s">
        <v>116</v>
      </c>
      <c r="JW54" s="174" t="s">
        <v>116</v>
      </c>
      <c r="JX54" s="176" t="s">
        <v>116</v>
      </c>
      <c r="JY54" s="345">
        <v>5</v>
      </c>
      <c r="JZ54" s="174">
        <v>8.1999999999999993</v>
      </c>
      <c r="KA54" s="176">
        <v>4</v>
      </c>
      <c r="KB54" s="345" t="s">
        <v>740</v>
      </c>
      <c r="KC54" s="174" t="s">
        <v>740</v>
      </c>
      <c r="KD54" s="176" t="s">
        <v>116</v>
      </c>
      <c r="KE54" s="345" t="s">
        <v>116</v>
      </c>
      <c r="KF54" s="174" t="s">
        <v>116</v>
      </c>
      <c r="KG54" s="176" t="s">
        <v>116</v>
      </c>
      <c r="KH54" s="345">
        <v>0</v>
      </c>
      <c r="KI54" s="174">
        <v>0</v>
      </c>
      <c r="KJ54" s="176">
        <v>17</v>
      </c>
      <c r="KK54" s="345">
        <v>2</v>
      </c>
      <c r="KL54" s="174">
        <v>3.5</v>
      </c>
      <c r="KM54" s="176">
        <v>3</v>
      </c>
      <c r="KN54" s="345">
        <v>1</v>
      </c>
      <c r="KO54" s="174">
        <v>1.9</v>
      </c>
      <c r="KP54" s="176">
        <v>21</v>
      </c>
    </row>
    <row r="55" spans="1:302" ht="12.4" customHeight="1">
      <c r="A55" s="341" t="s">
        <v>780</v>
      </c>
      <c r="B55" s="163" t="s">
        <v>465</v>
      </c>
      <c r="C55" s="345">
        <v>233</v>
      </c>
      <c r="D55" s="174">
        <v>1.7</v>
      </c>
      <c r="E55" s="176">
        <v>23</v>
      </c>
      <c r="F55" s="345">
        <v>71</v>
      </c>
      <c r="G55" s="174">
        <v>0.9</v>
      </c>
      <c r="H55" s="176">
        <v>23</v>
      </c>
      <c r="I55" s="345">
        <v>106</v>
      </c>
      <c r="J55" s="174">
        <v>1.3</v>
      </c>
      <c r="K55" s="176">
        <v>21</v>
      </c>
      <c r="L55" s="345">
        <v>73</v>
      </c>
      <c r="M55" s="174">
        <v>1.1000000000000001</v>
      </c>
      <c r="N55" s="176">
        <v>23</v>
      </c>
      <c r="O55" s="345">
        <v>197</v>
      </c>
      <c r="P55" s="174">
        <v>3.5</v>
      </c>
      <c r="Q55" s="176">
        <v>14</v>
      </c>
      <c r="R55" s="345">
        <v>15</v>
      </c>
      <c r="S55" s="174">
        <v>0.4</v>
      </c>
      <c r="T55" s="176">
        <v>30</v>
      </c>
      <c r="U55" s="345">
        <v>31</v>
      </c>
      <c r="V55" s="174">
        <v>1.3</v>
      </c>
      <c r="W55" s="176">
        <v>21</v>
      </c>
      <c r="X55" s="345">
        <v>20</v>
      </c>
      <c r="Y55" s="174">
        <v>1</v>
      </c>
      <c r="Z55" s="176">
        <v>26</v>
      </c>
      <c r="AA55" s="345">
        <v>5</v>
      </c>
      <c r="AB55" s="174">
        <v>0.3</v>
      </c>
      <c r="AC55" s="176">
        <v>38</v>
      </c>
      <c r="AD55" s="345">
        <v>0</v>
      </c>
      <c r="AE55" s="174">
        <v>0</v>
      </c>
      <c r="AF55" s="176">
        <v>38</v>
      </c>
      <c r="AG55" s="345">
        <v>29</v>
      </c>
      <c r="AH55" s="174">
        <v>1.9</v>
      </c>
      <c r="AI55" s="176">
        <v>11</v>
      </c>
      <c r="AJ55" s="345">
        <v>3</v>
      </c>
      <c r="AK55" s="174">
        <v>0.2</v>
      </c>
      <c r="AL55" s="176">
        <v>30</v>
      </c>
      <c r="AM55" s="345">
        <v>15</v>
      </c>
      <c r="AN55" s="174">
        <v>1.1000000000000001</v>
      </c>
      <c r="AO55" s="176">
        <v>28</v>
      </c>
      <c r="AP55" s="345">
        <v>6</v>
      </c>
      <c r="AQ55" s="174">
        <v>0.5</v>
      </c>
      <c r="AR55" s="176">
        <v>38</v>
      </c>
      <c r="AS55" s="345">
        <v>4</v>
      </c>
      <c r="AT55" s="174">
        <v>0.4</v>
      </c>
      <c r="AU55" s="176">
        <v>24</v>
      </c>
      <c r="AV55" s="345">
        <v>2</v>
      </c>
      <c r="AW55" s="174">
        <v>0.2</v>
      </c>
      <c r="AX55" s="176">
        <v>34</v>
      </c>
      <c r="AY55" s="345">
        <v>7</v>
      </c>
      <c r="AZ55" s="174">
        <v>0.8</v>
      </c>
      <c r="BA55" s="176">
        <v>18</v>
      </c>
      <c r="BB55" s="345">
        <v>6</v>
      </c>
      <c r="BC55" s="174">
        <v>0.7</v>
      </c>
      <c r="BD55" s="176">
        <v>23</v>
      </c>
      <c r="BE55" s="345">
        <v>4</v>
      </c>
      <c r="BF55" s="174">
        <v>0.5</v>
      </c>
      <c r="BG55" s="176">
        <v>41</v>
      </c>
      <c r="BH55" s="345">
        <v>4</v>
      </c>
      <c r="BI55" s="174">
        <v>0.5</v>
      </c>
      <c r="BJ55" s="176">
        <v>40</v>
      </c>
      <c r="BK55" s="345">
        <v>2</v>
      </c>
      <c r="BL55" s="174">
        <v>0.3</v>
      </c>
      <c r="BM55" s="176">
        <v>33</v>
      </c>
      <c r="BN55" s="345">
        <v>5</v>
      </c>
      <c r="BO55" s="174">
        <v>0.7</v>
      </c>
      <c r="BP55" s="176">
        <v>33</v>
      </c>
      <c r="BQ55" s="345" t="s">
        <v>116</v>
      </c>
      <c r="BR55" s="174" t="s">
        <v>116</v>
      </c>
      <c r="BS55" s="176" t="s">
        <v>116</v>
      </c>
      <c r="BT55" s="345">
        <v>0</v>
      </c>
      <c r="BU55" s="174">
        <v>0</v>
      </c>
      <c r="BV55" s="176">
        <v>40</v>
      </c>
      <c r="BW55" s="345">
        <v>7</v>
      </c>
      <c r="BX55" s="174">
        <v>1</v>
      </c>
      <c r="BY55" s="176">
        <v>26</v>
      </c>
      <c r="BZ55" s="345">
        <v>3</v>
      </c>
      <c r="CA55" s="174">
        <v>0.5</v>
      </c>
      <c r="CB55" s="176">
        <v>20</v>
      </c>
      <c r="CC55" s="345">
        <v>3</v>
      </c>
      <c r="CD55" s="174">
        <v>0.5</v>
      </c>
      <c r="CE55" s="176">
        <v>29</v>
      </c>
      <c r="CF55" s="345">
        <v>1</v>
      </c>
      <c r="CG55" s="174">
        <v>0.2</v>
      </c>
      <c r="CH55" s="176">
        <v>34</v>
      </c>
      <c r="CI55" s="345">
        <v>10</v>
      </c>
      <c r="CJ55" s="174">
        <v>1.8</v>
      </c>
      <c r="CK55" s="176">
        <v>5</v>
      </c>
      <c r="CL55" s="345">
        <v>1</v>
      </c>
      <c r="CM55" s="174">
        <v>0.2</v>
      </c>
      <c r="CN55" s="176">
        <v>33</v>
      </c>
      <c r="CO55" s="345">
        <v>1</v>
      </c>
      <c r="CP55" s="174">
        <v>0.2</v>
      </c>
      <c r="CQ55" s="176">
        <v>36</v>
      </c>
      <c r="CR55" s="345" t="s">
        <v>478</v>
      </c>
      <c r="CS55" s="174" t="s">
        <v>478</v>
      </c>
      <c r="CT55" s="176" t="s">
        <v>116</v>
      </c>
      <c r="CU55" s="345">
        <v>2</v>
      </c>
      <c r="CV55" s="174">
        <v>0.4</v>
      </c>
      <c r="CW55" s="176">
        <v>31</v>
      </c>
      <c r="CX55" s="345" t="s">
        <v>116</v>
      </c>
      <c r="CY55" s="174" t="s">
        <v>116</v>
      </c>
      <c r="CZ55" s="176" t="s">
        <v>116</v>
      </c>
      <c r="DA55" s="345">
        <v>37</v>
      </c>
      <c r="DB55" s="174">
        <v>7.9</v>
      </c>
      <c r="DC55" s="176">
        <v>3</v>
      </c>
      <c r="DD55" s="345" t="s">
        <v>116</v>
      </c>
      <c r="DE55" s="174" t="s">
        <v>116</v>
      </c>
      <c r="DF55" s="176" t="s">
        <v>116</v>
      </c>
      <c r="DG55" s="345">
        <v>4</v>
      </c>
      <c r="DH55" s="174">
        <v>0.9</v>
      </c>
      <c r="DI55" s="176">
        <v>18</v>
      </c>
      <c r="DJ55" s="345">
        <v>4</v>
      </c>
      <c r="DK55" s="174">
        <v>0.9</v>
      </c>
      <c r="DL55" s="176">
        <v>19</v>
      </c>
      <c r="DM55" s="345">
        <v>4</v>
      </c>
      <c r="DN55" s="174">
        <v>1</v>
      </c>
      <c r="DO55" s="176">
        <v>20</v>
      </c>
      <c r="DP55" s="345">
        <v>2</v>
      </c>
      <c r="DQ55" s="174">
        <v>0.5</v>
      </c>
      <c r="DR55" s="176">
        <v>25</v>
      </c>
      <c r="DS55" s="345">
        <v>5</v>
      </c>
      <c r="DT55" s="174">
        <v>1.3</v>
      </c>
      <c r="DU55" s="176">
        <v>11</v>
      </c>
      <c r="DV55" s="345" t="s">
        <v>478</v>
      </c>
      <c r="DW55" s="174" t="s">
        <v>478</v>
      </c>
      <c r="DX55" s="176" t="s">
        <v>116</v>
      </c>
      <c r="DY55" s="345">
        <v>3</v>
      </c>
      <c r="DZ55" s="174">
        <v>0.9</v>
      </c>
      <c r="EA55" s="176">
        <v>23</v>
      </c>
      <c r="EB55" s="345">
        <v>2</v>
      </c>
      <c r="EC55" s="174">
        <v>0.6</v>
      </c>
      <c r="ED55" s="176">
        <v>29</v>
      </c>
      <c r="EE55" s="345">
        <v>0</v>
      </c>
      <c r="EF55" s="174">
        <v>0</v>
      </c>
      <c r="EG55" s="176">
        <v>28</v>
      </c>
      <c r="EH55" s="345">
        <v>4</v>
      </c>
      <c r="EI55" s="174">
        <v>1.3</v>
      </c>
      <c r="EJ55" s="176">
        <v>20</v>
      </c>
      <c r="EK55" s="345">
        <v>16</v>
      </c>
      <c r="EL55" s="174">
        <v>5.4</v>
      </c>
      <c r="EM55" s="176">
        <v>4</v>
      </c>
      <c r="EN55" s="345" t="s">
        <v>116</v>
      </c>
      <c r="EO55" s="174" t="s">
        <v>116</v>
      </c>
      <c r="EP55" s="176" t="s">
        <v>116</v>
      </c>
      <c r="EQ55" s="345">
        <v>6</v>
      </c>
      <c r="ER55" s="174">
        <v>2.1</v>
      </c>
      <c r="ES55" s="176">
        <v>5</v>
      </c>
      <c r="ET55" s="345">
        <v>0</v>
      </c>
      <c r="EU55" s="174">
        <v>0</v>
      </c>
      <c r="EV55" s="176">
        <v>34</v>
      </c>
      <c r="EW55" s="345">
        <v>2</v>
      </c>
      <c r="EX55" s="174">
        <v>0.7</v>
      </c>
      <c r="EY55" s="176">
        <v>33</v>
      </c>
      <c r="EZ55" s="345">
        <v>3</v>
      </c>
      <c r="FA55" s="174">
        <v>1.1000000000000001</v>
      </c>
      <c r="FB55" s="176">
        <v>22</v>
      </c>
      <c r="FC55" s="345">
        <v>0</v>
      </c>
      <c r="FD55" s="174">
        <v>0</v>
      </c>
      <c r="FE55" s="176">
        <v>37</v>
      </c>
      <c r="FF55" s="345">
        <v>3</v>
      </c>
      <c r="FG55" s="174">
        <v>1.2</v>
      </c>
      <c r="FH55" s="176">
        <v>26</v>
      </c>
      <c r="FI55" s="345">
        <v>2</v>
      </c>
      <c r="FJ55" s="174">
        <v>0.8</v>
      </c>
      <c r="FK55" s="176">
        <v>22</v>
      </c>
      <c r="FL55" s="345">
        <v>4</v>
      </c>
      <c r="FM55" s="174">
        <v>1.8</v>
      </c>
      <c r="FN55" s="176">
        <v>14</v>
      </c>
      <c r="FO55" s="345">
        <v>1</v>
      </c>
      <c r="FP55" s="174">
        <v>0.5</v>
      </c>
      <c r="FQ55" s="176">
        <v>22</v>
      </c>
      <c r="FR55" s="345" t="s">
        <v>740</v>
      </c>
      <c r="FS55" s="174" t="s">
        <v>740</v>
      </c>
      <c r="FT55" s="176" t="s">
        <v>116</v>
      </c>
      <c r="FU55" s="345">
        <v>0</v>
      </c>
      <c r="FV55" s="174">
        <v>0</v>
      </c>
      <c r="FW55" s="176">
        <v>31</v>
      </c>
      <c r="FX55" s="345" t="s">
        <v>478</v>
      </c>
      <c r="FY55" s="174" t="s">
        <v>478</v>
      </c>
      <c r="FZ55" s="176" t="s">
        <v>116</v>
      </c>
      <c r="GA55" s="345" t="s">
        <v>116</v>
      </c>
      <c r="GB55" s="174" t="s">
        <v>116</v>
      </c>
      <c r="GC55" s="176" t="s">
        <v>116</v>
      </c>
      <c r="GD55" s="345">
        <v>0</v>
      </c>
      <c r="GE55" s="174">
        <v>0</v>
      </c>
      <c r="GF55" s="176">
        <v>21</v>
      </c>
      <c r="GG55" s="345">
        <v>12</v>
      </c>
      <c r="GH55" s="174">
        <v>6.7</v>
      </c>
      <c r="GI55" s="176">
        <v>4</v>
      </c>
      <c r="GJ55" s="345">
        <v>1</v>
      </c>
      <c r="GK55" s="174">
        <v>0.6</v>
      </c>
      <c r="GL55" s="176">
        <v>12</v>
      </c>
      <c r="GM55" s="345">
        <v>3</v>
      </c>
      <c r="GN55" s="174">
        <v>1.8</v>
      </c>
      <c r="GO55" s="176">
        <v>19</v>
      </c>
      <c r="GP55" s="345">
        <v>0</v>
      </c>
      <c r="GQ55" s="174">
        <v>0</v>
      </c>
      <c r="GR55" s="176">
        <v>35</v>
      </c>
      <c r="GS55" s="345">
        <v>2</v>
      </c>
      <c r="GT55" s="174">
        <v>1.4</v>
      </c>
      <c r="GU55" s="176">
        <v>19</v>
      </c>
      <c r="GV55" s="345">
        <v>30</v>
      </c>
      <c r="GW55" s="174">
        <v>21.6</v>
      </c>
      <c r="GX55" s="176">
        <v>2</v>
      </c>
      <c r="GY55" s="345">
        <v>1</v>
      </c>
      <c r="GZ55" s="174">
        <v>0.8</v>
      </c>
      <c r="HA55" s="176">
        <v>33</v>
      </c>
      <c r="HB55" s="345" t="s">
        <v>740</v>
      </c>
      <c r="HC55" s="174" t="s">
        <v>740</v>
      </c>
      <c r="HD55" s="176" t="s">
        <v>116</v>
      </c>
      <c r="HE55" s="345">
        <v>1</v>
      </c>
      <c r="HF55" s="174">
        <v>0.8</v>
      </c>
      <c r="HG55" s="176">
        <v>25</v>
      </c>
      <c r="HH55" s="345">
        <v>0</v>
      </c>
      <c r="HI55" s="174">
        <v>0</v>
      </c>
      <c r="HJ55" s="176">
        <v>7</v>
      </c>
      <c r="HK55" s="345">
        <v>2</v>
      </c>
      <c r="HL55" s="174">
        <v>1.7</v>
      </c>
      <c r="HM55" s="176">
        <v>14</v>
      </c>
      <c r="HN55" s="345">
        <v>0</v>
      </c>
      <c r="HO55" s="174">
        <v>0</v>
      </c>
      <c r="HP55" s="176">
        <v>26</v>
      </c>
      <c r="HQ55" s="345" t="s">
        <v>478</v>
      </c>
      <c r="HR55" s="174" t="s">
        <v>478</v>
      </c>
      <c r="HS55" s="176" t="s">
        <v>116</v>
      </c>
      <c r="HT55" s="345">
        <v>0</v>
      </c>
      <c r="HU55" s="174">
        <v>0</v>
      </c>
      <c r="HV55" s="176">
        <v>44</v>
      </c>
      <c r="HW55" s="345">
        <v>1</v>
      </c>
      <c r="HX55" s="174">
        <v>1</v>
      </c>
      <c r="HY55" s="176">
        <v>29</v>
      </c>
      <c r="HZ55" s="345">
        <v>1</v>
      </c>
      <c r="IA55" s="174">
        <v>1</v>
      </c>
      <c r="IB55" s="176">
        <v>17</v>
      </c>
      <c r="IC55" s="345">
        <v>1</v>
      </c>
      <c r="ID55" s="174">
        <v>1</v>
      </c>
      <c r="IE55" s="176">
        <v>12</v>
      </c>
      <c r="IF55" s="345">
        <v>0</v>
      </c>
      <c r="IG55" s="174">
        <v>0</v>
      </c>
      <c r="IH55" s="176">
        <v>36</v>
      </c>
      <c r="II55" s="345" t="s">
        <v>116</v>
      </c>
      <c r="IJ55" s="174" t="s">
        <v>116</v>
      </c>
      <c r="IK55" s="176" t="s">
        <v>116</v>
      </c>
      <c r="IL55" s="345" t="s">
        <v>478</v>
      </c>
      <c r="IM55" s="174" t="s">
        <v>478</v>
      </c>
      <c r="IN55" s="176" t="s">
        <v>116</v>
      </c>
      <c r="IO55" s="345" t="s">
        <v>116</v>
      </c>
      <c r="IP55" s="174" t="s">
        <v>116</v>
      </c>
      <c r="IQ55" s="176" t="s">
        <v>116</v>
      </c>
      <c r="IR55" s="345" t="s">
        <v>116</v>
      </c>
      <c r="IS55" s="174" t="s">
        <v>116</v>
      </c>
      <c r="IT55" s="176" t="s">
        <v>116</v>
      </c>
      <c r="IU55" s="345" t="s">
        <v>740</v>
      </c>
      <c r="IV55" s="174" t="s">
        <v>740</v>
      </c>
      <c r="IW55" s="176" t="s">
        <v>116</v>
      </c>
      <c r="IX55" s="345">
        <v>0</v>
      </c>
      <c r="IY55" s="174">
        <v>0</v>
      </c>
      <c r="IZ55" s="176">
        <v>33</v>
      </c>
      <c r="JA55" s="345">
        <v>1</v>
      </c>
      <c r="JB55" s="174">
        <v>1.3</v>
      </c>
      <c r="JC55" s="176">
        <v>11</v>
      </c>
      <c r="JD55" s="345">
        <v>0</v>
      </c>
      <c r="JE55" s="174">
        <v>0</v>
      </c>
      <c r="JF55" s="176">
        <v>22</v>
      </c>
      <c r="JG55" s="345">
        <v>2</v>
      </c>
      <c r="JH55" s="174">
        <v>2.7</v>
      </c>
      <c r="JI55" s="176">
        <v>11</v>
      </c>
      <c r="JJ55" s="345">
        <v>0</v>
      </c>
      <c r="JK55" s="174">
        <v>0</v>
      </c>
      <c r="JL55" s="176">
        <v>27</v>
      </c>
      <c r="JM55" s="345" t="s">
        <v>478</v>
      </c>
      <c r="JN55" s="174" t="s">
        <v>478</v>
      </c>
      <c r="JO55" s="176" t="s">
        <v>116</v>
      </c>
      <c r="JP55" s="345" t="s">
        <v>116</v>
      </c>
      <c r="JQ55" s="174" t="s">
        <v>116</v>
      </c>
      <c r="JR55" s="176" t="s">
        <v>116</v>
      </c>
      <c r="JS55" s="345">
        <v>0</v>
      </c>
      <c r="JT55" s="174">
        <v>0</v>
      </c>
      <c r="JU55" s="176">
        <v>37</v>
      </c>
      <c r="JV55" s="345" t="s">
        <v>116</v>
      </c>
      <c r="JW55" s="174" t="s">
        <v>116</v>
      </c>
      <c r="JX55" s="176" t="s">
        <v>116</v>
      </c>
      <c r="JY55" s="345">
        <v>0</v>
      </c>
      <c r="JZ55" s="174">
        <v>0</v>
      </c>
      <c r="KA55" s="176">
        <v>26</v>
      </c>
      <c r="KB55" s="345" t="s">
        <v>740</v>
      </c>
      <c r="KC55" s="174" t="s">
        <v>740</v>
      </c>
      <c r="KD55" s="176" t="s">
        <v>116</v>
      </c>
      <c r="KE55" s="345" t="s">
        <v>116</v>
      </c>
      <c r="KF55" s="174" t="s">
        <v>116</v>
      </c>
      <c r="KG55" s="176" t="s">
        <v>116</v>
      </c>
      <c r="KH55" s="345" t="s">
        <v>478</v>
      </c>
      <c r="KI55" s="174" t="s">
        <v>478</v>
      </c>
      <c r="KJ55" s="176" t="s">
        <v>116</v>
      </c>
      <c r="KK55" s="345">
        <v>0</v>
      </c>
      <c r="KL55" s="174">
        <v>0</v>
      </c>
      <c r="KM55" s="176">
        <v>23</v>
      </c>
      <c r="KN55" s="345">
        <v>1</v>
      </c>
      <c r="KO55" s="174">
        <v>1.9</v>
      </c>
      <c r="KP55" s="176">
        <v>23</v>
      </c>
    </row>
    <row r="56" spans="1:302" ht="12.4" customHeight="1">
      <c r="A56" s="341" t="s">
        <v>781</v>
      </c>
      <c r="B56" s="163" t="s">
        <v>466</v>
      </c>
      <c r="C56" s="345">
        <v>301</v>
      </c>
      <c r="D56" s="174">
        <v>2.1</v>
      </c>
      <c r="E56" s="176">
        <v>16</v>
      </c>
      <c r="F56" s="345">
        <v>22</v>
      </c>
      <c r="G56" s="174">
        <v>0.3</v>
      </c>
      <c r="H56" s="176">
        <v>38</v>
      </c>
      <c r="I56" s="345">
        <v>76</v>
      </c>
      <c r="J56" s="174">
        <v>1</v>
      </c>
      <c r="K56" s="176">
        <v>27</v>
      </c>
      <c r="L56" s="345">
        <v>4</v>
      </c>
      <c r="M56" s="174">
        <v>0.1</v>
      </c>
      <c r="N56" s="176">
        <v>42</v>
      </c>
      <c r="O56" s="345">
        <v>10</v>
      </c>
      <c r="P56" s="174">
        <v>0.2</v>
      </c>
      <c r="Q56" s="176">
        <v>45</v>
      </c>
      <c r="R56" s="346" t="s">
        <v>478</v>
      </c>
      <c r="S56" s="174" t="s">
        <v>478</v>
      </c>
      <c r="T56" s="176" t="s">
        <v>116</v>
      </c>
      <c r="U56" s="346">
        <v>12</v>
      </c>
      <c r="V56" s="174">
        <v>0.5</v>
      </c>
      <c r="W56" s="176">
        <v>41</v>
      </c>
      <c r="X56" s="346">
        <v>12</v>
      </c>
      <c r="Y56" s="174">
        <v>0.6</v>
      </c>
      <c r="Z56" s="176">
        <v>32</v>
      </c>
      <c r="AA56" s="346">
        <v>3</v>
      </c>
      <c r="AB56" s="174">
        <v>0.2</v>
      </c>
      <c r="AC56" s="176">
        <v>40</v>
      </c>
      <c r="AD56" s="346">
        <v>0</v>
      </c>
      <c r="AE56" s="174">
        <v>0</v>
      </c>
      <c r="AF56" s="176">
        <v>37</v>
      </c>
      <c r="AG56" s="346" t="s">
        <v>478</v>
      </c>
      <c r="AH56" s="174" t="s">
        <v>478</v>
      </c>
      <c r="AI56" s="176" t="s">
        <v>116</v>
      </c>
      <c r="AJ56" s="346">
        <v>4</v>
      </c>
      <c r="AK56" s="174">
        <v>0.3</v>
      </c>
      <c r="AL56" s="176">
        <v>28</v>
      </c>
      <c r="AM56" s="346">
        <v>8</v>
      </c>
      <c r="AN56" s="174">
        <v>0.6</v>
      </c>
      <c r="AO56" s="176">
        <v>37</v>
      </c>
      <c r="AP56" s="346">
        <v>8</v>
      </c>
      <c r="AQ56" s="174">
        <v>0.6</v>
      </c>
      <c r="AR56" s="176">
        <v>33</v>
      </c>
      <c r="AS56" s="346">
        <v>3</v>
      </c>
      <c r="AT56" s="174">
        <v>0.3</v>
      </c>
      <c r="AU56" s="176">
        <v>33</v>
      </c>
      <c r="AV56" s="345">
        <v>1</v>
      </c>
      <c r="AW56" s="174">
        <v>0.1</v>
      </c>
      <c r="AX56" s="176">
        <v>42</v>
      </c>
      <c r="AY56" s="345">
        <v>2</v>
      </c>
      <c r="AZ56" s="174">
        <v>0.2</v>
      </c>
      <c r="BA56" s="176">
        <v>36</v>
      </c>
      <c r="BB56" s="345">
        <v>5</v>
      </c>
      <c r="BC56" s="174">
        <v>0.6</v>
      </c>
      <c r="BD56" s="176">
        <v>28</v>
      </c>
      <c r="BE56" s="345">
        <v>2</v>
      </c>
      <c r="BF56" s="174">
        <v>0.2</v>
      </c>
      <c r="BG56" s="176">
        <v>43</v>
      </c>
      <c r="BH56" s="345">
        <v>6</v>
      </c>
      <c r="BI56" s="174">
        <v>0.8</v>
      </c>
      <c r="BJ56" s="176">
        <v>34</v>
      </c>
      <c r="BK56" s="346">
        <v>1</v>
      </c>
      <c r="BL56" s="174">
        <v>0.1</v>
      </c>
      <c r="BM56" s="176">
        <v>39</v>
      </c>
      <c r="BN56" s="346">
        <v>6</v>
      </c>
      <c r="BO56" s="174">
        <v>0.8</v>
      </c>
      <c r="BP56" s="176">
        <v>30</v>
      </c>
      <c r="BQ56" s="346" t="s">
        <v>116</v>
      </c>
      <c r="BR56" s="174" t="s">
        <v>116</v>
      </c>
      <c r="BS56" s="176" t="s">
        <v>116</v>
      </c>
      <c r="BT56" s="346">
        <v>0</v>
      </c>
      <c r="BU56" s="174">
        <v>0</v>
      </c>
      <c r="BV56" s="176">
        <v>42</v>
      </c>
      <c r="BW56" s="346">
        <v>2</v>
      </c>
      <c r="BX56" s="174">
        <v>0.3</v>
      </c>
      <c r="BY56" s="176">
        <v>40</v>
      </c>
      <c r="BZ56" s="345">
        <v>3</v>
      </c>
      <c r="CA56" s="174">
        <v>0.5</v>
      </c>
      <c r="CB56" s="176">
        <v>19</v>
      </c>
      <c r="CC56" s="345">
        <v>2</v>
      </c>
      <c r="CD56" s="174">
        <v>0.3</v>
      </c>
      <c r="CE56" s="176">
        <v>31</v>
      </c>
      <c r="CF56" s="345">
        <v>2</v>
      </c>
      <c r="CG56" s="174">
        <v>0.3</v>
      </c>
      <c r="CH56" s="176">
        <v>29</v>
      </c>
      <c r="CI56" s="345">
        <v>8</v>
      </c>
      <c r="CJ56" s="174">
        <v>1.5</v>
      </c>
      <c r="CK56" s="176">
        <v>7</v>
      </c>
      <c r="CL56" s="345">
        <v>1</v>
      </c>
      <c r="CM56" s="174">
        <v>0.2</v>
      </c>
      <c r="CN56" s="176">
        <v>37</v>
      </c>
      <c r="CO56" s="346">
        <v>0</v>
      </c>
      <c r="CP56" s="174">
        <v>0</v>
      </c>
      <c r="CQ56" s="176">
        <v>42</v>
      </c>
      <c r="CR56" s="346" t="s">
        <v>478</v>
      </c>
      <c r="CS56" s="174" t="s">
        <v>478</v>
      </c>
      <c r="CT56" s="176" t="s">
        <v>116</v>
      </c>
      <c r="CU56" s="346">
        <v>2</v>
      </c>
      <c r="CV56" s="174">
        <v>0.4</v>
      </c>
      <c r="CW56" s="176">
        <v>28</v>
      </c>
      <c r="CX56" s="346">
        <v>0</v>
      </c>
      <c r="CY56" s="174">
        <v>0</v>
      </c>
      <c r="CZ56" s="176">
        <v>13</v>
      </c>
      <c r="DA56" s="346">
        <v>5</v>
      </c>
      <c r="DB56" s="174">
        <v>1.1000000000000001</v>
      </c>
      <c r="DC56" s="176">
        <v>14</v>
      </c>
      <c r="DD56" s="345" t="s">
        <v>116</v>
      </c>
      <c r="DE56" s="174" t="s">
        <v>116</v>
      </c>
      <c r="DF56" s="176" t="s">
        <v>116</v>
      </c>
      <c r="DG56" s="345">
        <v>2</v>
      </c>
      <c r="DH56" s="174">
        <v>0.5</v>
      </c>
      <c r="DI56" s="176">
        <v>32</v>
      </c>
      <c r="DJ56" s="345">
        <v>1</v>
      </c>
      <c r="DK56" s="174">
        <v>0.2</v>
      </c>
      <c r="DL56" s="176">
        <v>35</v>
      </c>
      <c r="DM56" s="345">
        <v>21</v>
      </c>
      <c r="DN56" s="174">
        <v>5.2</v>
      </c>
      <c r="DO56" s="176">
        <v>3</v>
      </c>
      <c r="DP56" s="345">
        <v>1</v>
      </c>
      <c r="DQ56" s="174">
        <v>0.3</v>
      </c>
      <c r="DR56" s="176">
        <v>40</v>
      </c>
      <c r="DS56" s="346">
        <v>1</v>
      </c>
      <c r="DT56" s="174">
        <v>0.3</v>
      </c>
      <c r="DU56" s="176">
        <v>21</v>
      </c>
      <c r="DV56" s="346" t="s">
        <v>116</v>
      </c>
      <c r="DW56" s="174" t="s">
        <v>116</v>
      </c>
      <c r="DX56" s="176" t="s">
        <v>116</v>
      </c>
      <c r="DY56" s="346">
        <v>4</v>
      </c>
      <c r="DZ56" s="174">
        <v>1.2</v>
      </c>
      <c r="EA56" s="176">
        <v>19</v>
      </c>
      <c r="EB56" s="346">
        <v>1</v>
      </c>
      <c r="EC56" s="174">
        <v>0.3</v>
      </c>
      <c r="ED56" s="176">
        <v>38</v>
      </c>
      <c r="EE56" s="346">
        <v>0</v>
      </c>
      <c r="EF56" s="174">
        <v>0</v>
      </c>
      <c r="EG56" s="176">
        <v>37</v>
      </c>
      <c r="EH56" s="345">
        <v>1</v>
      </c>
      <c r="EI56" s="174">
        <v>0.3</v>
      </c>
      <c r="EJ56" s="176">
        <v>36</v>
      </c>
      <c r="EK56" s="345">
        <v>1</v>
      </c>
      <c r="EL56" s="174">
        <v>0.3</v>
      </c>
      <c r="EM56" s="176">
        <v>15</v>
      </c>
      <c r="EN56" s="345" t="s">
        <v>116</v>
      </c>
      <c r="EO56" s="174" t="s">
        <v>116</v>
      </c>
      <c r="EP56" s="176" t="s">
        <v>116</v>
      </c>
      <c r="EQ56" s="345">
        <v>1</v>
      </c>
      <c r="ER56" s="174">
        <v>0.3</v>
      </c>
      <c r="ES56" s="176">
        <v>38</v>
      </c>
      <c r="ET56" s="345">
        <v>0</v>
      </c>
      <c r="EU56" s="174">
        <v>0</v>
      </c>
      <c r="EV56" s="176">
        <v>31</v>
      </c>
      <c r="EW56" s="345">
        <v>5</v>
      </c>
      <c r="EX56" s="174">
        <v>1.8</v>
      </c>
      <c r="EY56" s="176">
        <v>15</v>
      </c>
      <c r="EZ56" s="345">
        <v>2</v>
      </c>
      <c r="FA56" s="174">
        <v>0.8</v>
      </c>
      <c r="FB56" s="176">
        <v>30</v>
      </c>
      <c r="FC56" s="345">
        <v>0</v>
      </c>
      <c r="FD56" s="174">
        <v>0</v>
      </c>
      <c r="FE56" s="176">
        <v>37</v>
      </c>
      <c r="FF56" s="345">
        <v>2</v>
      </c>
      <c r="FG56" s="174">
        <v>0.8</v>
      </c>
      <c r="FH56" s="176">
        <v>30</v>
      </c>
      <c r="FI56" s="345">
        <v>0</v>
      </c>
      <c r="FJ56" s="174">
        <v>0</v>
      </c>
      <c r="FK56" s="176">
        <v>43</v>
      </c>
      <c r="FL56" s="345">
        <v>2</v>
      </c>
      <c r="FM56" s="174">
        <v>0.9</v>
      </c>
      <c r="FN56" s="176">
        <v>31</v>
      </c>
      <c r="FO56" s="345">
        <v>0</v>
      </c>
      <c r="FP56" s="174">
        <v>0</v>
      </c>
      <c r="FQ56" s="176">
        <v>30</v>
      </c>
      <c r="FR56" s="345" t="s">
        <v>740</v>
      </c>
      <c r="FS56" s="174" t="s">
        <v>740</v>
      </c>
      <c r="FT56" s="176" t="s">
        <v>116</v>
      </c>
      <c r="FU56" s="345">
        <v>0</v>
      </c>
      <c r="FV56" s="174">
        <v>0</v>
      </c>
      <c r="FW56" s="176">
        <v>34</v>
      </c>
      <c r="FX56" s="345">
        <v>0</v>
      </c>
      <c r="FY56" s="174">
        <v>0</v>
      </c>
      <c r="FZ56" s="176">
        <v>42</v>
      </c>
      <c r="GA56" s="345">
        <v>0</v>
      </c>
      <c r="GB56" s="174">
        <v>0</v>
      </c>
      <c r="GC56" s="176">
        <v>29</v>
      </c>
      <c r="GD56" s="345">
        <v>0</v>
      </c>
      <c r="GE56" s="174">
        <v>0</v>
      </c>
      <c r="GF56" s="176">
        <v>21</v>
      </c>
      <c r="GG56" s="345">
        <v>0</v>
      </c>
      <c r="GH56" s="174">
        <v>0</v>
      </c>
      <c r="GI56" s="176">
        <v>19</v>
      </c>
      <c r="GJ56" s="345" t="s">
        <v>116</v>
      </c>
      <c r="GK56" s="174" t="s">
        <v>116</v>
      </c>
      <c r="GL56" s="176" t="s">
        <v>116</v>
      </c>
      <c r="GM56" s="345">
        <v>5</v>
      </c>
      <c r="GN56" s="174">
        <v>2.9</v>
      </c>
      <c r="GO56" s="176">
        <v>10</v>
      </c>
      <c r="GP56" s="345">
        <v>1</v>
      </c>
      <c r="GQ56" s="174">
        <v>0.6</v>
      </c>
      <c r="GR56" s="176">
        <v>4</v>
      </c>
      <c r="GS56" s="345">
        <v>3</v>
      </c>
      <c r="GT56" s="174">
        <v>2.2000000000000002</v>
      </c>
      <c r="GU56" s="176">
        <v>14</v>
      </c>
      <c r="GV56" s="345" t="s">
        <v>116</v>
      </c>
      <c r="GW56" s="174" t="s">
        <v>116</v>
      </c>
      <c r="GX56" s="176" t="s">
        <v>116</v>
      </c>
      <c r="GY56" s="345">
        <v>0</v>
      </c>
      <c r="GZ56" s="174">
        <v>0</v>
      </c>
      <c r="HA56" s="176">
        <v>46</v>
      </c>
      <c r="HB56" s="345" t="s">
        <v>116</v>
      </c>
      <c r="HC56" s="174" t="s">
        <v>116</v>
      </c>
      <c r="HD56" s="176" t="s">
        <v>116</v>
      </c>
      <c r="HE56" s="345">
        <v>0</v>
      </c>
      <c r="HF56" s="174">
        <v>0</v>
      </c>
      <c r="HG56" s="176">
        <v>44</v>
      </c>
      <c r="HH56" s="345">
        <v>0</v>
      </c>
      <c r="HI56" s="174">
        <v>0</v>
      </c>
      <c r="HJ56" s="176">
        <v>23</v>
      </c>
      <c r="HK56" s="345">
        <v>1</v>
      </c>
      <c r="HL56" s="174">
        <v>0.9</v>
      </c>
      <c r="HM56" s="176">
        <v>24</v>
      </c>
      <c r="HN56" s="345">
        <v>5</v>
      </c>
      <c r="HO56" s="174">
        <v>4.4000000000000004</v>
      </c>
      <c r="HP56" s="176">
        <v>4</v>
      </c>
      <c r="HQ56" s="345">
        <v>0</v>
      </c>
      <c r="HR56" s="174">
        <v>0</v>
      </c>
      <c r="HS56" s="176">
        <v>23</v>
      </c>
      <c r="HT56" s="345">
        <v>0</v>
      </c>
      <c r="HU56" s="174">
        <v>0</v>
      </c>
      <c r="HV56" s="176">
        <v>41</v>
      </c>
      <c r="HW56" s="345">
        <v>4</v>
      </c>
      <c r="HX56" s="174">
        <v>3.9</v>
      </c>
      <c r="HY56" s="176">
        <v>4</v>
      </c>
      <c r="HZ56" s="345">
        <v>0</v>
      </c>
      <c r="IA56" s="174">
        <v>0</v>
      </c>
      <c r="IB56" s="176">
        <v>43</v>
      </c>
      <c r="IC56" s="345">
        <v>0</v>
      </c>
      <c r="ID56" s="174">
        <v>0</v>
      </c>
      <c r="IE56" s="176">
        <v>36</v>
      </c>
      <c r="IF56" s="345">
        <v>1</v>
      </c>
      <c r="IG56" s="174">
        <v>1.1000000000000001</v>
      </c>
      <c r="IH56" s="176">
        <v>23</v>
      </c>
      <c r="II56" s="345">
        <v>0</v>
      </c>
      <c r="IJ56" s="174">
        <v>0</v>
      </c>
      <c r="IK56" s="176">
        <v>16</v>
      </c>
      <c r="IL56" s="345" t="s">
        <v>478</v>
      </c>
      <c r="IM56" s="174" t="s">
        <v>478</v>
      </c>
      <c r="IN56" s="176" t="s">
        <v>116</v>
      </c>
      <c r="IO56" s="345" t="s">
        <v>116</v>
      </c>
      <c r="IP56" s="174" t="s">
        <v>116</v>
      </c>
      <c r="IQ56" s="176" t="s">
        <v>116</v>
      </c>
      <c r="IR56" s="345">
        <v>0</v>
      </c>
      <c r="IS56" s="174">
        <v>0</v>
      </c>
      <c r="IT56" s="176">
        <v>17</v>
      </c>
      <c r="IU56" s="345" t="s">
        <v>740</v>
      </c>
      <c r="IV56" s="174" t="s">
        <v>740</v>
      </c>
      <c r="IW56" s="176" t="s">
        <v>116</v>
      </c>
      <c r="IX56" s="345">
        <v>1</v>
      </c>
      <c r="IY56" s="174">
        <v>1.2</v>
      </c>
      <c r="IZ56" s="176">
        <v>14</v>
      </c>
      <c r="JA56" s="345">
        <v>1</v>
      </c>
      <c r="JB56" s="174">
        <v>1.3</v>
      </c>
      <c r="JC56" s="176">
        <v>10</v>
      </c>
      <c r="JD56" s="345">
        <v>0</v>
      </c>
      <c r="JE56" s="174">
        <v>0</v>
      </c>
      <c r="JF56" s="176">
        <v>22</v>
      </c>
      <c r="JG56" s="345">
        <v>1</v>
      </c>
      <c r="JH56" s="174">
        <v>1.4</v>
      </c>
      <c r="JI56" s="176">
        <v>14</v>
      </c>
      <c r="JJ56" s="345">
        <v>1</v>
      </c>
      <c r="JK56" s="174">
        <v>1.4</v>
      </c>
      <c r="JL56" s="176">
        <v>17</v>
      </c>
      <c r="JM56" s="345" t="s">
        <v>478</v>
      </c>
      <c r="JN56" s="174" t="s">
        <v>478</v>
      </c>
      <c r="JO56" s="176" t="s">
        <v>116</v>
      </c>
      <c r="JP56" s="345" t="s">
        <v>116</v>
      </c>
      <c r="JQ56" s="174" t="s">
        <v>116</v>
      </c>
      <c r="JR56" s="176" t="s">
        <v>116</v>
      </c>
      <c r="JS56" s="345" t="s">
        <v>740</v>
      </c>
      <c r="JT56" s="174" t="s">
        <v>740</v>
      </c>
      <c r="JU56" s="176" t="s">
        <v>116</v>
      </c>
      <c r="JV56" s="345" t="s">
        <v>116</v>
      </c>
      <c r="JW56" s="174" t="s">
        <v>116</v>
      </c>
      <c r="JX56" s="176" t="s">
        <v>116</v>
      </c>
      <c r="JY56" s="345">
        <v>0</v>
      </c>
      <c r="JZ56" s="174">
        <v>0</v>
      </c>
      <c r="KA56" s="176">
        <v>32</v>
      </c>
      <c r="KB56" s="345" t="s">
        <v>740</v>
      </c>
      <c r="KC56" s="174" t="s">
        <v>740</v>
      </c>
      <c r="KD56" s="176" t="s">
        <v>116</v>
      </c>
      <c r="KE56" s="345" t="s">
        <v>116</v>
      </c>
      <c r="KF56" s="174" t="s">
        <v>116</v>
      </c>
      <c r="KG56" s="176" t="s">
        <v>116</v>
      </c>
      <c r="KH56" s="345">
        <v>0</v>
      </c>
      <c r="KI56" s="174">
        <v>0</v>
      </c>
      <c r="KJ56" s="176">
        <v>25</v>
      </c>
      <c r="KK56" s="345">
        <v>0</v>
      </c>
      <c r="KL56" s="174">
        <v>0</v>
      </c>
      <c r="KM56" s="176">
        <v>19</v>
      </c>
      <c r="KN56" s="345">
        <v>0</v>
      </c>
      <c r="KO56" s="174">
        <v>0</v>
      </c>
      <c r="KP56" s="176">
        <v>30</v>
      </c>
    </row>
    <row r="57" spans="1:302" ht="12.4" customHeight="1">
      <c r="A57" s="341" t="s">
        <v>782</v>
      </c>
      <c r="B57" s="163" t="s">
        <v>467</v>
      </c>
      <c r="C57" s="345">
        <v>156</v>
      </c>
      <c r="D57" s="174">
        <v>1.1000000000000001</v>
      </c>
      <c r="E57" s="176">
        <v>32</v>
      </c>
      <c r="F57" s="345">
        <v>37</v>
      </c>
      <c r="G57" s="174">
        <v>0.5</v>
      </c>
      <c r="H57" s="176">
        <v>30</v>
      </c>
      <c r="I57" s="345">
        <v>14</v>
      </c>
      <c r="J57" s="174">
        <v>0.2</v>
      </c>
      <c r="K57" s="176">
        <v>41</v>
      </c>
      <c r="L57" s="345">
        <v>9</v>
      </c>
      <c r="M57" s="174">
        <v>0.1</v>
      </c>
      <c r="N57" s="176">
        <v>40</v>
      </c>
      <c r="O57" s="345">
        <v>62</v>
      </c>
      <c r="P57" s="174">
        <v>1.1000000000000001</v>
      </c>
      <c r="Q57" s="176">
        <v>25</v>
      </c>
      <c r="R57" s="345">
        <v>14</v>
      </c>
      <c r="S57" s="174">
        <v>0.4</v>
      </c>
      <c r="T57" s="176">
        <v>31</v>
      </c>
      <c r="U57" s="345">
        <v>13</v>
      </c>
      <c r="V57" s="174">
        <v>0.6</v>
      </c>
      <c r="W57" s="176">
        <v>39</v>
      </c>
      <c r="X57" s="345">
        <v>14</v>
      </c>
      <c r="Y57" s="174">
        <v>0.7</v>
      </c>
      <c r="Z57" s="176">
        <v>30</v>
      </c>
      <c r="AA57" s="345">
        <v>5</v>
      </c>
      <c r="AB57" s="174">
        <v>0.3</v>
      </c>
      <c r="AC57" s="176">
        <v>36</v>
      </c>
      <c r="AD57" s="345">
        <v>0</v>
      </c>
      <c r="AE57" s="174">
        <v>0</v>
      </c>
      <c r="AF57" s="176">
        <v>32</v>
      </c>
      <c r="AG57" s="345">
        <v>1</v>
      </c>
      <c r="AH57" s="174">
        <v>0.1</v>
      </c>
      <c r="AI57" s="176">
        <v>24</v>
      </c>
      <c r="AJ57" s="345">
        <v>4</v>
      </c>
      <c r="AK57" s="174">
        <v>0.3</v>
      </c>
      <c r="AL57" s="176">
        <v>29</v>
      </c>
      <c r="AM57" s="345">
        <v>37</v>
      </c>
      <c r="AN57" s="174">
        <v>2.8</v>
      </c>
      <c r="AO57" s="176">
        <v>12</v>
      </c>
      <c r="AP57" s="345">
        <v>10</v>
      </c>
      <c r="AQ57" s="174">
        <v>0.8</v>
      </c>
      <c r="AR57" s="176">
        <v>28</v>
      </c>
      <c r="AS57" s="345">
        <v>5</v>
      </c>
      <c r="AT57" s="174">
        <v>0.5</v>
      </c>
      <c r="AU57" s="176">
        <v>22</v>
      </c>
      <c r="AV57" s="345">
        <v>2</v>
      </c>
      <c r="AW57" s="174">
        <v>0.2</v>
      </c>
      <c r="AX57" s="176">
        <v>26</v>
      </c>
      <c r="AY57" s="345">
        <v>3</v>
      </c>
      <c r="AZ57" s="174">
        <v>0.3</v>
      </c>
      <c r="BA57" s="176">
        <v>32</v>
      </c>
      <c r="BB57" s="345">
        <v>4</v>
      </c>
      <c r="BC57" s="174">
        <v>0.4</v>
      </c>
      <c r="BD57" s="176">
        <v>33</v>
      </c>
      <c r="BE57" s="345">
        <v>8</v>
      </c>
      <c r="BF57" s="174">
        <v>1</v>
      </c>
      <c r="BG57" s="176">
        <v>25</v>
      </c>
      <c r="BH57" s="345">
        <v>21</v>
      </c>
      <c r="BI57" s="174">
        <v>2.6</v>
      </c>
      <c r="BJ57" s="176">
        <v>9</v>
      </c>
      <c r="BK57" s="345">
        <v>10</v>
      </c>
      <c r="BL57" s="174">
        <v>1.3</v>
      </c>
      <c r="BM57" s="176">
        <v>15</v>
      </c>
      <c r="BN57" s="345">
        <v>17</v>
      </c>
      <c r="BO57" s="174">
        <v>2.2999999999999998</v>
      </c>
      <c r="BP57" s="176">
        <v>10</v>
      </c>
      <c r="BQ57" s="345" t="s">
        <v>116</v>
      </c>
      <c r="BR57" s="174" t="s">
        <v>116</v>
      </c>
      <c r="BS57" s="176" t="s">
        <v>116</v>
      </c>
      <c r="BT57" s="345">
        <v>0</v>
      </c>
      <c r="BU57" s="174">
        <v>0</v>
      </c>
      <c r="BV57" s="176">
        <v>32</v>
      </c>
      <c r="BW57" s="345">
        <v>3</v>
      </c>
      <c r="BX57" s="174">
        <v>0.4</v>
      </c>
      <c r="BY57" s="176">
        <v>36</v>
      </c>
      <c r="BZ57" s="345">
        <v>4</v>
      </c>
      <c r="CA57" s="174">
        <v>0.6</v>
      </c>
      <c r="CB57" s="176">
        <v>17</v>
      </c>
      <c r="CC57" s="345">
        <v>4</v>
      </c>
      <c r="CD57" s="174">
        <v>0.6</v>
      </c>
      <c r="CE57" s="176">
        <v>25</v>
      </c>
      <c r="CF57" s="345">
        <v>1</v>
      </c>
      <c r="CG57" s="174">
        <v>0.2</v>
      </c>
      <c r="CH57" s="176">
        <v>42</v>
      </c>
      <c r="CI57" s="345">
        <v>0</v>
      </c>
      <c r="CJ57" s="174">
        <v>0</v>
      </c>
      <c r="CK57" s="176">
        <v>31</v>
      </c>
      <c r="CL57" s="345">
        <v>1</v>
      </c>
      <c r="CM57" s="174">
        <v>0.2</v>
      </c>
      <c r="CN57" s="176">
        <v>30</v>
      </c>
      <c r="CO57" s="345">
        <v>15</v>
      </c>
      <c r="CP57" s="174">
        <v>2.8</v>
      </c>
      <c r="CQ57" s="176">
        <v>8</v>
      </c>
      <c r="CR57" s="345" t="s">
        <v>478</v>
      </c>
      <c r="CS57" s="174" t="s">
        <v>478</v>
      </c>
      <c r="CT57" s="176" t="s">
        <v>116</v>
      </c>
      <c r="CU57" s="345">
        <v>1</v>
      </c>
      <c r="CV57" s="174">
        <v>0.2</v>
      </c>
      <c r="CW57" s="176">
        <v>42</v>
      </c>
      <c r="CX57" s="345">
        <v>0</v>
      </c>
      <c r="CY57" s="174">
        <v>0</v>
      </c>
      <c r="CZ57" s="176">
        <v>17</v>
      </c>
      <c r="DA57" s="345">
        <v>36</v>
      </c>
      <c r="DB57" s="174">
        <v>7.6</v>
      </c>
      <c r="DC57" s="176">
        <v>4</v>
      </c>
      <c r="DD57" s="345" t="s">
        <v>116</v>
      </c>
      <c r="DE57" s="174" t="s">
        <v>116</v>
      </c>
      <c r="DF57" s="176" t="s">
        <v>116</v>
      </c>
      <c r="DG57" s="345">
        <v>1</v>
      </c>
      <c r="DH57" s="174">
        <v>0.2</v>
      </c>
      <c r="DI57" s="176">
        <v>39</v>
      </c>
      <c r="DJ57" s="345">
        <v>3</v>
      </c>
      <c r="DK57" s="174">
        <v>0.7</v>
      </c>
      <c r="DL57" s="176">
        <v>22</v>
      </c>
      <c r="DM57" s="345">
        <v>2</v>
      </c>
      <c r="DN57" s="174">
        <v>0.5</v>
      </c>
      <c r="DO57" s="176">
        <v>23</v>
      </c>
      <c r="DP57" s="345">
        <v>9</v>
      </c>
      <c r="DQ57" s="174">
        <v>2.2999999999999998</v>
      </c>
      <c r="DR57" s="176">
        <v>10</v>
      </c>
      <c r="DS57" s="345">
        <v>0</v>
      </c>
      <c r="DT57" s="174">
        <v>0</v>
      </c>
      <c r="DU57" s="176">
        <v>30</v>
      </c>
      <c r="DV57" s="345" t="s">
        <v>478</v>
      </c>
      <c r="DW57" s="174" t="s">
        <v>478</v>
      </c>
      <c r="DX57" s="176" t="s">
        <v>116</v>
      </c>
      <c r="DY57" s="345">
        <v>1</v>
      </c>
      <c r="DZ57" s="174">
        <v>0.3</v>
      </c>
      <c r="EA57" s="176">
        <v>30</v>
      </c>
      <c r="EB57" s="345">
        <v>2</v>
      </c>
      <c r="EC57" s="174">
        <v>0.6</v>
      </c>
      <c r="ED57" s="176">
        <v>31</v>
      </c>
      <c r="EE57" s="345">
        <v>0</v>
      </c>
      <c r="EF57" s="174">
        <v>0</v>
      </c>
      <c r="EG57" s="176">
        <v>38</v>
      </c>
      <c r="EH57" s="345">
        <v>8</v>
      </c>
      <c r="EI57" s="174">
        <v>2.5</v>
      </c>
      <c r="EJ57" s="176">
        <v>12</v>
      </c>
      <c r="EK57" s="345">
        <v>36</v>
      </c>
      <c r="EL57" s="174">
        <v>12</v>
      </c>
      <c r="EM57" s="176">
        <v>3</v>
      </c>
      <c r="EN57" s="345" t="s">
        <v>116</v>
      </c>
      <c r="EO57" s="174" t="s">
        <v>116</v>
      </c>
      <c r="EP57" s="176" t="s">
        <v>116</v>
      </c>
      <c r="EQ57" s="345">
        <v>1</v>
      </c>
      <c r="ER57" s="174">
        <v>0.3</v>
      </c>
      <c r="ES57" s="176">
        <v>31</v>
      </c>
      <c r="ET57" s="345">
        <v>0</v>
      </c>
      <c r="EU57" s="174">
        <v>0</v>
      </c>
      <c r="EV57" s="176">
        <v>38</v>
      </c>
      <c r="EW57" s="345">
        <v>11</v>
      </c>
      <c r="EX57" s="174">
        <v>4</v>
      </c>
      <c r="EY57" s="176">
        <v>8</v>
      </c>
      <c r="EZ57" s="345">
        <v>3</v>
      </c>
      <c r="FA57" s="174">
        <v>1.1000000000000001</v>
      </c>
      <c r="FB57" s="176">
        <v>23</v>
      </c>
      <c r="FC57" s="345">
        <v>1</v>
      </c>
      <c r="FD57" s="174">
        <v>0.4</v>
      </c>
      <c r="FE57" s="176">
        <v>32</v>
      </c>
      <c r="FF57" s="345">
        <v>4</v>
      </c>
      <c r="FG57" s="174">
        <v>1.6</v>
      </c>
      <c r="FH57" s="176">
        <v>18</v>
      </c>
      <c r="FI57" s="345">
        <v>2</v>
      </c>
      <c r="FJ57" s="174">
        <v>0.8</v>
      </c>
      <c r="FK57" s="176">
        <v>32</v>
      </c>
      <c r="FL57" s="345">
        <v>4</v>
      </c>
      <c r="FM57" s="174">
        <v>1.8</v>
      </c>
      <c r="FN57" s="176">
        <v>18</v>
      </c>
      <c r="FO57" s="345">
        <v>0</v>
      </c>
      <c r="FP57" s="174">
        <v>0</v>
      </c>
      <c r="FQ57" s="176">
        <v>27</v>
      </c>
      <c r="FR57" s="345" t="s">
        <v>740</v>
      </c>
      <c r="FS57" s="174" t="s">
        <v>740</v>
      </c>
      <c r="FT57" s="176" t="s">
        <v>116</v>
      </c>
      <c r="FU57" s="345">
        <v>0</v>
      </c>
      <c r="FV57" s="174">
        <v>0</v>
      </c>
      <c r="FW57" s="176">
        <v>30</v>
      </c>
      <c r="FX57" s="345">
        <v>0</v>
      </c>
      <c r="FY57" s="174">
        <v>0</v>
      </c>
      <c r="FZ57" s="176">
        <v>38</v>
      </c>
      <c r="GA57" s="345" t="s">
        <v>116</v>
      </c>
      <c r="GB57" s="174" t="s">
        <v>116</v>
      </c>
      <c r="GC57" s="176" t="s">
        <v>116</v>
      </c>
      <c r="GD57" s="345">
        <v>0</v>
      </c>
      <c r="GE57" s="174">
        <v>0</v>
      </c>
      <c r="GF57" s="176">
        <v>27</v>
      </c>
      <c r="GG57" s="345">
        <v>1</v>
      </c>
      <c r="GH57" s="174">
        <v>0.6</v>
      </c>
      <c r="GI57" s="176">
        <v>16</v>
      </c>
      <c r="GJ57" s="345" t="s">
        <v>116</v>
      </c>
      <c r="GK57" s="174" t="s">
        <v>116</v>
      </c>
      <c r="GL57" s="176" t="s">
        <v>116</v>
      </c>
      <c r="GM57" s="345" t="s">
        <v>478</v>
      </c>
      <c r="GN57" s="174" t="s">
        <v>478</v>
      </c>
      <c r="GO57" s="176" t="s">
        <v>116</v>
      </c>
      <c r="GP57" s="345">
        <v>5</v>
      </c>
      <c r="GQ57" s="174">
        <v>3</v>
      </c>
      <c r="GR57" s="176">
        <v>3</v>
      </c>
      <c r="GS57" s="345">
        <v>3</v>
      </c>
      <c r="GT57" s="174">
        <v>2.2000000000000002</v>
      </c>
      <c r="GU57" s="176">
        <v>15</v>
      </c>
      <c r="GV57" s="345" t="s">
        <v>116</v>
      </c>
      <c r="GW57" s="174" t="s">
        <v>116</v>
      </c>
      <c r="GX57" s="176" t="s">
        <v>116</v>
      </c>
      <c r="GY57" s="345">
        <v>0</v>
      </c>
      <c r="GZ57" s="174">
        <v>0</v>
      </c>
      <c r="HA57" s="176">
        <v>41</v>
      </c>
      <c r="HB57" s="345" t="s">
        <v>116</v>
      </c>
      <c r="HC57" s="174" t="s">
        <v>116</v>
      </c>
      <c r="HD57" s="176" t="s">
        <v>116</v>
      </c>
      <c r="HE57" s="345">
        <v>3</v>
      </c>
      <c r="HF57" s="174">
        <v>2.5</v>
      </c>
      <c r="HG57" s="176">
        <v>9</v>
      </c>
      <c r="HH57" s="345" t="s">
        <v>740</v>
      </c>
      <c r="HI57" s="174" t="s">
        <v>740</v>
      </c>
      <c r="HJ57" s="176" t="s">
        <v>116</v>
      </c>
      <c r="HK57" s="345">
        <v>1</v>
      </c>
      <c r="HL57" s="174">
        <v>0.9</v>
      </c>
      <c r="HM57" s="176">
        <v>25</v>
      </c>
      <c r="HN57" s="345">
        <v>13</v>
      </c>
      <c r="HO57" s="174">
        <v>11.4</v>
      </c>
      <c r="HP57" s="176">
        <v>2</v>
      </c>
      <c r="HQ57" s="345" t="s">
        <v>478</v>
      </c>
      <c r="HR57" s="174" t="s">
        <v>478</v>
      </c>
      <c r="HS57" s="176" t="s">
        <v>116</v>
      </c>
      <c r="HT57" s="345">
        <v>0</v>
      </c>
      <c r="HU57" s="174">
        <v>0</v>
      </c>
      <c r="HV57" s="176">
        <v>41</v>
      </c>
      <c r="HW57" s="345">
        <v>4</v>
      </c>
      <c r="HX57" s="174">
        <v>3.9</v>
      </c>
      <c r="HY57" s="176">
        <v>5</v>
      </c>
      <c r="HZ57" s="345">
        <v>0</v>
      </c>
      <c r="IA57" s="174">
        <v>0</v>
      </c>
      <c r="IB57" s="176">
        <v>34</v>
      </c>
      <c r="IC57" s="345">
        <v>19</v>
      </c>
      <c r="ID57" s="174">
        <v>19.600000000000001</v>
      </c>
      <c r="IE57" s="176">
        <v>3</v>
      </c>
      <c r="IF57" s="345">
        <v>0</v>
      </c>
      <c r="IG57" s="174">
        <v>0</v>
      </c>
      <c r="IH57" s="176">
        <v>46</v>
      </c>
      <c r="II57" s="345">
        <v>0</v>
      </c>
      <c r="IJ57" s="174">
        <v>0</v>
      </c>
      <c r="IK57" s="176">
        <v>14</v>
      </c>
      <c r="IL57" s="345">
        <v>0</v>
      </c>
      <c r="IM57" s="174">
        <v>0</v>
      </c>
      <c r="IN57" s="176">
        <v>18</v>
      </c>
      <c r="IO57" s="345" t="s">
        <v>116</v>
      </c>
      <c r="IP57" s="174" t="s">
        <v>116</v>
      </c>
      <c r="IQ57" s="176" t="s">
        <v>116</v>
      </c>
      <c r="IR57" s="345" t="s">
        <v>116</v>
      </c>
      <c r="IS57" s="174" t="s">
        <v>116</v>
      </c>
      <c r="IT57" s="176" t="s">
        <v>116</v>
      </c>
      <c r="IU57" s="345" t="s">
        <v>740</v>
      </c>
      <c r="IV57" s="174" t="s">
        <v>740</v>
      </c>
      <c r="IW57" s="176" t="s">
        <v>116</v>
      </c>
      <c r="IX57" s="345">
        <v>0</v>
      </c>
      <c r="IY57" s="174">
        <v>0</v>
      </c>
      <c r="IZ57" s="176">
        <v>30</v>
      </c>
      <c r="JA57" s="345">
        <v>0</v>
      </c>
      <c r="JB57" s="174">
        <v>0</v>
      </c>
      <c r="JC57" s="176">
        <v>20</v>
      </c>
      <c r="JD57" s="345">
        <v>0</v>
      </c>
      <c r="JE57" s="174">
        <v>0</v>
      </c>
      <c r="JF57" s="176">
        <v>31</v>
      </c>
      <c r="JG57" s="345">
        <v>0</v>
      </c>
      <c r="JH57" s="174">
        <v>0</v>
      </c>
      <c r="JI57" s="176">
        <v>27</v>
      </c>
      <c r="JJ57" s="345">
        <v>3</v>
      </c>
      <c r="JK57" s="174">
        <v>4.3</v>
      </c>
      <c r="JL57" s="176">
        <v>7</v>
      </c>
      <c r="JM57" s="345" t="s">
        <v>478</v>
      </c>
      <c r="JN57" s="174" t="s">
        <v>478</v>
      </c>
      <c r="JO57" s="176" t="s">
        <v>116</v>
      </c>
      <c r="JP57" s="345" t="s">
        <v>116</v>
      </c>
      <c r="JQ57" s="174" t="s">
        <v>116</v>
      </c>
      <c r="JR57" s="176" t="s">
        <v>116</v>
      </c>
      <c r="JS57" s="345">
        <v>1</v>
      </c>
      <c r="JT57" s="174">
        <v>1.5</v>
      </c>
      <c r="JU57" s="176">
        <v>29</v>
      </c>
      <c r="JV57" s="345" t="s">
        <v>116</v>
      </c>
      <c r="JW57" s="174" t="s">
        <v>116</v>
      </c>
      <c r="JX57" s="176" t="s">
        <v>116</v>
      </c>
      <c r="JY57" s="345">
        <v>0</v>
      </c>
      <c r="JZ57" s="174">
        <v>0</v>
      </c>
      <c r="KA57" s="176">
        <v>35</v>
      </c>
      <c r="KB57" s="345" t="s">
        <v>740</v>
      </c>
      <c r="KC57" s="174" t="s">
        <v>740</v>
      </c>
      <c r="KD57" s="176" t="s">
        <v>116</v>
      </c>
      <c r="KE57" s="345" t="s">
        <v>116</v>
      </c>
      <c r="KF57" s="174" t="s">
        <v>116</v>
      </c>
      <c r="KG57" s="176" t="s">
        <v>116</v>
      </c>
      <c r="KH57" s="345" t="s">
        <v>478</v>
      </c>
      <c r="KI57" s="174" t="s">
        <v>478</v>
      </c>
      <c r="KJ57" s="176" t="s">
        <v>116</v>
      </c>
      <c r="KK57" s="345">
        <v>1</v>
      </c>
      <c r="KL57" s="174">
        <v>1.8</v>
      </c>
      <c r="KM57" s="176">
        <v>13</v>
      </c>
      <c r="KN57" s="345">
        <v>0</v>
      </c>
      <c r="KO57" s="174">
        <v>0</v>
      </c>
      <c r="KP57" s="176">
        <v>28</v>
      </c>
    </row>
    <row r="58" spans="1:302" ht="12.4" customHeight="1">
      <c r="A58" s="341" t="s">
        <v>783</v>
      </c>
      <c r="B58" s="163" t="s">
        <v>468</v>
      </c>
      <c r="C58" s="345">
        <v>54</v>
      </c>
      <c r="D58" s="174">
        <v>0.4</v>
      </c>
      <c r="E58" s="176">
        <v>44</v>
      </c>
      <c r="F58" s="345">
        <v>12</v>
      </c>
      <c r="G58" s="174">
        <v>0.2</v>
      </c>
      <c r="H58" s="176">
        <v>44</v>
      </c>
      <c r="I58" s="345">
        <v>2</v>
      </c>
      <c r="J58" s="174">
        <v>0</v>
      </c>
      <c r="K58" s="176">
        <v>46</v>
      </c>
      <c r="L58" s="345">
        <v>2</v>
      </c>
      <c r="M58" s="174">
        <v>0</v>
      </c>
      <c r="N58" s="176">
        <v>44</v>
      </c>
      <c r="O58" s="345">
        <v>1</v>
      </c>
      <c r="P58" s="174">
        <v>0</v>
      </c>
      <c r="Q58" s="176">
        <v>47</v>
      </c>
      <c r="R58" s="345" t="s">
        <v>116</v>
      </c>
      <c r="S58" s="174" t="s">
        <v>116</v>
      </c>
      <c r="T58" s="176" t="s">
        <v>116</v>
      </c>
      <c r="U58" s="345">
        <v>8</v>
      </c>
      <c r="V58" s="174">
        <v>0.3</v>
      </c>
      <c r="W58" s="176">
        <v>45</v>
      </c>
      <c r="X58" s="345">
        <v>4</v>
      </c>
      <c r="Y58" s="174">
        <v>0.2</v>
      </c>
      <c r="Z58" s="176">
        <v>42</v>
      </c>
      <c r="AA58" s="345">
        <v>37</v>
      </c>
      <c r="AB58" s="174">
        <v>1.9</v>
      </c>
      <c r="AC58" s="176">
        <v>7</v>
      </c>
      <c r="AD58" s="345" t="s">
        <v>116</v>
      </c>
      <c r="AE58" s="174" t="s">
        <v>116</v>
      </c>
      <c r="AF58" s="176" t="s">
        <v>116</v>
      </c>
      <c r="AG58" s="345">
        <v>19</v>
      </c>
      <c r="AH58" s="174">
        <v>1.2</v>
      </c>
      <c r="AI58" s="176">
        <v>17</v>
      </c>
      <c r="AJ58" s="345">
        <v>5</v>
      </c>
      <c r="AK58" s="174">
        <v>0.3</v>
      </c>
      <c r="AL58" s="176">
        <v>24</v>
      </c>
      <c r="AM58" s="345">
        <v>30</v>
      </c>
      <c r="AN58" s="174">
        <v>2.2000000000000002</v>
      </c>
      <c r="AO58" s="176">
        <v>16</v>
      </c>
      <c r="AP58" s="345">
        <v>4</v>
      </c>
      <c r="AQ58" s="174">
        <v>0.3</v>
      </c>
      <c r="AR58" s="176">
        <v>42</v>
      </c>
      <c r="AS58" s="345">
        <v>3</v>
      </c>
      <c r="AT58" s="174">
        <v>0.3</v>
      </c>
      <c r="AU58" s="176">
        <v>26</v>
      </c>
      <c r="AV58" s="345">
        <v>1</v>
      </c>
      <c r="AW58" s="174">
        <v>0.1</v>
      </c>
      <c r="AX58" s="176">
        <v>43</v>
      </c>
      <c r="AY58" s="345">
        <v>1</v>
      </c>
      <c r="AZ58" s="174">
        <v>0.1</v>
      </c>
      <c r="BA58" s="176">
        <v>43</v>
      </c>
      <c r="BB58" s="345">
        <v>5</v>
      </c>
      <c r="BC58" s="174">
        <v>0.6</v>
      </c>
      <c r="BD58" s="176">
        <v>25</v>
      </c>
      <c r="BE58" s="345">
        <v>1</v>
      </c>
      <c r="BF58" s="174">
        <v>0.1</v>
      </c>
      <c r="BG58" s="176">
        <v>45</v>
      </c>
      <c r="BH58" s="345">
        <v>6</v>
      </c>
      <c r="BI58" s="174">
        <v>0.8</v>
      </c>
      <c r="BJ58" s="176">
        <v>31</v>
      </c>
      <c r="BK58" s="345">
        <v>1</v>
      </c>
      <c r="BL58" s="174">
        <v>0.1</v>
      </c>
      <c r="BM58" s="176">
        <v>47</v>
      </c>
      <c r="BN58" s="345">
        <v>19</v>
      </c>
      <c r="BO58" s="174">
        <v>2.5</v>
      </c>
      <c r="BP58" s="176">
        <v>8</v>
      </c>
      <c r="BQ58" s="345" t="s">
        <v>116</v>
      </c>
      <c r="BR58" s="174" t="s">
        <v>116</v>
      </c>
      <c r="BS58" s="176" t="s">
        <v>116</v>
      </c>
      <c r="BT58" s="345">
        <v>4</v>
      </c>
      <c r="BU58" s="174">
        <v>0.6</v>
      </c>
      <c r="BV58" s="176">
        <v>15</v>
      </c>
      <c r="BW58" s="345">
        <v>0</v>
      </c>
      <c r="BX58" s="174">
        <v>0</v>
      </c>
      <c r="BY58" s="176">
        <v>46</v>
      </c>
      <c r="BZ58" s="345">
        <v>0</v>
      </c>
      <c r="CA58" s="174">
        <v>0</v>
      </c>
      <c r="CB58" s="176">
        <v>45</v>
      </c>
      <c r="CC58" s="345">
        <v>1</v>
      </c>
      <c r="CD58" s="174">
        <v>0.2</v>
      </c>
      <c r="CE58" s="176">
        <v>38</v>
      </c>
      <c r="CF58" s="345">
        <v>1</v>
      </c>
      <c r="CG58" s="174">
        <v>0.2</v>
      </c>
      <c r="CH58" s="176">
        <v>32</v>
      </c>
      <c r="CI58" s="345">
        <v>0</v>
      </c>
      <c r="CJ58" s="174">
        <v>0</v>
      </c>
      <c r="CK58" s="176">
        <v>45</v>
      </c>
      <c r="CL58" s="345">
        <v>0</v>
      </c>
      <c r="CM58" s="174">
        <v>0</v>
      </c>
      <c r="CN58" s="176">
        <v>47</v>
      </c>
      <c r="CO58" s="345">
        <v>0</v>
      </c>
      <c r="CP58" s="174">
        <v>0</v>
      </c>
      <c r="CQ58" s="176">
        <v>47</v>
      </c>
      <c r="CR58" s="345" t="s">
        <v>478</v>
      </c>
      <c r="CS58" s="174" t="s">
        <v>478</v>
      </c>
      <c r="CT58" s="176" t="s">
        <v>116</v>
      </c>
      <c r="CU58" s="345">
        <v>2</v>
      </c>
      <c r="CV58" s="174">
        <v>0.4</v>
      </c>
      <c r="CW58" s="176">
        <v>37</v>
      </c>
      <c r="CX58" s="345" t="s">
        <v>116</v>
      </c>
      <c r="CY58" s="174" t="s">
        <v>116</v>
      </c>
      <c r="CZ58" s="176" t="s">
        <v>116</v>
      </c>
      <c r="DA58" s="345" t="s">
        <v>116</v>
      </c>
      <c r="DB58" s="174" t="s">
        <v>116</v>
      </c>
      <c r="DC58" s="176" t="s">
        <v>116</v>
      </c>
      <c r="DD58" s="345" t="s">
        <v>116</v>
      </c>
      <c r="DE58" s="174" t="s">
        <v>116</v>
      </c>
      <c r="DF58" s="176" t="s">
        <v>116</v>
      </c>
      <c r="DG58" s="345">
        <v>1</v>
      </c>
      <c r="DH58" s="174">
        <v>0.2</v>
      </c>
      <c r="DI58" s="176">
        <v>43</v>
      </c>
      <c r="DJ58" s="345">
        <v>2</v>
      </c>
      <c r="DK58" s="174">
        <v>0.5</v>
      </c>
      <c r="DL58" s="176">
        <v>30</v>
      </c>
      <c r="DM58" s="345">
        <v>0</v>
      </c>
      <c r="DN58" s="174">
        <v>0</v>
      </c>
      <c r="DO58" s="176">
        <v>42</v>
      </c>
      <c r="DP58" s="345">
        <v>6</v>
      </c>
      <c r="DQ58" s="174">
        <v>1.5</v>
      </c>
      <c r="DR58" s="176">
        <v>17</v>
      </c>
      <c r="DS58" s="345">
        <v>0</v>
      </c>
      <c r="DT58" s="174">
        <v>0</v>
      </c>
      <c r="DU58" s="176">
        <v>47</v>
      </c>
      <c r="DV58" s="345" t="s">
        <v>116</v>
      </c>
      <c r="DW58" s="174" t="s">
        <v>116</v>
      </c>
      <c r="DX58" s="176" t="s">
        <v>116</v>
      </c>
      <c r="DY58" s="345">
        <v>2</v>
      </c>
      <c r="DZ58" s="174">
        <v>0.6</v>
      </c>
      <c r="EA58" s="176">
        <v>28</v>
      </c>
      <c r="EB58" s="345">
        <v>1</v>
      </c>
      <c r="EC58" s="174">
        <v>0.3</v>
      </c>
      <c r="ED58" s="176">
        <v>40</v>
      </c>
      <c r="EE58" s="345">
        <v>0</v>
      </c>
      <c r="EF58" s="174">
        <v>0</v>
      </c>
      <c r="EG58" s="176">
        <v>44</v>
      </c>
      <c r="EH58" s="345">
        <v>3</v>
      </c>
      <c r="EI58" s="174">
        <v>0.9</v>
      </c>
      <c r="EJ58" s="176">
        <v>21</v>
      </c>
      <c r="EK58" s="345" t="s">
        <v>116</v>
      </c>
      <c r="EL58" s="174" t="s">
        <v>116</v>
      </c>
      <c r="EM58" s="176" t="s">
        <v>116</v>
      </c>
      <c r="EN58" s="345" t="s">
        <v>116</v>
      </c>
      <c r="EO58" s="174" t="s">
        <v>116</v>
      </c>
      <c r="EP58" s="176" t="s">
        <v>116</v>
      </c>
      <c r="EQ58" s="345">
        <v>0</v>
      </c>
      <c r="ER58" s="174">
        <v>0</v>
      </c>
      <c r="ES58" s="176">
        <v>41</v>
      </c>
      <c r="ET58" s="345">
        <v>0</v>
      </c>
      <c r="EU58" s="174">
        <v>0</v>
      </c>
      <c r="EV58" s="176">
        <v>45</v>
      </c>
      <c r="EW58" s="345">
        <v>7</v>
      </c>
      <c r="EX58" s="174">
        <v>2.5</v>
      </c>
      <c r="EY58" s="176">
        <v>11</v>
      </c>
      <c r="EZ58" s="345">
        <v>0</v>
      </c>
      <c r="FA58" s="174">
        <v>0</v>
      </c>
      <c r="FB58" s="176">
        <v>46</v>
      </c>
      <c r="FC58" s="345">
        <v>1</v>
      </c>
      <c r="FD58" s="174">
        <v>0.4</v>
      </c>
      <c r="FE58" s="176">
        <v>24</v>
      </c>
      <c r="FF58" s="345">
        <v>1</v>
      </c>
      <c r="FG58" s="174">
        <v>0.4</v>
      </c>
      <c r="FH58" s="176">
        <v>41</v>
      </c>
      <c r="FI58" s="345">
        <v>1</v>
      </c>
      <c r="FJ58" s="174">
        <v>0.4</v>
      </c>
      <c r="FK58" s="176">
        <v>35</v>
      </c>
      <c r="FL58" s="345">
        <v>2</v>
      </c>
      <c r="FM58" s="174">
        <v>0.9</v>
      </c>
      <c r="FN58" s="176">
        <v>29</v>
      </c>
      <c r="FO58" s="345" t="s">
        <v>116</v>
      </c>
      <c r="FP58" s="174" t="s">
        <v>116</v>
      </c>
      <c r="FQ58" s="176" t="s">
        <v>116</v>
      </c>
      <c r="FR58" s="345" t="s">
        <v>740</v>
      </c>
      <c r="FS58" s="174" t="s">
        <v>740</v>
      </c>
      <c r="FT58" s="176" t="s">
        <v>116</v>
      </c>
      <c r="FU58" s="345">
        <v>0</v>
      </c>
      <c r="FV58" s="174">
        <v>0</v>
      </c>
      <c r="FW58" s="176">
        <v>44</v>
      </c>
      <c r="FX58" s="345">
        <v>1</v>
      </c>
      <c r="FY58" s="174">
        <v>0.5</v>
      </c>
      <c r="FZ58" s="176">
        <v>30</v>
      </c>
      <c r="GA58" s="345" t="s">
        <v>116</v>
      </c>
      <c r="GB58" s="174" t="s">
        <v>116</v>
      </c>
      <c r="GC58" s="176" t="s">
        <v>116</v>
      </c>
      <c r="GD58" s="345">
        <v>0</v>
      </c>
      <c r="GE58" s="174">
        <v>0</v>
      </c>
      <c r="GF58" s="176">
        <v>20</v>
      </c>
      <c r="GG58" s="345">
        <v>0</v>
      </c>
      <c r="GH58" s="174">
        <v>0</v>
      </c>
      <c r="GI58" s="176">
        <v>23</v>
      </c>
      <c r="GJ58" s="345" t="s">
        <v>116</v>
      </c>
      <c r="GK58" s="174" t="s">
        <v>116</v>
      </c>
      <c r="GL58" s="176" t="s">
        <v>116</v>
      </c>
      <c r="GM58" s="345" t="s">
        <v>478</v>
      </c>
      <c r="GN58" s="174" t="s">
        <v>478</v>
      </c>
      <c r="GO58" s="176" t="s">
        <v>116</v>
      </c>
      <c r="GP58" s="345" t="s">
        <v>116</v>
      </c>
      <c r="GQ58" s="174" t="s">
        <v>116</v>
      </c>
      <c r="GR58" s="176" t="s">
        <v>116</v>
      </c>
      <c r="GS58" s="345">
        <v>14</v>
      </c>
      <c r="GT58" s="174">
        <v>10.1</v>
      </c>
      <c r="GU58" s="176">
        <v>2</v>
      </c>
      <c r="GV58" s="345">
        <v>3</v>
      </c>
      <c r="GW58" s="174">
        <v>2.2000000000000002</v>
      </c>
      <c r="GX58" s="176">
        <v>13</v>
      </c>
      <c r="GY58" s="345">
        <v>0</v>
      </c>
      <c r="GZ58" s="174">
        <v>0</v>
      </c>
      <c r="HA58" s="176">
        <v>43</v>
      </c>
      <c r="HB58" s="345" t="s">
        <v>116</v>
      </c>
      <c r="HC58" s="174" t="s">
        <v>116</v>
      </c>
      <c r="HD58" s="176" t="s">
        <v>116</v>
      </c>
      <c r="HE58" s="345">
        <v>0</v>
      </c>
      <c r="HF58" s="174">
        <v>0</v>
      </c>
      <c r="HG58" s="176">
        <v>30</v>
      </c>
      <c r="HH58" s="345" t="s">
        <v>740</v>
      </c>
      <c r="HI58" s="174" t="s">
        <v>740</v>
      </c>
      <c r="HJ58" s="176" t="s">
        <v>116</v>
      </c>
      <c r="HK58" s="345">
        <v>0</v>
      </c>
      <c r="HL58" s="174">
        <v>0</v>
      </c>
      <c r="HM58" s="176">
        <v>30</v>
      </c>
      <c r="HN58" s="345">
        <v>1</v>
      </c>
      <c r="HO58" s="174">
        <v>0.9</v>
      </c>
      <c r="HP58" s="176">
        <v>12</v>
      </c>
      <c r="HQ58" s="345" t="s">
        <v>478</v>
      </c>
      <c r="HR58" s="174" t="s">
        <v>478</v>
      </c>
      <c r="HS58" s="176" t="s">
        <v>116</v>
      </c>
      <c r="HT58" s="345">
        <v>0</v>
      </c>
      <c r="HU58" s="174">
        <v>0</v>
      </c>
      <c r="HV58" s="176">
        <v>39</v>
      </c>
      <c r="HW58" s="345">
        <v>0</v>
      </c>
      <c r="HX58" s="174">
        <v>0</v>
      </c>
      <c r="HY58" s="176">
        <v>44</v>
      </c>
      <c r="HZ58" s="345">
        <v>0</v>
      </c>
      <c r="IA58" s="174">
        <v>0</v>
      </c>
      <c r="IB58" s="176">
        <v>37</v>
      </c>
      <c r="IC58" s="345">
        <v>0</v>
      </c>
      <c r="ID58" s="174">
        <v>0</v>
      </c>
      <c r="IE58" s="176">
        <v>25</v>
      </c>
      <c r="IF58" s="345">
        <v>0</v>
      </c>
      <c r="IG58" s="174">
        <v>0</v>
      </c>
      <c r="IH58" s="176">
        <v>45</v>
      </c>
      <c r="II58" s="345" t="s">
        <v>116</v>
      </c>
      <c r="IJ58" s="174" t="s">
        <v>116</v>
      </c>
      <c r="IK58" s="176" t="s">
        <v>116</v>
      </c>
      <c r="IL58" s="345" t="s">
        <v>116</v>
      </c>
      <c r="IM58" s="174" t="s">
        <v>116</v>
      </c>
      <c r="IN58" s="176" t="s">
        <v>116</v>
      </c>
      <c r="IO58" s="345" t="s">
        <v>116</v>
      </c>
      <c r="IP58" s="174" t="s">
        <v>116</v>
      </c>
      <c r="IQ58" s="176" t="s">
        <v>116</v>
      </c>
      <c r="IR58" s="345">
        <v>0</v>
      </c>
      <c r="IS58" s="174">
        <v>0</v>
      </c>
      <c r="IT58" s="176">
        <v>17</v>
      </c>
      <c r="IU58" s="345" t="s">
        <v>740</v>
      </c>
      <c r="IV58" s="174" t="s">
        <v>740</v>
      </c>
      <c r="IW58" s="176" t="s">
        <v>116</v>
      </c>
      <c r="IX58" s="345">
        <v>0</v>
      </c>
      <c r="IY58" s="174">
        <v>0</v>
      </c>
      <c r="IZ58" s="176">
        <v>44</v>
      </c>
      <c r="JA58" s="345">
        <v>1</v>
      </c>
      <c r="JB58" s="174">
        <v>1.3</v>
      </c>
      <c r="JC58" s="176">
        <v>9</v>
      </c>
      <c r="JD58" s="345">
        <v>0</v>
      </c>
      <c r="JE58" s="174">
        <v>0</v>
      </c>
      <c r="JF58" s="176">
        <v>31</v>
      </c>
      <c r="JG58" s="345">
        <v>3</v>
      </c>
      <c r="JH58" s="174">
        <v>4.0999999999999996</v>
      </c>
      <c r="JI58" s="176">
        <v>8</v>
      </c>
      <c r="JJ58" s="345">
        <v>7</v>
      </c>
      <c r="JK58" s="174">
        <v>10.1</v>
      </c>
      <c r="JL58" s="176">
        <v>4</v>
      </c>
      <c r="JM58" s="345" t="s">
        <v>116</v>
      </c>
      <c r="JN58" s="174" t="s">
        <v>116</v>
      </c>
      <c r="JO58" s="176" t="s">
        <v>116</v>
      </c>
      <c r="JP58" s="345" t="s">
        <v>116</v>
      </c>
      <c r="JQ58" s="174" t="s">
        <v>116</v>
      </c>
      <c r="JR58" s="176" t="s">
        <v>116</v>
      </c>
      <c r="JS58" s="345" t="s">
        <v>740</v>
      </c>
      <c r="JT58" s="174" t="s">
        <v>740</v>
      </c>
      <c r="JU58" s="176" t="s">
        <v>116</v>
      </c>
      <c r="JV58" s="345" t="s">
        <v>116</v>
      </c>
      <c r="JW58" s="174" t="s">
        <v>116</v>
      </c>
      <c r="JX58" s="176" t="s">
        <v>116</v>
      </c>
      <c r="JY58" s="345">
        <v>0</v>
      </c>
      <c r="JZ58" s="174">
        <v>0</v>
      </c>
      <c r="KA58" s="176">
        <v>24</v>
      </c>
      <c r="KB58" s="345" t="s">
        <v>740</v>
      </c>
      <c r="KC58" s="174" t="s">
        <v>740</v>
      </c>
      <c r="KD58" s="176" t="s">
        <v>116</v>
      </c>
      <c r="KE58" s="345" t="s">
        <v>116</v>
      </c>
      <c r="KF58" s="174" t="s">
        <v>116</v>
      </c>
      <c r="KG58" s="176" t="s">
        <v>116</v>
      </c>
      <c r="KH58" s="345" t="s">
        <v>478</v>
      </c>
      <c r="KI58" s="174" t="s">
        <v>478</v>
      </c>
      <c r="KJ58" s="176" t="s">
        <v>116</v>
      </c>
      <c r="KK58" s="345">
        <v>0</v>
      </c>
      <c r="KL58" s="174">
        <v>0</v>
      </c>
      <c r="KM58" s="176">
        <v>37</v>
      </c>
      <c r="KN58" s="345">
        <v>1</v>
      </c>
      <c r="KO58" s="174">
        <v>1.9</v>
      </c>
      <c r="KP58" s="176">
        <v>19</v>
      </c>
    </row>
    <row r="59" spans="1:302" ht="12.4" customHeight="1">
      <c r="A59" s="341" t="s">
        <v>784</v>
      </c>
      <c r="B59" s="163" t="s">
        <v>469</v>
      </c>
      <c r="C59" s="345">
        <v>412</v>
      </c>
      <c r="D59" s="174">
        <v>2.9</v>
      </c>
      <c r="E59" s="176">
        <v>11</v>
      </c>
      <c r="F59" s="345">
        <v>100</v>
      </c>
      <c r="G59" s="174">
        <v>1.3</v>
      </c>
      <c r="H59" s="176">
        <v>11</v>
      </c>
      <c r="I59" s="345">
        <v>180</v>
      </c>
      <c r="J59" s="174">
        <v>2.2999999999999998</v>
      </c>
      <c r="K59" s="176">
        <v>13</v>
      </c>
      <c r="L59" s="345">
        <v>17</v>
      </c>
      <c r="M59" s="174">
        <v>0.3</v>
      </c>
      <c r="N59" s="176">
        <v>38</v>
      </c>
      <c r="O59" s="345">
        <v>210</v>
      </c>
      <c r="P59" s="174">
        <v>3.7</v>
      </c>
      <c r="Q59" s="176">
        <v>13</v>
      </c>
      <c r="R59" s="345">
        <v>78</v>
      </c>
      <c r="S59" s="174">
        <v>2</v>
      </c>
      <c r="T59" s="176">
        <v>11</v>
      </c>
      <c r="U59" s="345">
        <v>30</v>
      </c>
      <c r="V59" s="174">
        <v>1.3</v>
      </c>
      <c r="W59" s="176">
        <v>22</v>
      </c>
      <c r="X59" s="345">
        <v>30</v>
      </c>
      <c r="Y59" s="174">
        <v>1.5</v>
      </c>
      <c r="Z59" s="176">
        <v>17</v>
      </c>
      <c r="AA59" s="345">
        <v>15</v>
      </c>
      <c r="AB59" s="174">
        <v>0.8</v>
      </c>
      <c r="AC59" s="176">
        <v>21</v>
      </c>
      <c r="AD59" s="345">
        <v>0</v>
      </c>
      <c r="AE59" s="174">
        <v>0</v>
      </c>
      <c r="AF59" s="176">
        <v>22</v>
      </c>
      <c r="AG59" s="345">
        <v>7</v>
      </c>
      <c r="AH59" s="174">
        <v>0.4</v>
      </c>
      <c r="AI59" s="176">
        <v>20</v>
      </c>
      <c r="AJ59" s="345">
        <v>150</v>
      </c>
      <c r="AK59" s="174">
        <v>10.4</v>
      </c>
      <c r="AL59" s="176">
        <v>3</v>
      </c>
      <c r="AM59" s="345">
        <v>14</v>
      </c>
      <c r="AN59" s="174">
        <v>1</v>
      </c>
      <c r="AO59" s="176">
        <v>29</v>
      </c>
      <c r="AP59" s="345">
        <v>8</v>
      </c>
      <c r="AQ59" s="174">
        <v>0.6</v>
      </c>
      <c r="AR59" s="176">
        <v>32</v>
      </c>
      <c r="AS59" s="345">
        <v>6</v>
      </c>
      <c r="AT59" s="174">
        <v>0.5</v>
      </c>
      <c r="AU59" s="176">
        <v>17</v>
      </c>
      <c r="AV59" s="345">
        <v>2</v>
      </c>
      <c r="AW59" s="174">
        <v>0.2</v>
      </c>
      <c r="AX59" s="176">
        <v>29</v>
      </c>
      <c r="AY59" s="345">
        <v>10</v>
      </c>
      <c r="AZ59" s="174">
        <v>1.1000000000000001</v>
      </c>
      <c r="BA59" s="176">
        <v>13</v>
      </c>
      <c r="BB59" s="345">
        <v>15</v>
      </c>
      <c r="BC59" s="174">
        <v>1.7</v>
      </c>
      <c r="BD59" s="176">
        <v>11</v>
      </c>
      <c r="BE59" s="345">
        <v>8</v>
      </c>
      <c r="BF59" s="174">
        <v>1</v>
      </c>
      <c r="BG59" s="176">
        <v>27</v>
      </c>
      <c r="BH59" s="345">
        <v>10</v>
      </c>
      <c r="BI59" s="174">
        <v>1.3</v>
      </c>
      <c r="BJ59" s="176">
        <v>24</v>
      </c>
      <c r="BK59" s="345">
        <v>38</v>
      </c>
      <c r="BL59" s="174">
        <v>5</v>
      </c>
      <c r="BM59" s="176">
        <v>5</v>
      </c>
      <c r="BN59" s="345">
        <v>9</v>
      </c>
      <c r="BO59" s="174">
        <v>1.2</v>
      </c>
      <c r="BP59" s="176">
        <v>22</v>
      </c>
      <c r="BQ59" s="345" t="s">
        <v>116</v>
      </c>
      <c r="BR59" s="174" t="s">
        <v>116</v>
      </c>
      <c r="BS59" s="176" t="s">
        <v>116</v>
      </c>
      <c r="BT59" s="345">
        <v>2</v>
      </c>
      <c r="BU59" s="174">
        <v>0.3</v>
      </c>
      <c r="BV59" s="176">
        <v>20</v>
      </c>
      <c r="BW59" s="345">
        <v>4</v>
      </c>
      <c r="BX59" s="174">
        <v>0.6</v>
      </c>
      <c r="BY59" s="176">
        <v>32</v>
      </c>
      <c r="BZ59" s="345">
        <v>1</v>
      </c>
      <c r="CA59" s="174">
        <v>0.2</v>
      </c>
      <c r="CB59" s="176">
        <v>22</v>
      </c>
      <c r="CC59" s="345">
        <v>6</v>
      </c>
      <c r="CD59" s="174">
        <v>1</v>
      </c>
      <c r="CE59" s="176">
        <v>20</v>
      </c>
      <c r="CF59" s="345">
        <v>3</v>
      </c>
      <c r="CG59" s="174">
        <v>0.5</v>
      </c>
      <c r="CH59" s="176">
        <v>25</v>
      </c>
      <c r="CI59" s="345">
        <v>2</v>
      </c>
      <c r="CJ59" s="174">
        <v>0.4</v>
      </c>
      <c r="CK59" s="176">
        <v>18</v>
      </c>
      <c r="CL59" s="345">
        <v>3</v>
      </c>
      <c r="CM59" s="174">
        <v>0.6</v>
      </c>
      <c r="CN59" s="176">
        <v>17</v>
      </c>
      <c r="CO59" s="345">
        <v>6</v>
      </c>
      <c r="CP59" s="174">
        <v>1.1000000000000001</v>
      </c>
      <c r="CQ59" s="176">
        <v>17</v>
      </c>
      <c r="CR59" s="345">
        <v>21</v>
      </c>
      <c r="CS59" s="174">
        <v>4</v>
      </c>
      <c r="CT59" s="176">
        <v>4</v>
      </c>
      <c r="CU59" s="345">
        <v>7</v>
      </c>
      <c r="CV59" s="174">
        <v>1.4</v>
      </c>
      <c r="CW59" s="176">
        <v>16</v>
      </c>
      <c r="CX59" s="345" t="s">
        <v>478</v>
      </c>
      <c r="CY59" s="174" t="s">
        <v>478</v>
      </c>
      <c r="CZ59" s="176" t="s">
        <v>116</v>
      </c>
      <c r="DA59" s="345">
        <v>0</v>
      </c>
      <c r="DB59" s="174">
        <v>0</v>
      </c>
      <c r="DC59" s="176">
        <v>24</v>
      </c>
      <c r="DD59" s="345" t="s">
        <v>116</v>
      </c>
      <c r="DE59" s="174" t="s">
        <v>116</v>
      </c>
      <c r="DF59" s="176" t="s">
        <v>116</v>
      </c>
      <c r="DG59" s="345">
        <v>10</v>
      </c>
      <c r="DH59" s="174">
        <v>2.2999999999999998</v>
      </c>
      <c r="DI59" s="176">
        <v>6</v>
      </c>
      <c r="DJ59" s="345">
        <v>2</v>
      </c>
      <c r="DK59" s="174">
        <v>0.5</v>
      </c>
      <c r="DL59" s="176">
        <v>25</v>
      </c>
      <c r="DM59" s="345">
        <v>16</v>
      </c>
      <c r="DN59" s="174">
        <v>3.9</v>
      </c>
      <c r="DO59" s="176">
        <v>4</v>
      </c>
      <c r="DP59" s="345">
        <v>12</v>
      </c>
      <c r="DQ59" s="174">
        <v>3.1</v>
      </c>
      <c r="DR59" s="176">
        <v>9</v>
      </c>
      <c r="DS59" s="345">
        <v>4</v>
      </c>
      <c r="DT59" s="174">
        <v>1</v>
      </c>
      <c r="DU59" s="176">
        <v>13</v>
      </c>
      <c r="DV59" s="345">
        <v>24</v>
      </c>
      <c r="DW59" s="174">
        <v>6.6</v>
      </c>
      <c r="DX59" s="176">
        <v>5</v>
      </c>
      <c r="DY59" s="345" t="s">
        <v>478</v>
      </c>
      <c r="DZ59" s="174" t="s">
        <v>478</v>
      </c>
      <c r="EA59" s="176" t="s">
        <v>116</v>
      </c>
      <c r="EB59" s="345">
        <v>2</v>
      </c>
      <c r="EC59" s="174">
        <v>0.6</v>
      </c>
      <c r="ED59" s="176">
        <v>30</v>
      </c>
      <c r="EE59" s="345">
        <v>1</v>
      </c>
      <c r="EF59" s="174">
        <v>0.3</v>
      </c>
      <c r="EG59" s="176">
        <v>20</v>
      </c>
      <c r="EH59" s="345">
        <v>3</v>
      </c>
      <c r="EI59" s="174">
        <v>0.9</v>
      </c>
      <c r="EJ59" s="176">
        <v>22</v>
      </c>
      <c r="EK59" s="345">
        <v>0</v>
      </c>
      <c r="EL59" s="174">
        <v>0</v>
      </c>
      <c r="EM59" s="176">
        <v>23</v>
      </c>
      <c r="EN59" s="345" t="s">
        <v>116</v>
      </c>
      <c r="EO59" s="174" t="s">
        <v>116</v>
      </c>
      <c r="EP59" s="176" t="s">
        <v>116</v>
      </c>
      <c r="EQ59" s="345">
        <v>1</v>
      </c>
      <c r="ER59" s="174">
        <v>0.3</v>
      </c>
      <c r="ES59" s="176">
        <v>35</v>
      </c>
      <c r="ET59" s="345">
        <v>1</v>
      </c>
      <c r="EU59" s="174">
        <v>0.4</v>
      </c>
      <c r="EV59" s="176">
        <v>22</v>
      </c>
      <c r="EW59" s="345">
        <v>4</v>
      </c>
      <c r="EX59" s="174">
        <v>1.4</v>
      </c>
      <c r="EY59" s="176">
        <v>17</v>
      </c>
      <c r="EZ59" s="345">
        <v>3</v>
      </c>
      <c r="FA59" s="174">
        <v>1.1000000000000001</v>
      </c>
      <c r="FB59" s="176">
        <v>21</v>
      </c>
      <c r="FC59" s="345">
        <v>1</v>
      </c>
      <c r="FD59" s="174">
        <v>0.4</v>
      </c>
      <c r="FE59" s="176">
        <v>30</v>
      </c>
      <c r="FF59" s="345">
        <v>3</v>
      </c>
      <c r="FG59" s="174">
        <v>1.2</v>
      </c>
      <c r="FH59" s="176">
        <v>28</v>
      </c>
      <c r="FI59" s="345">
        <v>2</v>
      </c>
      <c r="FJ59" s="174">
        <v>0.8</v>
      </c>
      <c r="FK59" s="176">
        <v>25</v>
      </c>
      <c r="FL59" s="345">
        <v>5</v>
      </c>
      <c r="FM59" s="174">
        <v>2.2000000000000002</v>
      </c>
      <c r="FN59" s="176">
        <v>11</v>
      </c>
      <c r="FO59" s="345">
        <v>0</v>
      </c>
      <c r="FP59" s="174">
        <v>0</v>
      </c>
      <c r="FQ59" s="176">
        <v>33</v>
      </c>
      <c r="FR59" s="345" t="s">
        <v>740</v>
      </c>
      <c r="FS59" s="174" t="s">
        <v>740</v>
      </c>
      <c r="FT59" s="176" t="s">
        <v>116</v>
      </c>
      <c r="FU59" s="345">
        <v>1</v>
      </c>
      <c r="FV59" s="174">
        <v>0.5</v>
      </c>
      <c r="FW59" s="176">
        <v>18</v>
      </c>
      <c r="FX59" s="345">
        <v>2</v>
      </c>
      <c r="FY59" s="174">
        <v>1</v>
      </c>
      <c r="FZ59" s="176">
        <v>22</v>
      </c>
      <c r="GA59" s="345" t="s">
        <v>116</v>
      </c>
      <c r="GB59" s="174" t="s">
        <v>116</v>
      </c>
      <c r="GC59" s="176" t="s">
        <v>116</v>
      </c>
      <c r="GD59" s="345">
        <v>2</v>
      </c>
      <c r="GE59" s="174">
        <v>1.1000000000000001</v>
      </c>
      <c r="GF59" s="176">
        <v>12</v>
      </c>
      <c r="GG59" s="345">
        <v>0</v>
      </c>
      <c r="GH59" s="174">
        <v>0</v>
      </c>
      <c r="GI59" s="176">
        <v>30</v>
      </c>
      <c r="GJ59" s="345" t="s">
        <v>116</v>
      </c>
      <c r="GK59" s="174" t="s">
        <v>116</v>
      </c>
      <c r="GL59" s="176" t="s">
        <v>116</v>
      </c>
      <c r="GM59" s="345">
        <v>2</v>
      </c>
      <c r="GN59" s="174">
        <v>1.2</v>
      </c>
      <c r="GO59" s="176">
        <v>27</v>
      </c>
      <c r="GP59" s="345">
        <v>5</v>
      </c>
      <c r="GQ59" s="174">
        <v>3</v>
      </c>
      <c r="GR59" s="176">
        <v>2</v>
      </c>
      <c r="GS59" s="345">
        <v>5</v>
      </c>
      <c r="GT59" s="174">
        <v>3.6</v>
      </c>
      <c r="GU59" s="176">
        <v>10</v>
      </c>
      <c r="GV59" s="345">
        <v>3</v>
      </c>
      <c r="GW59" s="174">
        <v>2.2000000000000002</v>
      </c>
      <c r="GX59" s="176">
        <v>10</v>
      </c>
      <c r="GY59" s="345">
        <v>1</v>
      </c>
      <c r="GZ59" s="174">
        <v>0.8</v>
      </c>
      <c r="HA59" s="176">
        <v>32</v>
      </c>
      <c r="HB59" s="345" t="s">
        <v>116</v>
      </c>
      <c r="HC59" s="174" t="s">
        <v>116</v>
      </c>
      <c r="HD59" s="176" t="s">
        <v>116</v>
      </c>
      <c r="HE59" s="345">
        <v>5</v>
      </c>
      <c r="HF59" s="174">
        <v>4.0999999999999996</v>
      </c>
      <c r="HG59" s="176">
        <v>6</v>
      </c>
      <c r="HH59" s="345" t="s">
        <v>740</v>
      </c>
      <c r="HI59" s="174" t="s">
        <v>740</v>
      </c>
      <c r="HJ59" s="176" t="s">
        <v>116</v>
      </c>
      <c r="HK59" s="345">
        <v>1</v>
      </c>
      <c r="HL59" s="174">
        <v>0.9</v>
      </c>
      <c r="HM59" s="176">
        <v>16</v>
      </c>
      <c r="HN59" s="345">
        <v>5</v>
      </c>
      <c r="HO59" s="174">
        <v>4.4000000000000004</v>
      </c>
      <c r="HP59" s="176">
        <v>5</v>
      </c>
      <c r="HQ59" s="345">
        <v>8</v>
      </c>
      <c r="HR59" s="174">
        <v>7.6</v>
      </c>
      <c r="HS59" s="176">
        <v>5</v>
      </c>
      <c r="HT59" s="345">
        <v>0</v>
      </c>
      <c r="HU59" s="174">
        <v>0</v>
      </c>
      <c r="HV59" s="176">
        <v>37</v>
      </c>
      <c r="HW59" s="345">
        <v>1</v>
      </c>
      <c r="HX59" s="174">
        <v>1</v>
      </c>
      <c r="HY59" s="176">
        <v>28</v>
      </c>
      <c r="HZ59" s="345">
        <v>0</v>
      </c>
      <c r="IA59" s="174">
        <v>0</v>
      </c>
      <c r="IB59" s="176">
        <v>31</v>
      </c>
      <c r="IC59" s="345">
        <v>1</v>
      </c>
      <c r="ID59" s="174">
        <v>1</v>
      </c>
      <c r="IE59" s="176">
        <v>15</v>
      </c>
      <c r="IF59" s="345">
        <v>2</v>
      </c>
      <c r="IG59" s="174">
        <v>2.1</v>
      </c>
      <c r="IH59" s="176">
        <v>11</v>
      </c>
      <c r="II59" s="345">
        <v>0</v>
      </c>
      <c r="IJ59" s="174">
        <v>0</v>
      </c>
      <c r="IK59" s="176">
        <v>22</v>
      </c>
      <c r="IL59" s="345">
        <v>0</v>
      </c>
      <c r="IM59" s="174">
        <v>0</v>
      </c>
      <c r="IN59" s="176">
        <v>18</v>
      </c>
      <c r="IO59" s="345" t="s">
        <v>116</v>
      </c>
      <c r="IP59" s="174" t="s">
        <v>116</v>
      </c>
      <c r="IQ59" s="176" t="s">
        <v>116</v>
      </c>
      <c r="IR59" s="345">
        <v>0</v>
      </c>
      <c r="IS59" s="174">
        <v>0</v>
      </c>
      <c r="IT59" s="176">
        <v>11</v>
      </c>
      <c r="IU59" s="345" t="s">
        <v>740</v>
      </c>
      <c r="IV59" s="174" t="s">
        <v>740</v>
      </c>
      <c r="IW59" s="176" t="s">
        <v>116</v>
      </c>
      <c r="IX59" s="345">
        <v>0</v>
      </c>
      <c r="IY59" s="174">
        <v>0</v>
      </c>
      <c r="IZ59" s="176">
        <v>26</v>
      </c>
      <c r="JA59" s="345" t="s">
        <v>116</v>
      </c>
      <c r="JB59" s="174" t="s">
        <v>116</v>
      </c>
      <c r="JC59" s="176" t="s">
        <v>116</v>
      </c>
      <c r="JD59" s="345">
        <v>0</v>
      </c>
      <c r="JE59" s="174">
        <v>0</v>
      </c>
      <c r="JF59" s="176">
        <v>31</v>
      </c>
      <c r="JG59" s="345">
        <v>0</v>
      </c>
      <c r="JH59" s="174">
        <v>0</v>
      </c>
      <c r="JI59" s="176">
        <v>20</v>
      </c>
      <c r="JJ59" s="345">
        <v>5</v>
      </c>
      <c r="JK59" s="174">
        <v>7.2</v>
      </c>
      <c r="JL59" s="176">
        <v>5</v>
      </c>
      <c r="JM59" s="345">
        <v>0</v>
      </c>
      <c r="JN59" s="174">
        <v>0</v>
      </c>
      <c r="JO59" s="176">
        <v>27</v>
      </c>
      <c r="JP59" s="345" t="s">
        <v>116</v>
      </c>
      <c r="JQ59" s="174" t="s">
        <v>116</v>
      </c>
      <c r="JR59" s="176" t="s">
        <v>116</v>
      </c>
      <c r="JS59" s="345">
        <v>2</v>
      </c>
      <c r="JT59" s="174">
        <v>3</v>
      </c>
      <c r="JU59" s="176">
        <v>15</v>
      </c>
      <c r="JV59" s="345" t="s">
        <v>116</v>
      </c>
      <c r="JW59" s="174" t="s">
        <v>116</v>
      </c>
      <c r="JX59" s="176" t="s">
        <v>116</v>
      </c>
      <c r="JY59" s="345">
        <v>0</v>
      </c>
      <c r="JZ59" s="174">
        <v>0</v>
      </c>
      <c r="KA59" s="176">
        <v>16</v>
      </c>
      <c r="KB59" s="345" t="s">
        <v>740</v>
      </c>
      <c r="KC59" s="174" t="s">
        <v>740</v>
      </c>
      <c r="KD59" s="176" t="s">
        <v>116</v>
      </c>
      <c r="KE59" s="345" t="s">
        <v>116</v>
      </c>
      <c r="KF59" s="174" t="s">
        <v>116</v>
      </c>
      <c r="KG59" s="176" t="s">
        <v>116</v>
      </c>
      <c r="KH59" s="345">
        <v>0</v>
      </c>
      <c r="KI59" s="174">
        <v>0</v>
      </c>
      <c r="KJ59" s="176">
        <v>31</v>
      </c>
      <c r="KK59" s="345">
        <v>1</v>
      </c>
      <c r="KL59" s="174">
        <v>1.8</v>
      </c>
      <c r="KM59" s="176">
        <v>8</v>
      </c>
      <c r="KN59" s="345">
        <v>1</v>
      </c>
      <c r="KO59" s="174">
        <v>1.9</v>
      </c>
      <c r="KP59" s="176">
        <v>12</v>
      </c>
    </row>
    <row r="60" spans="1:302" ht="12.4" customHeight="1">
      <c r="A60" s="341" t="s">
        <v>785</v>
      </c>
      <c r="B60" s="163" t="s">
        <v>470</v>
      </c>
      <c r="C60" s="345">
        <v>89</v>
      </c>
      <c r="D60" s="174">
        <v>0.6</v>
      </c>
      <c r="E60" s="176">
        <v>41</v>
      </c>
      <c r="F60" s="345">
        <v>29</v>
      </c>
      <c r="G60" s="174">
        <v>0.4</v>
      </c>
      <c r="H60" s="176">
        <v>35</v>
      </c>
      <c r="I60" s="345">
        <v>13</v>
      </c>
      <c r="J60" s="174">
        <v>0.2</v>
      </c>
      <c r="K60" s="176">
        <v>43</v>
      </c>
      <c r="L60" s="345">
        <v>3</v>
      </c>
      <c r="M60" s="174">
        <v>0</v>
      </c>
      <c r="N60" s="176">
        <v>43</v>
      </c>
      <c r="O60" s="345">
        <v>14</v>
      </c>
      <c r="P60" s="174">
        <v>0.2</v>
      </c>
      <c r="Q60" s="176">
        <v>40</v>
      </c>
      <c r="R60" s="346" t="s">
        <v>478</v>
      </c>
      <c r="S60" s="174" t="s">
        <v>478</v>
      </c>
      <c r="T60" s="176" t="s">
        <v>116</v>
      </c>
      <c r="U60" s="346">
        <v>6</v>
      </c>
      <c r="V60" s="174">
        <v>0.3</v>
      </c>
      <c r="W60" s="176">
        <v>47</v>
      </c>
      <c r="X60" s="346">
        <v>36</v>
      </c>
      <c r="Y60" s="174">
        <v>1.8</v>
      </c>
      <c r="Z60" s="176">
        <v>13</v>
      </c>
      <c r="AA60" s="346">
        <v>5</v>
      </c>
      <c r="AB60" s="174">
        <v>0.3</v>
      </c>
      <c r="AC60" s="176">
        <v>37</v>
      </c>
      <c r="AD60" s="346">
        <v>0</v>
      </c>
      <c r="AE60" s="174">
        <v>0</v>
      </c>
      <c r="AF60" s="176">
        <v>30</v>
      </c>
      <c r="AG60" s="346" t="s">
        <v>478</v>
      </c>
      <c r="AH60" s="174" t="s">
        <v>478</v>
      </c>
      <c r="AI60" s="176" t="s">
        <v>116</v>
      </c>
      <c r="AJ60" s="346">
        <v>1</v>
      </c>
      <c r="AK60" s="174">
        <v>0.1</v>
      </c>
      <c r="AL60" s="176">
        <v>41</v>
      </c>
      <c r="AM60" s="346">
        <v>10</v>
      </c>
      <c r="AN60" s="174">
        <v>0.7</v>
      </c>
      <c r="AO60" s="176">
        <v>32</v>
      </c>
      <c r="AP60" s="346">
        <v>4</v>
      </c>
      <c r="AQ60" s="174">
        <v>0.3</v>
      </c>
      <c r="AR60" s="176">
        <v>44</v>
      </c>
      <c r="AS60" s="346">
        <v>2</v>
      </c>
      <c r="AT60" s="174">
        <v>0.2</v>
      </c>
      <c r="AU60" s="176">
        <v>35</v>
      </c>
      <c r="AV60" s="345">
        <v>1</v>
      </c>
      <c r="AW60" s="174">
        <v>0.1</v>
      </c>
      <c r="AX60" s="176">
        <v>44</v>
      </c>
      <c r="AY60" s="345">
        <v>2</v>
      </c>
      <c r="AZ60" s="174">
        <v>0.2</v>
      </c>
      <c r="BA60" s="176">
        <v>38</v>
      </c>
      <c r="BB60" s="345">
        <v>1</v>
      </c>
      <c r="BC60" s="174">
        <v>0.1</v>
      </c>
      <c r="BD60" s="176">
        <v>46</v>
      </c>
      <c r="BE60" s="345">
        <v>2</v>
      </c>
      <c r="BF60" s="174">
        <v>0.2</v>
      </c>
      <c r="BG60" s="176">
        <v>44</v>
      </c>
      <c r="BH60" s="345">
        <v>13</v>
      </c>
      <c r="BI60" s="174">
        <v>1.6</v>
      </c>
      <c r="BJ60" s="176">
        <v>19</v>
      </c>
      <c r="BK60" s="346">
        <v>1</v>
      </c>
      <c r="BL60" s="174">
        <v>0.1</v>
      </c>
      <c r="BM60" s="176">
        <v>45</v>
      </c>
      <c r="BN60" s="346">
        <v>10</v>
      </c>
      <c r="BO60" s="174">
        <v>1.3</v>
      </c>
      <c r="BP60" s="176">
        <v>18</v>
      </c>
      <c r="BQ60" s="346" t="s">
        <v>116</v>
      </c>
      <c r="BR60" s="174" t="s">
        <v>116</v>
      </c>
      <c r="BS60" s="176" t="s">
        <v>116</v>
      </c>
      <c r="BT60" s="346">
        <v>1</v>
      </c>
      <c r="BU60" s="174">
        <v>0.1</v>
      </c>
      <c r="BV60" s="176">
        <v>27</v>
      </c>
      <c r="BW60" s="346">
        <v>4</v>
      </c>
      <c r="BX60" s="174">
        <v>0.6</v>
      </c>
      <c r="BY60" s="176">
        <v>31</v>
      </c>
      <c r="BZ60" s="345">
        <v>0</v>
      </c>
      <c r="CA60" s="174">
        <v>0</v>
      </c>
      <c r="CB60" s="176">
        <v>40</v>
      </c>
      <c r="CC60" s="345">
        <v>2</v>
      </c>
      <c r="CD60" s="174">
        <v>0.3</v>
      </c>
      <c r="CE60" s="176">
        <v>30</v>
      </c>
      <c r="CF60" s="345">
        <v>12</v>
      </c>
      <c r="CG60" s="174">
        <v>2.1</v>
      </c>
      <c r="CH60" s="176">
        <v>10</v>
      </c>
      <c r="CI60" s="345">
        <v>0</v>
      </c>
      <c r="CJ60" s="174">
        <v>0</v>
      </c>
      <c r="CK60" s="176">
        <v>30</v>
      </c>
      <c r="CL60" s="345">
        <v>1</v>
      </c>
      <c r="CM60" s="174">
        <v>0.2</v>
      </c>
      <c r="CN60" s="176">
        <v>42</v>
      </c>
      <c r="CO60" s="346">
        <v>0</v>
      </c>
      <c r="CP60" s="174">
        <v>0</v>
      </c>
      <c r="CQ60" s="176">
        <v>41</v>
      </c>
      <c r="CR60" s="346" t="s">
        <v>116</v>
      </c>
      <c r="CS60" s="174" t="s">
        <v>116</v>
      </c>
      <c r="CT60" s="176" t="s">
        <v>116</v>
      </c>
      <c r="CU60" s="346">
        <v>0</v>
      </c>
      <c r="CV60" s="174">
        <v>0</v>
      </c>
      <c r="CW60" s="176">
        <v>45</v>
      </c>
      <c r="CX60" s="346">
        <v>0</v>
      </c>
      <c r="CY60" s="174">
        <v>0</v>
      </c>
      <c r="CZ60" s="176">
        <v>17</v>
      </c>
      <c r="DA60" s="346">
        <v>6</v>
      </c>
      <c r="DB60" s="174">
        <v>1.3</v>
      </c>
      <c r="DC60" s="176">
        <v>12</v>
      </c>
      <c r="DD60" s="345" t="s">
        <v>116</v>
      </c>
      <c r="DE60" s="174" t="s">
        <v>116</v>
      </c>
      <c r="DF60" s="176" t="s">
        <v>116</v>
      </c>
      <c r="DG60" s="345">
        <v>1</v>
      </c>
      <c r="DH60" s="174">
        <v>0.2</v>
      </c>
      <c r="DI60" s="176">
        <v>40</v>
      </c>
      <c r="DJ60" s="345">
        <v>53</v>
      </c>
      <c r="DK60" s="174">
        <v>12.4</v>
      </c>
      <c r="DL60" s="176">
        <v>2</v>
      </c>
      <c r="DM60" s="345">
        <v>0</v>
      </c>
      <c r="DN60" s="174">
        <v>0</v>
      </c>
      <c r="DO60" s="176">
        <v>35</v>
      </c>
      <c r="DP60" s="345">
        <v>1</v>
      </c>
      <c r="DQ60" s="174">
        <v>0.3</v>
      </c>
      <c r="DR60" s="176">
        <v>36</v>
      </c>
      <c r="DS60" s="346">
        <v>1</v>
      </c>
      <c r="DT60" s="174">
        <v>0.3</v>
      </c>
      <c r="DU60" s="176">
        <v>25</v>
      </c>
      <c r="DV60" s="346" t="s">
        <v>116</v>
      </c>
      <c r="DW60" s="174" t="s">
        <v>116</v>
      </c>
      <c r="DX60" s="176" t="s">
        <v>116</v>
      </c>
      <c r="DY60" s="346">
        <v>3</v>
      </c>
      <c r="DZ60" s="174">
        <v>0.9</v>
      </c>
      <c r="EA60" s="176">
        <v>24</v>
      </c>
      <c r="EB60" s="346">
        <v>1</v>
      </c>
      <c r="EC60" s="174">
        <v>0.3</v>
      </c>
      <c r="ED60" s="176">
        <v>41</v>
      </c>
      <c r="EE60" s="346">
        <v>0</v>
      </c>
      <c r="EF60" s="174">
        <v>0</v>
      </c>
      <c r="EG60" s="176">
        <v>39</v>
      </c>
      <c r="EH60" s="345">
        <v>2</v>
      </c>
      <c r="EI60" s="174">
        <v>0.6</v>
      </c>
      <c r="EJ60" s="176">
        <v>34</v>
      </c>
      <c r="EK60" s="345">
        <v>6</v>
      </c>
      <c r="EL60" s="174">
        <v>2</v>
      </c>
      <c r="EM60" s="176">
        <v>8</v>
      </c>
      <c r="EN60" s="345" t="s">
        <v>116</v>
      </c>
      <c r="EO60" s="174" t="s">
        <v>116</v>
      </c>
      <c r="EP60" s="176" t="s">
        <v>116</v>
      </c>
      <c r="EQ60" s="345">
        <v>2</v>
      </c>
      <c r="ER60" s="174">
        <v>0.7</v>
      </c>
      <c r="ES60" s="176">
        <v>18</v>
      </c>
      <c r="ET60" s="345">
        <v>1</v>
      </c>
      <c r="EU60" s="174">
        <v>0.4</v>
      </c>
      <c r="EV60" s="176">
        <v>30</v>
      </c>
      <c r="EW60" s="345">
        <v>2</v>
      </c>
      <c r="EX60" s="174">
        <v>0.7</v>
      </c>
      <c r="EY60" s="176">
        <v>31</v>
      </c>
      <c r="EZ60" s="345">
        <v>1</v>
      </c>
      <c r="FA60" s="174">
        <v>0.4</v>
      </c>
      <c r="FB60" s="176">
        <v>40</v>
      </c>
      <c r="FC60" s="345">
        <v>1</v>
      </c>
      <c r="FD60" s="174">
        <v>0.4</v>
      </c>
      <c r="FE60" s="176">
        <v>28</v>
      </c>
      <c r="FF60" s="345">
        <v>2</v>
      </c>
      <c r="FG60" s="174">
        <v>0.8</v>
      </c>
      <c r="FH60" s="176">
        <v>35</v>
      </c>
      <c r="FI60" s="345">
        <v>5</v>
      </c>
      <c r="FJ60" s="174">
        <v>2.1</v>
      </c>
      <c r="FK60" s="176">
        <v>16</v>
      </c>
      <c r="FL60" s="345">
        <v>1</v>
      </c>
      <c r="FM60" s="174">
        <v>0.4</v>
      </c>
      <c r="FN60" s="176">
        <v>39</v>
      </c>
      <c r="FO60" s="345">
        <v>0</v>
      </c>
      <c r="FP60" s="174">
        <v>0</v>
      </c>
      <c r="FQ60" s="176">
        <v>31</v>
      </c>
      <c r="FR60" s="345" t="s">
        <v>740</v>
      </c>
      <c r="FS60" s="174" t="s">
        <v>740</v>
      </c>
      <c r="FT60" s="176" t="s">
        <v>116</v>
      </c>
      <c r="FU60" s="345">
        <v>0</v>
      </c>
      <c r="FV60" s="174">
        <v>0</v>
      </c>
      <c r="FW60" s="176">
        <v>37</v>
      </c>
      <c r="FX60" s="345">
        <v>0</v>
      </c>
      <c r="FY60" s="174">
        <v>0</v>
      </c>
      <c r="FZ60" s="176">
        <v>41</v>
      </c>
      <c r="GA60" s="345" t="s">
        <v>116</v>
      </c>
      <c r="GB60" s="174" t="s">
        <v>116</v>
      </c>
      <c r="GC60" s="176" t="s">
        <v>116</v>
      </c>
      <c r="GD60" s="345">
        <v>0</v>
      </c>
      <c r="GE60" s="174">
        <v>0</v>
      </c>
      <c r="GF60" s="176">
        <v>23</v>
      </c>
      <c r="GG60" s="345">
        <v>0</v>
      </c>
      <c r="GH60" s="174">
        <v>0</v>
      </c>
      <c r="GI60" s="176">
        <v>24</v>
      </c>
      <c r="GJ60" s="345" t="s">
        <v>116</v>
      </c>
      <c r="GK60" s="174" t="s">
        <v>116</v>
      </c>
      <c r="GL60" s="176" t="s">
        <v>116</v>
      </c>
      <c r="GM60" s="345">
        <v>2</v>
      </c>
      <c r="GN60" s="174">
        <v>1.2</v>
      </c>
      <c r="GO60" s="176">
        <v>25</v>
      </c>
      <c r="GP60" s="345">
        <v>0</v>
      </c>
      <c r="GQ60" s="174">
        <v>0</v>
      </c>
      <c r="GR60" s="176">
        <v>14</v>
      </c>
      <c r="GS60" s="345">
        <v>2</v>
      </c>
      <c r="GT60" s="174">
        <v>1.4</v>
      </c>
      <c r="GU60" s="176">
        <v>21</v>
      </c>
      <c r="GV60" s="345">
        <v>3</v>
      </c>
      <c r="GW60" s="174">
        <v>2.2000000000000002</v>
      </c>
      <c r="GX60" s="176">
        <v>12</v>
      </c>
      <c r="GY60" s="345" t="s">
        <v>116</v>
      </c>
      <c r="GZ60" s="174" t="s">
        <v>116</v>
      </c>
      <c r="HA60" s="176" t="s">
        <v>116</v>
      </c>
      <c r="HB60" s="345" t="s">
        <v>116</v>
      </c>
      <c r="HC60" s="174" t="s">
        <v>116</v>
      </c>
      <c r="HD60" s="176" t="s">
        <v>116</v>
      </c>
      <c r="HE60" s="345">
        <v>0</v>
      </c>
      <c r="HF60" s="174">
        <v>0</v>
      </c>
      <c r="HG60" s="176">
        <v>35</v>
      </c>
      <c r="HH60" s="345" t="s">
        <v>740</v>
      </c>
      <c r="HI60" s="174" t="s">
        <v>740</v>
      </c>
      <c r="HJ60" s="176" t="s">
        <v>116</v>
      </c>
      <c r="HK60" s="345">
        <v>0</v>
      </c>
      <c r="HL60" s="174">
        <v>0</v>
      </c>
      <c r="HM60" s="176">
        <v>27</v>
      </c>
      <c r="HN60" s="345">
        <v>1</v>
      </c>
      <c r="HO60" s="174">
        <v>0.9</v>
      </c>
      <c r="HP60" s="176">
        <v>19</v>
      </c>
      <c r="HQ60" s="345" t="s">
        <v>116</v>
      </c>
      <c r="HR60" s="174" t="s">
        <v>116</v>
      </c>
      <c r="HS60" s="176" t="s">
        <v>116</v>
      </c>
      <c r="HT60" s="345">
        <v>0</v>
      </c>
      <c r="HU60" s="174">
        <v>0</v>
      </c>
      <c r="HV60" s="176">
        <v>19</v>
      </c>
      <c r="HW60" s="345">
        <v>0</v>
      </c>
      <c r="HX60" s="174">
        <v>0</v>
      </c>
      <c r="HY60" s="176">
        <v>40</v>
      </c>
      <c r="HZ60" s="345">
        <v>1</v>
      </c>
      <c r="IA60" s="174">
        <v>1</v>
      </c>
      <c r="IB60" s="176">
        <v>25</v>
      </c>
      <c r="IC60" s="345">
        <v>0</v>
      </c>
      <c r="ID60" s="174">
        <v>0</v>
      </c>
      <c r="IE60" s="176">
        <v>38</v>
      </c>
      <c r="IF60" s="345">
        <v>1</v>
      </c>
      <c r="IG60" s="174">
        <v>1.1000000000000001</v>
      </c>
      <c r="IH60" s="176">
        <v>19</v>
      </c>
      <c r="II60" s="345" t="s">
        <v>116</v>
      </c>
      <c r="IJ60" s="174" t="s">
        <v>116</v>
      </c>
      <c r="IK60" s="176" t="s">
        <v>116</v>
      </c>
      <c r="IL60" s="345">
        <v>0</v>
      </c>
      <c r="IM60" s="174">
        <v>0</v>
      </c>
      <c r="IN60" s="176">
        <v>17</v>
      </c>
      <c r="IO60" s="345" t="s">
        <v>116</v>
      </c>
      <c r="IP60" s="174" t="s">
        <v>116</v>
      </c>
      <c r="IQ60" s="176" t="s">
        <v>116</v>
      </c>
      <c r="IR60" s="345">
        <v>1</v>
      </c>
      <c r="IS60" s="174">
        <v>1.1000000000000001</v>
      </c>
      <c r="IT60" s="176">
        <v>4</v>
      </c>
      <c r="IU60" s="345" t="s">
        <v>740</v>
      </c>
      <c r="IV60" s="174" t="s">
        <v>740</v>
      </c>
      <c r="IW60" s="176" t="s">
        <v>116</v>
      </c>
      <c r="IX60" s="345">
        <v>0</v>
      </c>
      <c r="IY60" s="174">
        <v>0</v>
      </c>
      <c r="IZ60" s="176">
        <v>38</v>
      </c>
      <c r="JA60" s="345">
        <v>0</v>
      </c>
      <c r="JB60" s="174">
        <v>0</v>
      </c>
      <c r="JC60" s="176">
        <v>17</v>
      </c>
      <c r="JD60" s="345">
        <v>0</v>
      </c>
      <c r="JE60" s="174">
        <v>0</v>
      </c>
      <c r="JF60" s="176">
        <v>14</v>
      </c>
      <c r="JG60" s="345">
        <v>0</v>
      </c>
      <c r="JH60" s="174">
        <v>0</v>
      </c>
      <c r="JI60" s="176">
        <v>22</v>
      </c>
      <c r="JJ60" s="345">
        <v>3</v>
      </c>
      <c r="JK60" s="174">
        <v>4.3</v>
      </c>
      <c r="JL60" s="176">
        <v>8</v>
      </c>
      <c r="JM60" s="345">
        <v>1</v>
      </c>
      <c r="JN60" s="174">
        <v>1.4</v>
      </c>
      <c r="JO60" s="176">
        <v>18</v>
      </c>
      <c r="JP60" s="345" t="s">
        <v>116</v>
      </c>
      <c r="JQ60" s="174" t="s">
        <v>116</v>
      </c>
      <c r="JR60" s="176" t="s">
        <v>116</v>
      </c>
      <c r="JS60" s="345">
        <v>1</v>
      </c>
      <c r="JT60" s="174">
        <v>1.5</v>
      </c>
      <c r="JU60" s="176">
        <v>27</v>
      </c>
      <c r="JV60" s="345" t="s">
        <v>116</v>
      </c>
      <c r="JW60" s="174" t="s">
        <v>116</v>
      </c>
      <c r="JX60" s="176" t="s">
        <v>116</v>
      </c>
      <c r="JY60" s="345" t="s">
        <v>116</v>
      </c>
      <c r="JZ60" s="174" t="s">
        <v>116</v>
      </c>
      <c r="KA60" s="176" t="s">
        <v>116</v>
      </c>
      <c r="KB60" s="345" t="s">
        <v>740</v>
      </c>
      <c r="KC60" s="174" t="s">
        <v>740</v>
      </c>
      <c r="KD60" s="176" t="s">
        <v>116</v>
      </c>
      <c r="KE60" s="345" t="s">
        <v>116</v>
      </c>
      <c r="KF60" s="174" t="s">
        <v>116</v>
      </c>
      <c r="KG60" s="176" t="s">
        <v>116</v>
      </c>
      <c r="KH60" s="345" t="s">
        <v>116</v>
      </c>
      <c r="KI60" s="174" t="s">
        <v>116</v>
      </c>
      <c r="KJ60" s="176" t="s">
        <v>116</v>
      </c>
      <c r="KK60" s="345">
        <v>1</v>
      </c>
      <c r="KL60" s="174">
        <v>1.8</v>
      </c>
      <c r="KM60" s="176">
        <v>11</v>
      </c>
      <c r="KN60" s="345">
        <v>0</v>
      </c>
      <c r="KO60" s="174">
        <v>0</v>
      </c>
      <c r="KP60" s="176">
        <v>38</v>
      </c>
    </row>
    <row r="61" spans="1:302" ht="12.4" customHeight="1">
      <c r="A61" s="341" t="s">
        <v>786</v>
      </c>
      <c r="B61" s="163" t="s">
        <v>471</v>
      </c>
      <c r="C61" s="345">
        <v>69</v>
      </c>
      <c r="D61" s="174">
        <v>0.5</v>
      </c>
      <c r="E61" s="176">
        <v>42</v>
      </c>
      <c r="F61" s="345">
        <v>6</v>
      </c>
      <c r="G61" s="174">
        <v>0.1</v>
      </c>
      <c r="H61" s="176">
        <v>47</v>
      </c>
      <c r="I61" s="345">
        <v>9</v>
      </c>
      <c r="J61" s="174">
        <v>0.1</v>
      </c>
      <c r="K61" s="176">
        <v>44</v>
      </c>
      <c r="L61" s="345">
        <v>2</v>
      </c>
      <c r="M61" s="174">
        <v>0</v>
      </c>
      <c r="N61" s="176">
        <v>45</v>
      </c>
      <c r="O61" s="345">
        <v>10</v>
      </c>
      <c r="P61" s="174">
        <v>0.2</v>
      </c>
      <c r="Q61" s="176">
        <v>44</v>
      </c>
      <c r="R61" s="345">
        <v>6</v>
      </c>
      <c r="S61" s="174">
        <v>0.2</v>
      </c>
      <c r="T61" s="176">
        <v>35</v>
      </c>
      <c r="U61" s="345">
        <v>23</v>
      </c>
      <c r="V61" s="174">
        <v>1</v>
      </c>
      <c r="W61" s="176">
        <v>29</v>
      </c>
      <c r="X61" s="345">
        <v>15</v>
      </c>
      <c r="Y61" s="174">
        <v>0.7</v>
      </c>
      <c r="Z61" s="176">
        <v>28</v>
      </c>
      <c r="AA61" s="345">
        <v>13</v>
      </c>
      <c r="AB61" s="174">
        <v>0.7</v>
      </c>
      <c r="AC61" s="176">
        <v>23</v>
      </c>
      <c r="AD61" s="345">
        <v>0</v>
      </c>
      <c r="AE61" s="174">
        <v>0</v>
      </c>
      <c r="AF61" s="176">
        <v>33</v>
      </c>
      <c r="AG61" s="345">
        <v>292</v>
      </c>
      <c r="AH61" s="174">
        <v>18.8</v>
      </c>
      <c r="AI61" s="176">
        <v>1</v>
      </c>
      <c r="AJ61" s="345">
        <v>7</v>
      </c>
      <c r="AK61" s="174">
        <v>0.5</v>
      </c>
      <c r="AL61" s="176">
        <v>20</v>
      </c>
      <c r="AM61" s="345">
        <v>2</v>
      </c>
      <c r="AN61" s="174">
        <v>0.1</v>
      </c>
      <c r="AO61" s="176">
        <v>46</v>
      </c>
      <c r="AP61" s="345">
        <v>5</v>
      </c>
      <c r="AQ61" s="174">
        <v>0.4</v>
      </c>
      <c r="AR61" s="176">
        <v>40</v>
      </c>
      <c r="AS61" s="345">
        <v>1</v>
      </c>
      <c r="AT61" s="174">
        <v>0.1</v>
      </c>
      <c r="AU61" s="176">
        <v>38</v>
      </c>
      <c r="AV61" s="345">
        <v>0</v>
      </c>
      <c r="AW61" s="174">
        <v>0</v>
      </c>
      <c r="AX61" s="176">
        <v>47</v>
      </c>
      <c r="AY61" s="345">
        <v>0</v>
      </c>
      <c r="AZ61" s="174">
        <v>0</v>
      </c>
      <c r="BA61" s="176">
        <v>46</v>
      </c>
      <c r="BB61" s="345">
        <v>4</v>
      </c>
      <c r="BC61" s="174">
        <v>0.4</v>
      </c>
      <c r="BD61" s="176">
        <v>31</v>
      </c>
      <c r="BE61" s="345">
        <v>5</v>
      </c>
      <c r="BF61" s="174">
        <v>0.6</v>
      </c>
      <c r="BG61" s="176">
        <v>37</v>
      </c>
      <c r="BH61" s="345">
        <v>3</v>
      </c>
      <c r="BI61" s="174">
        <v>0.4</v>
      </c>
      <c r="BJ61" s="176">
        <v>42</v>
      </c>
      <c r="BK61" s="345">
        <v>1</v>
      </c>
      <c r="BL61" s="174">
        <v>0.1</v>
      </c>
      <c r="BM61" s="176">
        <v>44</v>
      </c>
      <c r="BN61" s="345">
        <v>4</v>
      </c>
      <c r="BO61" s="174">
        <v>0.5</v>
      </c>
      <c r="BP61" s="176">
        <v>37</v>
      </c>
      <c r="BQ61" s="345" t="s">
        <v>116</v>
      </c>
      <c r="BR61" s="174" t="s">
        <v>116</v>
      </c>
      <c r="BS61" s="176" t="s">
        <v>116</v>
      </c>
      <c r="BT61" s="345">
        <v>59</v>
      </c>
      <c r="BU61" s="174">
        <v>8.6</v>
      </c>
      <c r="BV61" s="176">
        <v>4</v>
      </c>
      <c r="BW61" s="345">
        <v>4</v>
      </c>
      <c r="BX61" s="174">
        <v>0.6</v>
      </c>
      <c r="BY61" s="176">
        <v>33</v>
      </c>
      <c r="BZ61" s="345">
        <v>0</v>
      </c>
      <c r="CA61" s="174">
        <v>0</v>
      </c>
      <c r="CB61" s="176">
        <v>39</v>
      </c>
      <c r="CC61" s="345">
        <v>6</v>
      </c>
      <c r="CD61" s="174">
        <v>1</v>
      </c>
      <c r="CE61" s="176">
        <v>21</v>
      </c>
      <c r="CF61" s="345">
        <v>4</v>
      </c>
      <c r="CG61" s="174">
        <v>0.7</v>
      </c>
      <c r="CH61" s="176">
        <v>23</v>
      </c>
      <c r="CI61" s="345">
        <v>0</v>
      </c>
      <c r="CJ61" s="174">
        <v>0</v>
      </c>
      <c r="CK61" s="176">
        <v>45</v>
      </c>
      <c r="CL61" s="345">
        <v>2</v>
      </c>
      <c r="CM61" s="174">
        <v>0.4</v>
      </c>
      <c r="CN61" s="176">
        <v>26</v>
      </c>
      <c r="CO61" s="345">
        <v>3</v>
      </c>
      <c r="CP61" s="174">
        <v>0.6</v>
      </c>
      <c r="CQ61" s="176">
        <v>25</v>
      </c>
      <c r="CR61" s="345" t="s">
        <v>116</v>
      </c>
      <c r="CS61" s="174" t="s">
        <v>116</v>
      </c>
      <c r="CT61" s="176" t="s">
        <v>116</v>
      </c>
      <c r="CU61" s="345">
        <v>2</v>
      </c>
      <c r="CV61" s="174">
        <v>0.4</v>
      </c>
      <c r="CW61" s="176">
        <v>30</v>
      </c>
      <c r="CX61" s="345" t="s">
        <v>478</v>
      </c>
      <c r="CY61" s="174" t="s">
        <v>478</v>
      </c>
      <c r="CZ61" s="176" t="s">
        <v>116</v>
      </c>
      <c r="DA61" s="345">
        <v>0</v>
      </c>
      <c r="DB61" s="174">
        <v>0</v>
      </c>
      <c r="DC61" s="176">
        <v>32</v>
      </c>
      <c r="DD61" s="345" t="s">
        <v>116</v>
      </c>
      <c r="DE61" s="174" t="s">
        <v>116</v>
      </c>
      <c r="DF61" s="176" t="s">
        <v>116</v>
      </c>
      <c r="DG61" s="345">
        <v>4</v>
      </c>
      <c r="DH61" s="174">
        <v>0.9</v>
      </c>
      <c r="DI61" s="176">
        <v>20</v>
      </c>
      <c r="DJ61" s="345">
        <v>92</v>
      </c>
      <c r="DK61" s="174">
        <v>21.5</v>
      </c>
      <c r="DL61" s="176">
        <v>1</v>
      </c>
      <c r="DM61" s="345">
        <v>0</v>
      </c>
      <c r="DN61" s="174">
        <v>0</v>
      </c>
      <c r="DO61" s="176">
        <v>41</v>
      </c>
      <c r="DP61" s="345">
        <v>1</v>
      </c>
      <c r="DQ61" s="174">
        <v>0.3</v>
      </c>
      <c r="DR61" s="176">
        <v>34</v>
      </c>
      <c r="DS61" s="345">
        <v>0</v>
      </c>
      <c r="DT61" s="174">
        <v>0</v>
      </c>
      <c r="DU61" s="176">
        <v>45</v>
      </c>
      <c r="DV61" s="345" t="s">
        <v>116</v>
      </c>
      <c r="DW61" s="174" t="s">
        <v>116</v>
      </c>
      <c r="DX61" s="176" t="s">
        <v>116</v>
      </c>
      <c r="DY61" s="345" t="s">
        <v>478</v>
      </c>
      <c r="DZ61" s="174" t="s">
        <v>478</v>
      </c>
      <c r="EA61" s="176" t="s">
        <v>116</v>
      </c>
      <c r="EB61" s="345">
        <v>0</v>
      </c>
      <c r="EC61" s="174">
        <v>0</v>
      </c>
      <c r="ED61" s="176">
        <v>45</v>
      </c>
      <c r="EE61" s="345">
        <v>0</v>
      </c>
      <c r="EF61" s="174">
        <v>0</v>
      </c>
      <c r="EG61" s="176">
        <v>43</v>
      </c>
      <c r="EH61" s="345">
        <v>1</v>
      </c>
      <c r="EI61" s="174">
        <v>0.3</v>
      </c>
      <c r="EJ61" s="176">
        <v>40</v>
      </c>
      <c r="EK61" s="345">
        <v>0</v>
      </c>
      <c r="EL61" s="174">
        <v>0</v>
      </c>
      <c r="EM61" s="176">
        <v>28</v>
      </c>
      <c r="EN61" s="345" t="s">
        <v>116</v>
      </c>
      <c r="EO61" s="174" t="s">
        <v>116</v>
      </c>
      <c r="EP61" s="176" t="s">
        <v>116</v>
      </c>
      <c r="EQ61" s="345">
        <v>190</v>
      </c>
      <c r="ER61" s="174">
        <v>65.5</v>
      </c>
      <c r="ES61" s="176">
        <v>1</v>
      </c>
      <c r="ET61" s="345">
        <v>0</v>
      </c>
      <c r="EU61" s="174">
        <v>0</v>
      </c>
      <c r="EV61" s="176">
        <v>39</v>
      </c>
      <c r="EW61" s="345">
        <v>2</v>
      </c>
      <c r="EX61" s="174">
        <v>0.7</v>
      </c>
      <c r="EY61" s="176">
        <v>27</v>
      </c>
      <c r="EZ61" s="345">
        <v>1</v>
      </c>
      <c r="FA61" s="174">
        <v>0.4</v>
      </c>
      <c r="FB61" s="176">
        <v>45</v>
      </c>
      <c r="FC61" s="345">
        <v>0</v>
      </c>
      <c r="FD61" s="174">
        <v>0</v>
      </c>
      <c r="FE61" s="176">
        <v>44</v>
      </c>
      <c r="FF61" s="345">
        <v>1</v>
      </c>
      <c r="FG61" s="174">
        <v>0.4</v>
      </c>
      <c r="FH61" s="176">
        <v>38</v>
      </c>
      <c r="FI61" s="345">
        <v>5</v>
      </c>
      <c r="FJ61" s="174">
        <v>2.1</v>
      </c>
      <c r="FK61" s="176">
        <v>14</v>
      </c>
      <c r="FL61" s="345">
        <v>22</v>
      </c>
      <c r="FM61" s="174">
        <v>9.9</v>
      </c>
      <c r="FN61" s="176">
        <v>2</v>
      </c>
      <c r="FO61" s="345">
        <v>6</v>
      </c>
      <c r="FP61" s="174">
        <v>2.9</v>
      </c>
      <c r="FQ61" s="176">
        <v>7</v>
      </c>
      <c r="FR61" s="345" t="s">
        <v>740</v>
      </c>
      <c r="FS61" s="174" t="s">
        <v>740</v>
      </c>
      <c r="FT61" s="176" t="s">
        <v>116</v>
      </c>
      <c r="FU61" s="345">
        <v>1</v>
      </c>
      <c r="FV61" s="174">
        <v>0.5</v>
      </c>
      <c r="FW61" s="176">
        <v>14</v>
      </c>
      <c r="FX61" s="345">
        <v>0</v>
      </c>
      <c r="FY61" s="174">
        <v>0</v>
      </c>
      <c r="FZ61" s="176">
        <v>32</v>
      </c>
      <c r="GA61" s="345" t="s">
        <v>116</v>
      </c>
      <c r="GB61" s="174" t="s">
        <v>116</v>
      </c>
      <c r="GC61" s="176" t="s">
        <v>116</v>
      </c>
      <c r="GD61" s="345" t="s">
        <v>740</v>
      </c>
      <c r="GE61" s="174" t="s">
        <v>740</v>
      </c>
      <c r="GF61" s="176" t="s">
        <v>116</v>
      </c>
      <c r="GG61" s="345">
        <v>1</v>
      </c>
      <c r="GH61" s="174">
        <v>0.6</v>
      </c>
      <c r="GI61" s="176">
        <v>17</v>
      </c>
      <c r="GJ61" s="345">
        <v>14</v>
      </c>
      <c r="GK61" s="174">
        <v>7.9</v>
      </c>
      <c r="GL61" s="176">
        <v>3</v>
      </c>
      <c r="GM61" s="345">
        <v>3</v>
      </c>
      <c r="GN61" s="174">
        <v>1.8</v>
      </c>
      <c r="GO61" s="176">
        <v>18</v>
      </c>
      <c r="GP61" s="345">
        <v>0</v>
      </c>
      <c r="GQ61" s="174">
        <v>0</v>
      </c>
      <c r="GR61" s="176">
        <v>43</v>
      </c>
      <c r="GS61" s="345">
        <v>1</v>
      </c>
      <c r="GT61" s="174">
        <v>0.7</v>
      </c>
      <c r="GU61" s="176">
        <v>31</v>
      </c>
      <c r="GV61" s="345">
        <v>3</v>
      </c>
      <c r="GW61" s="174">
        <v>2.2000000000000002</v>
      </c>
      <c r="GX61" s="176">
        <v>8</v>
      </c>
      <c r="GY61" s="345">
        <v>2</v>
      </c>
      <c r="GZ61" s="174">
        <v>1.5</v>
      </c>
      <c r="HA61" s="176">
        <v>20</v>
      </c>
      <c r="HB61" s="345" t="s">
        <v>116</v>
      </c>
      <c r="HC61" s="174" t="s">
        <v>116</v>
      </c>
      <c r="HD61" s="176" t="s">
        <v>116</v>
      </c>
      <c r="HE61" s="345">
        <v>0</v>
      </c>
      <c r="HF61" s="174">
        <v>0</v>
      </c>
      <c r="HG61" s="176">
        <v>38</v>
      </c>
      <c r="HH61" s="345" t="s">
        <v>740</v>
      </c>
      <c r="HI61" s="174" t="s">
        <v>740</v>
      </c>
      <c r="HJ61" s="176" t="s">
        <v>116</v>
      </c>
      <c r="HK61" s="345">
        <v>0</v>
      </c>
      <c r="HL61" s="174">
        <v>0</v>
      </c>
      <c r="HM61" s="176">
        <v>26</v>
      </c>
      <c r="HN61" s="345">
        <v>0</v>
      </c>
      <c r="HO61" s="174">
        <v>0</v>
      </c>
      <c r="HP61" s="176">
        <v>31</v>
      </c>
      <c r="HQ61" s="345">
        <v>1</v>
      </c>
      <c r="HR61" s="174">
        <v>1</v>
      </c>
      <c r="HS61" s="176">
        <v>17</v>
      </c>
      <c r="HT61" s="345">
        <v>9</v>
      </c>
      <c r="HU61" s="174">
        <v>8.6999999999999993</v>
      </c>
      <c r="HV61" s="176">
        <v>4</v>
      </c>
      <c r="HW61" s="345">
        <v>0</v>
      </c>
      <c r="HX61" s="174">
        <v>0</v>
      </c>
      <c r="HY61" s="176">
        <v>42</v>
      </c>
      <c r="HZ61" s="345">
        <v>14</v>
      </c>
      <c r="IA61" s="174">
        <v>13.9</v>
      </c>
      <c r="IB61" s="176">
        <v>3</v>
      </c>
      <c r="IC61" s="345">
        <v>0</v>
      </c>
      <c r="ID61" s="174">
        <v>0</v>
      </c>
      <c r="IE61" s="176">
        <v>21</v>
      </c>
      <c r="IF61" s="345">
        <v>0</v>
      </c>
      <c r="IG61" s="174">
        <v>0</v>
      </c>
      <c r="IH61" s="176">
        <v>39</v>
      </c>
      <c r="II61" s="345" t="s">
        <v>116</v>
      </c>
      <c r="IJ61" s="174" t="s">
        <v>116</v>
      </c>
      <c r="IK61" s="176" t="s">
        <v>116</v>
      </c>
      <c r="IL61" s="345" t="s">
        <v>478</v>
      </c>
      <c r="IM61" s="174" t="s">
        <v>478</v>
      </c>
      <c r="IN61" s="176" t="s">
        <v>116</v>
      </c>
      <c r="IO61" s="345" t="s">
        <v>116</v>
      </c>
      <c r="IP61" s="174" t="s">
        <v>116</v>
      </c>
      <c r="IQ61" s="176" t="s">
        <v>116</v>
      </c>
      <c r="IR61" s="345">
        <v>0</v>
      </c>
      <c r="IS61" s="174">
        <v>0</v>
      </c>
      <c r="IT61" s="176">
        <v>13</v>
      </c>
      <c r="IU61" s="345" t="s">
        <v>740</v>
      </c>
      <c r="IV61" s="174" t="s">
        <v>740</v>
      </c>
      <c r="IW61" s="176" t="s">
        <v>116</v>
      </c>
      <c r="IX61" s="345">
        <v>0</v>
      </c>
      <c r="IY61" s="174">
        <v>0</v>
      </c>
      <c r="IZ61" s="176">
        <v>44</v>
      </c>
      <c r="JA61" s="345">
        <v>1</v>
      </c>
      <c r="JB61" s="174">
        <v>1.3</v>
      </c>
      <c r="JC61" s="176">
        <v>12</v>
      </c>
      <c r="JD61" s="345">
        <v>0</v>
      </c>
      <c r="JE61" s="174">
        <v>0</v>
      </c>
      <c r="JF61" s="176">
        <v>22</v>
      </c>
      <c r="JG61" s="345">
        <v>0</v>
      </c>
      <c r="JH61" s="174">
        <v>0</v>
      </c>
      <c r="JI61" s="176">
        <v>22</v>
      </c>
      <c r="JJ61" s="345">
        <v>14</v>
      </c>
      <c r="JK61" s="174">
        <v>20.3</v>
      </c>
      <c r="JL61" s="176">
        <v>1</v>
      </c>
      <c r="JM61" s="345" t="s">
        <v>478</v>
      </c>
      <c r="JN61" s="174" t="s">
        <v>478</v>
      </c>
      <c r="JO61" s="176" t="s">
        <v>116</v>
      </c>
      <c r="JP61" s="345" t="s">
        <v>116</v>
      </c>
      <c r="JQ61" s="174" t="s">
        <v>116</v>
      </c>
      <c r="JR61" s="176" t="s">
        <v>116</v>
      </c>
      <c r="JS61" s="345">
        <v>3</v>
      </c>
      <c r="JT61" s="174">
        <v>4.5</v>
      </c>
      <c r="JU61" s="176">
        <v>6</v>
      </c>
      <c r="JV61" s="345" t="s">
        <v>478</v>
      </c>
      <c r="JW61" s="174" t="s">
        <v>478</v>
      </c>
      <c r="JX61" s="176" t="s">
        <v>116</v>
      </c>
      <c r="JY61" s="345" t="s">
        <v>116</v>
      </c>
      <c r="JZ61" s="174" t="s">
        <v>116</v>
      </c>
      <c r="KA61" s="176" t="s">
        <v>116</v>
      </c>
      <c r="KB61" s="345" t="s">
        <v>740</v>
      </c>
      <c r="KC61" s="174" t="s">
        <v>740</v>
      </c>
      <c r="KD61" s="176" t="s">
        <v>116</v>
      </c>
      <c r="KE61" s="345" t="s">
        <v>116</v>
      </c>
      <c r="KF61" s="174" t="s">
        <v>116</v>
      </c>
      <c r="KG61" s="176" t="s">
        <v>116</v>
      </c>
      <c r="KH61" s="345">
        <v>23</v>
      </c>
      <c r="KI61" s="174">
        <v>39.700000000000003</v>
      </c>
      <c r="KJ61" s="176">
        <v>1</v>
      </c>
      <c r="KK61" s="345">
        <v>2</v>
      </c>
      <c r="KL61" s="174">
        <v>3.5</v>
      </c>
      <c r="KM61" s="176">
        <v>5</v>
      </c>
      <c r="KN61" s="345">
        <v>1</v>
      </c>
      <c r="KO61" s="174">
        <v>1.9</v>
      </c>
      <c r="KP61" s="176">
        <v>17</v>
      </c>
    </row>
    <row r="62" spans="1:302" ht="12.4" customHeight="1">
      <c r="A62" s="341" t="s">
        <v>787</v>
      </c>
      <c r="B62" s="163" t="s">
        <v>788</v>
      </c>
      <c r="C62" s="345">
        <v>121</v>
      </c>
      <c r="D62" s="174">
        <v>0.9</v>
      </c>
      <c r="E62" s="176">
        <v>36</v>
      </c>
      <c r="F62" s="345">
        <v>71</v>
      </c>
      <c r="G62" s="174">
        <v>0.9</v>
      </c>
      <c r="H62" s="176">
        <v>22</v>
      </c>
      <c r="I62" s="345">
        <v>65</v>
      </c>
      <c r="J62" s="174">
        <v>0.8</v>
      </c>
      <c r="K62" s="176">
        <v>29</v>
      </c>
      <c r="L62" s="345">
        <v>46</v>
      </c>
      <c r="M62" s="174">
        <v>0.7</v>
      </c>
      <c r="N62" s="176">
        <v>29</v>
      </c>
      <c r="O62" s="345">
        <v>11</v>
      </c>
      <c r="P62" s="174">
        <v>0.2</v>
      </c>
      <c r="Q62" s="176">
        <v>42</v>
      </c>
      <c r="R62" s="345">
        <v>103</v>
      </c>
      <c r="S62" s="174">
        <v>2.6</v>
      </c>
      <c r="T62" s="176">
        <v>7</v>
      </c>
      <c r="U62" s="345">
        <v>17</v>
      </c>
      <c r="V62" s="174">
        <v>0.7</v>
      </c>
      <c r="W62" s="176">
        <v>33</v>
      </c>
      <c r="X62" s="345">
        <v>6</v>
      </c>
      <c r="Y62" s="174">
        <v>0.3</v>
      </c>
      <c r="Z62" s="176">
        <v>40</v>
      </c>
      <c r="AA62" s="345">
        <v>6</v>
      </c>
      <c r="AB62" s="174">
        <v>0.3</v>
      </c>
      <c r="AC62" s="176">
        <v>34</v>
      </c>
      <c r="AD62" s="345">
        <v>1</v>
      </c>
      <c r="AE62" s="174">
        <v>0.1</v>
      </c>
      <c r="AF62" s="176">
        <v>19</v>
      </c>
      <c r="AG62" s="345" t="s">
        <v>116</v>
      </c>
      <c r="AH62" s="174" t="s">
        <v>116</v>
      </c>
      <c r="AI62" s="176" t="s">
        <v>116</v>
      </c>
      <c r="AJ62" s="345">
        <v>3</v>
      </c>
      <c r="AK62" s="174">
        <v>0.2</v>
      </c>
      <c r="AL62" s="176">
        <v>32</v>
      </c>
      <c r="AM62" s="345">
        <v>40</v>
      </c>
      <c r="AN62" s="174">
        <v>3</v>
      </c>
      <c r="AO62" s="176">
        <v>10</v>
      </c>
      <c r="AP62" s="345">
        <v>5</v>
      </c>
      <c r="AQ62" s="174">
        <v>0.4</v>
      </c>
      <c r="AR62" s="176">
        <v>41</v>
      </c>
      <c r="AS62" s="345">
        <v>7</v>
      </c>
      <c r="AT62" s="174">
        <v>0.6</v>
      </c>
      <c r="AU62" s="176">
        <v>15</v>
      </c>
      <c r="AV62" s="345">
        <v>2</v>
      </c>
      <c r="AW62" s="174">
        <v>0.2</v>
      </c>
      <c r="AX62" s="176">
        <v>25</v>
      </c>
      <c r="AY62" s="345">
        <v>6</v>
      </c>
      <c r="AZ62" s="174">
        <v>0.6</v>
      </c>
      <c r="BA62" s="176">
        <v>27</v>
      </c>
      <c r="BB62" s="345">
        <v>3</v>
      </c>
      <c r="BC62" s="174">
        <v>0.3</v>
      </c>
      <c r="BD62" s="176">
        <v>39</v>
      </c>
      <c r="BE62" s="345">
        <v>7</v>
      </c>
      <c r="BF62" s="174">
        <v>0.9</v>
      </c>
      <c r="BG62" s="176">
        <v>31</v>
      </c>
      <c r="BH62" s="345">
        <v>6</v>
      </c>
      <c r="BI62" s="174">
        <v>0.8</v>
      </c>
      <c r="BJ62" s="176">
        <v>32</v>
      </c>
      <c r="BK62" s="345">
        <v>1</v>
      </c>
      <c r="BL62" s="174">
        <v>0.1</v>
      </c>
      <c r="BM62" s="176">
        <v>40</v>
      </c>
      <c r="BN62" s="345">
        <v>4</v>
      </c>
      <c r="BO62" s="174">
        <v>0.5</v>
      </c>
      <c r="BP62" s="176">
        <v>36</v>
      </c>
      <c r="BQ62" s="345" t="s">
        <v>116</v>
      </c>
      <c r="BR62" s="174" t="s">
        <v>116</v>
      </c>
      <c r="BS62" s="176" t="s">
        <v>116</v>
      </c>
      <c r="BT62" s="345">
        <v>1</v>
      </c>
      <c r="BU62" s="174">
        <v>0.1</v>
      </c>
      <c r="BV62" s="176">
        <v>30</v>
      </c>
      <c r="BW62" s="345">
        <v>49</v>
      </c>
      <c r="BX62" s="174">
        <v>7.2</v>
      </c>
      <c r="BY62" s="176">
        <v>4</v>
      </c>
      <c r="BZ62" s="345">
        <v>5</v>
      </c>
      <c r="CA62" s="174">
        <v>0.8</v>
      </c>
      <c r="CB62" s="176">
        <v>15</v>
      </c>
      <c r="CC62" s="345">
        <v>43</v>
      </c>
      <c r="CD62" s="174">
        <v>6.8</v>
      </c>
      <c r="CE62" s="176">
        <v>4</v>
      </c>
      <c r="CF62" s="345">
        <v>1</v>
      </c>
      <c r="CG62" s="174">
        <v>0.2</v>
      </c>
      <c r="CH62" s="176">
        <v>44</v>
      </c>
      <c r="CI62" s="345">
        <v>0</v>
      </c>
      <c r="CJ62" s="174">
        <v>0</v>
      </c>
      <c r="CK62" s="176">
        <v>35</v>
      </c>
      <c r="CL62" s="345">
        <v>2</v>
      </c>
      <c r="CM62" s="174">
        <v>0.4</v>
      </c>
      <c r="CN62" s="176">
        <v>24</v>
      </c>
      <c r="CO62" s="345">
        <v>2</v>
      </c>
      <c r="CP62" s="174">
        <v>0.4</v>
      </c>
      <c r="CQ62" s="176">
        <v>27</v>
      </c>
      <c r="CR62" s="345" t="s">
        <v>478</v>
      </c>
      <c r="CS62" s="174" t="s">
        <v>478</v>
      </c>
      <c r="CT62" s="176" t="s">
        <v>116</v>
      </c>
      <c r="CU62" s="345">
        <v>22</v>
      </c>
      <c r="CV62" s="174">
        <v>4.3</v>
      </c>
      <c r="CW62" s="176">
        <v>9</v>
      </c>
      <c r="CX62" s="345" t="s">
        <v>116</v>
      </c>
      <c r="CY62" s="174" t="s">
        <v>116</v>
      </c>
      <c r="CZ62" s="176" t="s">
        <v>116</v>
      </c>
      <c r="DA62" s="345">
        <v>0</v>
      </c>
      <c r="DB62" s="174">
        <v>0</v>
      </c>
      <c r="DC62" s="176">
        <v>27</v>
      </c>
      <c r="DD62" s="345" t="s">
        <v>116</v>
      </c>
      <c r="DE62" s="174" t="s">
        <v>116</v>
      </c>
      <c r="DF62" s="176" t="s">
        <v>116</v>
      </c>
      <c r="DG62" s="345">
        <v>2</v>
      </c>
      <c r="DH62" s="174">
        <v>0.5</v>
      </c>
      <c r="DI62" s="176">
        <v>35</v>
      </c>
      <c r="DJ62" s="345">
        <v>7</v>
      </c>
      <c r="DK62" s="174">
        <v>1.6</v>
      </c>
      <c r="DL62" s="176">
        <v>13</v>
      </c>
      <c r="DM62" s="345" t="s">
        <v>478</v>
      </c>
      <c r="DN62" s="174" t="s">
        <v>478</v>
      </c>
      <c r="DO62" s="176" t="s">
        <v>116</v>
      </c>
      <c r="DP62" s="345">
        <v>0</v>
      </c>
      <c r="DQ62" s="174">
        <v>0</v>
      </c>
      <c r="DR62" s="176">
        <v>43</v>
      </c>
      <c r="DS62" s="345">
        <v>5</v>
      </c>
      <c r="DT62" s="174">
        <v>1.3</v>
      </c>
      <c r="DU62" s="176">
        <v>9</v>
      </c>
      <c r="DV62" s="345" t="s">
        <v>116</v>
      </c>
      <c r="DW62" s="174" t="s">
        <v>116</v>
      </c>
      <c r="DX62" s="176" t="s">
        <v>116</v>
      </c>
      <c r="DY62" s="345">
        <v>0</v>
      </c>
      <c r="DZ62" s="174">
        <v>0</v>
      </c>
      <c r="EA62" s="176">
        <v>35</v>
      </c>
      <c r="EB62" s="345">
        <v>2</v>
      </c>
      <c r="EC62" s="174">
        <v>0.6</v>
      </c>
      <c r="ED62" s="176">
        <v>33</v>
      </c>
      <c r="EE62" s="345">
        <v>0</v>
      </c>
      <c r="EF62" s="174">
        <v>0</v>
      </c>
      <c r="EG62" s="176">
        <v>40</v>
      </c>
      <c r="EH62" s="345">
        <v>2</v>
      </c>
      <c r="EI62" s="174">
        <v>0.6</v>
      </c>
      <c r="EJ62" s="176">
        <v>35</v>
      </c>
      <c r="EK62" s="345">
        <v>0</v>
      </c>
      <c r="EL62" s="174">
        <v>0</v>
      </c>
      <c r="EM62" s="176">
        <v>22</v>
      </c>
      <c r="EN62" s="345" t="s">
        <v>116</v>
      </c>
      <c r="EO62" s="174" t="s">
        <v>116</v>
      </c>
      <c r="EP62" s="176" t="s">
        <v>116</v>
      </c>
      <c r="EQ62" s="345">
        <v>1</v>
      </c>
      <c r="ER62" s="174">
        <v>0.3</v>
      </c>
      <c r="ES62" s="176">
        <v>25</v>
      </c>
      <c r="ET62" s="345">
        <v>1</v>
      </c>
      <c r="EU62" s="174">
        <v>0.4</v>
      </c>
      <c r="EV62" s="176">
        <v>28</v>
      </c>
      <c r="EW62" s="345">
        <v>2</v>
      </c>
      <c r="EX62" s="174">
        <v>0.7</v>
      </c>
      <c r="EY62" s="176">
        <v>29</v>
      </c>
      <c r="EZ62" s="345">
        <v>1</v>
      </c>
      <c r="FA62" s="174">
        <v>0.4</v>
      </c>
      <c r="FB62" s="176">
        <v>33</v>
      </c>
      <c r="FC62" s="345">
        <v>1</v>
      </c>
      <c r="FD62" s="174">
        <v>0.4</v>
      </c>
      <c r="FE62" s="176">
        <v>22</v>
      </c>
      <c r="FF62" s="345">
        <v>2</v>
      </c>
      <c r="FG62" s="174">
        <v>0.8</v>
      </c>
      <c r="FH62" s="176">
        <v>34</v>
      </c>
      <c r="FI62" s="345">
        <v>0</v>
      </c>
      <c r="FJ62" s="174">
        <v>0</v>
      </c>
      <c r="FK62" s="176">
        <v>39</v>
      </c>
      <c r="FL62" s="345">
        <v>2</v>
      </c>
      <c r="FM62" s="174">
        <v>0.9</v>
      </c>
      <c r="FN62" s="176">
        <v>32</v>
      </c>
      <c r="FO62" s="345">
        <v>0</v>
      </c>
      <c r="FP62" s="174">
        <v>0</v>
      </c>
      <c r="FQ62" s="176">
        <v>26</v>
      </c>
      <c r="FR62" s="345" t="s">
        <v>116</v>
      </c>
      <c r="FS62" s="174" t="s">
        <v>116</v>
      </c>
      <c r="FT62" s="176" t="s">
        <v>116</v>
      </c>
      <c r="FU62" s="345">
        <v>1</v>
      </c>
      <c r="FV62" s="174">
        <v>0.5</v>
      </c>
      <c r="FW62" s="176">
        <v>19</v>
      </c>
      <c r="FX62" s="345">
        <v>1</v>
      </c>
      <c r="FY62" s="174">
        <v>0.5</v>
      </c>
      <c r="FZ62" s="176">
        <v>27</v>
      </c>
      <c r="GA62" s="345">
        <v>1</v>
      </c>
      <c r="GB62" s="174">
        <v>0.5</v>
      </c>
      <c r="GC62" s="176">
        <v>16</v>
      </c>
      <c r="GD62" s="345" t="s">
        <v>116</v>
      </c>
      <c r="GE62" s="174" t="s">
        <v>116</v>
      </c>
      <c r="GF62" s="176" t="s">
        <v>116</v>
      </c>
      <c r="GG62" s="345" t="s">
        <v>116</v>
      </c>
      <c r="GH62" s="174" t="s">
        <v>116</v>
      </c>
      <c r="GI62" s="176" t="s">
        <v>116</v>
      </c>
      <c r="GJ62" s="345" t="s">
        <v>116</v>
      </c>
      <c r="GK62" s="174" t="s">
        <v>116</v>
      </c>
      <c r="GL62" s="176" t="s">
        <v>116</v>
      </c>
      <c r="GM62" s="345">
        <v>0</v>
      </c>
      <c r="GN62" s="174">
        <v>0</v>
      </c>
      <c r="GO62" s="176">
        <v>34</v>
      </c>
      <c r="GP62" s="345">
        <v>0</v>
      </c>
      <c r="GQ62" s="174">
        <v>0</v>
      </c>
      <c r="GR62" s="176">
        <v>17</v>
      </c>
      <c r="GS62" s="345">
        <v>0</v>
      </c>
      <c r="GT62" s="174">
        <v>0</v>
      </c>
      <c r="GU62" s="176">
        <v>43</v>
      </c>
      <c r="GV62" s="345">
        <v>0</v>
      </c>
      <c r="GW62" s="174">
        <v>0</v>
      </c>
      <c r="GX62" s="176">
        <v>20</v>
      </c>
      <c r="GY62" s="345">
        <v>0</v>
      </c>
      <c r="GZ62" s="174">
        <v>0</v>
      </c>
      <c r="HA62" s="176">
        <v>36</v>
      </c>
      <c r="HB62" s="345" t="s">
        <v>116</v>
      </c>
      <c r="HC62" s="174" t="s">
        <v>116</v>
      </c>
      <c r="HD62" s="176" t="s">
        <v>116</v>
      </c>
      <c r="HE62" s="345">
        <v>0</v>
      </c>
      <c r="HF62" s="174">
        <v>0</v>
      </c>
      <c r="HG62" s="176">
        <v>29</v>
      </c>
      <c r="HH62" s="345">
        <v>0</v>
      </c>
      <c r="HI62" s="174">
        <v>0</v>
      </c>
      <c r="HJ62" s="176">
        <v>23</v>
      </c>
      <c r="HK62" s="345" t="s">
        <v>116</v>
      </c>
      <c r="HL62" s="174" t="s">
        <v>116</v>
      </c>
      <c r="HM62" s="176" t="s">
        <v>116</v>
      </c>
      <c r="HN62" s="345">
        <v>0</v>
      </c>
      <c r="HO62" s="174">
        <v>0</v>
      </c>
      <c r="HP62" s="176">
        <v>45</v>
      </c>
      <c r="HQ62" s="345" t="s">
        <v>478</v>
      </c>
      <c r="HR62" s="174" t="s">
        <v>478</v>
      </c>
      <c r="HS62" s="176" t="s">
        <v>116</v>
      </c>
      <c r="HT62" s="345">
        <v>0</v>
      </c>
      <c r="HU62" s="174">
        <v>0</v>
      </c>
      <c r="HV62" s="176">
        <v>41</v>
      </c>
      <c r="HW62" s="345">
        <v>1</v>
      </c>
      <c r="HX62" s="174">
        <v>1</v>
      </c>
      <c r="HY62" s="176">
        <v>32</v>
      </c>
      <c r="HZ62" s="345">
        <v>0</v>
      </c>
      <c r="IA62" s="174">
        <v>0</v>
      </c>
      <c r="IB62" s="176">
        <v>35</v>
      </c>
      <c r="IC62" s="345">
        <v>0</v>
      </c>
      <c r="ID62" s="174">
        <v>0</v>
      </c>
      <c r="IE62" s="176">
        <v>28</v>
      </c>
      <c r="IF62" s="345">
        <v>1</v>
      </c>
      <c r="IG62" s="174">
        <v>1.1000000000000001</v>
      </c>
      <c r="IH62" s="176">
        <v>22</v>
      </c>
      <c r="II62" s="345" t="s">
        <v>478</v>
      </c>
      <c r="IJ62" s="174" t="s">
        <v>478</v>
      </c>
      <c r="IK62" s="176" t="s">
        <v>116</v>
      </c>
      <c r="IL62" s="345" t="s">
        <v>116</v>
      </c>
      <c r="IM62" s="174" t="s">
        <v>116</v>
      </c>
      <c r="IN62" s="176" t="s">
        <v>116</v>
      </c>
      <c r="IO62" s="345" t="s">
        <v>116</v>
      </c>
      <c r="IP62" s="174" t="s">
        <v>116</v>
      </c>
      <c r="IQ62" s="176" t="s">
        <v>116</v>
      </c>
      <c r="IR62" s="345" t="s">
        <v>478</v>
      </c>
      <c r="IS62" s="174" t="s">
        <v>478</v>
      </c>
      <c r="IT62" s="176" t="s">
        <v>116</v>
      </c>
      <c r="IU62" s="345" t="s">
        <v>116</v>
      </c>
      <c r="IV62" s="174" t="s">
        <v>116</v>
      </c>
      <c r="IW62" s="176" t="s">
        <v>116</v>
      </c>
      <c r="IX62" s="345">
        <v>0</v>
      </c>
      <c r="IY62" s="174">
        <v>0</v>
      </c>
      <c r="IZ62" s="176">
        <v>21</v>
      </c>
      <c r="JA62" s="345" t="s">
        <v>116</v>
      </c>
      <c r="JB62" s="174" t="s">
        <v>116</v>
      </c>
      <c r="JC62" s="176" t="s">
        <v>116</v>
      </c>
      <c r="JD62" s="345">
        <v>0</v>
      </c>
      <c r="JE62" s="174">
        <v>0</v>
      </c>
      <c r="JF62" s="176">
        <v>14</v>
      </c>
      <c r="JG62" s="345" t="s">
        <v>116</v>
      </c>
      <c r="JH62" s="174" t="s">
        <v>116</v>
      </c>
      <c r="JI62" s="176" t="s">
        <v>116</v>
      </c>
      <c r="JJ62" s="345">
        <v>0</v>
      </c>
      <c r="JK62" s="174">
        <v>0</v>
      </c>
      <c r="JL62" s="176">
        <v>28</v>
      </c>
      <c r="JM62" s="345">
        <v>0</v>
      </c>
      <c r="JN62" s="174">
        <v>0</v>
      </c>
      <c r="JO62" s="176">
        <v>26</v>
      </c>
      <c r="JP62" s="345">
        <v>15</v>
      </c>
      <c r="JQ62" s="174">
        <v>22.1</v>
      </c>
      <c r="JR62" s="176">
        <v>2</v>
      </c>
      <c r="JS62" s="345">
        <v>0</v>
      </c>
      <c r="JT62" s="174">
        <v>0</v>
      </c>
      <c r="JU62" s="176">
        <v>44</v>
      </c>
      <c r="JV62" s="345" t="s">
        <v>116</v>
      </c>
      <c r="JW62" s="174" t="s">
        <v>116</v>
      </c>
      <c r="JX62" s="176" t="s">
        <v>116</v>
      </c>
      <c r="JY62" s="345">
        <v>0</v>
      </c>
      <c r="JZ62" s="174">
        <v>0</v>
      </c>
      <c r="KA62" s="176">
        <v>24</v>
      </c>
      <c r="KB62" s="345">
        <v>0</v>
      </c>
      <c r="KC62" s="174">
        <v>0</v>
      </c>
      <c r="KD62" s="176">
        <v>18</v>
      </c>
      <c r="KE62" s="345" t="s">
        <v>116</v>
      </c>
      <c r="KF62" s="174" t="s">
        <v>116</v>
      </c>
      <c r="KG62" s="176" t="s">
        <v>116</v>
      </c>
      <c r="KH62" s="345">
        <v>0</v>
      </c>
      <c r="KI62" s="174">
        <v>0</v>
      </c>
      <c r="KJ62" s="176">
        <v>27</v>
      </c>
      <c r="KK62" s="345">
        <v>0</v>
      </c>
      <c r="KL62" s="174">
        <v>0</v>
      </c>
      <c r="KM62" s="176">
        <v>21</v>
      </c>
      <c r="KN62" s="345">
        <v>2</v>
      </c>
      <c r="KO62" s="174">
        <v>3.8</v>
      </c>
      <c r="KP62" s="176">
        <v>5</v>
      </c>
    </row>
    <row r="63" spans="1:302" ht="12.4" customHeight="1">
      <c r="A63" s="341" t="s">
        <v>789</v>
      </c>
      <c r="B63" s="163" t="s">
        <v>790</v>
      </c>
      <c r="C63" s="345">
        <v>167</v>
      </c>
      <c r="D63" s="174">
        <v>1.2</v>
      </c>
      <c r="E63" s="176">
        <v>31</v>
      </c>
      <c r="F63" s="345">
        <v>91</v>
      </c>
      <c r="G63" s="174">
        <v>1.1000000000000001</v>
      </c>
      <c r="H63" s="176">
        <v>14</v>
      </c>
      <c r="I63" s="345">
        <v>97</v>
      </c>
      <c r="J63" s="174">
        <v>1.2</v>
      </c>
      <c r="K63" s="176">
        <v>23</v>
      </c>
      <c r="L63" s="345">
        <v>26</v>
      </c>
      <c r="M63" s="174">
        <v>0.4</v>
      </c>
      <c r="N63" s="176">
        <v>34</v>
      </c>
      <c r="O63" s="345">
        <v>36</v>
      </c>
      <c r="P63" s="174">
        <v>0.6</v>
      </c>
      <c r="Q63" s="176">
        <v>33</v>
      </c>
      <c r="R63" s="345">
        <v>12</v>
      </c>
      <c r="S63" s="174">
        <v>0.3</v>
      </c>
      <c r="T63" s="176">
        <v>32</v>
      </c>
      <c r="U63" s="345">
        <v>16</v>
      </c>
      <c r="V63" s="174">
        <v>0.7</v>
      </c>
      <c r="W63" s="176">
        <v>35</v>
      </c>
      <c r="X63" s="345">
        <v>9</v>
      </c>
      <c r="Y63" s="174">
        <v>0.4</v>
      </c>
      <c r="Z63" s="176">
        <v>36</v>
      </c>
      <c r="AA63" s="345">
        <v>31</v>
      </c>
      <c r="AB63" s="174">
        <v>1.6</v>
      </c>
      <c r="AC63" s="176">
        <v>11</v>
      </c>
      <c r="AD63" s="345">
        <v>0</v>
      </c>
      <c r="AE63" s="174">
        <v>0</v>
      </c>
      <c r="AF63" s="176">
        <v>27</v>
      </c>
      <c r="AG63" s="345">
        <v>0</v>
      </c>
      <c r="AH63" s="174">
        <v>0</v>
      </c>
      <c r="AI63" s="176">
        <v>31</v>
      </c>
      <c r="AJ63" s="345">
        <v>6</v>
      </c>
      <c r="AK63" s="174">
        <v>0.4</v>
      </c>
      <c r="AL63" s="176">
        <v>22</v>
      </c>
      <c r="AM63" s="345">
        <v>8</v>
      </c>
      <c r="AN63" s="174">
        <v>0.6</v>
      </c>
      <c r="AO63" s="176">
        <v>39</v>
      </c>
      <c r="AP63" s="345">
        <v>7</v>
      </c>
      <c r="AQ63" s="174">
        <v>0.6</v>
      </c>
      <c r="AR63" s="176">
        <v>35</v>
      </c>
      <c r="AS63" s="345">
        <v>3</v>
      </c>
      <c r="AT63" s="174">
        <v>0.3</v>
      </c>
      <c r="AU63" s="176">
        <v>29</v>
      </c>
      <c r="AV63" s="345">
        <v>2</v>
      </c>
      <c r="AW63" s="174">
        <v>0.2</v>
      </c>
      <c r="AX63" s="176">
        <v>37</v>
      </c>
      <c r="AY63" s="345">
        <v>9</v>
      </c>
      <c r="AZ63" s="174">
        <v>1</v>
      </c>
      <c r="BA63" s="176">
        <v>14</v>
      </c>
      <c r="BB63" s="345">
        <v>4</v>
      </c>
      <c r="BC63" s="174">
        <v>0.4</v>
      </c>
      <c r="BD63" s="176">
        <v>30</v>
      </c>
      <c r="BE63" s="345">
        <v>6</v>
      </c>
      <c r="BF63" s="174">
        <v>0.7</v>
      </c>
      <c r="BG63" s="176">
        <v>32</v>
      </c>
      <c r="BH63" s="345">
        <v>11</v>
      </c>
      <c r="BI63" s="174">
        <v>1.4</v>
      </c>
      <c r="BJ63" s="176">
        <v>22</v>
      </c>
      <c r="BK63" s="345">
        <v>1</v>
      </c>
      <c r="BL63" s="174">
        <v>0.1</v>
      </c>
      <c r="BM63" s="176">
        <v>41</v>
      </c>
      <c r="BN63" s="345">
        <v>5</v>
      </c>
      <c r="BO63" s="174">
        <v>0.7</v>
      </c>
      <c r="BP63" s="176">
        <v>31</v>
      </c>
      <c r="BQ63" s="345" t="s">
        <v>116</v>
      </c>
      <c r="BR63" s="174" t="s">
        <v>116</v>
      </c>
      <c r="BS63" s="176" t="s">
        <v>116</v>
      </c>
      <c r="BT63" s="345">
        <v>1</v>
      </c>
      <c r="BU63" s="174">
        <v>0.1</v>
      </c>
      <c r="BV63" s="176">
        <v>31</v>
      </c>
      <c r="BW63" s="345">
        <v>4</v>
      </c>
      <c r="BX63" s="174">
        <v>0.6</v>
      </c>
      <c r="BY63" s="176">
        <v>29</v>
      </c>
      <c r="BZ63" s="345">
        <v>6</v>
      </c>
      <c r="CA63" s="174">
        <v>0.9</v>
      </c>
      <c r="CB63" s="176">
        <v>14</v>
      </c>
      <c r="CC63" s="345">
        <v>1</v>
      </c>
      <c r="CD63" s="174">
        <v>0.2</v>
      </c>
      <c r="CE63" s="176">
        <v>37</v>
      </c>
      <c r="CF63" s="345">
        <v>1</v>
      </c>
      <c r="CG63" s="174">
        <v>0.2</v>
      </c>
      <c r="CH63" s="176">
        <v>33</v>
      </c>
      <c r="CI63" s="345">
        <v>0</v>
      </c>
      <c r="CJ63" s="174">
        <v>0</v>
      </c>
      <c r="CK63" s="176">
        <v>35</v>
      </c>
      <c r="CL63" s="345">
        <v>1</v>
      </c>
      <c r="CM63" s="174">
        <v>0.2</v>
      </c>
      <c r="CN63" s="176">
        <v>31</v>
      </c>
      <c r="CO63" s="345">
        <v>7</v>
      </c>
      <c r="CP63" s="174">
        <v>1.3</v>
      </c>
      <c r="CQ63" s="176">
        <v>15</v>
      </c>
      <c r="CR63" s="345" t="s">
        <v>116</v>
      </c>
      <c r="CS63" s="174" t="s">
        <v>116</v>
      </c>
      <c r="CT63" s="176" t="s">
        <v>116</v>
      </c>
      <c r="CU63" s="345">
        <v>3</v>
      </c>
      <c r="CV63" s="174">
        <v>0.6</v>
      </c>
      <c r="CW63" s="176">
        <v>26</v>
      </c>
      <c r="CX63" s="345" t="s">
        <v>478</v>
      </c>
      <c r="CY63" s="174" t="s">
        <v>478</v>
      </c>
      <c r="CZ63" s="176" t="s">
        <v>116</v>
      </c>
      <c r="DA63" s="345">
        <v>1</v>
      </c>
      <c r="DB63" s="174">
        <v>0.2</v>
      </c>
      <c r="DC63" s="176">
        <v>19</v>
      </c>
      <c r="DD63" s="345" t="s">
        <v>116</v>
      </c>
      <c r="DE63" s="174" t="s">
        <v>116</v>
      </c>
      <c r="DF63" s="176" t="s">
        <v>116</v>
      </c>
      <c r="DG63" s="345">
        <v>2</v>
      </c>
      <c r="DH63" s="174">
        <v>0.5</v>
      </c>
      <c r="DI63" s="176">
        <v>34</v>
      </c>
      <c r="DJ63" s="345">
        <v>6</v>
      </c>
      <c r="DK63" s="174">
        <v>1.4</v>
      </c>
      <c r="DL63" s="176">
        <v>14</v>
      </c>
      <c r="DM63" s="345">
        <v>2</v>
      </c>
      <c r="DN63" s="174">
        <v>0.5</v>
      </c>
      <c r="DO63" s="176">
        <v>26</v>
      </c>
      <c r="DP63" s="345">
        <v>0</v>
      </c>
      <c r="DQ63" s="174">
        <v>0</v>
      </c>
      <c r="DR63" s="176">
        <v>45</v>
      </c>
      <c r="DS63" s="345">
        <v>0</v>
      </c>
      <c r="DT63" s="174">
        <v>0</v>
      </c>
      <c r="DU63" s="176">
        <v>34</v>
      </c>
      <c r="DV63" s="345" t="s">
        <v>116</v>
      </c>
      <c r="DW63" s="174" t="s">
        <v>116</v>
      </c>
      <c r="DX63" s="176" t="s">
        <v>116</v>
      </c>
      <c r="DY63" s="345" t="s">
        <v>478</v>
      </c>
      <c r="DZ63" s="174" t="s">
        <v>478</v>
      </c>
      <c r="EA63" s="176" t="s">
        <v>116</v>
      </c>
      <c r="EB63" s="345">
        <v>2</v>
      </c>
      <c r="EC63" s="174">
        <v>0.6</v>
      </c>
      <c r="ED63" s="176">
        <v>32</v>
      </c>
      <c r="EE63" s="345">
        <v>0</v>
      </c>
      <c r="EF63" s="174">
        <v>0</v>
      </c>
      <c r="EG63" s="176">
        <v>35</v>
      </c>
      <c r="EH63" s="345">
        <v>3</v>
      </c>
      <c r="EI63" s="174">
        <v>0.9</v>
      </c>
      <c r="EJ63" s="176">
        <v>25</v>
      </c>
      <c r="EK63" s="345">
        <v>1</v>
      </c>
      <c r="EL63" s="174">
        <v>0.3</v>
      </c>
      <c r="EM63" s="176">
        <v>20</v>
      </c>
      <c r="EN63" s="345" t="s">
        <v>116</v>
      </c>
      <c r="EO63" s="174" t="s">
        <v>116</v>
      </c>
      <c r="EP63" s="176" t="s">
        <v>116</v>
      </c>
      <c r="EQ63" s="345">
        <v>0</v>
      </c>
      <c r="ER63" s="174">
        <v>0</v>
      </c>
      <c r="ES63" s="176">
        <v>40</v>
      </c>
      <c r="ET63" s="345">
        <v>3</v>
      </c>
      <c r="EU63" s="174">
        <v>1.1000000000000001</v>
      </c>
      <c r="EV63" s="176">
        <v>18</v>
      </c>
      <c r="EW63" s="345">
        <v>2</v>
      </c>
      <c r="EX63" s="174">
        <v>0.7</v>
      </c>
      <c r="EY63" s="176">
        <v>24</v>
      </c>
      <c r="EZ63" s="345">
        <v>1</v>
      </c>
      <c r="FA63" s="174">
        <v>0.4</v>
      </c>
      <c r="FB63" s="176">
        <v>38</v>
      </c>
      <c r="FC63" s="345">
        <v>3</v>
      </c>
      <c r="FD63" s="174">
        <v>1.2</v>
      </c>
      <c r="FE63" s="176">
        <v>12</v>
      </c>
      <c r="FF63" s="345">
        <v>4</v>
      </c>
      <c r="FG63" s="174">
        <v>1.6</v>
      </c>
      <c r="FH63" s="176">
        <v>20</v>
      </c>
      <c r="FI63" s="345">
        <v>1</v>
      </c>
      <c r="FJ63" s="174">
        <v>0.4</v>
      </c>
      <c r="FK63" s="176">
        <v>36</v>
      </c>
      <c r="FL63" s="345">
        <v>2</v>
      </c>
      <c r="FM63" s="174">
        <v>0.9</v>
      </c>
      <c r="FN63" s="176">
        <v>26</v>
      </c>
      <c r="FO63" s="345">
        <v>0</v>
      </c>
      <c r="FP63" s="174">
        <v>0</v>
      </c>
      <c r="FQ63" s="176">
        <v>25</v>
      </c>
      <c r="FR63" s="345">
        <v>0</v>
      </c>
      <c r="FS63" s="174">
        <v>0</v>
      </c>
      <c r="FT63" s="176">
        <v>31</v>
      </c>
      <c r="FU63" s="345">
        <v>0</v>
      </c>
      <c r="FV63" s="174">
        <v>0</v>
      </c>
      <c r="FW63" s="176">
        <v>34</v>
      </c>
      <c r="FX63" s="345">
        <v>1</v>
      </c>
      <c r="FY63" s="174">
        <v>0.5</v>
      </c>
      <c r="FZ63" s="176">
        <v>29</v>
      </c>
      <c r="GA63" s="345">
        <v>0</v>
      </c>
      <c r="GB63" s="174">
        <v>0</v>
      </c>
      <c r="GC63" s="176">
        <v>30</v>
      </c>
      <c r="GD63" s="345">
        <v>0</v>
      </c>
      <c r="GE63" s="174">
        <v>0</v>
      </c>
      <c r="GF63" s="176">
        <v>25</v>
      </c>
      <c r="GG63" s="345" t="s">
        <v>478</v>
      </c>
      <c r="GH63" s="174" t="s">
        <v>478</v>
      </c>
      <c r="GI63" s="176" t="s">
        <v>116</v>
      </c>
      <c r="GJ63" s="345" t="s">
        <v>116</v>
      </c>
      <c r="GK63" s="174" t="s">
        <v>116</v>
      </c>
      <c r="GL63" s="176" t="s">
        <v>116</v>
      </c>
      <c r="GM63" s="345">
        <v>1</v>
      </c>
      <c r="GN63" s="174">
        <v>0.6</v>
      </c>
      <c r="GO63" s="176">
        <v>31</v>
      </c>
      <c r="GP63" s="345">
        <v>1</v>
      </c>
      <c r="GQ63" s="174">
        <v>0.6</v>
      </c>
      <c r="GR63" s="176">
        <v>5</v>
      </c>
      <c r="GS63" s="345">
        <v>1</v>
      </c>
      <c r="GT63" s="174">
        <v>0.7</v>
      </c>
      <c r="GU63" s="176">
        <v>25</v>
      </c>
      <c r="GV63" s="345" t="s">
        <v>116</v>
      </c>
      <c r="GW63" s="174" t="s">
        <v>116</v>
      </c>
      <c r="GX63" s="176" t="s">
        <v>116</v>
      </c>
      <c r="GY63" s="345">
        <v>1</v>
      </c>
      <c r="GZ63" s="174">
        <v>0.8</v>
      </c>
      <c r="HA63" s="176">
        <v>30</v>
      </c>
      <c r="HB63" s="345" t="s">
        <v>116</v>
      </c>
      <c r="HC63" s="174" t="s">
        <v>116</v>
      </c>
      <c r="HD63" s="176" t="s">
        <v>116</v>
      </c>
      <c r="HE63" s="345">
        <v>0</v>
      </c>
      <c r="HF63" s="174">
        <v>0</v>
      </c>
      <c r="HG63" s="176">
        <v>36</v>
      </c>
      <c r="HH63" s="345" t="s">
        <v>116</v>
      </c>
      <c r="HI63" s="174" t="s">
        <v>116</v>
      </c>
      <c r="HJ63" s="176" t="s">
        <v>116</v>
      </c>
      <c r="HK63" s="345">
        <v>2</v>
      </c>
      <c r="HL63" s="174">
        <v>1.7</v>
      </c>
      <c r="HM63" s="176">
        <v>11</v>
      </c>
      <c r="HN63" s="345">
        <v>1</v>
      </c>
      <c r="HO63" s="174">
        <v>0.9</v>
      </c>
      <c r="HP63" s="176">
        <v>13</v>
      </c>
      <c r="HQ63" s="345" t="s">
        <v>478</v>
      </c>
      <c r="HR63" s="174" t="s">
        <v>478</v>
      </c>
      <c r="HS63" s="176" t="s">
        <v>116</v>
      </c>
      <c r="HT63" s="345">
        <v>0</v>
      </c>
      <c r="HU63" s="174">
        <v>0</v>
      </c>
      <c r="HV63" s="176">
        <v>23</v>
      </c>
      <c r="HW63" s="345">
        <v>2</v>
      </c>
      <c r="HX63" s="174">
        <v>1.9</v>
      </c>
      <c r="HY63" s="176">
        <v>18</v>
      </c>
      <c r="HZ63" s="345">
        <v>0</v>
      </c>
      <c r="IA63" s="174">
        <v>0</v>
      </c>
      <c r="IB63" s="176">
        <v>40</v>
      </c>
      <c r="IC63" s="345">
        <v>0</v>
      </c>
      <c r="ID63" s="174">
        <v>0</v>
      </c>
      <c r="IE63" s="176">
        <v>23</v>
      </c>
      <c r="IF63" s="345">
        <v>1</v>
      </c>
      <c r="IG63" s="174">
        <v>1.1000000000000001</v>
      </c>
      <c r="IH63" s="176">
        <v>25</v>
      </c>
      <c r="II63" s="345">
        <v>1</v>
      </c>
      <c r="IJ63" s="174">
        <v>1.1000000000000001</v>
      </c>
      <c r="IK63" s="176">
        <v>10</v>
      </c>
      <c r="IL63" s="345">
        <v>0</v>
      </c>
      <c r="IM63" s="174">
        <v>0</v>
      </c>
      <c r="IN63" s="176">
        <v>18</v>
      </c>
      <c r="IO63" s="345" t="s">
        <v>116</v>
      </c>
      <c r="IP63" s="174" t="s">
        <v>116</v>
      </c>
      <c r="IQ63" s="176" t="s">
        <v>116</v>
      </c>
      <c r="IR63" s="345" t="s">
        <v>116</v>
      </c>
      <c r="IS63" s="174" t="s">
        <v>116</v>
      </c>
      <c r="IT63" s="176" t="s">
        <v>116</v>
      </c>
      <c r="IU63" s="345">
        <v>0</v>
      </c>
      <c r="IV63" s="174">
        <v>0</v>
      </c>
      <c r="IW63" s="176">
        <v>34</v>
      </c>
      <c r="IX63" s="345">
        <v>0</v>
      </c>
      <c r="IY63" s="174">
        <v>0</v>
      </c>
      <c r="IZ63" s="176">
        <v>17</v>
      </c>
      <c r="JA63" s="345" t="s">
        <v>116</v>
      </c>
      <c r="JB63" s="174" t="s">
        <v>116</v>
      </c>
      <c r="JC63" s="176" t="s">
        <v>116</v>
      </c>
      <c r="JD63" s="345">
        <v>0</v>
      </c>
      <c r="JE63" s="174">
        <v>0</v>
      </c>
      <c r="JF63" s="176">
        <v>13</v>
      </c>
      <c r="JG63" s="345" t="s">
        <v>116</v>
      </c>
      <c r="JH63" s="174" t="s">
        <v>116</v>
      </c>
      <c r="JI63" s="176" t="s">
        <v>116</v>
      </c>
      <c r="JJ63" s="345">
        <v>1</v>
      </c>
      <c r="JK63" s="174">
        <v>1.4</v>
      </c>
      <c r="JL63" s="176">
        <v>14</v>
      </c>
      <c r="JM63" s="345">
        <v>1</v>
      </c>
      <c r="JN63" s="174">
        <v>1.4</v>
      </c>
      <c r="JO63" s="176">
        <v>15</v>
      </c>
      <c r="JP63" s="345" t="s">
        <v>116</v>
      </c>
      <c r="JQ63" s="174" t="s">
        <v>116</v>
      </c>
      <c r="JR63" s="176" t="s">
        <v>116</v>
      </c>
      <c r="JS63" s="345">
        <v>1</v>
      </c>
      <c r="JT63" s="174">
        <v>1.5</v>
      </c>
      <c r="JU63" s="176">
        <v>19</v>
      </c>
      <c r="JV63" s="345" t="s">
        <v>116</v>
      </c>
      <c r="JW63" s="174" t="s">
        <v>116</v>
      </c>
      <c r="JX63" s="176" t="s">
        <v>116</v>
      </c>
      <c r="JY63" s="345" t="s">
        <v>478</v>
      </c>
      <c r="JZ63" s="174" t="s">
        <v>478</v>
      </c>
      <c r="KA63" s="176" t="s">
        <v>116</v>
      </c>
      <c r="KB63" s="345">
        <v>0</v>
      </c>
      <c r="KC63" s="174">
        <v>0</v>
      </c>
      <c r="KD63" s="176">
        <v>10</v>
      </c>
      <c r="KE63" s="345" t="s">
        <v>478</v>
      </c>
      <c r="KF63" s="174" t="s">
        <v>478</v>
      </c>
      <c r="KG63" s="176" t="s">
        <v>116</v>
      </c>
      <c r="KH63" s="345">
        <v>0</v>
      </c>
      <c r="KI63" s="174">
        <v>0</v>
      </c>
      <c r="KJ63" s="176">
        <v>15</v>
      </c>
      <c r="KK63" s="345">
        <v>0</v>
      </c>
      <c r="KL63" s="174">
        <v>0</v>
      </c>
      <c r="KM63" s="176">
        <v>28</v>
      </c>
      <c r="KN63" s="345">
        <v>0</v>
      </c>
      <c r="KO63" s="174">
        <v>0</v>
      </c>
      <c r="KP63" s="176">
        <v>31</v>
      </c>
    </row>
    <row r="64" spans="1:302" ht="12.4" customHeight="1">
      <c r="A64" s="341" t="s">
        <v>791</v>
      </c>
      <c r="B64" s="163" t="s">
        <v>792</v>
      </c>
      <c r="C64" s="345">
        <v>266</v>
      </c>
      <c r="D64" s="174">
        <v>1.9</v>
      </c>
      <c r="E64" s="176">
        <v>19</v>
      </c>
      <c r="F64" s="345">
        <v>135</v>
      </c>
      <c r="G64" s="174">
        <v>1.7</v>
      </c>
      <c r="H64" s="176">
        <v>9</v>
      </c>
      <c r="I64" s="345">
        <v>102</v>
      </c>
      <c r="J64" s="174">
        <v>1.3</v>
      </c>
      <c r="K64" s="176">
        <v>22</v>
      </c>
      <c r="L64" s="345">
        <v>35</v>
      </c>
      <c r="M64" s="174">
        <v>0.5</v>
      </c>
      <c r="N64" s="176">
        <v>32</v>
      </c>
      <c r="O64" s="345">
        <v>308</v>
      </c>
      <c r="P64" s="174">
        <v>5.4</v>
      </c>
      <c r="Q64" s="176">
        <v>3</v>
      </c>
      <c r="R64" s="345">
        <v>90</v>
      </c>
      <c r="S64" s="174">
        <v>2.2999999999999998</v>
      </c>
      <c r="T64" s="176">
        <v>9</v>
      </c>
      <c r="U64" s="345">
        <v>24</v>
      </c>
      <c r="V64" s="174">
        <v>1</v>
      </c>
      <c r="W64" s="176">
        <v>27</v>
      </c>
      <c r="X64" s="345">
        <v>11</v>
      </c>
      <c r="Y64" s="174">
        <v>0.5</v>
      </c>
      <c r="Z64" s="176">
        <v>34</v>
      </c>
      <c r="AA64" s="345">
        <v>202</v>
      </c>
      <c r="AB64" s="174">
        <v>10.5</v>
      </c>
      <c r="AC64" s="176">
        <v>3</v>
      </c>
      <c r="AD64" s="345">
        <v>0</v>
      </c>
      <c r="AE64" s="174">
        <v>0</v>
      </c>
      <c r="AF64" s="176">
        <v>21</v>
      </c>
      <c r="AG64" s="345">
        <v>2</v>
      </c>
      <c r="AH64" s="174">
        <v>0.1</v>
      </c>
      <c r="AI64" s="176">
        <v>23</v>
      </c>
      <c r="AJ64" s="345">
        <v>9</v>
      </c>
      <c r="AK64" s="174">
        <v>0.6</v>
      </c>
      <c r="AL64" s="176">
        <v>17</v>
      </c>
      <c r="AM64" s="345">
        <v>9</v>
      </c>
      <c r="AN64" s="174">
        <v>0.7</v>
      </c>
      <c r="AO64" s="176">
        <v>33</v>
      </c>
      <c r="AP64" s="345">
        <v>7</v>
      </c>
      <c r="AQ64" s="174">
        <v>0.6</v>
      </c>
      <c r="AR64" s="176">
        <v>36</v>
      </c>
      <c r="AS64" s="345">
        <v>3</v>
      </c>
      <c r="AT64" s="174">
        <v>0.3</v>
      </c>
      <c r="AU64" s="176">
        <v>30</v>
      </c>
      <c r="AV64" s="345">
        <v>2</v>
      </c>
      <c r="AW64" s="174">
        <v>0.2</v>
      </c>
      <c r="AX64" s="176">
        <v>38</v>
      </c>
      <c r="AY64" s="345">
        <v>9</v>
      </c>
      <c r="AZ64" s="174">
        <v>1</v>
      </c>
      <c r="BA64" s="176">
        <v>15</v>
      </c>
      <c r="BB64" s="345">
        <v>10</v>
      </c>
      <c r="BC64" s="174">
        <v>1.1000000000000001</v>
      </c>
      <c r="BD64" s="176">
        <v>16</v>
      </c>
      <c r="BE64" s="345">
        <v>7</v>
      </c>
      <c r="BF64" s="174">
        <v>0.9</v>
      </c>
      <c r="BG64" s="176">
        <v>28</v>
      </c>
      <c r="BH64" s="345">
        <v>6</v>
      </c>
      <c r="BI64" s="174">
        <v>0.8</v>
      </c>
      <c r="BJ64" s="176">
        <v>33</v>
      </c>
      <c r="BK64" s="345">
        <v>5</v>
      </c>
      <c r="BL64" s="174">
        <v>0.7</v>
      </c>
      <c r="BM64" s="176">
        <v>23</v>
      </c>
      <c r="BN64" s="345">
        <v>17</v>
      </c>
      <c r="BO64" s="174">
        <v>2.2999999999999998</v>
      </c>
      <c r="BP64" s="176">
        <v>12</v>
      </c>
      <c r="BQ64" s="345" t="s">
        <v>116</v>
      </c>
      <c r="BR64" s="174" t="s">
        <v>116</v>
      </c>
      <c r="BS64" s="176" t="s">
        <v>116</v>
      </c>
      <c r="BT64" s="345">
        <v>49</v>
      </c>
      <c r="BU64" s="174">
        <v>7.2</v>
      </c>
      <c r="BV64" s="176">
        <v>5</v>
      </c>
      <c r="BW64" s="345">
        <v>12</v>
      </c>
      <c r="BX64" s="174">
        <v>1.8</v>
      </c>
      <c r="BY64" s="176">
        <v>16</v>
      </c>
      <c r="BZ64" s="345">
        <v>1</v>
      </c>
      <c r="CA64" s="174">
        <v>0.2</v>
      </c>
      <c r="CB64" s="176">
        <v>30</v>
      </c>
      <c r="CC64" s="345">
        <v>1</v>
      </c>
      <c r="CD64" s="174">
        <v>0.2</v>
      </c>
      <c r="CE64" s="176">
        <v>35</v>
      </c>
      <c r="CF64" s="345">
        <v>1</v>
      </c>
      <c r="CG64" s="174">
        <v>0.2</v>
      </c>
      <c r="CH64" s="176">
        <v>41</v>
      </c>
      <c r="CI64" s="345">
        <v>2</v>
      </c>
      <c r="CJ64" s="174">
        <v>0.4</v>
      </c>
      <c r="CK64" s="176">
        <v>19</v>
      </c>
      <c r="CL64" s="345">
        <v>2</v>
      </c>
      <c r="CM64" s="174">
        <v>0.4</v>
      </c>
      <c r="CN64" s="176">
        <v>25</v>
      </c>
      <c r="CO64" s="345">
        <v>5</v>
      </c>
      <c r="CP64" s="174">
        <v>0.9</v>
      </c>
      <c r="CQ64" s="176">
        <v>20</v>
      </c>
      <c r="CR64" s="345" t="s">
        <v>478</v>
      </c>
      <c r="CS64" s="174" t="s">
        <v>478</v>
      </c>
      <c r="CT64" s="176" t="s">
        <v>116</v>
      </c>
      <c r="CU64" s="345">
        <v>5</v>
      </c>
      <c r="CV64" s="174">
        <v>1</v>
      </c>
      <c r="CW64" s="176">
        <v>19</v>
      </c>
      <c r="CX64" s="345">
        <v>0</v>
      </c>
      <c r="CY64" s="174">
        <v>0</v>
      </c>
      <c r="CZ64" s="176">
        <v>14</v>
      </c>
      <c r="DA64" s="345">
        <v>1</v>
      </c>
      <c r="DB64" s="174">
        <v>0.2</v>
      </c>
      <c r="DC64" s="176">
        <v>22</v>
      </c>
      <c r="DD64" s="345" t="s">
        <v>116</v>
      </c>
      <c r="DE64" s="174" t="s">
        <v>116</v>
      </c>
      <c r="DF64" s="176" t="s">
        <v>116</v>
      </c>
      <c r="DG64" s="345">
        <v>9</v>
      </c>
      <c r="DH64" s="174">
        <v>2</v>
      </c>
      <c r="DI64" s="176">
        <v>9</v>
      </c>
      <c r="DJ64" s="345">
        <v>6</v>
      </c>
      <c r="DK64" s="174">
        <v>1.4</v>
      </c>
      <c r="DL64" s="176">
        <v>15</v>
      </c>
      <c r="DM64" s="345">
        <v>7</v>
      </c>
      <c r="DN64" s="174">
        <v>1.7</v>
      </c>
      <c r="DO64" s="176">
        <v>15</v>
      </c>
      <c r="DP64" s="345">
        <v>2</v>
      </c>
      <c r="DQ64" s="174">
        <v>0.5</v>
      </c>
      <c r="DR64" s="176">
        <v>30</v>
      </c>
      <c r="DS64" s="345">
        <v>1</v>
      </c>
      <c r="DT64" s="174">
        <v>0.3</v>
      </c>
      <c r="DU64" s="176">
        <v>26</v>
      </c>
      <c r="DV64" s="345">
        <v>12</v>
      </c>
      <c r="DW64" s="174">
        <v>3.3</v>
      </c>
      <c r="DX64" s="176">
        <v>9</v>
      </c>
      <c r="DY64" s="345">
        <v>5</v>
      </c>
      <c r="DZ64" s="174">
        <v>1.4</v>
      </c>
      <c r="EA64" s="176">
        <v>16</v>
      </c>
      <c r="EB64" s="345">
        <v>1</v>
      </c>
      <c r="EC64" s="174">
        <v>0.3</v>
      </c>
      <c r="ED64" s="176">
        <v>34</v>
      </c>
      <c r="EE64" s="345">
        <v>2</v>
      </c>
      <c r="EF64" s="174">
        <v>0.6</v>
      </c>
      <c r="EG64" s="176">
        <v>15</v>
      </c>
      <c r="EH64" s="345">
        <v>1</v>
      </c>
      <c r="EI64" s="174">
        <v>0.3</v>
      </c>
      <c r="EJ64" s="176">
        <v>39</v>
      </c>
      <c r="EK64" s="345">
        <v>0</v>
      </c>
      <c r="EL64" s="174">
        <v>0</v>
      </c>
      <c r="EM64" s="176">
        <v>25</v>
      </c>
      <c r="EN64" s="345" t="s">
        <v>116</v>
      </c>
      <c r="EO64" s="174" t="s">
        <v>116</v>
      </c>
      <c r="EP64" s="176" t="s">
        <v>116</v>
      </c>
      <c r="EQ64" s="345">
        <v>1</v>
      </c>
      <c r="ER64" s="174">
        <v>0.3</v>
      </c>
      <c r="ES64" s="176">
        <v>24</v>
      </c>
      <c r="ET64" s="345">
        <v>3</v>
      </c>
      <c r="EU64" s="174">
        <v>1.1000000000000001</v>
      </c>
      <c r="EV64" s="176">
        <v>17</v>
      </c>
      <c r="EW64" s="345">
        <v>2</v>
      </c>
      <c r="EX64" s="174">
        <v>0.7</v>
      </c>
      <c r="EY64" s="176">
        <v>30</v>
      </c>
      <c r="EZ64" s="345">
        <v>3</v>
      </c>
      <c r="FA64" s="174">
        <v>1.1000000000000001</v>
      </c>
      <c r="FB64" s="176">
        <v>25</v>
      </c>
      <c r="FC64" s="345">
        <v>5</v>
      </c>
      <c r="FD64" s="174">
        <v>1.9</v>
      </c>
      <c r="FE64" s="176">
        <v>10</v>
      </c>
      <c r="FF64" s="345">
        <v>1</v>
      </c>
      <c r="FG64" s="174">
        <v>0.4</v>
      </c>
      <c r="FH64" s="176">
        <v>43</v>
      </c>
      <c r="FI64" s="345">
        <v>3</v>
      </c>
      <c r="FJ64" s="174">
        <v>1.2</v>
      </c>
      <c r="FK64" s="176">
        <v>20</v>
      </c>
      <c r="FL64" s="345">
        <v>4</v>
      </c>
      <c r="FM64" s="174">
        <v>1.8</v>
      </c>
      <c r="FN64" s="176">
        <v>19</v>
      </c>
      <c r="FO64" s="345">
        <v>1</v>
      </c>
      <c r="FP64" s="174">
        <v>0.5</v>
      </c>
      <c r="FQ64" s="176">
        <v>18</v>
      </c>
      <c r="FR64" s="345">
        <v>0</v>
      </c>
      <c r="FS64" s="174">
        <v>0</v>
      </c>
      <c r="FT64" s="176">
        <v>31</v>
      </c>
      <c r="FU64" s="345">
        <v>1</v>
      </c>
      <c r="FV64" s="174">
        <v>0.5</v>
      </c>
      <c r="FW64" s="176">
        <v>13</v>
      </c>
      <c r="FX64" s="345">
        <v>0</v>
      </c>
      <c r="FY64" s="174">
        <v>0</v>
      </c>
      <c r="FZ64" s="176">
        <v>38</v>
      </c>
      <c r="GA64" s="345" t="s">
        <v>478</v>
      </c>
      <c r="GB64" s="174" t="s">
        <v>478</v>
      </c>
      <c r="GC64" s="176" t="s">
        <v>116</v>
      </c>
      <c r="GD64" s="345">
        <v>4</v>
      </c>
      <c r="GE64" s="174">
        <v>2.2000000000000002</v>
      </c>
      <c r="GF64" s="176">
        <v>10</v>
      </c>
      <c r="GG64" s="345" t="s">
        <v>478</v>
      </c>
      <c r="GH64" s="174" t="s">
        <v>478</v>
      </c>
      <c r="GI64" s="176" t="s">
        <v>116</v>
      </c>
      <c r="GJ64" s="345" t="s">
        <v>116</v>
      </c>
      <c r="GK64" s="174" t="s">
        <v>116</v>
      </c>
      <c r="GL64" s="176" t="s">
        <v>116</v>
      </c>
      <c r="GM64" s="345">
        <v>5</v>
      </c>
      <c r="GN64" s="174">
        <v>2.9</v>
      </c>
      <c r="GO64" s="176">
        <v>11</v>
      </c>
      <c r="GP64" s="345">
        <v>1</v>
      </c>
      <c r="GQ64" s="174">
        <v>0.6</v>
      </c>
      <c r="GR64" s="176">
        <v>8</v>
      </c>
      <c r="GS64" s="345">
        <v>1</v>
      </c>
      <c r="GT64" s="174">
        <v>0.7</v>
      </c>
      <c r="GU64" s="176">
        <v>23</v>
      </c>
      <c r="GV64" s="345" t="s">
        <v>740</v>
      </c>
      <c r="GW64" s="174" t="s">
        <v>740</v>
      </c>
      <c r="GX64" s="176" t="s">
        <v>116</v>
      </c>
      <c r="GY64" s="345">
        <v>1</v>
      </c>
      <c r="GZ64" s="174">
        <v>0.8</v>
      </c>
      <c r="HA64" s="176">
        <v>26</v>
      </c>
      <c r="HB64" s="345" t="s">
        <v>740</v>
      </c>
      <c r="HC64" s="174" t="s">
        <v>740</v>
      </c>
      <c r="HD64" s="176" t="s">
        <v>116</v>
      </c>
      <c r="HE64" s="345">
        <v>2</v>
      </c>
      <c r="HF64" s="174">
        <v>1.6</v>
      </c>
      <c r="HG64" s="176">
        <v>11</v>
      </c>
      <c r="HH64" s="345">
        <v>0</v>
      </c>
      <c r="HI64" s="174">
        <v>0</v>
      </c>
      <c r="HJ64" s="176">
        <v>23</v>
      </c>
      <c r="HK64" s="345">
        <v>0</v>
      </c>
      <c r="HL64" s="174">
        <v>0</v>
      </c>
      <c r="HM64" s="176">
        <v>36</v>
      </c>
      <c r="HN64" s="345">
        <v>0</v>
      </c>
      <c r="HO64" s="174">
        <v>0</v>
      </c>
      <c r="HP64" s="176">
        <v>37</v>
      </c>
      <c r="HQ64" s="345">
        <v>0</v>
      </c>
      <c r="HR64" s="174">
        <v>0</v>
      </c>
      <c r="HS64" s="176">
        <v>21</v>
      </c>
      <c r="HT64" s="345">
        <v>0</v>
      </c>
      <c r="HU64" s="174">
        <v>0</v>
      </c>
      <c r="HV64" s="176">
        <v>20</v>
      </c>
      <c r="HW64" s="345">
        <v>0</v>
      </c>
      <c r="HX64" s="174">
        <v>0</v>
      </c>
      <c r="HY64" s="176">
        <v>39</v>
      </c>
      <c r="HZ64" s="345">
        <v>0</v>
      </c>
      <c r="IA64" s="174">
        <v>0</v>
      </c>
      <c r="IB64" s="176">
        <v>32</v>
      </c>
      <c r="IC64" s="345">
        <v>1</v>
      </c>
      <c r="ID64" s="174">
        <v>1</v>
      </c>
      <c r="IE64" s="176">
        <v>14</v>
      </c>
      <c r="IF64" s="345">
        <v>1</v>
      </c>
      <c r="IG64" s="174">
        <v>1.1000000000000001</v>
      </c>
      <c r="IH64" s="176">
        <v>24</v>
      </c>
      <c r="II64" s="345">
        <v>7</v>
      </c>
      <c r="IJ64" s="174">
        <v>7.4</v>
      </c>
      <c r="IK64" s="176">
        <v>5</v>
      </c>
      <c r="IL64" s="345">
        <v>0</v>
      </c>
      <c r="IM64" s="174">
        <v>0</v>
      </c>
      <c r="IN64" s="176">
        <v>9</v>
      </c>
      <c r="IO64" s="345" t="s">
        <v>116</v>
      </c>
      <c r="IP64" s="174" t="s">
        <v>116</v>
      </c>
      <c r="IQ64" s="176" t="s">
        <v>116</v>
      </c>
      <c r="IR64" s="345" t="s">
        <v>116</v>
      </c>
      <c r="IS64" s="174" t="s">
        <v>116</v>
      </c>
      <c r="IT64" s="176" t="s">
        <v>116</v>
      </c>
      <c r="IU64" s="345">
        <v>0</v>
      </c>
      <c r="IV64" s="174">
        <v>0</v>
      </c>
      <c r="IW64" s="176">
        <v>38</v>
      </c>
      <c r="IX64" s="345">
        <v>0</v>
      </c>
      <c r="IY64" s="174">
        <v>0</v>
      </c>
      <c r="IZ64" s="176">
        <v>25</v>
      </c>
      <c r="JA64" s="345" t="s">
        <v>116</v>
      </c>
      <c r="JB64" s="174" t="s">
        <v>116</v>
      </c>
      <c r="JC64" s="176" t="s">
        <v>116</v>
      </c>
      <c r="JD64" s="345">
        <v>0</v>
      </c>
      <c r="JE64" s="174">
        <v>0</v>
      </c>
      <c r="JF64" s="176">
        <v>19</v>
      </c>
      <c r="JG64" s="345">
        <v>0</v>
      </c>
      <c r="JH64" s="174">
        <v>0</v>
      </c>
      <c r="JI64" s="176">
        <v>26</v>
      </c>
      <c r="JJ64" s="345" t="s">
        <v>740</v>
      </c>
      <c r="JK64" s="174" t="s">
        <v>740</v>
      </c>
      <c r="JL64" s="176" t="s">
        <v>116</v>
      </c>
      <c r="JM64" s="345">
        <v>0</v>
      </c>
      <c r="JN64" s="174">
        <v>0</v>
      </c>
      <c r="JO64" s="176">
        <v>32</v>
      </c>
      <c r="JP64" s="345" t="s">
        <v>740</v>
      </c>
      <c r="JQ64" s="174" t="s">
        <v>740</v>
      </c>
      <c r="JR64" s="176" t="s">
        <v>116</v>
      </c>
      <c r="JS64" s="345">
        <v>1</v>
      </c>
      <c r="JT64" s="174">
        <v>1.5</v>
      </c>
      <c r="JU64" s="176">
        <v>22</v>
      </c>
      <c r="JV64" s="345" t="s">
        <v>478</v>
      </c>
      <c r="JW64" s="174" t="s">
        <v>478</v>
      </c>
      <c r="JX64" s="176" t="s">
        <v>116</v>
      </c>
      <c r="JY64" s="345">
        <v>0</v>
      </c>
      <c r="JZ64" s="174">
        <v>0</v>
      </c>
      <c r="KA64" s="176">
        <v>16</v>
      </c>
      <c r="KB64" s="345" t="s">
        <v>740</v>
      </c>
      <c r="KC64" s="174" t="s">
        <v>740</v>
      </c>
      <c r="KD64" s="176" t="s">
        <v>116</v>
      </c>
      <c r="KE64" s="345" t="s">
        <v>740</v>
      </c>
      <c r="KF64" s="174" t="s">
        <v>740</v>
      </c>
      <c r="KG64" s="176" t="s">
        <v>116</v>
      </c>
      <c r="KH64" s="345">
        <v>0</v>
      </c>
      <c r="KI64" s="174">
        <v>0</v>
      </c>
      <c r="KJ64" s="176">
        <v>25</v>
      </c>
      <c r="KK64" s="345">
        <v>0</v>
      </c>
      <c r="KL64" s="174">
        <v>0</v>
      </c>
      <c r="KM64" s="176">
        <v>36</v>
      </c>
      <c r="KN64" s="345">
        <v>1</v>
      </c>
      <c r="KO64" s="174">
        <v>1.9</v>
      </c>
      <c r="KP64" s="176">
        <v>22</v>
      </c>
    </row>
    <row r="65" spans="1:302" ht="12.4" customHeight="1">
      <c r="A65" s="341" t="s">
        <v>793</v>
      </c>
      <c r="B65" s="163" t="s">
        <v>794</v>
      </c>
      <c r="C65" s="345">
        <v>229</v>
      </c>
      <c r="D65" s="174">
        <v>1.6</v>
      </c>
      <c r="E65" s="176">
        <v>25</v>
      </c>
      <c r="F65" s="345">
        <v>59</v>
      </c>
      <c r="G65" s="174">
        <v>0.7</v>
      </c>
      <c r="H65" s="176">
        <v>24</v>
      </c>
      <c r="I65" s="345">
        <v>83</v>
      </c>
      <c r="J65" s="174">
        <v>1</v>
      </c>
      <c r="K65" s="176">
        <v>25</v>
      </c>
      <c r="L65" s="345">
        <v>120</v>
      </c>
      <c r="M65" s="174">
        <v>1.8</v>
      </c>
      <c r="N65" s="176">
        <v>19</v>
      </c>
      <c r="O65" s="345">
        <v>284</v>
      </c>
      <c r="P65" s="174">
        <v>5</v>
      </c>
      <c r="Q65" s="176">
        <v>5</v>
      </c>
      <c r="R65" s="345">
        <v>19</v>
      </c>
      <c r="S65" s="174">
        <v>0.5</v>
      </c>
      <c r="T65" s="176">
        <v>26</v>
      </c>
      <c r="U65" s="345">
        <v>44</v>
      </c>
      <c r="V65" s="174">
        <v>1.9</v>
      </c>
      <c r="W65" s="176">
        <v>15</v>
      </c>
      <c r="X65" s="345">
        <v>11</v>
      </c>
      <c r="Y65" s="174">
        <v>0.5</v>
      </c>
      <c r="Z65" s="176">
        <v>33</v>
      </c>
      <c r="AA65" s="345">
        <v>37</v>
      </c>
      <c r="AB65" s="174">
        <v>1.9</v>
      </c>
      <c r="AC65" s="176">
        <v>6</v>
      </c>
      <c r="AD65" s="345">
        <v>4</v>
      </c>
      <c r="AE65" s="174">
        <v>0.2</v>
      </c>
      <c r="AF65" s="176">
        <v>10</v>
      </c>
      <c r="AG65" s="345">
        <v>38</v>
      </c>
      <c r="AH65" s="174">
        <v>2.4</v>
      </c>
      <c r="AI65" s="176">
        <v>9</v>
      </c>
      <c r="AJ65" s="345">
        <v>10</v>
      </c>
      <c r="AK65" s="174">
        <v>0.7</v>
      </c>
      <c r="AL65" s="176">
        <v>13</v>
      </c>
      <c r="AM65" s="345">
        <v>41</v>
      </c>
      <c r="AN65" s="174">
        <v>3</v>
      </c>
      <c r="AO65" s="176">
        <v>9</v>
      </c>
      <c r="AP65" s="345">
        <v>8</v>
      </c>
      <c r="AQ65" s="174">
        <v>0.6</v>
      </c>
      <c r="AR65" s="176">
        <v>31</v>
      </c>
      <c r="AS65" s="345">
        <v>2</v>
      </c>
      <c r="AT65" s="174">
        <v>0.2</v>
      </c>
      <c r="AU65" s="176">
        <v>34</v>
      </c>
      <c r="AV65" s="345">
        <v>8</v>
      </c>
      <c r="AW65" s="174">
        <v>0.8</v>
      </c>
      <c r="AX65" s="176">
        <v>11</v>
      </c>
      <c r="AY65" s="345">
        <v>6</v>
      </c>
      <c r="AZ65" s="174">
        <v>0.6</v>
      </c>
      <c r="BA65" s="176">
        <v>24</v>
      </c>
      <c r="BB65" s="345">
        <v>7</v>
      </c>
      <c r="BC65" s="174">
        <v>0.8</v>
      </c>
      <c r="BD65" s="176">
        <v>18</v>
      </c>
      <c r="BE65" s="345">
        <v>10</v>
      </c>
      <c r="BF65" s="174">
        <v>1.2</v>
      </c>
      <c r="BG65" s="176">
        <v>19</v>
      </c>
      <c r="BH65" s="345">
        <v>22</v>
      </c>
      <c r="BI65" s="174">
        <v>2.8</v>
      </c>
      <c r="BJ65" s="176">
        <v>8</v>
      </c>
      <c r="BK65" s="345">
        <v>3</v>
      </c>
      <c r="BL65" s="174">
        <v>0.4</v>
      </c>
      <c r="BM65" s="176">
        <v>29</v>
      </c>
      <c r="BN65" s="345">
        <v>7</v>
      </c>
      <c r="BO65" s="174">
        <v>0.9</v>
      </c>
      <c r="BP65" s="176">
        <v>25</v>
      </c>
      <c r="BQ65" s="345" t="s">
        <v>116</v>
      </c>
      <c r="BR65" s="174" t="s">
        <v>116</v>
      </c>
      <c r="BS65" s="176" t="s">
        <v>116</v>
      </c>
      <c r="BT65" s="345">
        <v>7</v>
      </c>
      <c r="BU65" s="174">
        <v>1</v>
      </c>
      <c r="BV65" s="176">
        <v>12</v>
      </c>
      <c r="BW65" s="345">
        <v>8</v>
      </c>
      <c r="BX65" s="174">
        <v>1.2</v>
      </c>
      <c r="BY65" s="176">
        <v>24</v>
      </c>
      <c r="BZ65" s="345">
        <v>1</v>
      </c>
      <c r="CA65" s="174">
        <v>0.2</v>
      </c>
      <c r="CB65" s="176">
        <v>27</v>
      </c>
      <c r="CC65" s="345">
        <v>4</v>
      </c>
      <c r="CD65" s="174">
        <v>0.6</v>
      </c>
      <c r="CE65" s="176">
        <v>24</v>
      </c>
      <c r="CF65" s="345">
        <v>6</v>
      </c>
      <c r="CG65" s="174">
        <v>1</v>
      </c>
      <c r="CH65" s="176">
        <v>17</v>
      </c>
      <c r="CI65" s="345">
        <v>0</v>
      </c>
      <c r="CJ65" s="174">
        <v>0</v>
      </c>
      <c r="CK65" s="176">
        <v>28</v>
      </c>
      <c r="CL65" s="345">
        <v>1</v>
      </c>
      <c r="CM65" s="174">
        <v>0.2</v>
      </c>
      <c r="CN65" s="176">
        <v>34</v>
      </c>
      <c r="CO65" s="345">
        <v>3</v>
      </c>
      <c r="CP65" s="174">
        <v>0.6</v>
      </c>
      <c r="CQ65" s="176">
        <v>21</v>
      </c>
      <c r="CR65" s="345" t="s">
        <v>478</v>
      </c>
      <c r="CS65" s="174" t="s">
        <v>478</v>
      </c>
      <c r="CT65" s="176" t="s">
        <v>116</v>
      </c>
      <c r="CU65" s="345">
        <v>1</v>
      </c>
      <c r="CV65" s="174">
        <v>0.2</v>
      </c>
      <c r="CW65" s="176">
        <v>43</v>
      </c>
      <c r="CX65" s="345">
        <v>0</v>
      </c>
      <c r="CY65" s="174">
        <v>0</v>
      </c>
      <c r="CZ65" s="176">
        <v>16</v>
      </c>
      <c r="DA65" s="345">
        <v>0</v>
      </c>
      <c r="DB65" s="174">
        <v>0</v>
      </c>
      <c r="DC65" s="176">
        <v>29</v>
      </c>
      <c r="DD65" s="345" t="s">
        <v>116</v>
      </c>
      <c r="DE65" s="174" t="s">
        <v>116</v>
      </c>
      <c r="DF65" s="176" t="s">
        <v>116</v>
      </c>
      <c r="DG65" s="345">
        <v>3</v>
      </c>
      <c r="DH65" s="174">
        <v>0.7</v>
      </c>
      <c r="DI65" s="176">
        <v>23</v>
      </c>
      <c r="DJ65" s="345">
        <v>5</v>
      </c>
      <c r="DK65" s="174">
        <v>1.2</v>
      </c>
      <c r="DL65" s="176">
        <v>16</v>
      </c>
      <c r="DM65" s="345" t="s">
        <v>478</v>
      </c>
      <c r="DN65" s="174" t="s">
        <v>478</v>
      </c>
      <c r="DO65" s="176" t="s">
        <v>116</v>
      </c>
      <c r="DP65" s="345">
        <v>7</v>
      </c>
      <c r="DQ65" s="174">
        <v>1.8</v>
      </c>
      <c r="DR65" s="176">
        <v>16</v>
      </c>
      <c r="DS65" s="345">
        <v>0</v>
      </c>
      <c r="DT65" s="174">
        <v>0</v>
      </c>
      <c r="DU65" s="176">
        <v>39</v>
      </c>
      <c r="DV65" s="345">
        <v>4</v>
      </c>
      <c r="DW65" s="174">
        <v>1.1000000000000001</v>
      </c>
      <c r="DX65" s="176">
        <v>18</v>
      </c>
      <c r="DY65" s="345">
        <v>4</v>
      </c>
      <c r="DZ65" s="174">
        <v>1.2</v>
      </c>
      <c r="EA65" s="176">
        <v>18</v>
      </c>
      <c r="EB65" s="345">
        <v>3</v>
      </c>
      <c r="EC65" s="174">
        <v>0.9</v>
      </c>
      <c r="ED65" s="176">
        <v>28</v>
      </c>
      <c r="EE65" s="345">
        <v>1</v>
      </c>
      <c r="EF65" s="174">
        <v>0.3</v>
      </c>
      <c r="EG65" s="176">
        <v>22</v>
      </c>
      <c r="EH65" s="345">
        <v>3</v>
      </c>
      <c r="EI65" s="174">
        <v>0.9</v>
      </c>
      <c r="EJ65" s="176">
        <v>26</v>
      </c>
      <c r="EK65" s="345">
        <v>0</v>
      </c>
      <c r="EL65" s="174">
        <v>0</v>
      </c>
      <c r="EM65" s="176">
        <v>26</v>
      </c>
      <c r="EN65" s="345" t="s">
        <v>116</v>
      </c>
      <c r="EO65" s="174" t="s">
        <v>116</v>
      </c>
      <c r="EP65" s="176" t="s">
        <v>116</v>
      </c>
      <c r="EQ65" s="345">
        <v>2</v>
      </c>
      <c r="ER65" s="174">
        <v>0.7</v>
      </c>
      <c r="ES65" s="176">
        <v>23</v>
      </c>
      <c r="ET65" s="345">
        <v>12</v>
      </c>
      <c r="EU65" s="174">
        <v>4.2</v>
      </c>
      <c r="EV65" s="176">
        <v>11</v>
      </c>
      <c r="EW65" s="345">
        <v>6</v>
      </c>
      <c r="EX65" s="174">
        <v>2.2000000000000002</v>
      </c>
      <c r="EY65" s="176">
        <v>14</v>
      </c>
      <c r="EZ65" s="345">
        <v>3</v>
      </c>
      <c r="FA65" s="174">
        <v>1.1000000000000001</v>
      </c>
      <c r="FB65" s="176">
        <v>17</v>
      </c>
      <c r="FC65" s="345">
        <v>2</v>
      </c>
      <c r="FD65" s="174">
        <v>0.8</v>
      </c>
      <c r="FE65" s="176">
        <v>19</v>
      </c>
      <c r="FF65" s="345">
        <v>3</v>
      </c>
      <c r="FG65" s="174">
        <v>1.2</v>
      </c>
      <c r="FH65" s="176">
        <v>21</v>
      </c>
      <c r="FI65" s="345">
        <v>2</v>
      </c>
      <c r="FJ65" s="174">
        <v>0.8</v>
      </c>
      <c r="FK65" s="176">
        <v>28</v>
      </c>
      <c r="FL65" s="345">
        <v>8</v>
      </c>
      <c r="FM65" s="174">
        <v>3.6</v>
      </c>
      <c r="FN65" s="176">
        <v>7</v>
      </c>
      <c r="FO65" s="345">
        <v>1</v>
      </c>
      <c r="FP65" s="174">
        <v>0.5</v>
      </c>
      <c r="FQ65" s="176">
        <v>21</v>
      </c>
      <c r="FR65" s="345">
        <v>0</v>
      </c>
      <c r="FS65" s="174">
        <v>0</v>
      </c>
      <c r="FT65" s="176">
        <v>15</v>
      </c>
      <c r="FU65" s="345">
        <v>1</v>
      </c>
      <c r="FV65" s="174">
        <v>0.5</v>
      </c>
      <c r="FW65" s="176">
        <v>25</v>
      </c>
      <c r="FX65" s="345">
        <v>1</v>
      </c>
      <c r="FY65" s="174">
        <v>0.5</v>
      </c>
      <c r="FZ65" s="176">
        <v>31</v>
      </c>
      <c r="GA65" s="345" t="s">
        <v>478</v>
      </c>
      <c r="GB65" s="174" t="s">
        <v>478</v>
      </c>
      <c r="GC65" s="176" t="s">
        <v>116</v>
      </c>
      <c r="GD65" s="345">
        <v>3</v>
      </c>
      <c r="GE65" s="174">
        <v>1.6</v>
      </c>
      <c r="GF65" s="176">
        <v>11</v>
      </c>
      <c r="GG65" s="345">
        <v>0</v>
      </c>
      <c r="GH65" s="174">
        <v>0</v>
      </c>
      <c r="GI65" s="176">
        <v>26</v>
      </c>
      <c r="GJ65" s="345">
        <v>8</v>
      </c>
      <c r="GK65" s="174">
        <v>4.5</v>
      </c>
      <c r="GL65" s="176">
        <v>6</v>
      </c>
      <c r="GM65" s="345">
        <v>2</v>
      </c>
      <c r="GN65" s="174">
        <v>1.2</v>
      </c>
      <c r="GO65" s="176">
        <v>24</v>
      </c>
      <c r="GP65" s="345">
        <v>0</v>
      </c>
      <c r="GQ65" s="174">
        <v>0</v>
      </c>
      <c r="GR65" s="176">
        <v>17</v>
      </c>
      <c r="GS65" s="345">
        <v>5</v>
      </c>
      <c r="GT65" s="174">
        <v>3.6</v>
      </c>
      <c r="GU65" s="176">
        <v>7</v>
      </c>
      <c r="GV65" s="345" t="s">
        <v>116</v>
      </c>
      <c r="GW65" s="174" t="s">
        <v>116</v>
      </c>
      <c r="GX65" s="176" t="s">
        <v>116</v>
      </c>
      <c r="GY65" s="345">
        <v>1</v>
      </c>
      <c r="GZ65" s="174">
        <v>0.8</v>
      </c>
      <c r="HA65" s="176">
        <v>28</v>
      </c>
      <c r="HB65" s="345" t="s">
        <v>116</v>
      </c>
      <c r="HC65" s="174" t="s">
        <v>116</v>
      </c>
      <c r="HD65" s="176" t="s">
        <v>116</v>
      </c>
      <c r="HE65" s="345">
        <v>2</v>
      </c>
      <c r="HF65" s="174">
        <v>1.6</v>
      </c>
      <c r="HG65" s="176">
        <v>16</v>
      </c>
      <c r="HH65" s="345">
        <v>0</v>
      </c>
      <c r="HI65" s="174">
        <v>0</v>
      </c>
      <c r="HJ65" s="176">
        <v>23</v>
      </c>
      <c r="HK65" s="345">
        <v>0</v>
      </c>
      <c r="HL65" s="174">
        <v>0</v>
      </c>
      <c r="HM65" s="176">
        <v>36</v>
      </c>
      <c r="HN65" s="345">
        <v>3</v>
      </c>
      <c r="HO65" s="174">
        <v>2.6</v>
      </c>
      <c r="HP65" s="176">
        <v>7</v>
      </c>
      <c r="HQ65" s="345">
        <v>0</v>
      </c>
      <c r="HR65" s="174">
        <v>0</v>
      </c>
      <c r="HS65" s="176">
        <v>20</v>
      </c>
      <c r="HT65" s="345">
        <v>1</v>
      </c>
      <c r="HU65" s="174">
        <v>1</v>
      </c>
      <c r="HV65" s="176">
        <v>11</v>
      </c>
      <c r="HW65" s="345">
        <v>2</v>
      </c>
      <c r="HX65" s="174">
        <v>1.9</v>
      </c>
      <c r="HY65" s="176">
        <v>16</v>
      </c>
      <c r="HZ65" s="345">
        <v>1</v>
      </c>
      <c r="IA65" s="174">
        <v>1</v>
      </c>
      <c r="IB65" s="176">
        <v>16</v>
      </c>
      <c r="IC65" s="345">
        <v>0</v>
      </c>
      <c r="ID65" s="174">
        <v>0</v>
      </c>
      <c r="IE65" s="176">
        <v>31</v>
      </c>
      <c r="IF65" s="345">
        <v>2</v>
      </c>
      <c r="IG65" s="174">
        <v>2.1</v>
      </c>
      <c r="IH65" s="176">
        <v>13</v>
      </c>
      <c r="II65" s="345" t="s">
        <v>478</v>
      </c>
      <c r="IJ65" s="174" t="s">
        <v>478</v>
      </c>
      <c r="IK65" s="176" t="s">
        <v>116</v>
      </c>
      <c r="IL65" s="345">
        <v>0</v>
      </c>
      <c r="IM65" s="174">
        <v>0</v>
      </c>
      <c r="IN65" s="176">
        <v>13</v>
      </c>
      <c r="IO65" s="345" t="s">
        <v>116</v>
      </c>
      <c r="IP65" s="174" t="s">
        <v>116</v>
      </c>
      <c r="IQ65" s="176" t="s">
        <v>116</v>
      </c>
      <c r="IR65" s="345" t="s">
        <v>478</v>
      </c>
      <c r="IS65" s="174" t="s">
        <v>478</v>
      </c>
      <c r="IT65" s="176" t="s">
        <v>116</v>
      </c>
      <c r="IU65" s="345">
        <v>0</v>
      </c>
      <c r="IV65" s="174">
        <v>0</v>
      </c>
      <c r="IW65" s="176">
        <v>34</v>
      </c>
      <c r="IX65" s="345">
        <v>0</v>
      </c>
      <c r="IY65" s="174">
        <v>0</v>
      </c>
      <c r="IZ65" s="176">
        <v>20</v>
      </c>
      <c r="JA65" s="345">
        <v>4</v>
      </c>
      <c r="JB65" s="174">
        <v>5.3</v>
      </c>
      <c r="JC65" s="176">
        <v>5</v>
      </c>
      <c r="JD65" s="345">
        <v>0</v>
      </c>
      <c r="JE65" s="174">
        <v>0</v>
      </c>
      <c r="JF65" s="176">
        <v>4</v>
      </c>
      <c r="JG65" s="345" t="s">
        <v>478</v>
      </c>
      <c r="JH65" s="174" t="s">
        <v>478</v>
      </c>
      <c r="JI65" s="176" t="s">
        <v>116</v>
      </c>
      <c r="JJ65" s="345">
        <v>3</v>
      </c>
      <c r="JK65" s="174">
        <v>4.3</v>
      </c>
      <c r="JL65" s="176">
        <v>6</v>
      </c>
      <c r="JM65" s="345">
        <v>0</v>
      </c>
      <c r="JN65" s="174">
        <v>0</v>
      </c>
      <c r="JO65" s="176">
        <v>30</v>
      </c>
      <c r="JP65" s="345" t="s">
        <v>116</v>
      </c>
      <c r="JQ65" s="174" t="s">
        <v>116</v>
      </c>
      <c r="JR65" s="176" t="s">
        <v>116</v>
      </c>
      <c r="JS65" s="345" t="s">
        <v>740</v>
      </c>
      <c r="JT65" s="174" t="s">
        <v>740</v>
      </c>
      <c r="JU65" s="176" t="s">
        <v>116</v>
      </c>
      <c r="JV65" s="345" t="s">
        <v>116</v>
      </c>
      <c r="JW65" s="174" t="s">
        <v>116</v>
      </c>
      <c r="JX65" s="176" t="s">
        <v>116</v>
      </c>
      <c r="JY65" s="345">
        <v>0</v>
      </c>
      <c r="JZ65" s="174">
        <v>0</v>
      </c>
      <c r="KA65" s="176">
        <v>28</v>
      </c>
      <c r="KB65" s="345">
        <v>0</v>
      </c>
      <c r="KC65" s="174">
        <v>0</v>
      </c>
      <c r="KD65" s="176">
        <v>14</v>
      </c>
      <c r="KE65" s="345" t="s">
        <v>740</v>
      </c>
      <c r="KF65" s="174" t="s">
        <v>740</v>
      </c>
      <c r="KG65" s="176" t="s">
        <v>116</v>
      </c>
      <c r="KH65" s="345">
        <v>0</v>
      </c>
      <c r="KI65" s="174">
        <v>0</v>
      </c>
      <c r="KJ65" s="176">
        <v>23</v>
      </c>
      <c r="KK65" s="345">
        <v>0</v>
      </c>
      <c r="KL65" s="174">
        <v>0</v>
      </c>
      <c r="KM65" s="176">
        <v>33</v>
      </c>
      <c r="KN65" s="345">
        <v>1</v>
      </c>
      <c r="KO65" s="174">
        <v>1.9</v>
      </c>
      <c r="KP65" s="176">
        <v>24</v>
      </c>
    </row>
    <row r="66" spans="1:302" ht="12.4" customHeight="1">
      <c r="A66" s="341" t="s">
        <v>795</v>
      </c>
      <c r="B66" s="163" t="s">
        <v>796</v>
      </c>
      <c r="C66" s="345">
        <v>183</v>
      </c>
      <c r="D66" s="174">
        <v>1.3</v>
      </c>
      <c r="E66" s="176">
        <v>26</v>
      </c>
      <c r="F66" s="345">
        <v>17</v>
      </c>
      <c r="G66" s="174">
        <v>0.2</v>
      </c>
      <c r="H66" s="176">
        <v>41</v>
      </c>
      <c r="I66" s="345">
        <v>49</v>
      </c>
      <c r="J66" s="174">
        <v>0.6</v>
      </c>
      <c r="K66" s="176">
        <v>33</v>
      </c>
      <c r="L66" s="345">
        <v>27</v>
      </c>
      <c r="M66" s="174">
        <v>0.4</v>
      </c>
      <c r="N66" s="176">
        <v>33</v>
      </c>
      <c r="O66" s="345">
        <v>61</v>
      </c>
      <c r="P66" s="174">
        <v>1.1000000000000001</v>
      </c>
      <c r="Q66" s="176">
        <v>26</v>
      </c>
      <c r="R66" s="345">
        <v>41</v>
      </c>
      <c r="S66" s="174">
        <v>1</v>
      </c>
      <c r="T66" s="176">
        <v>18</v>
      </c>
      <c r="U66" s="345">
        <v>15</v>
      </c>
      <c r="V66" s="174">
        <v>0.7</v>
      </c>
      <c r="W66" s="176">
        <v>36</v>
      </c>
      <c r="X66" s="345">
        <v>23</v>
      </c>
      <c r="Y66" s="174">
        <v>1.1000000000000001</v>
      </c>
      <c r="Z66" s="176">
        <v>22</v>
      </c>
      <c r="AA66" s="345">
        <v>6</v>
      </c>
      <c r="AB66" s="174">
        <v>0.3</v>
      </c>
      <c r="AC66" s="176">
        <v>35</v>
      </c>
      <c r="AD66" s="345">
        <v>3</v>
      </c>
      <c r="AE66" s="174">
        <v>0.2</v>
      </c>
      <c r="AF66" s="176">
        <v>13</v>
      </c>
      <c r="AG66" s="345">
        <v>16</v>
      </c>
      <c r="AH66" s="174">
        <v>1</v>
      </c>
      <c r="AI66" s="176">
        <v>19</v>
      </c>
      <c r="AJ66" s="345">
        <v>9</v>
      </c>
      <c r="AK66" s="174">
        <v>0.6</v>
      </c>
      <c r="AL66" s="176">
        <v>15</v>
      </c>
      <c r="AM66" s="345">
        <v>21</v>
      </c>
      <c r="AN66" s="174">
        <v>1.6</v>
      </c>
      <c r="AO66" s="176">
        <v>22</v>
      </c>
      <c r="AP66" s="345">
        <v>9</v>
      </c>
      <c r="AQ66" s="174">
        <v>0.7</v>
      </c>
      <c r="AR66" s="176">
        <v>30</v>
      </c>
      <c r="AS66" s="345">
        <v>6</v>
      </c>
      <c r="AT66" s="174">
        <v>0.5</v>
      </c>
      <c r="AU66" s="176">
        <v>16</v>
      </c>
      <c r="AV66" s="345">
        <v>2</v>
      </c>
      <c r="AW66" s="174">
        <v>0.2</v>
      </c>
      <c r="AX66" s="176">
        <v>26</v>
      </c>
      <c r="AY66" s="345">
        <v>2</v>
      </c>
      <c r="AZ66" s="174">
        <v>0.2</v>
      </c>
      <c r="BA66" s="176">
        <v>35</v>
      </c>
      <c r="BB66" s="345">
        <v>5</v>
      </c>
      <c r="BC66" s="174">
        <v>0.6</v>
      </c>
      <c r="BD66" s="176">
        <v>26</v>
      </c>
      <c r="BE66" s="345">
        <v>9</v>
      </c>
      <c r="BF66" s="174">
        <v>1.1000000000000001</v>
      </c>
      <c r="BG66" s="176">
        <v>22</v>
      </c>
      <c r="BH66" s="345">
        <v>10</v>
      </c>
      <c r="BI66" s="174">
        <v>1.3</v>
      </c>
      <c r="BJ66" s="176">
        <v>25</v>
      </c>
      <c r="BK66" s="345">
        <v>3</v>
      </c>
      <c r="BL66" s="174">
        <v>0.4</v>
      </c>
      <c r="BM66" s="176">
        <v>26</v>
      </c>
      <c r="BN66" s="345">
        <v>5</v>
      </c>
      <c r="BO66" s="174">
        <v>0.7</v>
      </c>
      <c r="BP66" s="176">
        <v>32</v>
      </c>
      <c r="BQ66" s="345" t="s">
        <v>116</v>
      </c>
      <c r="BR66" s="174" t="s">
        <v>116</v>
      </c>
      <c r="BS66" s="176" t="s">
        <v>116</v>
      </c>
      <c r="BT66" s="345">
        <v>2</v>
      </c>
      <c r="BU66" s="174">
        <v>0.3</v>
      </c>
      <c r="BV66" s="176">
        <v>22</v>
      </c>
      <c r="BW66" s="345">
        <v>11</v>
      </c>
      <c r="BX66" s="174">
        <v>1.6</v>
      </c>
      <c r="BY66" s="176">
        <v>20</v>
      </c>
      <c r="BZ66" s="345">
        <v>1</v>
      </c>
      <c r="CA66" s="174">
        <v>0.2</v>
      </c>
      <c r="CB66" s="176">
        <v>23</v>
      </c>
      <c r="CC66" s="345">
        <v>3</v>
      </c>
      <c r="CD66" s="174">
        <v>0.5</v>
      </c>
      <c r="CE66" s="176">
        <v>27</v>
      </c>
      <c r="CF66" s="345">
        <v>4</v>
      </c>
      <c r="CG66" s="174">
        <v>0.7</v>
      </c>
      <c r="CH66" s="176">
        <v>22</v>
      </c>
      <c r="CI66" s="345">
        <v>3</v>
      </c>
      <c r="CJ66" s="174">
        <v>0.5</v>
      </c>
      <c r="CK66" s="176">
        <v>15</v>
      </c>
      <c r="CL66" s="345">
        <v>1</v>
      </c>
      <c r="CM66" s="174">
        <v>0.2</v>
      </c>
      <c r="CN66" s="176">
        <v>35</v>
      </c>
      <c r="CO66" s="345">
        <v>1</v>
      </c>
      <c r="CP66" s="174">
        <v>0.2</v>
      </c>
      <c r="CQ66" s="176">
        <v>31</v>
      </c>
      <c r="CR66" s="345" t="s">
        <v>478</v>
      </c>
      <c r="CS66" s="174" t="s">
        <v>478</v>
      </c>
      <c r="CT66" s="176" t="s">
        <v>116</v>
      </c>
      <c r="CU66" s="345">
        <v>2</v>
      </c>
      <c r="CV66" s="174">
        <v>0.4</v>
      </c>
      <c r="CW66" s="176">
        <v>29</v>
      </c>
      <c r="CX66" s="345" t="s">
        <v>478</v>
      </c>
      <c r="CY66" s="174" t="s">
        <v>478</v>
      </c>
      <c r="CZ66" s="176" t="s">
        <v>116</v>
      </c>
      <c r="DA66" s="345">
        <v>1</v>
      </c>
      <c r="DB66" s="174">
        <v>0.2</v>
      </c>
      <c r="DC66" s="176">
        <v>21</v>
      </c>
      <c r="DD66" s="345" t="s">
        <v>116</v>
      </c>
      <c r="DE66" s="174" t="s">
        <v>116</v>
      </c>
      <c r="DF66" s="176" t="s">
        <v>116</v>
      </c>
      <c r="DG66" s="345">
        <v>3</v>
      </c>
      <c r="DH66" s="174">
        <v>0.7</v>
      </c>
      <c r="DI66" s="176">
        <v>24</v>
      </c>
      <c r="DJ66" s="345">
        <v>1</v>
      </c>
      <c r="DK66" s="174">
        <v>0.2</v>
      </c>
      <c r="DL66" s="176">
        <v>32</v>
      </c>
      <c r="DM66" s="345">
        <v>1</v>
      </c>
      <c r="DN66" s="174">
        <v>0.2</v>
      </c>
      <c r="DO66" s="176">
        <v>28</v>
      </c>
      <c r="DP66" s="345">
        <v>2</v>
      </c>
      <c r="DQ66" s="174">
        <v>0.5</v>
      </c>
      <c r="DR66" s="176">
        <v>26</v>
      </c>
      <c r="DS66" s="345">
        <v>0</v>
      </c>
      <c r="DT66" s="174">
        <v>0</v>
      </c>
      <c r="DU66" s="176">
        <v>27</v>
      </c>
      <c r="DV66" s="345" t="s">
        <v>478</v>
      </c>
      <c r="DW66" s="174" t="s">
        <v>478</v>
      </c>
      <c r="DX66" s="176" t="s">
        <v>116</v>
      </c>
      <c r="DY66" s="345" t="s">
        <v>478</v>
      </c>
      <c r="DZ66" s="174" t="s">
        <v>478</v>
      </c>
      <c r="EA66" s="176" t="s">
        <v>116</v>
      </c>
      <c r="EB66" s="345">
        <v>0</v>
      </c>
      <c r="EC66" s="174">
        <v>0</v>
      </c>
      <c r="ED66" s="176">
        <v>42</v>
      </c>
      <c r="EE66" s="345">
        <v>0</v>
      </c>
      <c r="EF66" s="174">
        <v>0</v>
      </c>
      <c r="EG66" s="176">
        <v>40</v>
      </c>
      <c r="EH66" s="345">
        <v>5</v>
      </c>
      <c r="EI66" s="174">
        <v>1.6</v>
      </c>
      <c r="EJ66" s="176">
        <v>16</v>
      </c>
      <c r="EK66" s="345">
        <v>1</v>
      </c>
      <c r="EL66" s="174">
        <v>0.3</v>
      </c>
      <c r="EM66" s="176">
        <v>17</v>
      </c>
      <c r="EN66" s="345" t="s">
        <v>740</v>
      </c>
      <c r="EO66" s="174" t="s">
        <v>740</v>
      </c>
      <c r="EP66" s="176" t="s">
        <v>116</v>
      </c>
      <c r="EQ66" s="345">
        <v>0</v>
      </c>
      <c r="ER66" s="174">
        <v>0</v>
      </c>
      <c r="ES66" s="176">
        <v>42</v>
      </c>
      <c r="ET66" s="345">
        <v>2</v>
      </c>
      <c r="EU66" s="174">
        <v>0.7</v>
      </c>
      <c r="EV66" s="176">
        <v>21</v>
      </c>
      <c r="EW66" s="345">
        <v>1</v>
      </c>
      <c r="EX66" s="174">
        <v>0.4</v>
      </c>
      <c r="EY66" s="176">
        <v>44</v>
      </c>
      <c r="EZ66" s="345">
        <v>1</v>
      </c>
      <c r="FA66" s="174">
        <v>0.4</v>
      </c>
      <c r="FB66" s="176">
        <v>35</v>
      </c>
      <c r="FC66" s="345">
        <v>2</v>
      </c>
      <c r="FD66" s="174">
        <v>0.8</v>
      </c>
      <c r="FE66" s="176">
        <v>16</v>
      </c>
      <c r="FF66" s="345">
        <v>1</v>
      </c>
      <c r="FG66" s="174">
        <v>0.4</v>
      </c>
      <c r="FH66" s="176">
        <v>43</v>
      </c>
      <c r="FI66" s="345">
        <v>2</v>
      </c>
      <c r="FJ66" s="174">
        <v>0.8</v>
      </c>
      <c r="FK66" s="176">
        <v>31</v>
      </c>
      <c r="FL66" s="345">
        <v>1</v>
      </c>
      <c r="FM66" s="174">
        <v>0.4</v>
      </c>
      <c r="FN66" s="176">
        <v>40</v>
      </c>
      <c r="FO66" s="345">
        <v>0</v>
      </c>
      <c r="FP66" s="174">
        <v>0</v>
      </c>
      <c r="FQ66" s="176">
        <v>37</v>
      </c>
      <c r="FR66" s="345">
        <v>0</v>
      </c>
      <c r="FS66" s="174">
        <v>0</v>
      </c>
      <c r="FT66" s="176">
        <v>27</v>
      </c>
      <c r="FU66" s="345">
        <v>0</v>
      </c>
      <c r="FV66" s="174">
        <v>0</v>
      </c>
      <c r="FW66" s="176">
        <v>43</v>
      </c>
      <c r="FX66" s="345">
        <v>2</v>
      </c>
      <c r="FY66" s="174">
        <v>1</v>
      </c>
      <c r="FZ66" s="176">
        <v>19</v>
      </c>
      <c r="GA66" s="345">
        <v>1</v>
      </c>
      <c r="GB66" s="174">
        <v>0.5</v>
      </c>
      <c r="GC66" s="176">
        <v>20</v>
      </c>
      <c r="GD66" s="345">
        <v>8</v>
      </c>
      <c r="GE66" s="174">
        <v>4.3</v>
      </c>
      <c r="GF66" s="176">
        <v>6</v>
      </c>
      <c r="GG66" s="345">
        <v>0</v>
      </c>
      <c r="GH66" s="174">
        <v>0</v>
      </c>
      <c r="GI66" s="176">
        <v>26</v>
      </c>
      <c r="GJ66" s="345">
        <v>0</v>
      </c>
      <c r="GK66" s="174">
        <v>0</v>
      </c>
      <c r="GL66" s="176">
        <v>17</v>
      </c>
      <c r="GM66" s="345">
        <v>3</v>
      </c>
      <c r="GN66" s="174">
        <v>1.8</v>
      </c>
      <c r="GO66" s="176">
        <v>14</v>
      </c>
      <c r="GP66" s="345">
        <v>0</v>
      </c>
      <c r="GQ66" s="174">
        <v>0</v>
      </c>
      <c r="GR66" s="176">
        <v>33</v>
      </c>
      <c r="GS66" s="345">
        <v>3</v>
      </c>
      <c r="GT66" s="174">
        <v>2.2000000000000002</v>
      </c>
      <c r="GU66" s="176">
        <v>13</v>
      </c>
      <c r="GV66" s="345" t="s">
        <v>116</v>
      </c>
      <c r="GW66" s="174" t="s">
        <v>116</v>
      </c>
      <c r="GX66" s="176" t="s">
        <v>116</v>
      </c>
      <c r="GY66" s="345">
        <v>1</v>
      </c>
      <c r="GZ66" s="174">
        <v>0.8</v>
      </c>
      <c r="HA66" s="176">
        <v>25</v>
      </c>
      <c r="HB66" s="345" t="s">
        <v>740</v>
      </c>
      <c r="HC66" s="174" t="s">
        <v>740</v>
      </c>
      <c r="HD66" s="176" t="s">
        <v>116</v>
      </c>
      <c r="HE66" s="345">
        <v>4</v>
      </c>
      <c r="HF66" s="174">
        <v>3.3</v>
      </c>
      <c r="HG66" s="176">
        <v>8</v>
      </c>
      <c r="HH66" s="345">
        <v>0</v>
      </c>
      <c r="HI66" s="174">
        <v>0</v>
      </c>
      <c r="HJ66" s="176">
        <v>28</v>
      </c>
      <c r="HK66" s="345">
        <v>0</v>
      </c>
      <c r="HL66" s="174">
        <v>0</v>
      </c>
      <c r="HM66" s="176">
        <v>35</v>
      </c>
      <c r="HN66" s="345">
        <v>0</v>
      </c>
      <c r="HO66" s="174">
        <v>0</v>
      </c>
      <c r="HP66" s="176">
        <v>38</v>
      </c>
      <c r="HQ66" s="345">
        <v>1</v>
      </c>
      <c r="HR66" s="174">
        <v>1</v>
      </c>
      <c r="HS66" s="176">
        <v>16</v>
      </c>
      <c r="HT66" s="345">
        <v>0</v>
      </c>
      <c r="HU66" s="174">
        <v>0</v>
      </c>
      <c r="HV66" s="176">
        <v>39</v>
      </c>
      <c r="HW66" s="345">
        <v>1</v>
      </c>
      <c r="HX66" s="174">
        <v>1</v>
      </c>
      <c r="HY66" s="176">
        <v>27</v>
      </c>
      <c r="HZ66" s="345">
        <v>1</v>
      </c>
      <c r="IA66" s="174">
        <v>1</v>
      </c>
      <c r="IB66" s="176">
        <v>14</v>
      </c>
      <c r="IC66" s="345">
        <v>0</v>
      </c>
      <c r="ID66" s="174">
        <v>0</v>
      </c>
      <c r="IE66" s="176">
        <v>19</v>
      </c>
      <c r="IF66" s="345">
        <v>0</v>
      </c>
      <c r="IG66" s="174">
        <v>0</v>
      </c>
      <c r="IH66" s="176">
        <v>33</v>
      </c>
      <c r="II66" s="345">
        <v>0</v>
      </c>
      <c r="IJ66" s="174">
        <v>0</v>
      </c>
      <c r="IK66" s="176">
        <v>13</v>
      </c>
      <c r="IL66" s="345">
        <v>0</v>
      </c>
      <c r="IM66" s="174">
        <v>0</v>
      </c>
      <c r="IN66" s="176">
        <v>18</v>
      </c>
      <c r="IO66" s="345" t="s">
        <v>116</v>
      </c>
      <c r="IP66" s="174" t="s">
        <v>116</v>
      </c>
      <c r="IQ66" s="176" t="s">
        <v>116</v>
      </c>
      <c r="IR66" s="345" t="s">
        <v>116</v>
      </c>
      <c r="IS66" s="174" t="s">
        <v>116</v>
      </c>
      <c r="IT66" s="176" t="s">
        <v>116</v>
      </c>
      <c r="IU66" s="345">
        <v>0</v>
      </c>
      <c r="IV66" s="174">
        <v>0</v>
      </c>
      <c r="IW66" s="176">
        <v>24</v>
      </c>
      <c r="IX66" s="345">
        <v>0</v>
      </c>
      <c r="IY66" s="174">
        <v>0</v>
      </c>
      <c r="IZ66" s="176">
        <v>38</v>
      </c>
      <c r="JA66" s="345" t="s">
        <v>116</v>
      </c>
      <c r="JB66" s="174" t="s">
        <v>116</v>
      </c>
      <c r="JC66" s="176" t="s">
        <v>116</v>
      </c>
      <c r="JD66" s="345">
        <v>0</v>
      </c>
      <c r="JE66" s="174">
        <v>0</v>
      </c>
      <c r="JF66" s="176">
        <v>31</v>
      </c>
      <c r="JG66" s="345" t="s">
        <v>478</v>
      </c>
      <c r="JH66" s="174" t="s">
        <v>478</v>
      </c>
      <c r="JI66" s="176" t="s">
        <v>116</v>
      </c>
      <c r="JJ66" s="345">
        <v>0</v>
      </c>
      <c r="JK66" s="174">
        <v>0</v>
      </c>
      <c r="JL66" s="176">
        <v>23</v>
      </c>
      <c r="JM66" s="345">
        <v>1</v>
      </c>
      <c r="JN66" s="174">
        <v>1.4</v>
      </c>
      <c r="JO66" s="176">
        <v>14</v>
      </c>
      <c r="JP66" s="345" t="s">
        <v>116</v>
      </c>
      <c r="JQ66" s="174" t="s">
        <v>116</v>
      </c>
      <c r="JR66" s="176" t="s">
        <v>116</v>
      </c>
      <c r="JS66" s="345">
        <v>2</v>
      </c>
      <c r="JT66" s="174">
        <v>3</v>
      </c>
      <c r="JU66" s="176">
        <v>12</v>
      </c>
      <c r="JV66" s="345" t="s">
        <v>116</v>
      </c>
      <c r="JW66" s="174" t="s">
        <v>116</v>
      </c>
      <c r="JX66" s="176" t="s">
        <v>116</v>
      </c>
      <c r="JY66" s="345" t="s">
        <v>478</v>
      </c>
      <c r="JZ66" s="174" t="s">
        <v>478</v>
      </c>
      <c r="KA66" s="176" t="s">
        <v>116</v>
      </c>
      <c r="KB66" s="345">
        <v>0</v>
      </c>
      <c r="KC66" s="174">
        <v>0</v>
      </c>
      <c r="KD66" s="176">
        <v>11</v>
      </c>
      <c r="KE66" s="345" t="s">
        <v>740</v>
      </c>
      <c r="KF66" s="174" t="s">
        <v>740</v>
      </c>
      <c r="KG66" s="176" t="s">
        <v>116</v>
      </c>
      <c r="KH66" s="345">
        <v>0</v>
      </c>
      <c r="KI66" s="174">
        <v>0</v>
      </c>
      <c r="KJ66" s="176">
        <v>21</v>
      </c>
      <c r="KK66" s="345">
        <v>0</v>
      </c>
      <c r="KL66" s="174">
        <v>0</v>
      </c>
      <c r="KM66" s="176">
        <v>41</v>
      </c>
      <c r="KN66" s="345">
        <v>0</v>
      </c>
      <c r="KO66" s="174">
        <v>0</v>
      </c>
      <c r="KP66" s="176">
        <v>36</v>
      </c>
    </row>
    <row r="67" spans="1:302" ht="12.4" customHeight="1">
      <c r="A67" s="341" t="s">
        <v>797</v>
      </c>
      <c r="B67" s="163" t="s">
        <v>798</v>
      </c>
      <c r="C67" s="345">
        <v>95</v>
      </c>
      <c r="D67" s="174">
        <v>0.7</v>
      </c>
      <c r="E67" s="176">
        <v>39</v>
      </c>
      <c r="F67" s="345">
        <v>30</v>
      </c>
      <c r="G67" s="174">
        <v>0.4</v>
      </c>
      <c r="H67" s="176">
        <v>34</v>
      </c>
      <c r="I67" s="345">
        <v>73</v>
      </c>
      <c r="J67" s="174">
        <v>0.9</v>
      </c>
      <c r="K67" s="176">
        <v>28</v>
      </c>
      <c r="L67" s="345">
        <v>42</v>
      </c>
      <c r="M67" s="174">
        <v>0.6</v>
      </c>
      <c r="N67" s="176">
        <v>31</v>
      </c>
      <c r="O67" s="345">
        <v>26</v>
      </c>
      <c r="P67" s="174">
        <v>0.5</v>
      </c>
      <c r="Q67" s="176">
        <v>36</v>
      </c>
      <c r="R67" s="345">
        <v>90</v>
      </c>
      <c r="S67" s="174">
        <v>2.2999999999999998</v>
      </c>
      <c r="T67" s="176">
        <v>10</v>
      </c>
      <c r="U67" s="345">
        <v>18</v>
      </c>
      <c r="V67" s="174">
        <v>0.8</v>
      </c>
      <c r="W67" s="176">
        <v>32</v>
      </c>
      <c r="X67" s="345">
        <v>29</v>
      </c>
      <c r="Y67" s="174">
        <v>1.4</v>
      </c>
      <c r="Z67" s="176">
        <v>18</v>
      </c>
      <c r="AA67" s="345">
        <v>7</v>
      </c>
      <c r="AB67" s="174">
        <v>0.4</v>
      </c>
      <c r="AC67" s="176">
        <v>31</v>
      </c>
      <c r="AD67" s="345" t="s">
        <v>478</v>
      </c>
      <c r="AE67" s="174" t="s">
        <v>478</v>
      </c>
      <c r="AF67" s="176" t="s">
        <v>116</v>
      </c>
      <c r="AG67" s="345">
        <v>20</v>
      </c>
      <c r="AH67" s="174">
        <v>1.3</v>
      </c>
      <c r="AI67" s="176">
        <v>16</v>
      </c>
      <c r="AJ67" s="345">
        <v>3</v>
      </c>
      <c r="AK67" s="174">
        <v>0.2</v>
      </c>
      <c r="AL67" s="176">
        <v>33</v>
      </c>
      <c r="AM67" s="345">
        <v>15</v>
      </c>
      <c r="AN67" s="174">
        <v>1.1000000000000001</v>
      </c>
      <c r="AO67" s="176">
        <v>27</v>
      </c>
      <c r="AP67" s="345">
        <v>18</v>
      </c>
      <c r="AQ67" s="174">
        <v>1.4</v>
      </c>
      <c r="AR67" s="176">
        <v>21</v>
      </c>
      <c r="AS67" s="345">
        <v>85</v>
      </c>
      <c r="AT67" s="174">
        <v>7.7</v>
      </c>
      <c r="AU67" s="176">
        <v>4</v>
      </c>
      <c r="AV67" s="345">
        <v>1</v>
      </c>
      <c r="AW67" s="174">
        <v>0.1</v>
      </c>
      <c r="AX67" s="176">
        <v>41</v>
      </c>
      <c r="AY67" s="345">
        <v>3</v>
      </c>
      <c r="AZ67" s="174">
        <v>0.3</v>
      </c>
      <c r="BA67" s="176">
        <v>28</v>
      </c>
      <c r="BB67" s="345">
        <v>5</v>
      </c>
      <c r="BC67" s="174">
        <v>0.6</v>
      </c>
      <c r="BD67" s="176">
        <v>29</v>
      </c>
      <c r="BE67" s="345">
        <v>17</v>
      </c>
      <c r="BF67" s="174">
        <v>2.1</v>
      </c>
      <c r="BG67" s="176">
        <v>13</v>
      </c>
      <c r="BH67" s="345">
        <v>11</v>
      </c>
      <c r="BI67" s="174">
        <v>1.4</v>
      </c>
      <c r="BJ67" s="176">
        <v>23</v>
      </c>
      <c r="BK67" s="345">
        <v>11</v>
      </c>
      <c r="BL67" s="174">
        <v>1.4</v>
      </c>
      <c r="BM67" s="176">
        <v>13</v>
      </c>
      <c r="BN67" s="345">
        <v>17</v>
      </c>
      <c r="BO67" s="174">
        <v>2.2999999999999998</v>
      </c>
      <c r="BP67" s="176">
        <v>11</v>
      </c>
      <c r="BQ67" s="345" t="s">
        <v>116</v>
      </c>
      <c r="BR67" s="174" t="s">
        <v>116</v>
      </c>
      <c r="BS67" s="176" t="s">
        <v>116</v>
      </c>
      <c r="BT67" s="345">
        <v>1</v>
      </c>
      <c r="BU67" s="174">
        <v>0.1</v>
      </c>
      <c r="BV67" s="176">
        <v>24</v>
      </c>
      <c r="BW67" s="345">
        <v>19</v>
      </c>
      <c r="BX67" s="174">
        <v>2.8</v>
      </c>
      <c r="BY67" s="176">
        <v>14</v>
      </c>
      <c r="BZ67" s="345">
        <v>1</v>
      </c>
      <c r="CA67" s="174">
        <v>0.2</v>
      </c>
      <c r="CB67" s="176">
        <v>33</v>
      </c>
      <c r="CC67" s="345">
        <v>1</v>
      </c>
      <c r="CD67" s="174">
        <v>0.2</v>
      </c>
      <c r="CE67" s="176">
        <v>42</v>
      </c>
      <c r="CF67" s="345">
        <v>1</v>
      </c>
      <c r="CG67" s="174">
        <v>0.2</v>
      </c>
      <c r="CH67" s="176">
        <v>35</v>
      </c>
      <c r="CI67" s="345">
        <v>0</v>
      </c>
      <c r="CJ67" s="174">
        <v>0</v>
      </c>
      <c r="CK67" s="176">
        <v>38</v>
      </c>
      <c r="CL67" s="345">
        <v>54</v>
      </c>
      <c r="CM67" s="174">
        <v>9.9</v>
      </c>
      <c r="CN67" s="176">
        <v>3</v>
      </c>
      <c r="CO67" s="345">
        <v>1</v>
      </c>
      <c r="CP67" s="174">
        <v>0.2</v>
      </c>
      <c r="CQ67" s="176">
        <v>38</v>
      </c>
      <c r="CR67" s="345" t="s">
        <v>478</v>
      </c>
      <c r="CS67" s="174" t="s">
        <v>478</v>
      </c>
      <c r="CT67" s="176" t="s">
        <v>116</v>
      </c>
      <c r="CU67" s="345">
        <v>36</v>
      </c>
      <c r="CV67" s="174">
        <v>7</v>
      </c>
      <c r="CW67" s="176">
        <v>5</v>
      </c>
      <c r="CX67" s="345">
        <v>0</v>
      </c>
      <c r="CY67" s="174">
        <v>0</v>
      </c>
      <c r="CZ67" s="176">
        <v>24</v>
      </c>
      <c r="DA67" s="345">
        <v>1</v>
      </c>
      <c r="DB67" s="174">
        <v>0.2</v>
      </c>
      <c r="DC67" s="176">
        <v>17</v>
      </c>
      <c r="DD67" s="345" t="s">
        <v>116</v>
      </c>
      <c r="DE67" s="174" t="s">
        <v>116</v>
      </c>
      <c r="DF67" s="176" t="s">
        <v>116</v>
      </c>
      <c r="DG67" s="345">
        <v>2</v>
      </c>
      <c r="DH67" s="174">
        <v>0.5</v>
      </c>
      <c r="DI67" s="176">
        <v>36</v>
      </c>
      <c r="DJ67" s="345">
        <v>5</v>
      </c>
      <c r="DK67" s="174">
        <v>1.2</v>
      </c>
      <c r="DL67" s="176">
        <v>18</v>
      </c>
      <c r="DM67" s="345" t="s">
        <v>478</v>
      </c>
      <c r="DN67" s="174" t="s">
        <v>478</v>
      </c>
      <c r="DO67" s="176" t="s">
        <v>116</v>
      </c>
      <c r="DP67" s="345">
        <v>7</v>
      </c>
      <c r="DQ67" s="174">
        <v>1.8</v>
      </c>
      <c r="DR67" s="176">
        <v>15</v>
      </c>
      <c r="DS67" s="345">
        <v>0</v>
      </c>
      <c r="DT67" s="174">
        <v>0</v>
      </c>
      <c r="DU67" s="176">
        <v>46</v>
      </c>
      <c r="DV67" s="345" t="s">
        <v>478</v>
      </c>
      <c r="DW67" s="174" t="s">
        <v>478</v>
      </c>
      <c r="DX67" s="176" t="s">
        <v>116</v>
      </c>
      <c r="DY67" s="345">
        <v>4</v>
      </c>
      <c r="DZ67" s="174">
        <v>1.2</v>
      </c>
      <c r="EA67" s="176">
        <v>17</v>
      </c>
      <c r="EB67" s="345">
        <v>5</v>
      </c>
      <c r="EC67" s="174">
        <v>1.5</v>
      </c>
      <c r="ED67" s="176">
        <v>19</v>
      </c>
      <c r="EE67" s="345">
        <v>0</v>
      </c>
      <c r="EF67" s="174">
        <v>0</v>
      </c>
      <c r="EG67" s="176">
        <v>36</v>
      </c>
      <c r="EH67" s="345">
        <v>1</v>
      </c>
      <c r="EI67" s="174">
        <v>0.3</v>
      </c>
      <c r="EJ67" s="176">
        <v>43</v>
      </c>
      <c r="EK67" s="345">
        <v>1</v>
      </c>
      <c r="EL67" s="174">
        <v>0.3</v>
      </c>
      <c r="EM67" s="176">
        <v>18</v>
      </c>
      <c r="EN67" s="345">
        <v>1</v>
      </c>
      <c r="EO67" s="174">
        <v>0.3</v>
      </c>
      <c r="EP67" s="176">
        <v>3</v>
      </c>
      <c r="EQ67" s="345">
        <v>1</v>
      </c>
      <c r="ER67" s="174">
        <v>0.3</v>
      </c>
      <c r="ES67" s="176">
        <v>27</v>
      </c>
      <c r="ET67" s="345">
        <v>0</v>
      </c>
      <c r="EU67" s="174">
        <v>0</v>
      </c>
      <c r="EV67" s="176">
        <v>32</v>
      </c>
      <c r="EW67" s="345">
        <v>3</v>
      </c>
      <c r="EX67" s="174">
        <v>1.1000000000000001</v>
      </c>
      <c r="EY67" s="176">
        <v>23</v>
      </c>
      <c r="EZ67" s="345">
        <v>1</v>
      </c>
      <c r="FA67" s="174">
        <v>0.4</v>
      </c>
      <c r="FB67" s="176">
        <v>42</v>
      </c>
      <c r="FC67" s="345">
        <v>2</v>
      </c>
      <c r="FD67" s="174">
        <v>0.8</v>
      </c>
      <c r="FE67" s="176">
        <v>15</v>
      </c>
      <c r="FF67" s="345">
        <v>1</v>
      </c>
      <c r="FG67" s="174">
        <v>0.4</v>
      </c>
      <c r="FH67" s="176">
        <v>40</v>
      </c>
      <c r="FI67" s="345">
        <v>7</v>
      </c>
      <c r="FJ67" s="174">
        <v>2.9</v>
      </c>
      <c r="FK67" s="176">
        <v>10</v>
      </c>
      <c r="FL67" s="345">
        <v>4</v>
      </c>
      <c r="FM67" s="174">
        <v>1.8</v>
      </c>
      <c r="FN67" s="176">
        <v>20</v>
      </c>
      <c r="FO67" s="345">
        <v>1</v>
      </c>
      <c r="FP67" s="174">
        <v>0.5</v>
      </c>
      <c r="FQ67" s="176">
        <v>14</v>
      </c>
      <c r="FR67" s="345">
        <v>1</v>
      </c>
      <c r="FS67" s="174">
        <v>0.5</v>
      </c>
      <c r="FT67" s="176">
        <v>13</v>
      </c>
      <c r="FU67" s="345">
        <v>1</v>
      </c>
      <c r="FV67" s="174">
        <v>0.5</v>
      </c>
      <c r="FW67" s="176">
        <v>19</v>
      </c>
      <c r="FX67" s="345">
        <v>4</v>
      </c>
      <c r="FY67" s="174">
        <v>2.1</v>
      </c>
      <c r="FZ67" s="176">
        <v>14</v>
      </c>
      <c r="GA67" s="345">
        <v>1</v>
      </c>
      <c r="GB67" s="174">
        <v>0.5</v>
      </c>
      <c r="GC67" s="176">
        <v>18</v>
      </c>
      <c r="GD67" s="345">
        <v>24</v>
      </c>
      <c r="GE67" s="174">
        <v>12.9</v>
      </c>
      <c r="GF67" s="176">
        <v>2</v>
      </c>
      <c r="GG67" s="345" t="s">
        <v>478</v>
      </c>
      <c r="GH67" s="174" t="s">
        <v>478</v>
      </c>
      <c r="GI67" s="176" t="s">
        <v>116</v>
      </c>
      <c r="GJ67" s="345">
        <v>0</v>
      </c>
      <c r="GK67" s="174">
        <v>0</v>
      </c>
      <c r="GL67" s="176">
        <v>16</v>
      </c>
      <c r="GM67" s="345" t="s">
        <v>478</v>
      </c>
      <c r="GN67" s="174" t="s">
        <v>478</v>
      </c>
      <c r="GO67" s="176" t="s">
        <v>116</v>
      </c>
      <c r="GP67" s="345">
        <v>0</v>
      </c>
      <c r="GQ67" s="174">
        <v>0</v>
      </c>
      <c r="GR67" s="176">
        <v>38</v>
      </c>
      <c r="GS67" s="345">
        <v>1</v>
      </c>
      <c r="GT67" s="174">
        <v>0.7</v>
      </c>
      <c r="GU67" s="176">
        <v>36</v>
      </c>
      <c r="GV67" s="345" t="s">
        <v>116</v>
      </c>
      <c r="GW67" s="174" t="s">
        <v>116</v>
      </c>
      <c r="GX67" s="176" t="s">
        <v>116</v>
      </c>
      <c r="GY67" s="345">
        <v>1</v>
      </c>
      <c r="GZ67" s="174">
        <v>0.8</v>
      </c>
      <c r="HA67" s="176">
        <v>29</v>
      </c>
      <c r="HB67" s="345" t="s">
        <v>116</v>
      </c>
      <c r="HC67" s="174" t="s">
        <v>116</v>
      </c>
      <c r="HD67" s="176" t="s">
        <v>116</v>
      </c>
      <c r="HE67" s="345">
        <v>0</v>
      </c>
      <c r="HF67" s="174">
        <v>0</v>
      </c>
      <c r="HG67" s="176">
        <v>28</v>
      </c>
      <c r="HH67" s="345" t="s">
        <v>740</v>
      </c>
      <c r="HI67" s="174" t="s">
        <v>740</v>
      </c>
      <c r="HJ67" s="176" t="s">
        <v>116</v>
      </c>
      <c r="HK67" s="345">
        <v>1</v>
      </c>
      <c r="HL67" s="174">
        <v>0.9</v>
      </c>
      <c r="HM67" s="176">
        <v>21</v>
      </c>
      <c r="HN67" s="345">
        <v>0</v>
      </c>
      <c r="HO67" s="174">
        <v>0</v>
      </c>
      <c r="HP67" s="176">
        <v>28</v>
      </c>
      <c r="HQ67" s="345" t="s">
        <v>478</v>
      </c>
      <c r="HR67" s="174" t="s">
        <v>478</v>
      </c>
      <c r="HS67" s="176" t="s">
        <v>116</v>
      </c>
      <c r="HT67" s="345">
        <v>0</v>
      </c>
      <c r="HU67" s="174">
        <v>0</v>
      </c>
      <c r="HV67" s="176">
        <v>32</v>
      </c>
      <c r="HW67" s="345">
        <v>2</v>
      </c>
      <c r="HX67" s="174">
        <v>1.9</v>
      </c>
      <c r="HY67" s="176">
        <v>10</v>
      </c>
      <c r="HZ67" s="345">
        <v>2</v>
      </c>
      <c r="IA67" s="174">
        <v>2</v>
      </c>
      <c r="IB67" s="176">
        <v>13</v>
      </c>
      <c r="IC67" s="345">
        <v>1</v>
      </c>
      <c r="ID67" s="174">
        <v>1</v>
      </c>
      <c r="IE67" s="176">
        <v>10</v>
      </c>
      <c r="IF67" s="345">
        <v>1</v>
      </c>
      <c r="IG67" s="174">
        <v>1.1000000000000001</v>
      </c>
      <c r="IH67" s="176">
        <v>21</v>
      </c>
      <c r="II67" s="345">
        <v>0</v>
      </c>
      <c r="IJ67" s="174">
        <v>0</v>
      </c>
      <c r="IK67" s="176">
        <v>18</v>
      </c>
      <c r="IL67" s="345" t="s">
        <v>116</v>
      </c>
      <c r="IM67" s="174" t="s">
        <v>116</v>
      </c>
      <c r="IN67" s="176" t="s">
        <v>116</v>
      </c>
      <c r="IO67" s="345" t="s">
        <v>116</v>
      </c>
      <c r="IP67" s="174" t="s">
        <v>116</v>
      </c>
      <c r="IQ67" s="176" t="s">
        <v>116</v>
      </c>
      <c r="IR67" s="345" t="s">
        <v>478</v>
      </c>
      <c r="IS67" s="174" t="s">
        <v>478</v>
      </c>
      <c r="IT67" s="176" t="s">
        <v>116</v>
      </c>
      <c r="IU67" s="345">
        <v>2</v>
      </c>
      <c r="IV67" s="174">
        <v>2.4</v>
      </c>
      <c r="IW67" s="176">
        <v>9</v>
      </c>
      <c r="IX67" s="345">
        <v>0</v>
      </c>
      <c r="IY67" s="174">
        <v>0</v>
      </c>
      <c r="IZ67" s="176">
        <v>35</v>
      </c>
      <c r="JA67" s="345">
        <v>6</v>
      </c>
      <c r="JB67" s="174">
        <v>8</v>
      </c>
      <c r="JC67" s="176">
        <v>3</v>
      </c>
      <c r="JD67" s="345">
        <v>0</v>
      </c>
      <c r="JE67" s="174">
        <v>0</v>
      </c>
      <c r="JF67" s="176">
        <v>9</v>
      </c>
      <c r="JG67" s="345">
        <v>0</v>
      </c>
      <c r="JH67" s="174">
        <v>0</v>
      </c>
      <c r="JI67" s="176">
        <v>19</v>
      </c>
      <c r="JJ67" s="345">
        <v>0</v>
      </c>
      <c r="JK67" s="174">
        <v>0</v>
      </c>
      <c r="JL67" s="176">
        <v>28</v>
      </c>
      <c r="JM67" s="345" t="s">
        <v>116</v>
      </c>
      <c r="JN67" s="174" t="s">
        <v>116</v>
      </c>
      <c r="JO67" s="176" t="s">
        <v>116</v>
      </c>
      <c r="JP67" s="345" t="s">
        <v>116</v>
      </c>
      <c r="JQ67" s="174" t="s">
        <v>116</v>
      </c>
      <c r="JR67" s="176" t="s">
        <v>116</v>
      </c>
      <c r="JS67" s="345">
        <v>2</v>
      </c>
      <c r="JT67" s="174">
        <v>3</v>
      </c>
      <c r="JU67" s="176">
        <v>14</v>
      </c>
      <c r="JV67" s="345" t="s">
        <v>116</v>
      </c>
      <c r="JW67" s="174" t="s">
        <v>116</v>
      </c>
      <c r="JX67" s="176" t="s">
        <v>116</v>
      </c>
      <c r="JY67" s="345">
        <v>0</v>
      </c>
      <c r="JZ67" s="174">
        <v>0</v>
      </c>
      <c r="KA67" s="176">
        <v>32</v>
      </c>
      <c r="KB67" s="345">
        <v>8</v>
      </c>
      <c r="KC67" s="174">
        <v>13.3</v>
      </c>
      <c r="KD67" s="176">
        <v>2</v>
      </c>
      <c r="KE67" s="345" t="s">
        <v>740</v>
      </c>
      <c r="KF67" s="174" t="s">
        <v>740</v>
      </c>
      <c r="KG67" s="176" t="s">
        <v>116</v>
      </c>
      <c r="KH67" s="345" t="s">
        <v>478</v>
      </c>
      <c r="KI67" s="174" t="s">
        <v>478</v>
      </c>
      <c r="KJ67" s="176" t="s">
        <v>116</v>
      </c>
      <c r="KK67" s="345">
        <v>1</v>
      </c>
      <c r="KL67" s="174">
        <v>1.8</v>
      </c>
      <c r="KM67" s="176">
        <v>7</v>
      </c>
      <c r="KN67" s="345">
        <v>1</v>
      </c>
      <c r="KO67" s="174">
        <v>1.9</v>
      </c>
      <c r="KP67" s="176">
        <v>16</v>
      </c>
    </row>
    <row r="68" spans="1:302" ht="12.4" customHeight="1">
      <c r="A68" s="341" t="s">
        <v>799</v>
      </c>
      <c r="B68" s="163" t="s">
        <v>800</v>
      </c>
      <c r="C68" s="345">
        <v>113</v>
      </c>
      <c r="D68" s="174">
        <v>0.8</v>
      </c>
      <c r="E68" s="176">
        <v>37</v>
      </c>
      <c r="F68" s="345">
        <v>46</v>
      </c>
      <c r="G68" s="174">
        <v>0.6</v>
      </c>
      <c r="H68" s="176">
        <v>27</v>
      </c>
      <c r="I68" s="345">
        <v>62</v>
      </c>
      <c r="J68" s="174">
        <v>0.8</v>
      </c>
      <c r="K68" s="176">
        <v>31</v>
      </c>
      <c r="L68" s="345">
        <v>24</v>
      </c>
      <c r="M68" s="174">
        <v>0.4</v>
      </c>
      <c r="N68" s="176">
        <v>35</v>
      </c>
      <c r="O68" s="345">
        <v>165</v>
      </c>
      <c r="P68" s="174">
        <v>2.9</v>
      </c>
      <c r="Q68" s="176">
        <v>16</v>
      </c>
      <c r="R68" s="345">
        <v>51</v>
      </c>
      <c r="S68" s="174">
        <v>1.3</v>
      </c>
      <c r="T68" s="176">
        <v>15</v>
      </c>
      <c r="U68" s="345">
        <v>14</v>
      </c>
      <c r="V68" s="174">
        <v>0.6</v>
      </c>
      <c r="W68" s="176">
        <v>37</v>
      </c>
      <c r="X68" s="345">
        <v>49</v>
      </c>
      <c r="Y68" s="174">
        <v>2.4</v>
      </c>
      <c r="Z68" s="176">
        <v>11</v>
      </c>
      <c r="AA68" s="345">
        <v>20</v>
      </c>
      <c r="AB68" s="174">
        <v>1</v>
      </c>
      <c r="AC68" s="176">
        <v>16</v>
      </c>
      <c r="AD68" s="345" t="s">
        <v>478</v>
      </c>
      <c r="AE68" s="174" t="s">
        <v>478</v>
      </c>
      <c r="AF68" s="176" t="s">
        <v>116</v>
      </c>
      <c r="AG68" s="345">
        <v>22</v>
      </c>
      <c r="AH68" s="174">
        <v>1.4</v>
      </c>
      <c r="AI68" s="176">
        <v>14</v>
      </c>
      <c r="AJ68" s="345">
        <v>16</v>
      </c>
      <c r="AK68" s="174">
        <v>1.1000000000000001</v>
      </c>
      <c r="AL68" s="176">
        <v>8</v>
      </c>
      <c r="AM68" s="345">
        <v>11</v>
      </c>
      <c r="AN68" s="174">
        <v>0.8</v>
      </c>
      <c r="AO68" s="176">
        <v>30</v>
      </c>
      <c r="AP68" s="345">
        <v>9</v>
      </c>
      <c r="AQ68" s="174">
        <v>0.7</v>
      </c>
      <c r="AR68" s="176">
        <v>29</v>
      </c>
      <c r="AS68" s="345">
        <v>5</v>
      </c>
      <c r="AT68" s="174">
        <v>0.5</v>
      </c>
      <c r="AU68" s="176">
        <v>21</v>
      </c>
      <c r="AV68" s="345">
        <v>1</v>
      </c>
      <c r="AW68" s="174">
        <v>0.1</v>
      </c>
      <c r="AX68" s="176">
        <v>45</v>
      </c>
      <c r="AY68" s="345">
        <v>7</v>
      </c>
      <c r="AZ68" s="174">
        <v>0.8</v>
      </c>
      <c r="BA68" s="176">
        <v>21</v>
      </c>
      <c r="BB68" s="345">
        <v>7</v>
      </c>
      <c r="BC68" s="174">
        <v>0.8</v>
      </c>
      <c r="BD68" s="176">
        <v>20</v>
      </c>
      <c r="BE68" s="345">
        <v>5</v>
      </c>
      <c r="BF68" s="174">
        <v>0.6</v>
      </c>
      <c r="BG68" s="176">
        <v>38</v>
      </c>
      <c r="BH68" s="345">
        <v>3</v>
      </c>
      <c r="BI68" s="174">
        <v>0.4</v>
      </c>
      <c r="BJ68" s="176">
        <v>44</v>
      </c>
      <c r="BK68" s="345">
        <v>25</v>
      </c>
      <c r="BL68" s="174">
        <v>3.3</v>
      </c>
      <c r="BM68" s="176">
        <v>8</v>
      </c>
      <c r="BN68" s="345">
        <v>4</v>
      </c>
      <c r="BO68" s="174">
        <v>0.5</v>
      </c>
      <c r="BP68" s="176">
        <v>39</v>
      </c>
      <c r="BQ68" s="345" t="s">
        <v>116</v>
      </c>
      <c r="BR68" s="174" t="s">
        <v>116</v>
      </c>
      <c r="BS68" s="176" t="s">
        <v>116</v>
      </c>
      <c r="BT68" s="345">
        <v>6</v>
      </c>
      <c r="BU68" s="174">
        <v>0.9</v>
      </c>
      <c r="BV68" s="176">
        <v>14</v>
      </c>
      <c r="BW68" s="345">
        <v>2</v>
      </c>
      <c r="BX68" s="174">
        <v>0.3</v>
      </c>
      <c r="BY68" s="176">
        <v>42</v>
      </c>
      <c r="BZ68" s="345">
        <v>0</v>
      </c>
      <c r="CA68" s="174">
        <v>0</v>
      </c>
      <c r="CB68" s="176">
        <v>41</v>
      </c>
      <c r="CC68" s="345">
        <v>1</v>
      </c>
      <c r="CD68" s="174">
        <v>0.2</v>
      </c>
      <c r="CE68" s="176">
        <v>43</v>
      </c>
      <c r="CF68" s="345">
        <v>6</v>
      </c>
      <c r="CG68" s="174">
        <v>1</v>
      </c>
      <c r="CH68" s="176">
        <v>18</v>
      </c>
      <c r="CI68" s="345">
        <v>2</v>
      </c>
      <c r="CJ68" s="174">
        <v>0.4</v>
      </c>
      <c r="CK68" s="176">
        <v>17</v>
      </c>
      <c r="CL68" s="345">
        <v>6</v>
      </c>
      <c r="CM68" s="174">
        <v>1.1000000000000001</v>
      </c>
      <c r="CN68" s="176">
        <v>12</v>
      </c>
      <c r="CO68" s="345">
        <v>0</v>
      </c>
      <c r="CP68" s="174">
        <v>0</v>
      </c>
      <c r="CQ68" s="176">
        <v>45</v>
      </c>
      <c r="CR68" s="345" t="s">
        <v>478</v>
      </c>
      <c r="CS68" s="174" t="s">
        <v>478</v>
      </c>
      <c r="CT68" s="176" t="s">
        <v>116</v>
      </c>
      <c r="CU68" s="345">
        <v>47</v>
      </c>
      <c r="CV68" s="174">
        <v>9.1999999999999993</v>
      </c>
      <c r="CW68" s="176">
        <v>2</v>
      </c>
      <c r="CX68" s="345">
        <v>0</v>
      </c>
      <c r="CY68" s="174">
        <v>0</v>
      </c>
      <c r="CZ68" s="176">
        <v>22</v>
      </c>
      <c r="DA68" s="345" t="s">
        <v>478</v>
      </c>
      <c r="DB68" s="174" t="s">
        <v>478</v>
      </c>
      <c r="DC68" s="176" t="s">
        <v>116</v>
      </c>
      <c r="DD68" s="345" t="s">
        <v>116</v>
      </c>
      <c r="DE68" s="174" t="s">
        <v>116</v>
      </c>
      <c r="DF68" s="176" t="s">
        <v>116</v>
      </c>
      <c r="DG68" s="345">
        <v>0</v>
      </c>
      <c r="DH68" s="174">
        <v>0</v>
      </c>
      <c r="DI68" s="176">
        <v>46</v>
      </c>
      <c r="DJ68" s="345">
        <v>2</v>
      </c>
      <c r="DK68" s="174">
        <v>0.5</v>
      </c>
      <c r="DL68" s="176">
        <v>28</v>
      </c>
      <c r="DM68" s="345">
        <v>0</v>
      </c>
      <c r="DN68" s="174">
        <v>0</v>
      </c>
      <c r="DO68" s="176">
        <v>37</v>
      </c>
      <c r="DP68" s="345">
        <v>1</v>
      </c>
      <c r="DQ68" s="174">
        <v>0.3</v>
      </c>
      <c r="DR68" s="176">
        <v>35</v>
      </c>
      <c r="DS68" s="345">
        <v>0</v>
      </c>
      <c r="DT68" s="174">
        <v>0</v>
      </c>
      <c r="DU68" s="176">
        <v>38</v>
      </c>
      <c r="DV68" s="345" t="s">
        <v>478</v>
      </c>
      <c r="DW68" s="174" t="s">
        <v>478</v>
      </c>
      <c r="DX68" s="176" t="s">
        <v>116</v>
      </c>
      <c r="DY68" s="345">
        <v>7</v>
      </c>
      <c r="DZ68" s="174">
        <v>2</v>
      </c>
      <c r="EA68" s="176">
        <v>13</v>
      </c>
      <c r="EB68" s="345">
        <v>4</v>
      </c>
      <c r="EC68" s="174">
        <v>1.2</v>
      </c>
      <c r="ED68" s="176">
        <v>20</v>
      </c>
      <c r="EE68" s="345">
        <v>0</v>
      </c>
      <c r="EF68" s="174">
        <v>0</v>
      </c>
      <c r="EG68" s="176">
        <v>42</v>
      </c>
      <c r="EH68" s="345">
        <v>2</v>
      </c>
      <c r="EI68" s="174">
        <v>0.6</v>
      </c>
      <c r="EJ68" s="176">
        <v>33</v>
      </c>
      <c r="EK68" s="345" t="s">
        <v>478</v>
      </c>
      <c r="EL68" s="174" t="s">
        <v>478</v>
      </c>
      <c r="EM68" s="176" t="s">
        <v>116</v>
      </c>
      <c r="EN68" s="345">
        <v>0</v>
      </c>
      <c r="EO68" s="174">
        <v>0</v>
      </c>
      <c r="EP68" s="176">
        <v>4</v>
      </c>
      <c r="EQ68" s="345">
        <v>0</v>
      </c>
      <c r="ER68" s="174">
        <v>0</v>
      </c>
      <c r="ES68" s="176">
        <v>46</v>
      </c>
      <c r="ET68" s="345">
        <v>10</v>
      </c>
      <c r="EU68" s="174">
        <v>3.5</v>
      </c>
      <c r="EV68" s="176">
        <v>12</v>
      </c>
      <c r="EW68" s="345">
        <v>1</v>
      </c>
      <c r="EX68" s="174">
        <v>0.4</v>
      </c>
      <c r="EY68" s="176">
        <v>38</v>
      </c>
      <c r="EZ68" s="345">
        <v>1</v>
      </c>
      <c r="FA68" s="174">
        <v>0.4</v>
      </c>
      <c r="FB68" s="176">
        <v>41</v>
      </c>
      <c r="FC68" s="345">
        <v>0</v>
      </c>
      <c r="FD68" s="174">
        <v>0</v>
      </c>
      <c r="FE68" s="176">
        <v>41</v>
      </c>
      <c r="FF68" s="345">
        <v>1</v>
      </c>
      <c r="FG68" s="174">
        <v>0.4</v>
      </c>
      <c r="FH68" s="176">
        <v>46</v>
      </c>
      <c r="FI68" s="345">
        <v>2</v>
      </c>
      <c r="FJ68" s="174">
        <v>0.8</v>
      </c>
      <c r="FK68" s="176">
        <v>27</v>
      </c>
      <c r="FL68" s="345">
        <v>1</v>
      </c>
      <c r="FM68" s="174">
        <v>0.4</v>
      </c>
      <c r="FN68" s="176">
        <v>36</v>
      </c>
      <c r="FO68" s="345">
        <v>0</v>
      </c>
      <c r="FP68" s="174">
        <v>0</v>
      </c>
      <c r="FQ68" s="176">
        <v>40</v>
      </c>
      <c r="FR68" s="345">
        <v>0</v>
      </c>
      <c r="FS68" s="174">
        <v>0</v>
      </c>
      <c r="FT68" s="176">
        <v>27</v>
      </c>
      <c r="FU68" s="345">
        <v>6</v>
      </c>
      <c r="FV68" s="174">
        <v>3.1</v>
      </c>
      <c r="FW68" s="176">
        <v>3</v>
      </c>
      <c r="FX68" s="345">
        <v>1</v>
      </c>
      <c r="FY68" s="174">
        <v>0.5</v>
      </c>
      <c r="FZ68" s="176">
        <v>25</v>
      </c>
      <c r="GA68" s="345">
        <v>0</v>
      </c>
      <c r="GB68" s="174">
        <v>0</v>
      </c>
      <c r="GC68" s="176">
        <v>25</v>
      </c>
      <c r="GD68" s="345" t="s">
        <v>478</v>
      </c>
      <c r="GE68" s="174" t="s">
        <v>478</v>
      </c>
      <c r="GF68" s="176" t="s">
        <v>116</v>
      </c>
      <c r="GG68" s="345">
        <v>0</v>
      </c>
      <c r="GH68" s="174">
        <v>0</v>
      </c>
      <c r="GI68" s="176">
        <v>22</v>
      </c>
      <c r="GJ68" s="345">
        <v>1</v>
      </c>
      <c r="GK68" s="174">
        <v>0.6</v>
      </c>
      <c r="GL68" s="176">
        <v>13</v>
      </c>
      <c r="GM68" s="345">
        <v>0</v>
      </c>
      <c r="GN68" s="174">
        <v>0</v>
      </c>
      <c r="GO68" s="176">
        <v>35</v>
      </c>
      <c r="GP68" s="345">
        <v>0</v>
      </c>
      <c r="GQ68" s="174">
        <v>0</v>
      </c>
      <c r="GR68" s="176">
        <v>38</v>
      </c>
      <c r="GS68" s="345">
        <v>0</v>
      </c>
      <c r="GT68" s="174">
        <v>0</v>
      </c>
      <c r="GU68" s="176">
        <v>39</v>
      </c>
      <c r="GV68" s="345" t="s">
        <v>116</v>
      </c>
      <c r="GW68" s="174" t="s">
        <v>116</v>
      </c>
      <c r="GX68" s="176" t="s">
        <v>116</v>
      </c>
      <c r="GY68" s="345">
        <v>0</v>
      </c>
      <c r="GZ68" s="174">
        <v>0</v>
      </c>
      <c r="HA68" s="176">
        <v>38</v>
      </c>
      <c r="HB68" s="345" t="s">
        <v>116</v>
      </c>
      <c r="HC68" s="174" t="s">
        <v>116</v>
      </c>
      <c r="HD68" s="176" t="s">
        <v>116</v>
      </c>
      <c r="HE68" s="345">
        <v>0</v>
      </c>
      <c r="HF68" s="174">
        <v>0</v>
      </c>
      <c r="HG68" s="176">
        <v>45</v>
      </c>
      <c r="HH68" s="345">
        <v>0</v>
      </c>
      <c r="HI68" s="174">
        <v>0</v>
      </c>
      <c r="HJ68" s="176">
        <v>19</v>
      </c>
      <c r="HK68" s="345">
        <v>1</v>
      </c>
      <c r="HL68" s="174">
        <v>0.9</v>
      </c>
      <c r="HM68" s="176">
        <v>17</v>
      </c>
      <c r="HN68" s="345">
        <v>1</v>
      </c>
      <c r="HO68" s="174">
        <v>0.9</v>
      </c>
      <c r="HP68" s="176">
        <v>24</v>
      </c>
      <c r="HQ68" s="345">
        <v>2</v>
      </c>
      <c r="HR68" s="174">
        <v>1.9</v>
      </c>
      <c r="HS68" s="176">
        <v>11</v>
      </c>
      <c r="HT68" s="345">
        <v>1</v>
      </c>
      <c r="HU68" s="174">
        <v>1</v>
      </c>
      <c r="HV68" s="176">
        <v>15</v>
      </c>
      <c r="HW68" s="345">
        <v>0</v>
      </c>
      <c r="HX68" s="174">
        <v>0</v>
      </c>
      <c r="HY68" s="176">
        <v>36</v>
      </c>
      <c r="HZ68" s="345">
        <v>4</v>
      </c>
      <c r="IA68" s="174">
        <v>4</v>
      </c>
      <c r="IB68" s="176">
        <v>5</v>
      </c>
      <c r="IC68" s="345">
        <v>0</v>
      </c>
      <c r="ID68" s="174">
        <v>0</v>
      </c>
      <c r="IE68" s="176">
        <v>23</v>
      </c>
      <c r="IF68" s="345">
        <v>0</v>
      </c>
      <c r="IG68" s="174">
        <v>0</v>
      </c>
      <c r="IH68" s="176">
        <v>32</v>
      </c>
      <c r="II68" s="345" t="s">
        <v>478</v>
      </c>
      <c r="IJ68" s="174" t="s">
        <v>478</v>
      </c>
      <c r="IK68" s="176" t="s">
        <v>116</v>
      </c>
      <c r="IL68" s="345" t="s">
        <v>116</v>
      </c>
      <c r="IM68" s="174" t="s">
        <v>116</v>
      </c>
      <c r="IN68" s="176" t="s">
        <v>116</v>
      </c>
      <c r="IO68" s="345" t="s">
        <v>116</v>
      </c>
      <c r="IP68" s="174" t="s">
        <v>116</v>
      </c>
      <c r="IQ68" s="176" t="s">
        <v>116</v>
      </c>
      <c r="IR68" s="345" t="s">
        <v>116</v>
      </c>
      <c r="IS68" s="174" t="s">
        <v>116</v>
      </c>
      <c r="IT68" s="176" t="s">
        <v>116</v>
      </c>
      <c r="IU68" s="345">
        <v>2</v>
      </c>
      <c r="IV68" s="174">
        <v>2.4</v>
      </c>
      <c r="IW68" s="176">
        <v>6</v>
      </c>
      <c r="IX68" s="345">
        <v>0</v>
      </c>
      <c r="IY68" s="174">
        <v>0</v>
      </c>
      <c r="IZ68" s="176">
        <v>35</v>
      </c>
      <c r="JA68" s="345">
        <v>0</v>
      </c>
      <c r="JB68" s="174">
        <v>0</v>
      </c>
      <c r="JC68" s="176">
        <v>16</v>
      </c>
      <c r="JD68" s="345">
        <v>0</v>
      </c>
      <c r="JE68" s="174">
        <v>0</v>
      </c>
      <c r="JF68" s="176">
        <v>31</v>
      </c>
      <c r="JG68" s="345">
        <v>0</v>
      </c>
      <c r="JH68" s="174">
        <v>0</v>
      </c>
      <c r="JI68" s="176">
        <v>31</v>
      </c>
      <c r="JJ68" s="345">
        <v>2</v>
      </c>
      <c r="JK68" s="174">
        <v>2.9</v>
      </c>
      <c r="JL68" s="176">
        <v>10</v>
      </c>
      <c r="JM68" s="345">
        <v>0</v>
      </c>
      <c r="JN68" s="174">
        <v>0</v>
      </c>
      <c r="JO68" s="176">
        <v>28</v>
      </c>
      <c r="JP68" s="345" t="s">
        <v>116</v>
      </c>
      <c r="JQ68" s="174" t="s">
        <v>116</v>
      </c>
      <c r="JR68" s="176" t="s">
        <v>116</v>
      </c>
      <c r="JS68" s="345">
        <v>1</v>
      </c>
      <c r="JT68" s="174">
        <v>1.5</v>
      </c>
      <c r="JU68" s="176">
        <v>23</v>
      </c>
      <c r="JV68" s="345" t="s">
        <v>116</v>
      </c>
      <c r="JW68" s="174" t="s">
        <v>116</v>
      </c>
      <c r="JX68" s="176" t="s">
        <v>116</v>
      </c>
      <c r="JY68" s="345">
        <v>2</v>
      </c>
      <c r="JZ68" s="174">
        <v>3.3</v>
      </c>
      <c r="KA68" s="176">
        <v>7</v>
      </c>
      <c r="KB68" s="345">
        <v>0</v>
      </c>
      <c r="KC68" s="174">
        <v>0</v>
      </c>
      <c r="KD68" s="176">
        <v>26</v>
      </c>
      <c r="KE68" s="345" t="s">
        <v>740</v>
      </c>
      <c r="KF68" s="174" t="s">
        <v>740</v>
      </c>
      <c r="KG68" s="176" t="s">
        <v>116</v>
      </c>
      <c r="KH68" s="345" t="s">
        <v>478</v>
      </c>
      <c r="KI68" s="174" t="s">
        <v>478</v>
      </c>
      <c r="KJ68" s="176" t="s">
        <v>116</v>
      </c>
      <c r="KK68" s="345">
        <v>0</v>
      </c>
      <c r="KL68" s="174">
        <v>0</v>
      </c>
      <c r="KM68" s="176">
        <v>38</v>
      </c>
      <c r="KN68" s="345">
        <v>2</v>
      </c>
      <c r="KO68" s="174">
        <v>3.8</v>
      </c>
      <c r="KP68" s="176">
        <v>8</v>
      </c>
    </row>
    <row r="69" spans="1:302" ht="12.4" customHeight="1">
      <c r="A69" s="341" t="s">
        <v>801</v>
      </c>
      <c r="B69" s="163" t="s">
        <v>802</v>
      </c>
      <c r="C69" s="345">
        <v>134</v>
      </c>
      <c r="D69" s="174">
        <v>1</v>
      </c>
      <c r="E69" s="176">
        <v>34</v>
      </c>
      <c r="F69" s="345">
        <v>36</v>
      </c>
      <c r="G69" s="174">
        <v>0.5</v>
      </c>
      <c r="H69" s="176">
        <v>31</v>
      </c>
      <c r="I69" s="345">
        <v>29</v>
      </c>
      <c r="J69" s="174">
        <v>0.4</v>
      </c>
      <c r="K69" s="176">
        <v>36</v>
      </c>
      <c r="L69" s="345">
        <v>139</v>
      </c>
      <c r="M69" s="174">
        <v>2.1</v>
      </c>
      <c r="N69" s="176">
        <v>14</v>
      </c>
      <c r="O69" s="345">
        <v>53</v>
      </c>
      <c r="P69" s="174">
        <v>0.9</v>
      </c>
      <c r="Q69" s="176">
        <v>28</v>
      </c>
      <c r="R69" s="345">
        <v>22</v>
      </c>
      <c r="S69" s="174">
        <v>0.6</v>
      </c>
      <c r="T69" s="176">
        <v>25</v>
      </c>
      <c r="U69" s="345">
        <v>22</v>
      </c>
      <c r="V69" s="174">
        <v>1</v>
      </c>
      <c r="W69" s="176">
        <v>30</v>
      </c>
      <c r="X69" s="345">
        <v>23</v>
      </c>
      <c r="Y69" s="174">
        <v>1.1000000000000001</v>
      </c>
      <c r="Z69" s="176">
        <v>23</v>
      </c>
      <c r="AA69" s="345">
        <v>17</v>
      </c>
      <c r="AB69" s="174">
        <v>0.9</v>
      </c>
      <c r="AC69" s="176">
        <v>18</v>
      </c>
      <c r="AD69" s="345">
        <v>0</v>
      </c>
      <c r="AE69" s="174">
        <v>0</v>
      </c>
      <c r="AF69" s="176">
        <v>24</v>
      </c>
      <c r="AG69" s="345">
        <v>246</v>
      </c>
      <c r="AH69" s="174">
        <v>15.8</v>
      </c>
      <c r="AI69" s="176">
        <v>3</v>
      </c>
      <c r="AJ69" s="345">
        <v>12</v>
      </c>
      <c r="AK69" s="174">
        <v>0.8</v>
      </c>
      <c r="AL69" s="176">
        <v>10</v>
      </c>
      <c r="AM69" s="345">
        <v>8</v>
      </c>
      <c r="AN69" s="174">
        <v>0.6</v>
      </c>
      <c r="AO69" s="176">
        <v>38</v>
      </c>
      <c r="AP69" s="345">
        <v>19</v>
      </c>
      <c r="AQ69" s="174">
        <v>1.5</v>
      </c>
      <c r="AR69" s="176">
        <v>20</v>
      </c>
      <c r="AS69" s="345">
        <v>3</v>
      </c>
      <c r="AT69" s="174">
        <v>0.3</v>
      </c>
      <c r="AU69" s="176">
        <v>28</v>
      </c>
      <c r="AV69" s="345">
        <v>3</v>
      </c>
      <c r="AW69" s="174">
        <v>0.3</v>
      </c>
      <c r="AX69" s="176">
        <v>21</v>
      </c>
      <c r="AY69" s="345">
        <v>3</v>
      </c>
      <c r="AZ69" s="174">
        <v>0.3</v>
      </c>
      <c r="BA69" s="176">
        <v>33</v>
      </c>
      <c r="BB69" s="345">
        <v>8</v>
      </c>
      <c r="BC69" s="174">
        <v>0.9</v>
      </c>
      <c r="BD69" s="176">
        <v>17</v>
      </c>
      <c r="BE69" s="345">
        <v>5</v>
      </c>
      <c r="BF69" s="174">
        <v>0.6</v>
      </c>
      <c r="BG69" s="176">
        <v>34</v>
      </c>
      <c r="BH69" s="345">
        <v>5</v>
      </c>
      <c r="BI69" s="174">
        <v>0.6</v>
      </c>
      <c r="BJ69" s="176">
        <v>35</v>
      </c>
      <c r="BK69" s="345">
        <v>3</v>
      </c>
      <c r="BL69" s="174">
        <v>0.4</v>
      </c>
      <c r="BM69" s="176">
        <v>28</v>
      </c>
      <c r="BN69" s="345">
        <v>9</v>
      </c>
      <c r="BO69" s="174">
        <v>1.2</v>
      </c>
      <c r="BP69" s="176">
        <v>21</v>
      </c>
      <c r="BQ69" s="345" t="s">
        <v>116</v>
      </c>
      <c r="BR69" s="174" t="s">
        <v>116</v>
      </c>
      <c r="BS69" s="176" t="s">
        <v>116</v>
      </c>
      <c r="BT69" s="345">
        <v>1</v>
      </c>
      <c r="BU69" s="174">
        <v>0.1</v>
      </c>
      <c r="BV69" s="176">
        <v>25</v>
      </c>
      <c r="BW69" s="345">
        <v>3</v>
      </c>
      <c r="BX69" s="174">
        <v>0.4</v>
      </c>
      <c r="BY69" s="176">
        <v>35</v>
      </c>
      <c r="BZ69" s="345">
        <v>1</v>
      </c>
      <c r="CA69" s="174">
        <v>0.2</v>
      </c>
      <c r="CB69" s="176">
        <v>26</v>
      </c>
      <c r="CC69" s="345">
        <v>7</v>
      </c>
      <c r="CD69" s="174">
        <v>1.1000000000000001</v>
      </c>
      <c r="CE69" s="176">
        <v>18</v>
      </c>
      <c r="CF69" s="345">
        <v>1</v>
      </c>
      <c r="CG69" s="174">
        <v>0.2</v>
      </c>
      <c r="CH69" s="176">
        <v>38</v>
      </c>
      <c r="CI69" s="345">
        <v>0</v>
      </c>
      <c r="CJ69" s="174">
        <v>0</v>
      </c>
      <c r="CK69" s="176">
        <v>26</v>
      </c>
      <c r="CL69" s="345">
        <v>0</v>
      </c>
      <c r="CM69" s="174">
        <v>0</v>
      </c>
      <c r="CN69" s="176">
        <v>45</v>
      </c>
      <c r="CO69" s="345">
        <v>5</v>
      </c>
      <c r="CP69" s="174">
        <v>0.9</v>
      </c>
      <c r="CQ69" s="176">
        <v>18</v>
      </c>
      <c r="CR69" s="345" t="s">
        <v>740</v>
      </c>
      <c r="CS69" s="174" t="s">
        <v>740</v>
      </c>
      <c r="CT69" s="176" t="s">
        <v>116</v>
      </c>
      <c r="CU69" s="345">
        <v>3</v>
      </c>
      <c r="CV69" s="174">
        <v>0.6</v>
      </c>
      <c r="CW69" s="176">
        <v>23</v>
      </c>
      <c r="CX69" s="345">
        <v>0</v>
      </c>
      <c r="CY69" s="174">
        <v>0</v>
      </c>
      <c r="CZ69" s="176">
        <v>24</v>
      </c>
      <c r="DA69" s="345" t="s">
        <v>478</v>
      </c>
      <c r="DB69" s="174" t="s">
        <v>478</v>
      </c>
      <c r="DC69" s="176" t="s">
        <v>116</v>
      </c>
      <c r="DD69" s="345" t="s">
        <v>116</v>
      </c>
      <c r="DE69" s="174" t="s">
        <v>116</v>
      </c>
      <c r="DF69" s="176" t="s">
        <v>116</v>
      </c>
      <c r="DG69" s="345">
        <v>2</v>
      </c>
      <c r="DH69" s="174">
        <v>0.5</v>
      </c>
      <c r="DI69" s="176">
        <v>37</v>
      </c>
      <c r="DJ69" s="345">
        <v>16</v>
      </c>
      <c r="DK69" s="174">
        <v>3.7</v>
      </c>
      <c r="DL69" s="176">
        <v>7</v>
      </c>
      <c r="DM69" s="345">
        <v>1</v>
      </c>
      <c r="DN69" s="174">
        <v>0.2</v>
      </c>
      <c r="DO69" s="176">
        <v>30</v>
      </c>
      <c r="DP69" s="345">
        <v>2</v>
      </c>
      <c r="DQ69" s="174">
        <v>0.5</v>
      </c>
      <c r="DR69" s="176">
        <v>27</v>
      </c>
      <c r="DS69" s="345">
        <v>2</v>
      </c>
      <c r="DT69" s="174">
        <v>0.5</v>
      </c>
      <c r="DU69" s="176">
        <v>17</v>
      </c>
      <c r="DV69" s="345" t="s">
        <v>116</v>
      </c>
      <c r="DW69" s="174" t="s">
        <v>116</v>
      </c>
      <c r="DX69" s="176" t="s">
        <v>116</v>
      </c>
      <c r="DY69" s="345">
        <v>0</v>
      </c>
      <c r="DZ69" s="174">
        <v>0</v>
      </c>
      <c r="EA69" s="176">
        <v>36</v>
      </c>
      <c r="EB69" s="345">
        <v>1</v>
      </c>
      <c r="EC69" s="174">
        <v>0.3</v>
      </c>
      <c r="ED69" s="176">
        <v>36</v>
      </c>
      <c r="EE69" s="345">
        <v>0</v>
      </c>
      <c r="EF69" s="174">
        <v>0</v>
      </c>
      <c r="EG69" s="176">
        <v>31</v>
      </c>
      <c r="EH69" s="345">
        <v>20</v>
      </c>
      <c r="EI69" s="174">
        <v>6.3</v>
      </c>
      <c r="EJ69" s="176">
        <v>5</v>
      </c>
      <c r="EK69" s="345" t="s">
        <v>478</v>
      </c>
      <c r="EL69" s="174" t="s">
        <v>478</v>
      </c>
      <c r="EM69" s="176" t="s">
        <v>116</v>
      </c>
      <c r="EN69" s="345" t="s">
        <v>116</v>
      </c>
      <c r="EO69" s="174" t="s">
        <v>116</v>
      </c>
      <c r="EP69" s="176" t="s">
        <v>116</v>
      </c>
      <c r="EQ69" s="345">
        <v>3</v>
      </c>
      <c r="ER69" s="174">
        <v>1</v>
      </c>
      <c r="ES69" s="176">
        <v>13</v>
      </c>
      <c r="ET69" s="345">
        <v>5</v>
      </c>
      <c r="EU69" s="174">
        <v>1.8</v>
      </c>
      <c r="EV69" s="176">
        <v>16</v>
      </c>
      <c r="EW69" s="345">
        <v>1</v>
      </c>
      <c r="EX69" s="174">
        <v>0.4</v>
      </c>
      <c r="EY69" s="176">
        <v>41</v>
      </c>
      <c r="EZ69" s="345">
        <v>2</v>
      </c>
      <c r="FA69" s="174">
        <v>0.8</v>
      </c>
      <c r="FB69" s="176">
        <v>28</v>
      </c>
      <c r="FC69" s="345">
        <v>1</v>
      </c>
      <c r="FD69" s="174">
        <v>0.4</v>
      </c>
      <c r="FE69" s="176">
        <v>34</v>
      </c>
      <c r="FF69" s="345">
        <v>2</v>
      </c>
      <c r="FG69" s="174">
        <v>0.8</v>
      </c>
      <c r="FH69" s="176">
        <v>33</v>
      </c>
      <c r="FI69" s="345">
        <v>19</v>
      </c>
      <c r="FJ69" s="174">
        <v>7.9</v>
      </c>
      <c r="FK69" s="176">
        <v>3</v>
      </c>
      <c r="FL69" s="345">
        <v>2</v>
      </c>
      <c r="FM69" s="174">
        <v>0.9</v>
      </c>
      <c r="FN69" s="176">
        <v>28</v>
      </c>
      <c r="FO69" s="345">
        <v>1</v>
      </c>
      <c r="FP69" s="174">
        <v>0.5</v>
      </c>
      <c r="FQ69" s="176">
        <v>17</v>
      </c>
      <c r="FR69" s="345">
        <v>3</v>
      </c>
      <c r="FS69" s="174">
        <v>1.6</v>
      </c>
      <c r="FT69" s="176">
        <v>7</v>
      </c>
      <c r="FU69" s="345">
        <v>0</v>
      </c>
      <c r="FV69" s="174">
        <v>0</v>
      </c>
      <c r="FW69" s="176">
        <v>32</v>
      </c>
      <c r="FX69" s="345">
        <v>1</v>
      </c>
      <c r="FY69" s="174">
        <v>0.5</v>
      </c>
      <c r="FZ69" s="176">
        <v>23</v>
      </c>
      <c r="GA69" s="345">
        <v>1</v>
      </c>
      <c r="GB69" s="174">
        <v>0.5</v>
      </c>
      <c r="GC69" s="176">
        <v>21</v>
      </c>
      <c r="GD69" s="345">
        <v>1</v>
      </c>
      <c r="GE69" s="174">
        <v>0.5</v>
      </c>
      <c r="GF69" s="176">
        <v>13</v>
      </c>
      <c r="GG69" s="345">
        <v>1</v>
      </c>
      <c r="GH69" s="174">
        <v>0.6</v>
      </c>
      <c r="GI69" s="176">
        <v>15</v>
      </c>
      <c r="GJ69" s="345">
        <v>26</v>
      </c>
      <c r="GK69" s="174">
        <v>14.7</v>
      </c>
      <c r="GL69" s="176">
        <v>2</v>
      </c>
      <c r="GM69" s="345">
        <v>7</v>
      </c>
      <c r="GN69" s="174">
        <v>4.0999999999999996</v>
      </c>
      <c r="GO69" s="176">
        <v>7</v>
      </c>
      <c r="GP69" s="345">
        <v>0</v>
      </c>
      <c r="GQ69" s="174">
        <v>0</v>
      </c>
      <c r="GR69" s="176">
        <v>24</v>
      </c>
      <c r="GS69" s="345">
        <v>1</v>
      </c>
      <c r="GT69" s="174">
        <v>0.7</v>
      </c>
      <c r="GU69" s="176">
        <v>27</v>
      </c>
      <c r="GV69" s="345" t="s">
        <v>740</v>
      </c>
      <c r="GW69" s="174" t="s">
        <v>740</v>
      </c>
      <c r="GX69" s="176" t="s">
        <v>116</v>
      </c>
      <c r="GY69" s="345">
        <v>0</v>
      </c>
      <c r="GZ69" s="174">
        <v>0</v>
      </c>
      <c r="HA69" s="176">
        <v>35</v>
      </c>
      <c r="HB69" s="345" t="s">
        <v>740</v>
      </c>
      <c r="HC69" s="174" t="s">
        <v>740</v>
      </c>
      <c r="HD69" s="176" t="s">
        <v>116</v>
      </c>
      <c r="HE69" s="345">
        <v>10</v>
      </c>
      <c r="HF69" s="174">
        <v>8.1999999999999993</v>
      </c>
      <c r="HG69" s="176">
        <v>3</v>
      </c>
      <c r="HH69" s="345">
        <v>0</v>
      </c>
      <c r="HI69" s="174">
        <v>0</v>
      </c>
      <c r="HJ69" s="176">
        <v>27</v>
      </c>
      <c r="HK69" s="345">
        <v>0</v>
      </c>
      <c r="HL69" s="174">
        <v>0</v>
      </c>
      <c r="HM69" s="176">
        <v>31</v>
      </c>
      <c r="HN69" s="345">
        <v>1</v>
      </c>
      <c r="HO69" s="174">
        <v>0.9</v>
      </c>
      <c r="HP69" s="176">
        <v>23</v>
      </c>
      <c r="HQ69" s="345" t="s">
        <v>478</v>
      </c>
      <c r="HR69" s="174" t="s">
        <v>478</v>
      </c>
      <c r="HS69" s="176" t="s">
        <v>116</v>
      </c>
      <c r="HT69" s="345">
        <v>1</v>
      </c>
      <c r="HU69" s="174">
        <v>1</v>
      </c>
      <c r="HV69" s="176">
        <v>15</v>
      </c>
      <c r="HW69" s="345">
        <v>1</v>
      </c>
      <c r="HX69" s="174">
        <v>1</v>
      </c>
      <c r="HY69" s="176">
        <v>23</v>
      </c>
      <c r="HZ69" s="345">
        <v>24</v>
      </c>
      <c r="IA69" s="174">
        <v>23.8</v>
      </c>
      <c r="IB69" s="176">
        <v>1</v>
      </c>
      <c r="IC69" s="345">
        <v>1</v>
      </c>
      <c r="ID69" s="174">
        <v>1</v>
      </c>
      <c r="IE69" s="176">
        <v>9</v>
      </c>
      <c r="IF69" s="345">
        <v>0</v>
      </c>
      <c r="IG69" s="174">
        <v>0</v>
      </c>
      <c r="IH69" s="176">
        <v>37</v>
      </c>
      <c r="II69" s="345" t="s">
        <v>116</v>
      </c>
      <c r="IJ69" s="174" t="s">
        <v>116</v>
      </c>
      <c r="IK69" s="176" t="s">
        <v>116</v>
      </c>
      <c r="IL69" s="345" t="s">
        <v>116</v>
      </c>
      <c r="IM69" s="174" t="s">
        <v>116</v>
      </c>
      <c r="IN69" s="176" t="s">
        <v>116</v>
      </c>
      <c r="IO69" s="345" t="s">
        <v>116</v>
      </c>
      <c r="IP69" s="174" t="s">
        <v>116</v>
      </c>
      <c r="IQ69" s="176" t="s">
        <v>116</v>
      </c>
      <c r="IR69" s="345" t="s">
        <v>478</v>
      </c>
      <c r="IS69" s="174" t="s">
        <v>478</v>
      </c>
      <c r="IT69" s="176" t="s">
        <v>116</v>
      </c>
      <c r="IU69" s="345">
        <v>1</v>
      </c>
      <c r="IV69" s="174">
        <v>1.2</v>
      </c>
      <c r="IW69" s="176">
        <v>12</v>
      </c>
      <c r="IX69" s="345">
        <v>0</v>
      </c>
      <c r="IY69" s="174">
        <v>0</v>
      </c>
      <c r="IZ69" s="176">
        <v>38</v>
      </c>
      <c r="JA69" s="345" t="s">
        <v>116</v>
      </c>
      <c r="JB69" s="174" t="s">
        <v>116</v>
      </c>
      <c r="JC69" s="176" t="s">
        <v>116</v>
      </c>
      <c r="JD69" s="345">
        <v>0</v>
      </c>
      <c r="JE69" s="174">
        <v>0</v>
      </c>
      <c r="JF69" s="176">
        <v>19</v>
      </c>
      <c r="JG69" s="345">
        <v>0</v>
      </c>
      <c r="JH69" s="174">
        <v>0</v>
      </c>
      <c r="JI69" s="176">
        <v>27</v>
      </c>
      <c r="JJ69" s="345">
        <v>0</v>
      </c>
      <c r="JK69" s="174">
        <v>0</v>
      </c>
      <c r="JL69" s="176">
        <v>22</v>
      </c>
      <c r="JM69" s="345">
        <v>1</v>
      </c>
      <c r="JN69" s="174">
        <v>1.4</v>
      </c>
      <c r="JO69" s="176">
        <v>21</v>
      </c>
      <c r="JP69" s="345" t="s">
        <v>740</v>
      </c>
      <c r="JQ69" s="174" t="s">
        <v>740</v>
      </c>
      <c r="JR69" s="176" t="s">
        <v>116</v>
      </c>
      <c r="JS69" s="345">
        <v>2</v>
      </c>
      <c r="JT69" s="174">
        <v>3</v>
      </c>
      <c r="JU69" s="176">
        <v>13</v>
      </c>
      <c r="JV69" s="345" t="s">
        <v>116</v>
      </c>
      <c r="JW69" s="174" t="s">
        <v>116</v>
      </c>
      <c r="JX69" s="176" t="s">
        <v>116</v>
      </c>
      <c r="JY69" s="345">
        <v>0</v>
      </c>
      <c r="JZ69" s="174">
        <v>0</v>
      </c>
      <c r="KA69" s="176">
        <v>21</v>
      </c>
      <c r="KB69" s="345">
        <v>4</v>
      </c>
      <c r="KC69" s="174">
        <v>6.7</v>
      </c>
      <c r="KD69" s="176">
        <v>6</v>
      </c>
      <c r="KE69" s="345" t="s">
        <v>740</v>
      </c>
      <c r="KF69" s="174" t="s">
        <v>740</v>
      </c>
      <c r="KG69" s="176" t="s">
        <v>116</v>
      </c>
      <c r="KH69" s="345">
        <v>0</v>
      </c>
      <c r="KI69" s="174">
        <v>0</v>
      </c>
      <c r="KJ69" s="176">
        <v>31</v>
      </c>
      <c r="KK69" s="345">
        <v>1</v>
      </c>
      <c r="KL69" s="174">
        <v>1.8</v>
      </c>
      <c r="KM69" s="176">
        <v>12</v>
      </c>
      <c r="KN69" s="345">
        <v>2</v>
      </c>
      <c r="KO69" s="174">
        <v>3.8</v>
      </c>
      <c r="KP69" s="176">
        <v>4</v>
      </c>
    </row>
    <row r="70" spans="1:302" ht="12.4" customHeight="1">
      <c r="A70" s="341" t="s">
        <v>803</v>
      </c>
      <c r="B70" s="163" t="s">
        <v>804</v>
      </c>
      <c r="C70" s="345">
        <v>97</v>
      </c>
      <c r="D70" s="174">
        <v>0.7</v>
      </c>
      <c r="E70" s="176">
        <v>38</v>
      </c>
      <c r="F70" s="345">
        <v>23</v>
      </c>
      <c r="G70" s="174">
        <v>0.3</v>
      </c>
      <c r="H70" s="176">
        <v>37</v>
      </c>
      <c r="I70" s="345">
        <v>17</v>
      </c>
      <c r="J70" s="174">
        <v>0.2</v>
      </c>
      <c r="K70" s="176">
        <v>38</v>
      </c>
      <c r="L70" s="345">
        <v>20</v>
      </c>
      <c r="M70" s="174">
        <v>0.3</v>
      </c>
      <c r="N70" s="176">
        <v>36</v>
      </c>
      <c r="O70" s="345">
        <v>11</v>
      </c>
      <c r="P70" s="174">
        <v>0.2</v>
      </c>
      <c r="Q70" s="176">
        <v>43</v>
      </c>
      <c r="R70" s="345">
        <v>11</v>
      </c>
      <c r="S70" s="174">
        <v>0.3</v>
      </c>
      <c r="T70" s="176">
        <v>33</v>
      </c>
      <c r="U70" s="345">
        <v>33</v>
      </c>
      <c r="V70" s="174">
        <v>1.4</v>
      </c>
      <c r="W70" s="176">
        <v>19</v>
      </c>
      <c r="X70" s="345">
        <v>8</v>
      </c>
      <c r="Y70" s="174">
        <v>0.4</v>
      </c>
      <c r="Z70" s="176">
        <v>38</v>
      </c>
      <c r="AA70" s="345">
        <v>3</v>
      </c>
      <c r="AB70" s="174">
        <v>0.2</v>
      </c>
      <c r="AC70" s="176">
        <v>41</v>
      </c>
      <c r="AD70" s="345">
        <v>0</v>
      </c>
      <c r="AE70" s="174">
        <v>0</v>
      </c>
      <c r="AF70" s="176">
        <v>29</v>
      </c>
      <c r="AG70" s="345">
        <v>20</v>
      </c>
      <c r="AH70" s="174">
        <v>1.3</v>
      </c>
      <c r="AI70" s="176">
        <v>15</v>
      </c>
      <c r="AJ70" s="345">
        <v>2</v>
      </c>
      <c r="AK70" s="174">
        <v>0.1</v>
      </c>
      <c r="AL70" s="176">
        <v>38</v>
      </c>
      <c r="AM70" s="345">
        <v>17</v>
      </c>
      <c r="AN70" s="174">
        <v>1.3</v>
      </c>
      <c r="AO70" s="176">
        <v>25</v>
      </c>
      <c r="AP70" s="345">
        <v>68</v>
      </c>
      <c r="AQ70" s="174">
        <v>5.4</v>
      </c>
      <c r="AR70" s="176">
        <v>6</v>
      </c>
      <c r="AS70" s="345">
        <v>18</v>
      </c>
      <c r="AT70" s="174">
        <v>1.6</v>
      </c>
      <c r="AU70" s="176">
        <v>8</v>
      </c>
      <c r="AV70" s="345">
        <v>2</v>
      </c>
      <c r="AW70" s="174">
        <v>0.2</v>
      </c>
      <c r="AX70" s="176">
        <v>39</v>
      </c>
      <c r="AY70" s="345">
        <v>2</v>
      </c>
      <c r="AZ70" s="174">
        <v>0.2</v>
      </c>
      <c r="BA70" s="176">
        <v>40</v>
      </c>
      <c r="BB70" s="345">
        <v>2</v>
      </c>
      <c r="BC70" s="174">
        <v>0.2</v>
      </c>
      <c r="BD70" s="176">
        <v>42</v>
      </c>
      <c r="BE70" s="345">
        <v>4</v>
      </c>
      <c r="BF70" s="174">
        <v>0.5</v>
      </c>
      <c r="BG70" s="176">
        <v>40</v>
      </c>
      <c r="BH70" s="345">
        <v>2</v>
      </c>
      <c r="BI70" s="174">
        <v>0.3</v>
      </c>
      <c r="BJ70" s="176">
        <v>46</v>
      </c>
      <c r="BK70" s="345">
        <v>2</v>
      </c>
      <c r="BL70" s="174">
        <v>0.3</v>
      </c>
      <c r="BM70" s="176">
        <v>37</v>
      </c>
      <c r="BN70" s="345">
        <v>127</v>
      </c>
      <c r="BO70" s="174">
        <v>16.8</v>
      </c>
      <c r="BP70" s="176">
        <v>1</v>
      </c>
      <c r="BQ70" s="345" t="s">
        <v>116</v>
      </c>
      <c r="BR70" s="174" t="s">
        <v>116</v>
      </c>
      <c r="BS70" s="176" t="s">
        <v>116</v>
      </c>
      <c r="BT70" s="345">
        <v>0</v>
      </c>
      <c r="BU70" s="174">
        <v>0</v>
      </c>
      <c r="BV70" s="176">
        <v>35</v>
      </c>
      <c r="BW70" s="345">
        <v>12</v>
      </c>
      <c r="BX70" s="174">
        <v>1.8</v>
      </c>
      <c r="BY70" s="176">
        <v>17</v>
      </c>
      <c r="BZ70" s="345">
        <v>14</v>
      </c>
      <c r="CA70" s="174">
        <v>2.1</v>
      </c>
      <c r="CB70" s="176">
        <v>9</v>
      </c>
      <c r="CC70" s="345">
        <v>5</v>
      </c>
      <c r="CD70" s="174">
        <v>0.8</v>
      </c>
      <c r="CE70" s="176">
        <v>23</v>
      </c>
      <c r="CF70" s="345">
        <v>1</v>
      </c>
      <c r="CG70" s="174">
        <v>0.2</v>
      </c>
      <c r="CH70" s="176">
        <v>40</v>
      </c>
      <c r="CI70" s="345">
        <v>0</v>
      </c>
      <c r="CJ70" s="174">
        <v>0</v>
      </c>
      <c r="CK70" s="176">
        <v>45</v>
      </c>
      <c r="CL70" s="345">
        <v>1</v>
      </c>
      <c r="CM70" s="174">
        <v>0.2</v>
      </c>
      <c r="CN70" s="176">
        <v>40</v>
      </c>
      <c r="CO70" s="345">
        <v>49</v>
      </c>
      <c r="CP70" s="174">
        <v>9.1</v>
      </c>
      <c r="CQ70" s="176">
        <v>3</v>
      </c>
      <c r="CR70" s="345" t="s">
        <v>478</v>
      </c>
      <c r="CS70" s="174" t="s">
        <v>478</v>
      </c>
      <c r="CT70" s="176" t="s">
        <v>116</v>
      </c>
      <c r="CU70" s="345">
        <v>2</v>
      </c>
      <c r="CV70" s="174">
        <v>0.4</v>
      </c>
      <c r="CW70" s="176">
        <v>37</v>
      </c>
      <c r="CX70" s="345">
        <v>0</v>
      </c>
      <c r="CY70" s="174">
        <v>0</v>
      </c>
      <c r="CZ70" s="176">
        <v>12</v>
      </c>
      <c r="DA70" s="345">
        <v>1</v>
      </c>
      <c r="DB70" s="174">
        <v>0.2</v>
      </c>
      <c r="DC70" s="176">
        <v>18</v>
      </c>
      <c r="DD70" s="345" t="s">
        <v>116</v>
      </c>
      <c r="DE70" s="174" t="s">
        <v>116</v>
      </c>
      <c r="DF70" s="176" t="s">
        <v>116</v>
      </c>
      <c r="DG70" s="345">
        <v>1</v>
      </c>
      <c r="DH70" s="174">
        <v>0.2</v>
      </c>
      <c r="DI70" s="176">
        <v>38</v>
      </c>
      <c r="DJ70" s="345">
        <v>1</v>
      </c>
      <c r="DK70" s="174">
        <v>0.2</v>
      </c>
      <c r="DL70" s="176">
        <v>34</v>
      </c>
      <c r="DM70" s="345">
        <v>0</v>
      </c>
      <c r="DN70" s="174">
        <v>0</v>
      </c>
      <c r="DO70" s="176">
        <v>40</v>
      </c>
      <c r="DP70" s="345">
        <v>1</v>
      </c>
      <c r="DQ70" s="174">
        <v>0.3</v>
      </c>
      <c r="DR70" s="176">
        <v>41</v>
      </c>
      <c r="DS70" s="345">
        <v>0</v>
      </c>
      <c r="DT70" s="174">
        <v>0</v>
      </c>
      <c r="DU70" s="176">
        <v>41</v>
      </c>
      <c r="DV70" s="345" t="s">
        <v>116</v>
      </c>
      <c r="DW70" s="174" t="s">
        <v>116</v>
      </c>
      <c r="DX70" s="176" t="s">
        <v>116</v>
      </c>
      <c r="DY70" s="345">
        <v>2</v>
      </c>
      <c r="DZ70" s="174">
        <v>0.6</v>
      </c>
      <c r="EA70" s="176">
        <v>26</v>
      </c>
      <c r="EB70" s="345">
        <v>1</v>
      </c>
      <c r="EC70" s="174">
        <v>0.3</v>
      </c>
      <c r="ED70" s="176">
        <v>37</v>
      </c>
      <c r="EE70" s="345">
        <v>95</v>
      </c>
      <c r="EF70" s="174">
        <v>29.3</v>
      </c>
      <c r="EG70" s="176">
        <v>1</v>
      </c>
      <c r="EH70" s="345">
        <v>1</v>
      </c>
      <c r="EI70" s="174">
        <v>0.3</v>
      </c>
      <c r="EJ70" s="176">
        <v>41</v>
      </c>
      <c r="EK70" s="345">
        <v>1</v>
      </c>
      <c r="EL70" s="174">
        <v>0.3</v>
      </c>
      <c r="EM70" s="176">
        <v>16</v>
      </c>
      <c r="EN70" s="345" t="s">
        <v>740</v>
      </c>
      <c r="EO70" s="174" t="s">
        <v>740</v>
      </c>
      <c r="EP70" s="176" t="s">
        <v>116</v>
      </c>
      <c r="EQ70" s="345">
        <v>0</v>
      </c>
      <c r="ER70" s="174">
        <v>0</v>
      </c>
      <c r="ES70" s="176">
        <v>39</v>
      </c>
      <c r="ET70" s="345">
        <v>1</v>
      </c>
      <c r="EU70" s="174">
        <v>0.4</v>
      </c>
      <c r="EV70" s="176">
        <v>23</v>
      </c>
      <c r="EW70" s="345">
        <v>1</v>
      </c>
      <c r="EX70" s="174">
        <v>0.4</v>
      </c>
      <c r="EY70" s="176">
        <v>42</v>
      </c>
      <c r="EZ70" s="345">
        <v>3</v>
      </c>
      <c r="FA70" s="174">
        <v>1.1000000000000001</v>
      </c>
      <c r="FB70" s="176">
        <v>20</v>
      </c>
      <c r="FC70" s="345">
        <v>0</v>
      </c>
      <c r="FD70" s="174">
        <v>0</v>
      </c>
      <c r="FE70" s="176">
        <v>41</v>
      </c>
      <c r="FF70" s="345">
        <v>5</v>
      </c>
      <c r="FG70" s="174">
        <v>2</v>
      </c>
      <c r="FH70" s="176">
        <v>14</v>
      </c>
      <c r="FI70" s="345">
        <v>5</v>
      </c>
      <c r="FJ70" s="174">
        <v>2.1</v>
      </c>
      <c r="FK70" s="176">
        <v>14</v>
      </c>
      <c r="FL70" s="345">
        <v>2</v>
      </c>
      <c r="FM70" s="174">
        <v>0.9</v>
      </c>
      <c r="FN70" s="176">
        <v>32</v>
      </c>
      <c r="FO70" s="345">
        <v>82</v>
      </c>
      <c r="FP70" s="174">
        <v>39.200000000000003</v>
      </c>
      <c r="FQ70" s="176">
        <v>1</v>
      </c>
      <c r="FR70" s="345">
        <v>5</v>
      </c>
      <c r="FS70" s="174">
        <v>2.6</v>
      </c>
      <c r="FT70" s="176">
        <v>4</v>
      </c>
      <c r="FU70" s="345">
        <v>1</v>
      </c>
      <c r="FV70" s="174">
        <v>0.5</v>
      </c>
      <c r="FW70" s="176">
        <v>17</v>
      </c>
      <c r="FX70" s="345">
        <v>24</v>
      </c>
      <c r="FY70" s="174">
        <v>12.6</v>
      </c>
      <c r="FZ70" s="176">
        <v>2</v>
      </c>
      <c r="GA70" s="345">
        <v>2</v>
      </c>
      <c r="GB70" s="174">
        <v>1.1000000000000001</v>
      </c>
      <c r="GC70" s="176">
        <v>14</v>
      </c>
      <c r="GD70" s="345" t="s">
        <v>478</v>
      </c>
      <c r="GE70" s="174" t="s">
        <v>478</v>
      </c>
      <c r="GF70" s="176" t="s">
        <v>116</v>
      </c>
      <c r="GG70" s="345" t="s">
        <v>478</v>
      </c>
      <c r="GH70" s="174" t="s">
        <v>478</v>
      </c>
      <c r="GI70" s="176" t="s">
        <v>116</v>
      </c>
      <c r="GJ70" s="345">
        <v>1</v>
      </c>
      <c r="GK70" s="174">
        <v>0.6</v>
      </c>
      <c r="GL70" s="176">
        <v>15</v>
      </c>
      <c r="GM70" s="345" t="s">
        <v>478</v>
      </c>
      <c r="GN70" s="174" t="s">
        <v>478</v>
      </c>
      <c r="GO70" s="176" t="s">
        <v>116</v>
      </c>
      <c r="GP70" s="345">
        <v>0</v>
      </c>
      <c r="GQ70" s="174">
        <v>0</v>
      </c>
      <c r="GR70" s="176">
        <v>42</v>
      </c>
      <c r="GS70" s="345">
        <v>1</v>
      </c>
      <c r="GT70" s="174">
        <v>0.7</v>
      </c>
      <c r="GU70" s="176">
        <v>22</v>
      </c>
      <c r="GV70" s="345" t="s">
        <v>116</v>
      </c>
      <c r="GW70" s="174" t="s">
        <v>116</v>
      </c>
      <c r="GX70" s="176" t="s">
        <v>116</v>
      </c>
      <c r="GY70" s="345">
        <v>8</v>
      </c>
      <c r="GZ70" s="174">
        <v>6</v>
      </c>
      <c r="HA70" s="176">
        <v>4</v>
      </c>
      <c r="HB70" s="345" t="s">
        <v>740</v>
      </c>
      <c r="HC70" s="174" t="s">
        <v>740</v>
      </c>
      <c r="HD70" s="176" t="s">
        <v>116</v>
      </c>
      <c r="HE70" s="345">
        <v>1</v>
      </c>
      <c r="HF70" s="174">
        <v>0.8</v>
      </c>
      <c r="HG70" s="176">
        <v>24</v>
      </c>
      <c r="HH70" s="345">
        <v>0</v>
      </c>
      <c r="HI70" s="174">
        <v>0</v>
      </c>
      <c r="HJ70" s="176">
        <v>21</v>
      </c>
      <c r="HK70" s="345" t="s">
        <v>116</v>
      </c>
      <c r="HL70" s="174" t="s">
        <v>116</v>
      </c>
      <c r="HM70" s="176" t="s">
        <v>116</v>
      </c>
      <c r="HN70" s="345">
        <v>1</v>
      </c>
      <c r="HO70" s="174">
        <v>0.9</v>
      </c>
      <c r="HP70" s="176">
        <v>18</v>
      </c>
      <c r="HQ70" s="345" t="s">
        <v>478</v>
      </c>
      <c r="HR70" s="174" t="s">
        <v>478</v>
      </c>
      <c r="HS70" s="176" t="s">
        <v>116</v>
      </c>
      <c r="HT70" s="345">
        <v>1</v>
      </c>
      <c r="HU70" s="174">
        <v>1</v>
      </c>
      <c r="HV70" s="176">
        <v>18</v>
      </c>
      <c r="HW70" s="345">
        <v>0</v>
      </c>
      <c r="HX70" s="174">
        <v>0</v>
      </c>
      <c r="HY70" s="176">
        <v>37</v>
      </c>
      <c r="HZ70" s="345">
        <v>0</v>
      </c>
      <c r="IA70" s="174">
        <v>0</v>
      </c>
      <c r="IB70" s="176">
        <v>38</v>
      </c>
      <c r="IC70" s="345" t="s">
        <v>740</v>
      </c>
      <c r="ID70" s="174" t="s">
        <v>740</v>
      </c>
      <c r="IE70" s="176" t="s">
        <v>116</v>
      </c>
      <c r="IF70" s="345">
        <v>0</v>
      </c>
      <c r="IG70" s="174">
        <v>0</v>
      </c>
      <c r="IH70" s="176">
        <v>35</v>
      </c>
      <c r="II70" s="345">
        <v>0</v>
      </c>
      <c r="IJ70" s="174">
        <v>0</v>
      </c>
      <c r="IK70" s="176">
        <v>21</v>
      </c>
      <c r="IL70" s="345" t="s">
        <v>116</v>
      </c>
      <c r="IM70" s="174" t="s">
        <v>116</v>
      </c>
      <c r="IN70" s="176" t="s">
        <v>116</v>
      </c>
      <c r="IO70" s="345">
        <v>1</v>
      </c>
      <c r="IP70" s="174">
        <v>1.1000000000000001</v>
      </c>
      <c r="IQ70" s="176">
        <v>5</v>
      </c>
      <c r="IR70" s="345">
        <v>84</v>
      </c>
      <c r="IS70" s="174">
        <v>94.4</v>
      </c>
      <c r="IT70" s="176">
        <v>1</v>
      </c>
      <c r="IU70" s="345">
        <v>15</v>
      </c>
      <c r="IV70" s="174">
        <v>17.899999999999999</v>
      </c>
      <c r="IW70" s="176">
        <v>2</v>
      </c>
      <c r="IX70" s="345">
        <v>0</v>
      </c>
      <c r="IY70" s="174">
        <v>0</v>
      </c>
      <c r="IZ70" s="176">
        <v>44</v>
      </c>
      <c r="JA70" s="345" t="s">
        <v>116</v>
      </c>
      <c r="JB70" s="174" t="s">
        <v>116</v>
      </c>
      <c r="JC70" s="176" t="s">
        <v>116</v>
      </c>
      <c r="JD70" s="345">
        <v>0</v>
      </c>
      <c r="JE70" s="174">
        <v>0</v>
      </c>
      <c r="JF70" s="176">
        <v>22</v>
      </c>
      <c r="JG70" s="345">
        <v>1</v>
      </c>
      <c r="JH70" s="174">
        <v>1.4</v>
      </c>
      <c r="JI70" s="176">
        <v>15</v>
      </c>
      <c r="JJ70" s="345">
        <v>0</v>
      </c>
      <c r="JK70" s="174">
        <v>0</v>
      </c>
      <c r="JL70" s="176">
        <v>36</v>
      </c>
      <c r="JM70" s="345" t="s">
        <v>116</v>
      </c>
      <c r="JN70" s="174" t="s">
        <v>116</v>
      </c>
      <c r="JO70" s="176" t="s">
        <v>116</v>
      </c>
      <c r="JP70" s="345" t="s">
        <v>116</v>
      </c>
      <c r="JQ70" s="174" t="s">
        <v>116</v>
      </c>
      <c r="JR70" s="176" t="s">
        <v>116</v>
      </c>
      <c r="JS70" s="345">
        <v>0</v>
      </c>
      <c r="JT70" s="174">
        <v>0</v>
      </c>
      <c r="JU70" s="176">
        <v>42</v>
      </c>
      <c r="JV70" s="345" t="s">
        <v>740</v>
      </c>
      <c r="JW70" s="174" t="s">
        <v>740</v>
      </c>
      <c r="JX70" s="176" t="s">
        <v>116</v>
      </c>
      <c r="JY70" s="345">
        <v>0</v>
      </c>
      <c r="JZ70" s="174">
        <v>0</v>
      </c>
      <c r="KA70" s="176">
        <v>19</v>
      </c>
      <c r="KB70" s="345">
        <v>26</v>
      </c>
      <c r="KC70" s="174">
        <v>43.3</v>
      </c>
      <c r="KD70" s="176">
        <v>1</v>
      </c>
      <c r="KE70" s="345">
        <v>1</v>
      </c>
      <c r="KF70" s="174">
        <v>1.7</v>
      </c>
      <c r="KG70" s="176">
        <v>6</v>
      </c>
      <c r="KH70" s="345" t="s">
        <v>478</v>
      </c>
      <c r="KI70" s="174" t="s">
        <v>478</v>
      </c>
      <c r="KJ70" s="176" t="s">
        <v>116</v>
      </c>
      <c r="KK70" s="345">
        <v>29</v>
      </c>
      <c r="KL70" s="174">
        <v>50.9</v>
      </c>
      <c r="KM70" s="176">
        <v>1</v>
      </c>
      <c r="KN70" s="345">
        <v>0</v>
      </c>
      <c r="KO70" s="174">
        <v>0</v>
      </c>
      <c r="KP70" s="176">
        <v>34</v>
      </c>
    </row>
    <row r="71" spans="1:302" ht="12.4" customHeight="1">
      <c r="A71" s="341" t="s">
        <v>805</v>
      </c>
      <c r="B71" s="163" t="s">
        <v>806</v>
      </c>
      <c r="C71" s="345">
        <v>328</v>
      </c>
      <c r="D71" s="174">
        <v>2.2999999999999998</v>
      </c>
      <c r="E71" s="176">
        <v>15</v>
      </c>
      <c r="F71" s="345">
        <v>78</v>
      </c>
      <c r="G71" s="174">
        <v>1</v>
      </c>
      <c r="H71" s="176">
        <v>19</v>
      </c>
      <c r="I71" s="345">
        <v>83</v>
      </c>
      <c r="J71" s="174">
        <v>1</v>
      </c>
      <c r="K71" s="176">
        <v>26</v>
      </c>
      <c r="L71" s="345">
        <v>54</v>
      </c>
      <c r="M71" s="174">
        <v>0.8</v>
      </c>
      <c r="N71" s="176">
        <v>26</v>
      </c>
      <c r="O71" s="345">
        <v>111</v>
      </c>
      <c r="P71" s="174">
        <v>2</v>
      </c>
      <c r="Q71" s="176">
        <v>21</v>
      </c>
      <c r="R71" s="345">
        <v>28</v>
      </c>
      <c r="S71" s="174">
        <v>0.7</v>
      </c>
      <c r="T71" s="176">
        <v>23</v>
      </c>
      <c r="U71" s="345">
        <v>45</v>
      </c>
      <c r="V71" s="174">
        <v>2</v>
      </c>
      <c r="W71" s="176">
        <v>14</v>
      </c>
      <c r="X71" s="345">
        <v>242</v>
      </c>
      <c r="Y71" s="174">
        <v>12</v>
      </c>
      <c r="Z71" s="176">
        <v>2</v>
      </c>
      <c r="AA71" s="345">
        <v>100</v>
      </c>
      <c r="AB71" s="174">
        <v>5.2</v>
      </c>
      <c r="AC71" s="176">
        <v>5</v>
      </c>
      <c r="AD71" s="345">
        <v>1</v>
      </c>
      <c r="AE71" s="174">
        <v>0.1</v>
      </c>
      <c r="AF71" s="176">
        <v>20</v>
      </c>
      <c r="AG71" s="345">
        <v>46</v>
      </c>
      <c r="AH71" s="174">
        <v>3</v>
      </c>
      <c r="AI71" s="176">
        <v>8</v>
      </c>
      <c r="AJ71" s="345">
        <v>8</v>
      </c>
      <c r="AK71" s="174">
        <v>0.6</v>
      </c>
      <c r="AL71" s="176">
        <v>18</v>
      </c>
      <c r="AM71" s="345">
        <v>50</v>
      </c>
      <c r="AN71" s="174">
        <v>3.7</v>
      </c>
      <c r="AO71" s="176">
        <v>6</v>
      </c>
      <c r="AP71" s="345">
        <v>19</v>
      </c>
      <c r="AQ71" s="174">
        <v>1.5</v>
      </c>
      <c r="AR71" s="176">
        <v>19</v>
      </c>
      <c r="AS71" s="345">
        <v>3</v>
      </c>
      <c r="AT71" s="174">
        <v>0.3</v>
      </c>
      <c r="AU71" s="176">
        <v>32</v>
      </c>
      <c r="AV71" s="345">
        <v>6</v>
      </c>
      <c r="AW71" s="174">
        <v>0.6</v>
      </c>
      <c r="AX71" s="176">
        <v>15</v>
      </c>
      <c r="AY71" s="345">
        <v>11</v>
      </c>
      <c r="AZ71" s="174">
        <v>1.2</v>
      </c>
      <c r="BA71" s="176">
        <v>12</v>
      </c>
      <c r="BB71" s="345">
        <v>12</v>
      </c>
      <c r="BC71" s="174">
        <v>1.3</v>
      </c>
      <c r="BD71" s="176">
        <v>14</v>
      </c>
      <c r="BE71" s="345">
        <v>5</v>
      </c>
      <c r="BF71" s="174">
        <v>0.6</v>
      </c>
      <c r="BG71" s="176">
        <v>33</v>
      </c>
      <c r="BH71" s="345">
        <v>37</v>
      </c>
      <c r="BI71" s="174">
        <v>4.7</v>
      </c>
      <c r="BJ71" s="176">
        <v>6</v>
      </c>
      <c r="BK71" s="345">
        <v>34</v>
      </c>
      <c r="BL71" s="174">
        <v>4.4000000000000004</v>
      </c>
      <c r="BM71" s="176">
        <v>6</v>
      </c>
      <c r="BN71" s="345">
        <v>55</v>
      </c>
      <c r="BO71" s="174">
        <v>7.3</v>
      </c>
      <c r="BP71" s="176">
        <v>4</v>
      </c>
      <c r="BQ71" s="345" t="s">
        <v>116</v>
      </c>
      <c r="BR71" s="174" t="s">
        <v>116</v>
      </c>
      <c r="BS71" s="176" t="s">
        <v>116</v>
      </c>
      <c r="BT71" s="345">
        <v>8</v>
      </c>
      <c r="BU71" s="174">
        <v>1.2</v>
      </c>
      <c r="BV71" s="176">
        <v>9</v>
      </c>
      <c r="BW71" s="345">
        <v>31</v>
      </c>
      <c r="BX71" s="174">
        <v>4.5</v>
      </c>
      <c r="BY71" s="176">
        <v>7</v>
      </c>
      <c r="BZ71" s="345">
        <v>1</v>
      </c>
      <c r="CA71" s="174">
        <v>0.2</v>
      </c>
      <c r="CB71" s="176">
        <v>29</v>
      </c>
      <c r="CC71" s="345">
        <v>3</v>
      </c>
      <c r="CD71" s="174">
        <v>0.5</v>
      </c>
      <c r="CE71" s="176">
        <v>26</v>
      </c>
      <c r="CF71" s="345">
        <v>39</v>
      </c>
      <c r="CG71" s="174">
        <v>6.7</v>
      </c>
      <c r="CH71" s="176">
        <v>3</v>
      </c>
      <c r="CI71" s="345">
        <v>26</v>
      </c>
      <c r="CJ71" s="174">
        <v>4.8</v>
      </c>
      <c r="CK71" s="176">
        <v>2</v>
      </c>
      <c r="CL71" s="345">
        <v>3</v>
      </c>
      <c r="CM71" s="174">
        <v>0.6</v>
      </c>
      <c r="CN71" s="176">
        <v>16</v>
      </c>
      <c r="CO71" s="345">
        <v>1</v>
      </c>
      <c r="CP71" s="174">
        <v>0.2</v>
      </c>
      <c r="CQ71" s="176">
        <v>33</v>
      </c>
      <c r="CR71" s="345" t="s">
        <v>740</v>
      </c>
      <c r="CS71" s="174" t="s">
        <v>740</v>
      </c>
      <c r="CT71" s="176" t="s">
        <v>116</v>
      </c>
      <c r="CU71" s="345">
        <v>8</v>
      </c>
      <c r="CV71" s="174">
        <v>1.6</v>
      </c>
      <c r="CW71" s="176">
        <v>13</v>
      </c>
      <c r="CX71" s="345" t="s">
        <v>116</v>
      </c>
      <c r="CY71" s="174" t="s">
        <v>116</v>
      </c>
      <c r="CZ71" s="176" t="s">
        <v>116</v>
      </c>
      <c r="DA71" s="345">
        <v>24</v>
      </c>
      <c r="DB71" s="174">
        <v>5.0999999999999996</v>
      </c>
      <c r="DC71" s="176">
        <v>5</v>
      </c>
      <c r="DD71" s="345" t="s">
        <v>116</v>
      </c>
      <c r="DE71" s="174" t="s">
        <v>116</v>
      </c>
      <c r="DF71" s="176" t="s">
        <v>116</v>
      </c>
      <c r="DG71" s="345">
        <v>2</v>
      </c>
      <c r="DH71" s="174">
        <v>0.5</v>
      </c>
      <c r="DI71" s="176">
        <v>31</v>
      </c>
      <c r="DJ71" s="345">
        <v>39</v>
      </c>
      <c r="DK71" s="174">
        <v>9.1</v>
      </c>
      <c r="DL71" s="176">
        <v>3</v>
      </c>
      <c r="DM71" s="345">
        <v>15</v>
      </c>
      <c r="DN71" s="174">
        <v>3.7</v>
      </c>
      <c r="DO71" s="176">
        <v>6</v>
      </c>
      <c r="DP71" s="345">
        <v>2</v>
      </c>
      <c r="DQ71" s="174">
        <v>0.5</v>
      </c>
      <c r="DR71" s="176">
        <v>29</v>
      </c>
      <c r="DS71" s="345">
        <v>0</v>
      </c>
      <c r="DT71" s="174">
        <v>0</v>
      </c>
      <c r="DU71" s="176">
        <v>36</v>
      </c>
      <c r="DV71" s="345">
        <v>19</v>
      </c>
      <c r="DW71" s="174">
        <v>5.2</v>
      </c>
      <c r="DX71" s="176">
        <v>8</v>
      </c>
      <c r="DY71" s="345">
        <v>41</v>
      </c>
      <c r="DZ71" s="174">
        <v>11.8</v>
      </c>
      <c r="EA71" s="176">
        <v>2</v>
      </c>
      <c r="EB71" s="345">
        <v>3</v>
      </c>
      <c r="EC71" s="174">
        <v>0.9</v>
      </c>
      <c r="ED71" s="176">
        <v>27</v>
      </c>
      <c r="EE71" s="345">
        <v>5</v>
      </c>
      <c r="EF71" s="174">
        <v>1.5</v>
      </c>
      <c r="EG71" s="176">
        <v>12</v>
      </c>
      <c r="EH71" s="345">
        <v>3</v>
      </c>
      <c r="EI71" s="174">
        <v>0.9</v>
      </c>
      <c r="EJ71" s="176">
        <v>24</v>
      </c>
      <c r="EK71" s="345">
        <v>11</v>
      </c>
      <c r="EL71" s="174">
        <v>3.7</v>
      </c>
      <c r="EM71" s="176">
        <v>5</v>
      </c>
      <c r="EN71" s="345" t="s">
        <v>116</v>
      </c>
      <c r="EO71" s="174" t="s">
        <v>116</v>
      </c>
      <c r="EP71" s="176" t="s">
        <v>116</v>
      </c>
      <c r="EQ71" s="345">
        <v>3</v>
      </c>
      <c r="ER71" s="174">
        <v>1</v>
      </c>
      <c r="ES71" s="176">
        <v>12</v>
      </c>
      <c r="ET71" s="345">
        <v>18</v>
      </c>
      <c r="EU71" s="174">
        <v>6.4</v>
      </c>
      <c r="EV71" s="176">
        <v>5</v>
      </c>
      <c r="EW71" s="345">
        <v>22</v>
      </c>
      <c r="EX71" s="174">
        <v>7.9</v>
      </c>
      <c r="EY71" s="176">
        <v>3</v>
      </c>
      <c r="EZ71" s="345">
        <v>2</v>
      </c>
      <c r="FA71" s="174">
        <v>0.8</v>
      </c>
      <c r="FB71" s="176">
        <v>32</v>
      </c>
      <c r="FC71" s="345">
        <v>2</v>
      </c>
      <c r="FD71" s="174">
        <v>0.8</v>
      </c>
      <c r="FE71" s="176">
        <v>21</v>
      </c>
      <c r="FF71" s="345">
        <v>4</v>
      </c>
      <c r="FG71" s="174">
        <v>1.6</v>
      </c>
      <c r="FH71" s="176">
        <v>17</v>
      </c>
      <c r="FI71" s="345">
        <v>6</v>
      </c>
      <c r="FJ71" s="174">
        <v>2.5</v>
      </c>
      <c r="FK71" s="176">
        <v>13</v>
      </c>
      <c r="FL71" s="345">
        <v>3</v>
      </c>
      <c r="FM71" s="174">
        <v>1.3</v>
      </c>
      <c r="FN71" s="176">
        <v>23</v>
      </c>
      <c r="FO71" s="345">
        <v>0</v>
      </c>
      <c r="FP71" s="174">
        <v>0</v>
      </c>
      <c r="FQ71" s="176">
        <v>38</v>
      </c>
      <c r="FR71" s="345">
        <v>4</v>
      </c>
      <c r="FS71" s="174">
        <v>2.1</v>
      </c>
      <c r="FT71" s="176">
        <v>5</v>
      </c>
      <c r="FU71" s="345">
        <v>1</v>
      </c>
      <c r="FV71" s="174">
        <v>0.5</v>
      </c>
      <c r="FW71" s="176">
        <v>16</v>
      </c>
      <c r="FX71" s="345">
        <v>9</v>
      </c>
      <c r="FY71" s="174">
        <v>4.7</v>
      </c>
      <c r="FZ71" s="176">
        <v>8</v>
      </c>
      <c r="GA71" s="345">
        <v>0</v>
      </c>
      <c r="GB71" s="174">
        <v>0</v>
      </c>
      <c r="GC71" s="176">
        <v>24</v>
      </c>
      <c r="GD71" s="345">
        <v>1</v>
      </c>
      <c r="GE71" s="174">
        <v>0.5</v>
      </c>
      <c r="GF71" s="176">
        <v>15</v>
      </c>
      <c r="GG71" s="345">
        <v>6</v>
      </c>
      <c r="GH71" s="174">
        <v>3.4</v>
      </c>
      <c r="GI71" s="176">
        <v>7</v>
      </c>
      <c r="GJ71" s="345">
        <v>1</v>
      </c>
      <c r="GK71" s="174">
        <v>0.6</v>
      </c>
      <c r="GL71" s="176">
        <v>11</v>
      </c>
      <c r="GM71" s="345">
        <v>12</v>
      </c>
      <c r="GN71" s="174">
        <v>7.1</v>
      </c>
      <c r="GO71" s="176">
        <v>4</v>
      </c>
      <c r="GP71" s="345">
        <v>0</v>
      </c>
      <c r="GQ71" s="174">
        <v>0</v>
      </c>
      <c r="GR71" s="176">
        <v>30</v>
      </c>
      <c r="GS71" s="345">
        <v>12</v>
      </c>
      <c r="GT71" s="174">
        <v>8.6</v>
      </c>
      <c r="GU71" s="176">
        <v>3</v>
      </c>
      <c r="GV71" s="345">
        <v>44</v>
      </c>
      <c r="GW71" s="174">
        <v>31.7</v>
      </c>
      <c r="GX71" s="176">
        <v>1</v>
      </c>
      <c r="GY71" s="345">
        <v>9</v>
      </c>
      <c r="GZ71" s="174">
        <v>6.8</v>
      </c>
      <c r="HA71" s="176">
        <v>3</v>
      </c>
      <c r="HB71" s="345" t="s">
        <v>116</v>
      </c>
      <c r="HC71" s="174" t="s">
        <v>116</v>
      </c>
      <c r="HD71" s="176" t="s">
        <v>116</v>
      </c>
      <c r="HE71" s="345">
        <v>1</v>
      </c>
      <c r="HF71" s="174">
        <v>0.8</v>
      </c>
      <c r="HG71" s="176">
        <v>19</v>
      </c>
      <c r="HH71" s="345">
        <v>0</v>
      </c>
      <c r="HI71" s="174">
        <v>0</v>
      </c>
      <c r="HJ71" s="176">
        <v>21</v>
      </c>
      <c r="HK71" s="345">
        <v>9</v>
      </c>
      <c r="HL71" s="174">
        <v>7.7</v>
      </c>
      <c r="HM71" s="176">
        <v>5</v>
      </c>
      <c r="HN71" s="345">
        <v>9</v>
      </c>
      <c r="HO71" s="174">
        <v>7.9</v>
      </c>
      <c r="HP71" s="176">
        <v>3</v>
      </c>
      <c r="HQ71" s="345">
        <v>4</v>
      </c>
      <c r="HR71" s="174">
        <v>3.8</v>
      </c>
      <c r="HS71" s="176">
        <v>8</v>
      </c>
      <c r="HT71" s="345">
        <v>4</v>
      </c>
      <c r="HU71" s="174">
        <v>3.9</v>
      </c>
      <c r="HV71" s="176">
        <v>6</v>
      </c>
      <c r="HW71" s="345">
        <v>2</v>
      </c>
      <c r="HX71" s="174">
        <v>1.9</v>
      </c>
      <c r="HY71" s="176">
        <v>13</v>
      </c>
      <c r="HZ71" s="345">
        <v>20</v>
      </c>
      <c r="IA71" s="174">
        <v>19.8</v>
      </c>
      <c r="IB71" s="176">
        <v>2</v>
      </c>
      <c r="IC71" s="345">
        <v>26</v>
      </c>
      <c r="ID71" s="174">
        <v>26.8</v>
      </c>
      <c r="IE71" s="176">
        <v>2</v>
      </c>
      <c r="IF71" s="345">
        <v>4</v>
      </c>
      <c r="IG71" s="174">
        <v>4.2</v>
      </c>
      <c r="IH71" s="176">
        <v>6</v>
      </c>
      <c r="II71" s="345">
        <v>6</v>
      </c>
      <c r="IJ71" s="174">
        <v>6.3</v>
      </c>
      <c r="IK71" s="176">
        <v>6</v>
      </c>
      <c r="IL71" s="345" t="s">
        <v>116</v>
      </c>
      <c r="IM71" s="174" t="s">
        <v>116</v>
      </c>
      <c r="IN71" s="176" t="s">
        <v>116</v>
      </c>
      <c r="IO71" s="345" t="s">
        <v>740</v>
      </c>
      <c r="IP71" s="174" t="s">
        <v>740</v>
      </c>
      <c r="IQ71" s="176" t="s">
        <v>116</v>
      </c>
      <c r="IR71" s="345" t="s">
        <v>740</v>
      </c>
      <c r="IS71" s="174" t="s">
        <v>740</v>
      </c>
      <c r="IT71" s="176" t="s">
        <v>116</v>
      </c>
      <c r="IU71" s="345">
        <v>2</v>
      </c>
      <c r="IV71" s="174">
        <v>2.4</v>
      </c>
      <c r="IW71" s="176">
        <v>5</v>
      </c>
      <c r="IX71" s="345">
        <v>0</v>
      </c>
      <c r="IY71" s="174">
        <v>0</v>
      </c>
      <c r="IZ71" s="176">
        <v>35</v>
      </c>
      <c r="JA71" s="345" t="s">
        <v>116</v>
      </c>
      <c r="JB71" s="174" t="s">
        <v>116</v>
      </c>
      <c r="JC71" s="176" t="s">
        <v>116</v>
      </c>
      <c r="JD71" s="345">
        <v>0</v>
      </c>
      <c r="JE71" s="174">
        <v>0</v>
      </c>
      <c r="JF71" s="176">
        <v>14</v>
      </c>
      <c r="JG71" s="345">
        <v>1</v>
      </c>
      <c r="JH71" s="174">
        <v>1.4</v>
      </c>
      <c r="JI71" s="176">
        <v>13</v>
      </c>
      <c r="JJ71" s="345">
        <v>7</v>
      </c>
      <c r="JK71" s="174">
        <v>10.1</v>
      </c>
      <c r="JL71" s="176">
        <v>3</v>
      </c>
      <c r="JM71" s="345">
        <v>3</v>
      </c>
      <c r="JN71" s="174">
        <v>4.3</v>
      </c>
      <c r="JO71" s="176">
        <v>10</v>
      </c>
      <c r="JP71" s="345">
        <v>0</v>
      </c>
      <c r="JQ71" s="174">
        <v>0</v>
      </c>
      <c r="JR71" s="176">
        <v>8</v>
      </c>
      <c r="JS71" s="345">
        <v>2</v>
      </c>
      <c r="JT71" s="174">
        <v>3</v>
      </c>
      <c r="JU71" s="176">
        <v>8</v>
      </c>
      <c r="JV71" s="345" t="s">
        <v>740</v>
      </c>
      <c r="JW71" s="174" t="s">
        <v>740</v>
      </c>
      <c r="JX71" s="176" t="s">
        <v>116</v>
      </c>
      <c r="JY71" s="345">
        <v>6</v>
      </c>
      <c r="JZ71" s="174">
        <v>9.8000000000000007</v>
      </c>
      <c r="KA71" s="176">
        <v>3</v>
      </c>
      <c r="KB71" s="345">
        <v>0</v>
      </c>
      <c r="KC71" s="174">
        <v>0</v>
      </c>
      <c r="KD71" s="176">
        <v>9</v>
      </c>
      <c r="KE71" s="345">
        <v>5</v>
      </c>
      <c r="KF71" s="174">
        <v>8.3000000000000007</v>
      </c>
      <c r="KG71" s="176">
        <v>3</v>
      </c>
      <c r="KH71" s="345">
        <v>0</v>
      </c>
      <c r="KI71" s="174">
        <v>0</v>
      </c>
      <c r="KJ71" s="176">
        <v>15</v>
      </c>
      <c r="KK71" s="345">
        <v>0</v>
      </c>
      <c r="KL71" s="174">
        <v>0</v>
      </c>
      <c r="KM71" s="176">
        <v>32</v>
      </c>
      <c r="KN71" s="345">
        <v>1</v>
      </c>
      <c r="KO71" s="174">
        <v>1.9</v>
      </c>
      <c r="KP71" s="176">
        <v>11</v>
      </c>
    </row>
    <row r="72" spans="1:302" ht="12.4" customHeight="1">
      <c r="A72" s="341" t="s">
        <v>807</v>
      </c>
      <c r="B72" s="163" t="s">
        <v>808</v>
      </c>
      <c r="C72" s="345">
        <v>229</v>
      </c>
      <c r="D72" s="174">
        <v>1.6</v>
      </c>
      <c r="E72" s="176">
        <v>24</v>
      </c>
      <c r="F72" s="345">
        <v>16</v>
      </c>
      <c r="G72" s="174">
        <v>0.2</v>
      </c>
      <c r="H72" s="176">
        <v>42</v>
      </c>
      <c r="I72" s="345">
        <v>182</v>
      </c>
      <c r="J72" s="174">
        <v>2.2999999999999998</v>
      </c>
      <c r="K72" s="176">
        <v>12</v>
      </c>
      <c r="L72" s="345">
        <v>51</v>
      </c>
      <c r="M72" s="174">
        <v>0.8</v>
      </c>
      <c r="N72" s="176">
        <v>27</v>
      </c>
      <c r="O72" s="345">
        <v>12</v>
      </c>
      <c r="P72" s="174">
        <v>0.2</v>
      </c>
      <c r="Q72" s="176">
        <v>41</v>
      </c>
      <c r="R72" s="345">
        <v>96</v>
      </c>
      <c r="S72" s="174">
        <v>2.4</v>
      </c>
      <c r="T72" s="176">
        <v>8</v>
      </c>
      <c r="U72" s="345">
        <v>10</v>
      </c>
      <c r="V72" s="174">
        <v>0.4</v>
      </c>
      <c r="W72" s="176">
        <v>43</v>
      </c>
      <c r="X72" s="345">
        <v>89</v>
      </c>
      <c r="Y72" s="174">
        <v>4.4000000000000004</v>
      </c>
      <c r="Z72" s="176">
        <v>8</v>
      </c>
      <c r="AA72" s="345">
        <v>7</v>
      </c>
      <c r="AB72" s="174">
        <v>0.4</v>
      </c>
      <c r="AC72" s="176">
        <v>32</v>
      </c>
      <c r="AD72" s="345" t="s">
        <v>740</v>
      </c>
      <c r="AE72" s="174" t="s">
        <v>740</v>
      </c>
      <c r="AF72" s="176" t="s">
        <v>116</v>
      </c>
      <c r="AG72" s="345">
        <v>123</v>
      </c>
      <c r="AH72" s="174">
        <v>7.9</v>
      </c>
      <c r="AI72" s="176">
        <v>5</v>
      </c>
      <c r="AJ72" s="345">
        <v>172</v>
      </c>
      <c r="AK72" s="174">
        <v>12</v>
      </c>
      <c r="AL72" s="176">
        <v>2</v>
      </c>
      <c r="AM72" s="345">
        <v>18</v>
      </c>
      <c r="AN72" s="174">
        <v>1.3</v>
      </c>
      <c r="AO72" s="176">
        <v>24</v>
      </c>
      <c r="AP72" s="345">
        <v>32</v>
      </c>
      <c r="AQ72" s="174">
        <v>2.6</v>
      </c>
      <c r="AR72" s="176">
        <v>10</v>
      </c>
      <c r="AS72" s="345">
        <v>2</v>
      </c>
      <c r="AT72" s="174">
        <v>0.2</v>
      </c>
      <c r="AU72" s="176">
        <v>37</v>
      </c>
      <c r="AV72" s="345">
        <v>3</v>
      </c>
      <c r="AW72" s="174">
        <v>0.3</v>
      </c>
      <c r="AX72" s="176">
        <v>23</v>
      </c>
      <c r="AY72" s="345">
        <v>2</v>
      </c>
      <c r="AZ72" s="174">
        <v>0.2</v>
      </c>
      <c r="BA72" s="176">
        <v>37</v>
      </c>
      <c r="BB72" s="345">
        <v>3</v>
      </c>
      <c r="BC72" s="174">
        <v>0.3</v>
      </c>
      <c r="BD72" s="176">
        <v>36</v>
      </c>
      <c r="BE72" s="345">
        <v>1</v>
      </c>
      <c r="BF72" s="174">
        <v>0.1</v>
      </c>
      <c r="BG72" s="176">
        <v>45</v>
      </c>
      <c r="BH72" s="345">
        <v>5</v>
      </c>
      <c r="BI72" s="174">
        <v>0.6</v>
      </c>
      <c r="BJ72" s="176">
        <v>36</v>
      </c>
      <c r="BK72" s="345">
        <v>2</v>
      </c>
      <c r="BL72" s="174">
        <v>0.3</v>
      </c>
      <c r="BM72" s="176">
        <v>32</v>
      </c>
      <c r="BN72" s="345">
        <v>8</v>
      </c>
      <c r="BO72" s="174">
        <v>1.1000000000000001</v>
      </c>
      <c r="BP72" s="176">
        <v>23</v>
      </c>
      <c r="BQ72" s="345" t="s">
        <v>116</v>
      </c>
      <c r="BR72" s="174" t="s">
        <v>116</v>
      </c>
      <c r="BS72" s="176" t="s">
        <v>116</v>
      </c>
      <c r="BT72" s="345">
        <v>2</v>
      </c>
      <c r="BU72" s="174">
        <v>0.3</v>
      </c>
      <c r="BV72" s="176">
        <v>23</v>
      </c>
      <c r="BW72" s="345">
        <v>19</v>
      </c>
      <c r="BX72" s="174">
        <v>2.8</v>
      </c>
      <c r="BY72" s="176">
        <v>13</v>
      </c>
      <c r="BZ72" s="345">
        <v>0</v>
      </c>
      <c r="CA72" s="174">
        <v>0</v>
      </c>
      <c r="CB72" s="176">
        <v>38</v>
      </c>
      <c r="CC72" s="345">
        <v>1</v>
      </c>
      <c r="CD72" s="174">
        <v>0.2</v>
      </c>
      <c r="CE72" s="176">
        <v>44</v>
      </c>
      <c r="CF72" s="345">
        <v>4</v>
      </c>
      <c r="CG72" s="174">
        <v>0.7</v>
      </c>
      <c r="CH72" s="176">
        <v>21</v>
      </c>
      <c r="CI72" s="345">
        <v>16</v>
      </c>
      <c r="CJ72" s="174">
        <v>2.9</v>
      </c>
      <c r="CK72" s="176">
        <v>3</v>
      </c>
      <c r="CL72" s="345">
        <v>0</v>
      </c>
      <c r="CM72" s="174">
        <v>0</v>
      </c>
      <c r="CN72" s="176">
        <v>46</v>
      </c>
      <c r="CO72" s="345">
        <v>1</v>
      </c>
      <c r="CP72" s="174">
        <v>0.2</v>
      </c>
      <c r="CQ72" s="176">
        <v>32</v>
      </c>
      <c r="CR72" s="345" t="s">
        <v>478</v>
      </c>
      <c r="CS72" s="174" t="s">
        <v>478</v>
      </c>
      <c r="CT72" s="176" t="s">
        <v>116</v>
      </c>
      <c r="CU72" s="345">
        <v>2</v>
      </c>
      <c r="CV72" s="174">
        <v>0.4</v>
      </c>
      <c r="CW72" s="176">
        <v>34</v>
      </c>
      <c r="CX72" s="345" t="s">
        <v>116</v>
      </c>
      <c r="CY72" s="174" t="s">
        <v>116</v>
      </c>
      <c r="CZ72" s="176" t="s">
        <v>116</v>
      </c>
      <c r="DA72" s="345">
        <v>9</v>
      </c>
      <c r="DB72" s="174">
        <v>1.9</v>
      </c>
      <c r="DC72" s="176">
        <v>8</v>
      </c>
      <c r="DD72" s="345" t="s">
        <v>116</v>
      </c>
      <c r="DE72" s="174" t="s">
        <v>116</v>
      </c>
      <c r="DF72" s="176" t="s">
        <v>116</v>
      </c>
      <c r="DG72" s="345">
        <v>1</v>
      </c>
      <c r="DH72" s="174">
        <v>0.2</v>
      </c>
      <c r="DI72" s="176">
        <v>43</v>
      </c>
      <c r="DJ72" s="345">
        <v>1</v>
      </c>
      <c r="DK72" s="174">
        <v>0.2</v>
      </c>
      <c r="DL72" s="176">
        <v>37</v>
      </c>
      <c r="DM72" s="345">
        <v>14</v>
      </c>
      <c r="DN72" s="174">
        <v>3.4</v>
      </c>
      <c r="DO72" s="176">
        <v>7</v>
      </c>
      <c r="DP72" s="345">
        <v>0</v>
      </c>
      <c r="DQ72" s="174">
        <v>0</v>
      </c>
      <c r="DR72" s="176">
        <v>46</v>
      </c>
      <c r="DS72" s="345">
        <v>0</v>
      </c>
      <c r="DT72" s="174">
        <v>0</v>
      </c>
      <c r="DU72" s="176">
        <v>28</v>
      </c>
      <c r="DV72" s="345">
        <v>1</v>
      </c>
      <c r="DW72" s="174">
        <v>0.3</v>
      </c>
      <c r="DX72" s="176">
        <v>19</v>
      </c>
      <c r="DY72" s="345">
        <v>1</v>
      </c>
      <c r="DZ72" s="174">
        <v>0.3</v>
      </c>
      <c r="EA72" s="176">
        <v>29</v>
      </c>
      <c r="EB72" s="345">
        <v>0</v>
      </c>
      <c r="EC72" s="174">
        <v>0</v>
      </c>
      <c r="ED72" s="176">
        <v>44</v>
      </c>
      <c r="EE72" s="345">
        <v>1</v>
      </c>
      <c r="EF72" s="174">
        <v>0.3</v>
      </c>
      <c r="EG72" s="176">
        <v>18</v>
      </c>
      <c r="EH72" s="345">
        <v>1</v>
      </c>
      <c r="EI72" s="174">
        <v>0.3</v>
      </c>
      <c r="EJ72" s="176">
        <v>37</v>
      </c>
      <c r="EK72" s="345">
        <v>5</v>
      </c>
      <c r="EL72" s="174">
        <v>1.7</v>
      </c>
      <c r="EM72" s="176">
        <v>9</v>
      </c>
      <c r="EN72" s="345" t="s">
        <v>116</v>
      </c>
      <c r="EO72" s="174" t="s">
        <v>116</v>
      </c>
      <c r="EP72" s="176" t="s">
        <v>116</v>
      </c>
      <c r="EQ72" s="345">
        <v>3</v>
      </c>
      <c r="ER72" s="174">
        <v>1</v>
      </c>
      <c r="ES72" s="176">
        <v>10</v>
      </c>
      <c r="ET72" s="345">
        <v>24</v>
      </c>
      <c r="EU72" s="174">
        <v>8.5</v>
      </c>
      <c r="EV72" s="176">
        <v>3</v>
      </c>
      <c r="EW72" s="345">
        <v>1</v>
      </c>
      <c r="EX72" s="174">
        <v>0.4</v>
      </c>
      <c r="EY72" s="176">
        <v>45</v>
      </c>
      <c r="EZ72" s="345">
        <v>1</v>
      </c>
      <c r="FA72" s="174">
        <v>0.4</v>
      </c>
      <c r="FB72" s="176">
        <v>39</v>
      </c>
      <c r="FC72" s="345">
        <v>1</v>
      </c>
      <c r="FD72" s="174">
        <v>0.4</v>
      </c>
      <c r="FE72" s="176">
        <v>31</v>
      </c>
      <c r="FF72" s="345">
        <v>2</v>
      </c>
      <c r="FG72" s="174">
        <v>0.8</v>
      </c>
      <c r="FH72" s="176">
        <v>36</v>
      </c>
      <c r="FI72" s="345">
        <v>0</v>
      </c>
      <c r="FJ72" s="174">
        <v>0</v>
      </c>
      <c r="FK72" s="176">
        <v>42</v>
      </c>
      <c r="FL72" s="345">
        <v>1</v>
      </c>
      <c r="FM72" s="174">
        <v>0.4</v>
      </c>
      <c r="FN72" s="176">
        <v>37</v>
      </c>
      <c r="FO72" s="345">
        <v>1</v>
      </c>
      <c r="FP72" s="174">
        <v>0.5</v>
      </c>
      <c r="FQ72" s="176">
        <v>16</v>
      </c>
      <c r="FR72" s="345">
        <v>0</v>
      </c>
      <c r="FS72" s="174">
        <v>0</v>
      </c>
      <c r="FT72" s="176">
        <v>17</v>
      </c>
      <c r="FU72" s="345">
        <v>0</v>
      </c>
      <c r="FV72" s="174">
        <v>0</v>
      </c>
      <c r="FW72" s="176">
        <v>39</v>
      </c>
      <c r="FX72" s="345">
        <v>2</v>
      </c>
      <c r="FY72" s="174">
        <v>1</v>
      </c>
      <c r="FZ72" s="176">
        <v>21</v>
      </c>
      <c r="GA72" s="345">
        <v>9</v>
      </c>
      <c r="GB72" s="174">
        <v>4.7</v>
      </c>
      <c r="GC72" s="176">
        <v>8</v>
      </c>
      <c r="GD72" s="345">
        <v>21</v>
      </c>
      <c r="GE72" s="174">
        <v>11.3</v>
      </c>
      <c r="GF72" s="176">
        <v>3</v>
      </c>
      <c r="GG72" s="345">
        <v>0</v>
      </c>
      <c r="GH72" s="174">
        <v>0</v>
      </c>
      <c r="GI72" s="176">
        <v>18</v>
      </c>
      <c r="GJ72" s="345">
        <v>12</v>
      </c>
      <c r="GK72" s="174">
        <v>6.8</v>
      </c>
      <c r="GL72" s="176">
        <v>4</v>
      </c>
      <c r="GM72" s="345">
        <v>6</v>
      </c>
      <c r="GN72" s="174">
        <v>3.5</v>
      </c>
      <c r="GO72" s="176">
        <v>9</v>
      </c>
      <c r="GP72" s="345">
        <v>0</v>
      </c>
      <c r="GQ72" s="174">
        <v>0</v>
      </c>
      <c r="GR72" s="176">
        <v>31</v>
      </c>
      <c r="GS72" s="345">
        <v>0</v>
      </c>
      <c r="GT72" s="174">
        <v>0</v>
      </c>
      <c r="GU72" s="176">
        <v>42</v>
      </c>
      <c r="GV72" s="345">
        <v>0</v>
      </c>
      <c r="GW72" s="174">
        <v>0</v>
      </c>
      <c r="GX72" s="176">
        <v>19</v>
      </c>
      <c r="GY72" s="345">
        <v>3</v>
      </c>
      <c r="GZ72" s="174">
        <v>2.2999999999999998</v>
      </c>
      <c r="HA72" s="176">
        <v>15</v>
      </c>
      <c r="HB72" s="345" t="s">
        <v>116</v>
      </c>
      <c r="HC72" s="174" t="s">
        <v>116</v>
      </c>
      <c r="HD72" s="176" t="s">
        <v>116</v>
      </c>
      <c r="HE72" s="345">
        <v>0</v>
      </c>
      <c r="HF72" s="174">
        <v>0</v>
      </c>
      <c r="HG72" s="176">
        <v>27</v>
      </c>
      <c r="HH72" s="345">
        <v>0</v>
      </c>
      <c r="HI72" s="174">
        <v>0</v>
      </c>
      <c r="HJ72" s="176">
        <v>28</v>
      </c>
      <c r="HK72" s="345" t="s">
        <v>478</v>
      </c>
      <c r="HL72" s="174" t="s">
        <v>478</v>
      </c>
      <c r="HM72" s="176" t="s">
        <v>116</v>
      </c>
      <c r="HN72" s="345">
        <v>1</v>
      </c>
      <c r="HO72" s="174">
        <v>0.9</v>
      </c>
      <c r="HP72" s="176">
        <v>22</v>
      </c>
      <c r="HQ72" s="345">
        <v>1</v>
      </c>
      <c r="HR72" s="174">
        <v>1</v>
      </c>
      <c r="HS72" s="176">
        <v>15</v>
      </c>
      <c r="HT72" s="345">
        <v>1</v>
      </c>
      <c r="HU72" s="174">
        <v>1</v>
      </c>
      <c r="HV72" s="176">
        <v>13</v>
      </c>
      <c r="HW72" s="345">
        <v>0</v>
      </c>
      <c r="HX72" s="174">
        <v>0</v>
      </c>
      <c r="HY72" s="176">
        <v>46</v>
      </c>
      <c r="HZ72" s="345">
        <v>3</v>
      </c>
      <c r="IA72" s="174">
        <v>3</v>
      </c>
      <c r="IB72" s="176">
        <v>8</v>
      </c>
      <c r="IC72" s="345">
        <v>0</v>
      </c>
      <c r="ID72" s="174">
        <v>0</v>
      </c>
      <c r="IE72" s="176">
        <v>18</v>
      </c>
      <c r="IF72" s="345">
        <v>1</v>
      </c>
      <c r="IG72" s="174">
        <v>1.1000000000000001</v>
      </c>
      <c r="IH72" s="176">
        <v>20</v>
      </c>
      <c r="II72" s="345">
        <v>11</v>
      </c>
      <c r="IJ72" s="174">
        <v>11.6</v>
      </c>
      <c r="IK72" s="176">
        <v>2</v>
      </c>
      <c r="IL72" s="345" t="s">
        <v>116</v>
      </c>
      <c r="IM72" s="174" t="s">
        <v>116</v>
      </c>
      <c r="IN72" s="176" t="s">
        <v>116</v>
      </c>
      <c r="IO72" s="345" t="s">
        <v>116</v>
      </c>
      <c r="IP72" s="174" t="s">
        <v>116</v>
      </c>
      <c r="IQ72" s="176" t="s">
        <v>116</v>
      </c>
      <c r="IR72" s="345" t="s">
        <v>116</v>
      </c>
      <c r="IS72" s="174" t="s">
        <v>116</v>
      </c>
      <c r="IT72" s="176" t="s">
        <v>116</v>
      </c>
      <c r="IU72" s="345">
        <v>0</v>
      </c>
      <c r="IV72" s="174">
        <v>0</v>
      </c>
      <c r="IW72" s="176">
        <v>23</v>
      </c>
      <c r="IX72" s="345">
        <v>0</v>
      </c>
      <c r="IY72" s="174">
        <v>0</v>
      </c>
      <c r="IZ72" s="176">
        <v>38</v>
      </c>
      <c r="JA72" s="345" t="s">
        <v>116</v>
      </c>
      <c r="JB72" s="174" t="s">
        <v>116</v>
      </c>
      <c r="JC72" s="176" t="s">
        <v>116</v>
      </c>
      <c r="JD72" s="345">
        <v>0</v>
      </c>
      <c r="JE72" s="174">
        <v>0</v>
      </c>
      <c r="JF72" s="176">
        <v>31</v>
      </c>
      <c r="JG72" s="345" t="s">
        <v>116</v>
      </c>
      <c r="JH72" s="174" t="s">
        <v>116</v>
      </c>
      <c r="JI72" s="176" t="s">
        <v>116</v>
      </c>
      <c r="JJ72" s="345" t="s">
        <v>740</v>
      </c>
      <c r="JK72" s="174" t="s">
        <v>740</v>
      </c>
      <c r="JL72" s="176" t="s">
        <v>116</v>
      </c>
      <c r="JM72" s="345">
        <v>5</v>
      </c>
      <c r="JN72" s="174">
        <v>7.2</v>
      </c>
      <c r="JO72" s="176">
        <v>6</v>
      </c>
      <c r="JP72" s="345" t="s">
        <v>116</v>
      </c>
      <c r="JQ72" s="174" t="s">
        <v>116</v>
      </c>
      <c r="JR72" s="176" t="s">
        <v>116</v>
      </c>
      <c r="JS72" s="345">
        <v>0</v>
      </c>
      <c r="JT72" s="174">
        <v>0</v>
      </c>
      <c r="JU72" s="176">
        <v>30</v>
      </c>
      <c r="JV72" s="345" t="s">
        <v>116</v>
      </c>
      <c r="JW72" s="174" t="s">
        <v>116</v>
      </c>
      <c r="JX72" s="176" t="s">
        <v>116</v>
      </c>
      <c r="JY72" s="345" t="s">
        <v>478</v>
      </c>
      <c r="JZ72" s="174" t="s">
        <v>478</v>
      </c>
      <c r="KA72" s="176" t="s">
        <v>116</v>
      </c>
      <c r="KB72" s="345" t="s">
        <v>740</v>
      </c>
      <c r="KC72" s="174" t="s">
        <v>740</v>
      </c>
      <c r="KD72" s="176" t="s">
        <v>116</v>
      </c>
      <c r="KE72" s="345">
        <v>3</v>
      </c>
      <c r="KF72" s="174">
        <v>5</v>
      </c>
      <c r="KG72" s="176">
        <v>4</v>
      </c>
      <c r="KH72" s="345">
        <v>1</v>
      </c>
      <c r="KI72" s="174">
        <v>1.7</v>
      </c>
      <c r="KJ72" s="176">
        <v>6</v>
      </c>
      <c r="KK72" s="345">
        <v>0</v>
      </c>
      <c r="KL72" s="174">
        <v>0</v>
      </c>
      <c r="KM72" s="176">
        <v>41</v>
      </c>
      <c r="KN72" s="345">
        <v>1</v>
      </c>
      <c r="KO72" s="174">
        <v>1.9</v>
      </c>
      <c r="KP72" s="176">
        <v>18</v>
      </c>
    </row>
    <row r="73" spans="1:302" ht="12.4" customHeight="1">
      <c r="A73" s="341" t="s">
        <v>809</v>
      </c>
      <c r="B73" s="163" t="s">
        <v>810</v>
      </c>
      <c r="C73" s="345">
        <v>90</v>
      </c>
      <c r="D73" s="174">
        <v>0.6</v>
      </c>
      <c r="E73" s="176">
        <v>40</v>
      </c>
      <c r="F73" s="345">
        <v>46</v>
      </c>
      <c r="G73" s="174">
        <v>0.6</v>
      </c>
      <c r="H73" s="176">
        <v>28</v>
      </c>
      <c r="I73" s="345">
        <v>275</v>
      </c>
      <c r="J73" s="174">
        <v>3.5</v>
      </c>
      <c r="K73" s="176">
        <v>5</v>
      </c>
      <c r="L73" s="345">
        <v>136</v>
      </c>
      <c r="M73" s="174">
        <v>2</v>
      </c>
      <c r="N73" s="176">
        <v>15</v>
      </c>
      <c r="O73" s="345">
        <v>54</v>
      </c>
      <c r="P73" s="174">
        <v>0.9</v>
      </c>
      <c r="Q73" s="176">
        <v>27</v>
      </c>
      <c r="R73" s="345">
        <v>75</v>
      </c>
      <c r="S73" s="174">
        <v>1.9</v>
      </c>
      <c r="T73" s="176">
        <v>12</v>
      </c>
      <c r="U73" s="345">
        <v>39</v>
      </c>
      <c r="V73" s="174">
        <v>1.7</v>
      </c>
      <c r="W73" s="176">
        <v>17</v>
      </c>
      <c r="X73" s="345">
        <v>127</v>
      </c>
      <c r="Y73" s="174">
        <v>6.3</v>
      </c>
      <c r="Z73" s="176">
        <v>4</v>
      </c>
      <c r="AA73" s="345">
        <v>8</v>
      </c>
      <c r="AB73" s="174">
        <v>0.4</v>
      </c>
      <c r="AC73" s="176">
        <v>29</v>
      </c>
      <c r="AD73" s="345" t="s">
        <v>740</v>
      </c>
      <c r="AE73" s="174" t="s">
        <v>740</v>
      </c>
      <c r="AF73" s="176" t="s">
        <v>116</v>
      </c>
      <c r="AG73" s="345">
        <v>95</v>
      </c>
      <c r="AH73" s="174">
        <v>6.1</v>
      </c>
      <c r="AI73" s="176">
        <v>6</v>
      </c>
      <c r="AJ73" s="345">
        <v>50</v>
      </c>
      <c r="AK73" s="174">
        <v>3.5</v>
      </c>
      <c r="AL73" s="176">
        <v>4</v>
      </c>
      <c r="AM73" s="345">
        <v>8</v>
      </c>
      <c r="AN73" s="174">
        <v>0.6</v>
      </c>
      <c r="AO73" s="176">
        <v>36</v>
      </c>
      <c r="AP73" s="345">
        <v>14</v>
      </c>
      <c r="AQ73" s="174">
        <v>1.1000000000000001</v>
      </c>
      <c r="AR73" s="176">
        <v>25</v>
      </c>
      <c r="AS73" s="345">
        <v>6</v>
      </c>
      <c r="AT73" s="174">
        <v>0.5</v>
      </c>
      <c r="AU73" s="176">
        <v>18</v>
      </c>
      <c r="AV73" s="345">
        <v>103</v>
      </c>
      <c r="AW73" s="174">
        <v>10.199999999999999</v>
      </c>
      <c r="AX73" s="176">
        <v>3</v>
      </c>
      <c r="AY73" s="345">
        <v>6</v>
      </c>
      <c r="AZ73" s="174">
        <v>0.6</v>
      </c>
      <c r="BA73" s="176">
        <v>25</v>
      </c>
      <c r="BB73" s="345">
        <v>5</v>
      </c>
      <c r="BC73" s="174">
        <v>0.6</v>
      </c>
      <c r="BD73" s="176">
        <v>27</v>
      </c>
      <c r="BE73" s="345">
        <v>15</v>
      </c>
      <c r="BF73" s="174">
        <v>1.8</v>
      </c>
      <c r="BG73" s="176">
        <v>14</v>
      </c>
      <c r="BH73" s="345">
        <v>6</v>
      </c>
      <c r="BI73" s="174">
        <v>0.8</v>
      </c>
      <c r="BJ73" s="176">
        <v>30</v>
      </c>
      <c r="BK73" s="345">
        <v>30</v>
      </c>
      <c r="BL73" s="174">
        <v>3.9</v>
      </c>
      <c r="BM73" s="176">
        <v>7</v>
      </c>
      <c r="BN73" s="345">
        <v>4</v>
      </c>
      <c r="BO73" s="174">
        <v>0.5</v>
      </c>
      <c r="BP73" s="176">
        <v>41</v>
      </c>
      <c r="BQ73" s="345" t="s">
        <v>116</v>
      </c>
      <c r="BR73" s="174" t="s">
        <v>116</v>
      </c>
      <c r="BS73" s="176" t="s">
        <v>116</v>
      </c>
      <c r="BT73" s="345">
        <v>2</v>
      </c>
      <c r="BU73" s="174">
        <v>0.3</v>
      </c>
      <c r="BV73" s="176">
        <v>17</v>
      </c>
      <c r="BW73" s="345">
        <v>2</v>
      </c>
      <c r="BX73" s="174">
        <v>0.3</v>
      </c>
      <c r="BY73" s="176">
        <v>41</v>
      </c>
      <c r="BZ73" s="345">
        <v>8</v>
      </c>
      <c r="CA73" s="174">
        <v>1.2</v>
      </c>
      <c r="CB73" s="176">
        <v>12</v>
      </c>
      <c r="CC73" s="345">
        <v>14</v>
      </c>
      <c r="CD73" s="174">
        <v>2.2000000000000002</v>
      </c>
      <c r="CE73" s="176">
        <v>13</v>
      </c>
      <c r="CF73" s="345">
        <v>29</v>
      </c>
      <c r="CG73" s="174">
        <v>5</v>
      </c>
      <c r="CH73" s="176">
        <v>5</v>
      </c>
      <c r="CI73" s="345">
        <v>1</v>
      </c>
      <c r="CJ73" s="174">
        <v>0.2</v>
      </c>
      <c r="CK73" s="176">
        <v>23</v>
      </c>
      <c r="CL73" s="345">
        <v>24</v>
      </c>
      <c r="CM73" s="174">
        <v>4.4000000000000004</v>
      </c>
      <c r="CN73" s="176">
        <v>6</v>
      </c>
      <c r="CO73" s="345">
        <v>1</v>
      </c>
      <c r="CP73" s="174">
        <v>0.2</v>
      </c>
      <c r="CQ73" s="176">
        <v>37</v>
      </c>
      <c r="CR73" s="345" t="s">
        <v>478</v>
      </c>
      <c r="CS73" s="174" t="s">
        <v>478</v>
      </c>
      <c r="CT73" s="176" t="s">
        <v>116</v>
      </c>
      <c r="CU73" s="345">
        <v>30</v>
      </c>
      <c r="CV73" s="174">
        <v>5.9</v>
      </c>
      <c r="CW73" s="176">
        <v>7</v>
      </c>
      <c r="CX73" s="345" t="s">
        <v>116</v>
      </c>
      <c r="CY73" s="174" t="s">
        <v>116</v>
      </c>
      <c r="CZ73" s="176" t="s">
        <v>116</v>
      </c>
      <c r="DA73" s="345">
        <v>6</v>
      </c>
      <c r="DB73" s="174">
        <v>1.3</v>
      </c>
      <c r="DC73" s="176">
        <v>13</v>
      </c>
      <c r="DD73" s="345" t="s">
        <v>116</v>
      </c>
      <c r="DE73" s="174" t="s">
        <v>116</v>
      </c>
      <c r="DF73" s="176" t="s">
        <v>116</v>
      </c>
      <c r="DG73" s="345">
        <v>10</v>
      </c>
      <c r="DH73" s="174">
        <v>2.2999999999999998</v>
      </c>
      <c r="DI73" s="176">
        <v>7</v>
      </c>
      <c r="DJ73" s="345">
        <v>0</v>
      </c>
      <c r="DK73" s="174">
        <v>0</v>
      </c>
      <c r="DL73" s="176">
        <v>43</v>
      </c>
      <c r="DM73" s="345">
        <v>0</v>
      </c>
      <c r="DN73" s="174">
        <v>0</v>
      </c>
      <c r="DO73" s="176">
        <v>34</v>
      </c>
      <c r="DP73" s="345">
        <v>0</v>
      </c>
      <c r="DQ73" s="174">
        <v>0</v>
      </c>
      <c r="DR73" s="176">
        <v>47</v>
      </c>
      <c r="DS73" s="345">
        <v>0</v>
      </c>
      <c r="DT73" s="174">
        <v>0</v>
      </c>
      <c r="DU73" s="176">
        <v>42</v>
      </c>
      <c r="DV73" s="345" t="s">
        <v>116</v>
      </c>
      <c r="DW73" s="174" t="s">
        <v>116</v>
      </c>
      <c r="DX73" s="176" t="s">
        <v>116</v>
      </c>
      <c r="DY73" s="345">
        <v>11</v>
      </c>
      <c r="DZ73" s="174">
        <v>3.2</v>
      </c>
      <c r="EA73" s="176">
        <v>10</v>
      </c>
      <c r="EB73" s="345">
        <v>6</v>
      </c>
      <c r="EC73" s="174">
        <v>1.7</v>
      </c>
      <c r="ED73" s="176">
        <v>16</v>
      </c>
      <c r="EE73" s="345">
        <v>3</v>
      </c>
      <c r="EF73" s="174">
        <v>0.9</v>
      </c>
      <c r="EG73" s="176">
        <v>13</v>
      </c>
      <c r="EH73" s="345">
        <v>1</v>
      </c>
      <c r="EI73" s="174">
        <v>0.3</v>
      </c>
      <c r="EJ73" s="176">
        <v>38</v>
      </c>
      <c r="EK73" s="345">
        <v>2</v>
      </c>
      <c r="EL73" s="174">
        <v>0.7</v>
      </c>
      <c r="EM73" s="176">
        <v>12</v>
      </c>
      <c r="EN73" s="345" t="s">
        <v>116</v>
      </c>
      <c r="EO73" s="174" t="s">
        <v>116</v>
      </c>
      <c r="EP73" s="176" t="s">
        <v>116</v>
      </c>
      <c r="EQ73" s="345">
        <v>1</v>
      </c>
      <c r="ER73" s="174">
        <v>0.3</v>
      </c>
      <c r="ES73" s="176">
        <v>36</v>
      </c>
      <c r="ET73" s="345">
        <v>16</v>
      </c>
      <c r="EU73" s="174">
        <v>5.7</v>
      </c>
      <c r="EV73" s="176">
        <v>7</v>
      </c>
      <c r="EW73" s="345">
        <v>1</v>
      </c>
      <c r="EX73" s="174">
        <v>0.4</v>
      </c>
      <c r="EY73" s="176">
        <v>38</v>
      </c>
      <c r="EZ73" s="345">
        <v>5</v>
      </c>
      <c r="FA73" s="174">
        <v>1.9</v>
      </c>
      <c r="FB73" s="176">
        <v>10</v>
      </c>
      <c r="FC73" s="345">
        <v>1</v>
      </c>
      <c r="FD73" s="174">
        <v>0.4</v>
      </c>
      <c r="FE73" s="176">
        <v>36</v>
      </c>
      <c r="FF73" s="345">
        <v>4</v>
      </c>
      <c r="FG73" s="174">
        <v>1.6</v>
      </c>
      <c r="FH73" s="176">
        <v>19</v>
      </c>
      <c r="FI73" s="345">
        <v>6</v>
      </c>
      <c r="FJ73" s="174">
        <v>2.5</v>
      </c>
      <c r="FK73" s="176">
        <v>11</v>
      </c>
      <c r="FL73" s="345">
        <v>6</v>
      </c>
      <c r="FM73" s="174">
        <v>2.7</v>
      </c>
      <c r="FN73" s="176">
        <v>8</v>
      </c>
      <c r="FO73" s="345">
        <v>4</v>
      </c>
      <c r="FP73" s="174">
        <v>1.9</v>
      </c>
      <c r="FQ73" s="176">
        <v>11</v>
      </c>
      <c r="FR73" s="345" t="s">
        <v>740</v>
      </c>
      <c r="FS73" s="174" t="s">
        <v>740</v>
      </c>
      <c r="FT73" s="176" t="s">
        <v>116</v>
      </c>
      <c r="FU73" s="345">
        <v>0</v>
      </c>
      <c r="FV73" s="174">
        <v>0</v>
      </c>
      <c r="FW73" s="176">
        <v>41</v>
      </c>
      <c r="FX73" s="345">
        <v>2</v>
      </c>
      <c r="FY73" s="174">
        <v>1</v>
      </c>
      <c r="FZ73" s="176">
        <v>16</v>
      </c>
      <c r="GA73" s="345">
        <v>24</v>
      </c>
      <c r="GB73" s="174">
        <v>12.6</v>
      </c>
      <c r="GC73" s="176">
        <v>3</v>
      </c>
      <c r="GD73" s="345">
        <v>1</v>
      </c>
      <c r="GE73" s="174">
        <v>0.5</v>
      </c>
      <c r="GF73" s="176">
        <v>16</v>
      </c>
      <c r="GG73" s="345">
        <v>1</v>
      </c>
      <c r="GH73" s="174">
        <v>0.6</v>
      </c>
      <c r="GI73" s="176">
        <v>13</v>
      </c>
      <c r="GJ73" s="345">
        <v>3</v>
      </c>
      <c r="GK73" s="174">
        <v>1.7</v>
      </c>
      <c r="GL73" s="176">
        <v>9</v>
      </c>
      <c r="GM73" s="345">
        <v>2</v>
      </c>
      <c r="GN73" s="174">
        <v>1.2</v>
      </c>
      <c r="GO73" s="176">
        <v>22</v>
      </c>
      <c r="GP73" s="345">
        <v>0</v>
      </c>
      <c r="GQ73" s="174">
        <v>0</v>
      </c>
      <c r="GR73" s="176">
        <v>33</v>
      </c>
      <c r="GS73" s="345">
        <v>0</v>
      </c>
      <c r="GT73" s="174">
        <v>0</v>
      </c>
      <c r="GU73" s="176">
        <v>38</v>
      </c>
      <c r="GV73" s="345" t="s">
        <v>116</v>
      </c>
      <c r="GW73" s="174" t="s">
        <v>116</v>
      </c>
      <c r="GX73" s="176" t="s">
        <v>116</v>
      </c>
      <c r="GY73" s="345">
        <v>2</v>
      </c>
      <c r="GZ73" s="174">
        <v>1.5</v>
      </c>
      <c r="HA73" s="176">
        <v>18</v>
      </c>
      <c r="HB73" s="345" t="s">
        <v>116</v>
      </c>
      <c r="HC73" s="174" t="s">
        <v>116</v>
      </c>
      <c r="HD73" s="176" t="s">
        <v>116</v>
      </c>
      <c r="HE73" s="345">
        <v>0</v>
      </c>
      <c r="HF73" s="174">
        <v>0</v>
      </c>
      <c r="HG73" s="176">
        <v>31</v>
      </c>
      <c r="HH73" s="345">
        <v>0</v>
      </c>
      <c r="HI73" s="174">
        <v>0</v>
      </c>
      <c r="HJ73" s="176">
        <v>11</v>
      </c>
      <c r="HK73" s="345">
        <v>1</v>
      </c>
      <c r="HL73" s="174">
        <v>0.9</v>
      </c>
      <c r="HM73" s="176">
        <v>22</v>
      </c>
      <c r="HN73" s="345">
        <v>0</v>
      </c>
      <c r="HO73" s="174">
        <v>0</v>
      </c>
      <c r="HP73" s="176">
        <v>32</v>
      </c>
      <c r="HQ73" s="345">
        <v>8</v>
      </c>
      <c r="HR73" s="174">
        <v>7.6</v>
      </c>
      <c r="HS73" s="176">
        <v>6</v>
      </c>
      <c r="HT73" s="345">
        <v>0</v>
      </c>
      <c r="HU73" s="174">
        <v>0</v>
      </c>
      <c r="HV73" s="176">
        <v>26</v>
      </c>
      <c r="HW73" s="345">
        <v>1</v>
      </c>
      <c r="HX73" s="174">
        <v>1</v>
      </c>
      <c r="HY73" s="176">
        <v>33</v>
      </c>
      <c r="HZ73" s="345">
        <v>0</v>
      </c>
      <c r="IA73" s="174">
        <v>0</v>
      </c>
      <c r="IB73" s="176">
        <v>29</v>
      </c>
      <c r="IC73" s="345">
        <v>0</v>
      </c>
      <c r="ID73" s="174">
        <v>0</v>
      </c>
      <c r="IE73" s="176">
        <v>38</v>
      </c>
      <c r="IF73" s="345">
        <v>0</v>
      </c>
      <c r="IG73" s="174">
        <v>0</v>
      </c>
      <c r="IH73" s="176">
        <v>41</v>
      </c>
      <c r="II73" s="345">
        <v>1</v>
      </c>
      <c r="IJ73" s="174">
        <v>1.1000000000000001</v>
      </c>
      <c r="IK73" s="176">
        <v>11</v>
      </c>
      <c r="IL73" s="345" t="s">
        <v>116</v>
      </c>
      <c r="IM73" s="174" t="s">
        <v>116</v>
      </c>
      <c r="IN73" s="176" t="s">
        <v>116</v>
      </c>
      <c r="IO73" s="345" t="s">
        <v>740</v>
      </c>
      <c r="IP73" s="174" t="s">
        <v>740</v>
      </c>
      <c r="IQ73" s="176" t="s">
        <v>116</v>
      </c>
      <c r="IR73" s="345" t="s">
        <v>116</v>
      </c>
      <c r="IS73" s="174" t="s">
        <v>116</v>
      </c>
      <c r="IT73" s="176" t="s">
        <v>116</v>
      </c>
      <c r="IU73" s="345">
        <v>1</v>
      </c>
      <c r="IV73" s="174">
        <v>1.2</v>
      </c>
      <c r="IW73" s="176">
        <v>14</v>
      </c>
      <c r="IX73" s="345">
        <v>0</v>
      </c>
      <c r="IY73" s="174">
        <v>0</v>
      </c>
      <c r="IZ73" s="176">
        <v>29</v>
      </c>
      <c r="JA73" s="345" t="s">
        <v>116</v>
      </c>
      <c r="JB73" s="174" t="s">
        <v>116</v>
      </c>
      <c r="JC73" s="176" t="s">
        <v>116</v>
      </c>
      <c r="JD73" s="345" t="s">
        <v>116</v>
      </c>
      <c r="JE73" s="174" t="s">
        <v>116</v>
      </c>
      <c r="JF73" s="176" t="s">
        <v>116</v>
      </c>
      <c r="JG73" s="345" t="s">
        <v>478</v>
      </c>
      <c r="JH73" s="174" t="s">
        <v>478</v>
      </c>
      <c r="JI73" s="176" t="s">
        <v>116</v>
      </c>
      <c r="JJ73" s="345" t="s">
        <v>740</v>
      </c>
      <c r="JK73" s="174" t="s">
        <v>740</v>
      </c>
      <c r="JL73" s="176" t="s">
        <v>116</v>
      </c>
      <c r="JM73" s="345">
        <v>0</v>
      </c>
      <c r="JN73" s="174">
        <v>0</v>
      </c>
      <c r="JO73" s="176">
        <v>25</v>
      </c>
      <c r="JP73" s="345" t="s">
        <v>116</v>
      </c>
      <c r="JQ73" s="174" t="s">
        <v>116</v>
      </c>
      <c r="JR73" s="176" t="s">
        <v>116</v>
      </c>
      <c r="JS73" s="345">
        <v>0</v>
      </c>
      <c r="JT73" s="174">
        <v>0</v>
      </c>
      <c r="JU73" s="176">
        <v>31</v>
      </c>
      <c r="JV73" s="345" t="s">
        <v>116</v>
      </c>
      <c r="JW73" s="174" t="s">
        <v>116</v>
      </c>
      <c r="JX73" s="176" t="s">
        <v>116</v>
      </c>
      <c r="JY73" s="345">
        <v>0</v>
      </c>
      <c r="JZ73" s="174">
        <v>0</v>
      </c>
      <c r="KA73" s="176">
        <v>15</v>
      </c>
      <c r="KB73" s="345" t="s">
        <v>740</v>
      </c>
      <c r="KC73" s="174" t="s">
        <v>740</v>
      </c>
      <c r="KD73" s="176" t="s">
        <v>116</v>
      </c>
      <c r="KE73" s="345">
        <v>0</v>
      </c>
      <c r="KF73" s="174">
        <v>0</v>
      </c>
      <c r="KG73" s="176">
        <v>11</v>
      </c>
      <c r="KH73" s="345">
        <v>1</v>
      </c>
      <c r="KI73" s="174">
        <v>1.7</v>
      </c>
      <c r="KJ73" s="176">
        <v>8</v>
      </c>
      <c r="KK73" s="345">
        <v>0</v>
      </c>
      <c r="KL73" s="174">
        <v>0</v>
      </c>
      <c r="KM73" s="176">
        <v>18</v>
      </c>
      <c r="KN73" s="345">
        <v>2</v>
      </c>
      <c r="KO73" s="174">
        <v>3.8</v>
      </c>
      <c r="KP73" s="176">
        <v>7</v>
      </c>
    </row>
    <row r="74" spans="1:302" ht="12.4" customHeight="1">
      <c r="A74" s="341" t="s">
        <v>811</v>
      </c>
      <c r="B74" s="163" t="s">
        <v>812</v>
      </c>
      <c r="C74" s="345">
        <v>277</v>
      </c>
      <c r="D74" s="174">
        <v>2</v>
      </c>
      <c r="E74" s="176">
        <v>17</v>
      </c>
      <c r="F74" s="345">
        <v>299</v>
      </c>
      <c r="G74" s="174">
        <v>3.8</v>
      </c>
      <c r="H74" s="176">
        <v>3</v>
      </c>
      <c r="I74" s="345">
        <v>452</v>
      </c>
      <c r="J74" s="174">
        <v>5.7</v>
      </c>
      <c r="K74" s="176">
        <v>4</v>
      </c>
      <c r="L74" s="345">
        <v>265</v>
      </c>
      <c r="M74" s="174">
        <v>3.9</v>
      </c>
      <c r="N74" s="176">
        <v>10</v>
      </c>
      <c r="O74" s="345">
        <v>100</v>
      </c>
      <c r="P74" s="174">
        <v>1.8</v>
      </c>
      <c r="Q74" s="176">
        <v>22</v>
      </c>
      <c r="R74" s="345">
        <v>114</v>
      </c>
      <c r="S74" s="174">
        <v>2.9</v>
      </c>
      <c r="T74" s="176">
        <v>6</v>
      </c>
      <c r="U74" s="345">
        <v>376</v>
      </c>
      <c r="V74" s="174">
        <v>16.3</v>
      </c>
      <c r="W74" s="176">
        <v>1</v>
      </c>
      <c r="X74" s="345">
        <v>159</v>
      </c>
      <c r="Y74" s="174">
        <v>7.9</v>
      </c>
      <c r="Z74" s="176">
        <v>3</v>
      </c>
      <c r="AA74" s="345">
        <v>22</v>
      </c>
      <c r="AB74" s="174">
        <v>1.1000000000000001</v>
      </c>
      <c r="AC74" s="176">
        <v>13</v>
      </c>
      <c r="AD74" s="345">
        <v>0</v>
      </c>
      <c r="AE74" s="174">
        <v>0</v>
      </c>
      <c r="AF74" s="176">
        <v>30</v>
      </c>
      <c r="AG74" s="345">
        <v>147</v>
      </c>
      <c r="AH74" s="174">
        <v>9.4</v>
      </c>
      <c r="AI74" s="176">
        <v>4</v>
      </c>
      <c r="AJ74" s="345">
        <v>24</v>
      </c>
      <c r="AK74" s="174">
        <v>1.7</v>
      </c>
      <c r="AL74" s="176">
        <v>6</v>
      </c>
      <c r="AM74" s="345">
        <v>9</v>
      </c>
      <c r="AN74" s="174">
        <v>0.7</v>
      </c>
      <c r="AO74" s="176">
        <v>34</v>
      </c>
      <c r="AP74" s="345">
        <v>35</v>
      </c>
      <c r="AQ74" s="174">
        <v>2.8</v>
      </c>
      <c r="AR74" s="176">
        <v>8</v>
      </c>
      <c r="AS74" s="345">
        <v>50</v>
      </c>
      <c r="AT74" s="174">
        <v>4.5</v>
      </c>
      <c r="AU74" s="176">
        <v>6</v>
      </c>
      <c r="AV74" s="345">
        <v>12</v>
      </c>
      <c r="AW74" s="174">
        <v>1.2</v>
      </c>
      <c r="AX74" s="176">
        <v>9</v>
      </c>
      <c r="AY74" s="345">
        <v>34</v>
      </c>
      <c r="AZ74" s="174">
        <v>3.7</v>
      </c>
      <c r="BA74" s="176">
        <v>3</v>
      </c>
      <c r="BB74" s="345">
        <v>23</v>
      </c>
      <c r="BC74" s="174">
        <v>2.6</v>
      </c>
      <c r="BD74" s="176">
        <v>9</v>
      </c>
      <c r="BE74" s="345">
        <v>12</v>
      </c>
      <c r="BF74" s="174">
        <v>1.5</v>
      </c>
      <c r="BG74" s="176">
        <v>16</v>
      </c>
      <c r="BH74" s="345">
        <v>20</v>
      </c>
      <c r="BI74" s="174">
        <v>2.5</v>
      </c>
      <c r="BJ74" s="176">
        <v>10</v>
      </c>
      <c r="BK74" s="345">
        <v>20</v>
      </c>
      <c r="BL74" s="174">
        <v>2.6</v>
      </c>
      <c r="BM74" s="176">
        <v>10</v>
      </c>
      <c r="BN74" s="345">
        <v>97</v>
      </c>
      <c r="BO74" s="174">
        <v>12.8</v>
      </c>
      <c r="BP74" s="176">
        <v>2</v>
      </c>
      <c r="BQ74" s="345" t="s">
        <v>478</v>
      </c>
      <c r="BR74" s="174" t="s">
        <v>478</v>
      </c>
      <c r="BS74" s="176" t="s">
        <v>116</v>
      </c>
      <c r="BT74" s="345">
        <v>6</v>
      </c>
      <c r="BU74" s="174">
        <v>0.9</v>
      </c>
      <c r="BV74" s="176">
        <v>13</v>
      </c>
      <c r="BW74" s="345">
        <v>30</v>
      </c>
      <c r="BX74" s="174">
        <v>4.4000000000000004</v>
      </c>
      <c r="BY74" s="176">
        <v>8</v>
      </c>
      <c r="BZ74" s="345">
        <v>117</v>
      </c>
      <c r="CA74" s="174">
        <v>17.899999999999999</v>
      </c>
      <c r="CB74" s="176">
        <v>2</v>
      </c>
      <c r="CC74" s="345">
        <v>114</v>
      </c>
      <c r="CD74" s="174">
        <v>18.100000000000001</v>
      </c>
      <c r="CE74" s="176">
        <v>1</v>
      </c>
      <c r="CF74" s="345">
        <v>14</v>
      </c>
      <c r="CG74" s="174">
        <v>2.4</v>
      </c>
      <c r="CH74" s="176">
        <v>8</v>
      </c>
      <c r="CI74" s="345">
        <v>7</v>
      </c>
      <c r="CJ74" s="174">
        <v>1.3</v>
      </c>
      <c r="CK74" s="176">
        <v>9</v>
      </c>
      <c r="CL74" s="345">
        <v>20</v>
      </c>
      <c r="CM74" s="174">
        <v>3.7</v>
      </c>
      <c r="CN74" s="176">
        <v>7</v>
      </c>
      <c r="CO74" s="345">
        <v>11</v>
      </c>
      <c r="CP74" s="174">
        <v>2</v>
      </c>
      <c r="CQ74" s="176">
        <v>10</v>
      </c>
      <c r="CR74" s="345" t="s">
        <v>740</v>
      </c>
      <c r="CS74" s="174" t="s">
        <v>740</v>
      </c>
      <c r="CT74" s="176" t="s">
        <v>116</v>
      </c>
      <c r="CU74" s="345">
        <v>27</v>
      </c>
      <c r="CV74" s="174">
        <v>5.3</v>
      </c>
      <c r="CW74" s="176">
        <v>8</v>
      </c>
      <c r="CX74" s="345" t="s">
        <v>116</v>
      </c>
      <c r="CY74" s="174" t="s">
        <v>116</v>
      </c>
      <c r="CZ74" s="176" t="s">
        <v>116</v>
      </c>
      <c r="DA74" s="345">
        <v>7</v>
      </c>
      <c r="DB74" s="174">
        <v>1.5</v>
      </c>
      <c r="DC74" s="176">
        <v>10</v>
      </c>
      <c r="DD74" s="345" t="s">
        <v>116</v>
      </c>
      <c r="DE74" s="174" t="s">
        <v>116</v>
      </c>
      <c r="DF74" s="176" t="s">
        <v>116</v>
      </c>
      <c r="DG74" s="345">
        <v>7</v>
      </c>
      <c r="DH74" s="174">
        <v>1.6</v>
      </c>
      <c r="DI74" s="176">
        <v>13</v>
      </c>
      <c r="DJ74" s="345">
        <v>8</v>
      </c>
      <c r="DK74" s="174">
        <v>1.9</v>
      </c>
      <c r="DL74" s="176">
        <v>12</v>
      </c>
      <c r="DM74" s="345">
        <v>5</v>
      </c>
      <c r="DN74" s="174">
        <v>1.2</v>
      </c>
      <c r="DO74" s="176">
        <v>17</v>
      </c>
      <c r="DP74" s="345">
        <v>0</v>
      </c>
      <c r="DQ74" s="174">
        <v>0</v>
      </c>
      <c r="DR74" s="176">
        <v>44</v>
      </c>
      <c r="DS74" s="345">
        <v>0</v>
      </c>
      <c r="DT74" s="174">
        <v>0</v>
      </c>
      <c r="DU74" s="176">
        <v>31</v>
      </c>
      <c r="DV74" s="345">
        <v>12</v>
      </c>
      <c r="DW74" s="174">
        <v>3.3</v>
      </c>
      <c r="DX74" s="176">
        <v>10</v>
      </c>
      <c r="DY74" s="345">
        <v>21</v>
      </c>
      <c r="DZ74" s="174">
        <v>6.1</v>
      </c>
      <c r="EA74" s="176">
        <v>6</v>
      </c>
      <c r="EB74" s="345">
        <v>6</v>
      </c>
      <c r="EC74" s="174">
        <v>1.7</v>
      </c>
      <c r="ED74" s="176">
        <v>15</v>
      </c>
      <c r="EE74" s="345">
        <v>6</v>
      </c>
      <c r="EF74" s="174">
        <v>1.9</v>
      </c>
      <c r="EG74" s="176">
        <v>11</v>
      </c>
      <c r="EH74" s="345">
        <v>10</v>
      </c>
      <c r="EI74" s="174">
        <v>3.1</v>
      </c>
      <c r="EJ74" s="176">
        <v>9</v>
      </c>
      <c r="EK74" s="345">
        <v>4</v>
      </c>
      <c r="EL74" s="174">
        <v>1.3</v>
      </c>
      <c r="EM74" s="176">
        <v>11</v>
      </c>
      <c r="EN74" s="345" t="s">
        <v>116</v>
      </c>
      <c r="EO74" s="174" t="s">
        <v>116</v>
      </c>
      <c r="EP74" s="176" t="s">
        <v>116</v>
      </c>
      <c r="EQ74" s="345">
        <v>1</v>
      </c>
      <c r="ER74" s="174">
        <v>0.3</v>
      </c>
      <c r="ES74" s="176">
        <v>26</v>
      </c>
      <c r="ET74" s="345">
        <v>25</v>
      </c>
      <c r="EU74" s="174">
        <v>8.8000000000000007</v>
      </c>
      <c r="EV74" s="176">
        <v>2</v>
      </c>
      <c r="EW74" s="345">
        <v>2</v>
      </c>
      <c r="EX74" s="174">
        <v>0.7</v>
      </c>
      <c r="EY74" s="176">
        <v>28</v>
      </c>
      <c r="EZ74" s="345">
        <v>4</v>
      </c>
      <c r="FA74" s="174">
        <v>1.5</v>
      </c>
      <c r="FB74" s="176">
        <v>12</v>
      </c>
      <c r="FC74" s="345">
        <v>13</v>
      </c>
      <c r="FD74" s="174">
        <v>5</v>
      </c>
      <c r="FE74" s="176">
        <v>5</v>
      </c>
      <c r="FF74" s="345">
        <v>7</v>
      </c>
      <c r="FG74" s="174">
        <v>2.8</v>
      </c>
      <c r="FH74" s="176">
        <v>8</v>
      </c>
      <c r="FI74" s="345">
        <v>5</v>
      </c>
      <c r="FJ74" s="174">
        <v>2.1</v>
      </c>
      <c r="FK74" s="176">
        <v>17</v>
      </c>
      <c r="FL74" s="345">
        <v>10</v>
      </c>
      <c r="FM74" s="174">
        <v>4.5</v>
      </c>
      <c r="FN74" s="176">
        <v>5</v>
      </c>
      <c r="FO74" s="345">
        <v>28</v>
      </c>
      <c r="FP74" s="174">
        <v>13.4</v>
      </c>
      <c r="FQ74" s="176">
        <v>2</v>
      </c>
      <c r="FR74" s="345">
        <v>3</v>
      </c>
      <c r="FS74" s="174">
        <v>1.6</v>
      </c>
      <c r="FT74" s="176">
        <v>8</v>
      </c>
      <c r="FU74" s="345">
        <v>1</v>
      </c>
      <c r="FV74" s="174">
        <v>0.5</v>
      </c>
      <c r="FW74" s="176">
        <v>11</v>
      </c>
      <c r="FX74" s="345">
        <v>5</v>
      </c>
      <c r="FY74" s="174">
        <v>2.6</v>
      </c>
      <c r="FZ74" s="176">
        <v>11</v>
      </c>
      <c r="GA74" s="345">
        <v>43</v>
      </c>
      <c r="GB74" s="174">
        <v>22.6</v>
      </c>
      <c r="GC74" s="176">
        <v>1</v>
      </c>
      <c r="GD74" s="345">
        <v>14</v>
      </c>
      <c r="GE74" s="174">
        <v>7.5</v>
      </c>
      <c r="GF74" s="176">
        <v>4</v>
      </c>
      <c r="GG74" s="345">
        <v>2</v>
      </c>
      <c r="GH74" s="174">
        <v>1.1000000000000001</v>
      </c>
      <c r="GI74" s="176">
        <v>11</v>
      </c>
      <c r="GJ74" s="345">
        <v>87</v>
      </c>
      <c r="GK74" s="174">
        <v>49.2</v>
      </c>
      <c r="GL74" s="176">
        <v>1</v>
      </c>
      <c r="GM74" s="345">
        <v>3</v>
      </c>
      <c r="GN74" s="174">
        <v>1.8</v>
      </c>
      <c r="GO74" s="176">
        <v>17</v>
      </c>
      <c r="GP74" s="345">
        <v>0</v>
      </c>
      <c r="GQ74" s="174">
        <v>0</v>
      </c>
      <c r="GR74" s="176">
        <v>21</v>
      </c>
      <c r="GS74" s="345">
        <v>1</v>
      </c>
      <c r="GT74" s="174">
        <v>0.7</v>
      </c>
      <c r="GU74" s="176">
        <v>32</v>
      </c>
      <c r="GV74" s="345">
        <v>9</v>
      </c>
      <c r="GW74" s="174">
        <v>6.5</v>
      </c>
      <c r="GX74" s="176">
        <v>4</v>
      </c>
      <c r="GY74" s="345">
        <v>13</v>
      </c>
      <c r="GZ74" s="174">
        <v>9.8000000000000007</v>
      </c>
      <c r="HA74" s="176">
        <v>2</v>
      </c>
      <c r="HB74" s="345" t="s">
        <v>116</v>
      </c>
      <c r="HC74" s="174" t="s">
        <v>116</v>
      </c>
      <c r="HD74" s="176" t="s">
        <v>116</v>
      </c>
      <c r="HE74" s="345">
        <v>25</v>
      </c>
      <c r="HF74" s="174">
        <v>20.5</v>
      </c>
      <c r="HG74" s="176">
        <v>2</v>
      </c>
      <c r="HH74" s="345">
        <v>0</v>
      </c>
      <c r="HI74" s="174">
        <v>0</v>
      </c>
      <c r="HJ74" s="176">
        <v>15</v>
      </c>
      <c r="HK74" s="345">
        <v>0</v>
      </c>
      <c r="HL74" s="174">
        <v>0</v>
      </c>
      <c r="HM74" s="176">
        <v>27</v>
      </c>
      <c r="HN74" s="345">
        <v>0</v>
      </c>
      <c r="HO74" s="174">
        <v>0</v>
      </c>
      <c r="HP74" s="176">
        <v>30</v>
      </c>
      <c r="HQ74" s="345">
        <v>4</v>
      </c>
      <c r="HR74" s="174">
        <v>3.8</v>
      </c>
      <c r="HS74" s="176">
        <v>9</v>
      </c>
      <c r="HT74" s="345">
        <v>1</v>
      </c>
      <c r="HU74" s="174">
        <v>1</v>
      </c>
      <c r="HV74" s="176">
        <v>12</v>
      </c>
      <c r="HW74" s="345">
        <v>1</v>
      </c>
      <c r="HX74" s="174">
        <v>1</v>
      </c>
      <c r="HY74" s="176">
        <v>33</v>
      </c>
      <c r="HZ74" s="345">
        <v>0</v>
      </c>
      <c r="IA74" s="174">
        <v>0</v>
      </c>
      <c r="IB74" s="176">
        <v>27</v>
      </c>
      <c r="IC74" s="345">
        <v>7</v>
      </c>
      <c r="ID74" s="174">
        <v>7.2</v>
      </c>
      <c r="IE74" s="176">
        <v>4</v>
      </c>
      <c r="IF74" s="345">
        <v>2</v>
      </c>
      <c r="IG74" s="174">
        <v>2.1</v>
      </c>
      <c r="IH74" s="176">
        <v>12</v>
      </c>
      <c r="II74" s="345">
        <v>2</v>
      </c>
      <c r="IJ74" s="174">
        <v>2.1</v>
      </c>
      <c r="IK74" s="176">
        <v>8</v>
      </c>
      <c r="IL74" s="345" t="s">
        <v>116</v>
      </c>
      <c r="IM74" s="174" t="s">
        <v>116</v>
      </c>
      <c r="IN74" s="176" t="s">
        <v>116</v>
      </c>
      <c r="IO74" s="345">
        <v>2</v>
      </c>
      <c r="IP74" s="174">
        <v>2.2000000000000002</v>
      </c>
      <c r="IQ74" s="176">
        <v>4</v>
      </c>
      <c r="IR74" s="345" t="s">
        <v>116</v>
      </c>
      <c r="IS74" s="174" t="s">
        <v>116</v>
      </c>
      <c r="IT74" s="176" t="s">
        <v>116</v>
      </c>
      <c r="IU74" s="345">
        <v>6</v>
      </c>
      <c r="IV74" s="174">
        <v>7.1</v>
      </c>
      <c r="IW74" s="176">
        <v>3</v>
      </c>
      <c r="IX74" s="345">
        <v>1</v>
      </c>
      <c r="IY74" s="174">
        <v>1.2</v>
      </c>
      <c r="IZ74" s="176">
        <v>15</v>
      </c>
      <c r="JA74" s="345" t="s">
        <v>116</v>
      </c>
      <c r="JB74" s="174" t="s">
        <v>116</v>
      </c>
      <c r="JC74" s="176" t="s">
        <v>116</v>
      </c>
      <c r="JD74" s="345">
        <v>0</v>
      </c>
      <c r="JE74" s="174">
        <v>0</v>
      </c>
      <c r="JF74" s="176">
        <v>19</v>
      </c>
      <c r="JG74" s="345">
        <v>0</v>
      </c>
      <c r="JH74" s="174">
        <v>0</v>
      </c>
      <c r="JI74" s="176">
        <v>25</v>
      </c>
      <c r="JJ74" s="345">
        <v>1</v>
      </c>
      <c r="JK74" s="174">
        <v>1.4</v>
      </c>
      <c r="JL74" s="176">
        <v>13</v>
      </c>
      <c r="JM74" s="345">
        <v>1</v>
      </c>
      <c r="JN74" s="174">
        <v>1.4</v>
      </c>
      <c r="JO74" s="176">
        <v>19</v>
      </c>
      <c r="JP74" s="345">
        <v>4</v>
      </c>
      <c r="JQ74" s="174">
        <v>5.9</v>
      </c>
      <c r="JR74" s="176">
        <v>5</v>
      </c>
      <c r="JS74" s="345">
        <v>6</v>
      </c>
      <c r="JT74" s="174">
        <v>9</v>
      </c>
      <c r="JU74" s="176">
        <v>2</v>
      </c>
      <c r="JV74" s="345" t="s">
        <v>740</v>
      </c>
      <c r="JW74" s="174" t="s">
        <v>740</v>
      </c>
      <c r="JX74" s="176" t="s">
        <v>116</v>
      </c>
      <c r="JY74" s="345">
        <v>0</v>
      </c>
      <c r="JZ74" s="174">
        <v>0</v>
      </c>
      <c r="KA74" s="176">
        <v>11</v>
      </c>
      <c r="KB74" s="345">
        <v>2</v>
      </c>
      <c r="KC74" s="174">
        <v>3.3</v>
      </c>
      <c r="KD74" s="176">
        <v>8</v>
      </c>
      <c r="KE74" s="345">
        <v>25</v>
      </c>
      <c r="KF74" s="174">
        <v>41.7</v>
      </c>
      <c r="KG74" s="176">
        <v>1</v>
      </c>
      <c r="KH74" s="345">
        <v>1</v>
      </c>
      <c r="KI74" s="174">
        <v>1.7</v>
      </c>
      <c r="KJ74" s="176">
        <v>7</v>
      </c>
      <c r="KK74" s="345">
        <v>1</v>
      </c>
      <c r="KL74" s="174">
        <v>1.8</v>
      </c>
      <c r="KM74" s="176">
        <v>16</v>
      </c>
      <c r="KN74" s="345">
        <v>2</v>
      </c>
      <c r="KO74" s="174">
        <v>3.8</v>
      </c>
      <c r="KP74" s="176">
        <v>9</v>
      </c>
    </row>
    <row r="75" spans="1:302" ht="12.4" customHeight="1">
      <c r="A75" s="341" t="s">
        <v>813</v>
      </c>
      <c r="B75" s="163" t="s">
        <v>814</v>
      </c>
      <c r="C75" s="345">
        <v>172</v>
      </c>
      <c r="D75" s="174">
        <v>1.2</v>
      </c>
      <c r="E75" s="176">
        <v>28</v>
      </c>
      <c r="F75" s="345">
        <v>81</v>
      </c>
      <c r="G75" s="174">
        <v>1</v>
      </c>
      <c r="H75" s="176">
        <v>18</v>
      </c>
      <c r="I75" s="345">
        <v>153</v>
      </c>
      <c r="J75" s="174">
        <v>1.9</v>
      </c>
      <c r="K75" s="176">
        <v>15</v>
      </c>
      <c r="L75" s="345">
        <v>108</v>
      </c>
      <c r="M75" s="174">
        <v>1.6</v>
      </c>
      <c r="N75" s="176">
        <v>20</v>
      </c>
      <c r="O75" s="345">
        <v>46</v>
      </c>
      <c r="P75" s="174">
        <v>0.8</v>
      </c>
      <c r="Q75" s="176">
        <v>31</v>
      </c>
      <c r="R75" s="345">
        <v>58</v>
      </c>
      <c r="S75" s="174">
        <v>1.5</v>
      </c>
      <c r="T75" s="176">
        <v>14</v>
      </c>
      <c r="U75" s="345">
        <v>32</v>
      </c>
      <c r="V75" s="174">
        <v>1.4</v>
      </c>
      <c r="W75" s="176">
        <v>20</v>
      </c>
      <c r="X75" s="345">
        <v>29</v>
      </c>
      <c r="Y75" s="174">
        <v>1.4</v>
      </c>
      <c r="Z75" s="176">
        <v>19</v>
      </c>
      <c r="AA75" s="345">
        <v>33</v>
      </c>
      <c r="AB75" s="174">
        <v>1.7</v>
      </c>
      <c r="AC75" s="176">
        <v>8</v>
      </c>
      <c r="AD75" s="345" t="s">
        <v>740</v>
      </c>
      <c r="AE75" s="174" t="s">
        <v>740</v>
      </c>
      <c r="AF75" s="176" t="s">
        <v>116</v>
      </c>
      <c r="AG75" s="345">
        <v>27</v>
      </c>
      <c r="AH75" s="174">
        <v>1.7</v>
      </c>
      <c r="AI75" s="176">
        <v>12</v>
      </c>
      <c r="AJ75" s="345">
        <v>4</v>
      </c>
      <c r="AK75" s="174">
        <v>0.3</v>
      </c>
      <c r="AL75" s="176">
        <v>26</v>
      </c>
      <c r="AM75" s="345">
        <v>81</v>
      </c>
      <c r="AN75" s="174">
        <v>6</v>
      </c>
      <c r="AO75" s="176">
        <v>4</v>
      </c>
      <c r="AP75" s="345">
        <v>6</v>
      </c>
      <c r="AQ75" s="174">
        <v>0.5</v>
      </c>
      <c r="AR75" s="176">
        <v>39</v>
      </c>
      <c r="AS75" s="345">
        <v>20</v>
      </c>
      <c r="AT75" s="174">
        <v>1.8</v>
      </c>
      <c r="AU75" s="176">
        <v>7</v>
      </c>
      <c r="AV75" s="345">
        <v>2</v>
      </c>
      <c r="AW75" s="174">
        <v>0.2</v>
      </c>
      <c r="AX75" s="176">
        <v>35</v>
      </c>
      <c r="AY75" s="345">
        <v>6</v>
      </c>
      <c r="AZ75" s="174">
        <v>0.6</v>
      </c>
      <c r="BA75" s="176">
        <v>26</v>
      </c>
      <c r="BB75" s="345">
        <v>7</v>
      </c>
      <c r="BC75" s="174">
        <v>0.8</v>
      </c>
      <c r="BD75" s="176">
        <v>18</v>
      </c>
      <c r="BE75" s="345">
        <v>9</v>
      </c>
      <c r="BF75" s="174">
        <v>1.1000000000000001</v>
      </c>
      <c r="BG75" s="176">
        <v>23</v>
      </c>
      <c r="BH75" s="345">
        <v>5</v>
      </c>
      <c r="BI75" s="174">
        <v>0.6</v>
      </c>
      <c r="BJ75" s="176">
        <v>37</v>
      </c>
      <c r="BK75" s="345">
        <v>2</v>
      </c>
      <c r="BL75" s="174">
        <v>0.3</v>
      </c>
      <c r="BM75" s="176">
        <v>34</v>
      </c>
      <c r="BN75" s="345">
        <v>4</v>
      </c>
      <c r="BO75" s="174">
        <v>0.5</v>
      </c>
      <c r="BP75" s="176">
        <v>38</v>
      </c>
      <c r="BQ75" s="345" t="s">
        <v>116</v>
      </c>
      <c r="BR75" s="174" t="s">
        <v>116</v>
      </c>
      <c r="BS75" s="176" t="s">
        <v>116</v>
      </c>
      <c r="BT75" s="345">
        <v>2</v>
      </c>
      <c r="BU75" s="174">
        <v>0.3</v>
      </c>
      <c r="BV75" s="176">
        <v>21</v>
      </c>
      <c r="BW75" s="345">
        <v>27</v>
      </c>
      <c r="BX75" s="174">
        <v>4</v>
      </c>
      <c r="BY75" s="176">
        <v>9</v>
      </c>
      <c r="BZ75" s="345">
        <v>1</v>
      </c>
      <c r="CA75" s="174">
        <v>0.2</v>
      </c>
      <c r="CB75" s="176">
        <v>31</v>
      </c>
      <c r="CC75" s="345">
        <v>6</v>
      </c>
      <c r="CD75" s="174">
        <v>1</v>
      </c>
      <c r="CE75" s="176">
        <v>19</v>
      </c>
      <c r="CF75" s="345">
        <v>14</v>
      </c>
      <c r="CG75" s="174">
        <v>2.4</v>
      </c>
      <c r="CH75" s="176">
        <v>7</v>
      </c>
      <c r="CI75" s="345">
        <v>3</v>
      </c>
      <c r="CJ75" s="174">
        <v>0.5</v>
      </c>
      <c r="CK75" s="176">
        <v>16</v>
      </c>
      <c r="CL75" s="345">
        <v>2</v>
      </c>
      <c r="CM75" s="174">
        <v>0.4</v>
      </c>
      <c r="CN75" s="176">
        <v>29</v>
      </c>
      <c r="CO75" s="345">
        <v>25</v>
      </c>
      <c r="CP75" s="174">
        <v>4.5999999999999996</v>
      </c>
      <c r="CQ75" s="176">
        <v>5</v>
      </c>
      <c r="CR75" s="345" t="s">
        <v>478</v>
      </c>
      <c r="CS75" s="174" t="s">
        <v>478</v>
      </c>
      <c r="CT75" s="176" t="s">
        <v>116</v>
      </c>
      <c r="CU75" s="345">
        <v>1</v>
      </c>
      <c r="CV75" s="174">
        <v>0.2</v>
      </c>
      <c r="CW75" s="176">
        <v>40</v>
      </c>
      <c r="CX75" s="345" t="s">
        <v>116</v>
      </c>
      <c r="CY75" s="174" t="s">
        <v>116</v>
      </c>
      <c r="CZ75" s="176" t="s">
        <v>116</v>
      </c>
      <c r="DA75" s="345">
        <v>6</v>
      </c>
      <c r="DB75" s="174">
        <v>1.3</v>
      </c>
      <c r="DC75" s="176">
        <v>11</v>
      </c>
      <c r="DD75" s="345" t="s">
        <v>116</v>
      </c>
      <c r="DE75" s="174" t="s">
        <v>116</v>
      </c>
      <c r="DF75" s="176" t="s">
        <v>116</v>
      </c>
      <c r="DG75" s="345">
        <v>7</v>
      </c>
      <c r="DH75" s="174">
        <v>1.6</v>
      </c>
      <c r="DI75" s="176">
        <v>12</v>
      </c>
      <c r="DJ75" s="345">
        <v>2</v>
      </c>
      <c r="DK75" s="174">
        <v>0.5</v>
      </c>
      <c r="DL75" s="176">
        <v>27</v>
      </c>
      <c r="DM75" s="345">
        <v>2</v>
      </c>
      <c r="DN75" s="174">
        <v>0.5</v>
      </c>
      <c r="DO75" s="176">
        <v>24</v>
      </c>
      <c r="DP75" s="345">
        <v>1</v>
      </c>
      <c r="DQ75" s="174">
        <v>0.3</v>
      </c>
      <c r="DR75" s="176">
        <v>33</v>
      </c>
      <c r="DS75" s="345">
        <v>0</v>
      </c>
      <c r="DT75" s="174">
        <v>0</v>
      </c>
      <c r="DU75" s="176">
        <v>34</v>
      </c>
      <c r="DV75" s="345">
        <v>11</v>
      </c>
      <c r="DW75" s="174">
        <v>3</v>
      </c>
      <c r="DX75" s="176">
        <v>12</v>
      </c>
      <c r="DY75" s="345">
        <v>2</v>
      </c>
      <c r="DZ75" s="174">
        <v>0.6</v>
      </c>
      <c r="EA75" s="176">
        <v>25</v>
      </c>
      <c r="EB75" s="345">
        <v>3</v>
      </c>
      <c r="EC75" s="174">
        <v>0.9</v>
      </c>
      <c r="ED75" s="176">
        <v>24</v>
      </c>
      <c r="EE75" s="345">
        <v>16</v>
      </c>
      <c r="EF75" s="174">
        <v>4.9000000000000004</v>
      </c>
      <c r="EG75" s="176">
        <v>6</v>
      </c>
      <c r="EH75" s="345">
        <v>4</v>
      </c>
      <c r="EI75" s="174">
        <v>1.3</v>
      </c>
      <c r="EJ75" s="176">
        <v>19</v>
      </c>
      <c r="EK75" s="345">
        <v>5</v>
      </c>
      <c r="EL75" s="174">
        <v>1.7</v>
      </c>
      <c r="EM75" s="176">
        <v>10</v>
      </c>
      <c r="EN75" s="345" t="s">
        <v>116</v>
      </c>
      <c r="EO75" s="174" t="s">
        <v>116</v>
      </c>
      <c r="EP75" s="176" t="s">
        <v>116</v>
      </c>
      <c r="EQ75" s="345">
        <v>3</v>
      </c>
      <c r="ER75" s="174">
        <v>1</v>
      </c>
      <c r="ES75" s="176">
        <v>11</v>
      </c>
      <c r="ET75" s="345">
        <v>1</v>
      </c>
      <c r="EU75" s="174">
        <v>0.4</v>
      </c>
      <c r="EV75" s="176">
        <v>25</v>
      </c>
      <c r="EW75" s="345">
        <v>0</v>
      </c>
      <c r="EX75" s="174">
        <v>0</v>
      </c>
      <c r="EY75" s="176">
        <v>47</v>
      </c>
      <c r="EZ75" s="345">
        <v>1</v>
      </c>
      <c r="FA75" s="174">
        <v>0.4</v>
      </c>
      <c r="FB75" s="176">
        <v>34</v>
      </c>
      <c r="FC75" s="345">
        <v>2</v>
      </c>
      <c r="FD75" s="174">
        <v>0.8</v>
      </c>
      <c r="FE75" s="176">
        <v>14</v>
      </c>
      <c r="FF75" s="345">
        <v>2</v>
      </c>
      <c r="FG75" s="174">
        <v>0.8</v>
      </c>
      <c r="FH75" s="176">
        <v>29</v>
      </c>
      <c r="FI75" s="345">
        <v>2</v>
      </c>
      <c r="FJ75" s="174">
        <v>0.8</v>
      </c>
      <c r="FK75" s="176">
        <v>30</v>
      </c>
      <c r="FL75" s="345">
        <v>4</v>
      </c>
      <c r="FM75" s="174">
        <v>1.8</v>
      </c>
      <c r="FN75" s="176">
        <v>17</v>
      </c>
      <c r="FO75" s="345">
        <v>4</v>
      </c>
      <c r="FP75" s="174">
        <v>1.9</v>
      </c>
      <c r="FQ75" s="176">
        <v>10</v>
      </c>
      <c r="FR75" s="345">
        <v>18</v>
      </c>
      <c r="FS75" s="174">
        <v>9.3000000000000007</v>
      </c>
      <c r="FT75" s="176">
        <v>2</v>
      </c>
      <c r="FU75" s="345">
        <v>2</v>
      </c>
      <c r="FV75" s="174">
        <v>1</v>
      </c>
      <c r="FW75" s="176">
        <v>7</v>
      </c>
      <c r="FX75" s="345">
        <v>2</v>
      </c>
      <c r="FY75" s="174">
        <v>1</v>
      </c>
      <c r="FZ75" s="176">
        <v>15</v>
      </c>
      <c r="GA75" s="345">
        <v>5</v>
      </c>
      <c r="GB75" s="174">
        <v>2.6</v>
      </c>
      <c r="GC75" s="176">
        <v>11</v>
      </c>
      <c r="GD75" s="345">
        <v>1</v>
      </c>
      <c r="GE75" s="174">
        <v>0.5</v>
      </c>
      <c r="GF75" s="176">
        <v>16</v>
      </c>
      <c r="GG75" s="345">
        <v>0</v>
      </c>
      <c r="GH75" s="174">
        <v>0</v>
      </c>
      <c r="GI75" s="176">
        <v>29</v>
      </c>
      <c r="GJ75" s="345">
        <v>5</v>
      </c>
      <c r="GK75" s="174">
        <v>2.8</v>
      </c>
      <c r="GL75" s="176">
        <v>7</v>
      </c>
      <c r="GM75" s="345">
        <v>1</v>
      </c>
      <c r="GN75" s="174">
        <v>0.6</v>
      </c>
      <c r="GO75" s="176">
        <v>29</v>
      </c>
      <c r="GP75" s="345">
        <v>0</v>
      </c>
      <c r="GQ75" s="174">
        <v>0</v>
      </c>
      <c r="GR75" s="176">
        <v>28</v>
      </c>
      <c r="GS75" s="345">
        <v>0</v>
      </c>
      <c r="GT75" s="174">
        <v>0</v>
      </c>
      <c r="GU75" s="176">
        <v>40</v>
      </c>
      <c r="GV75" s="345" t="s">
        <v>116</v>
      </c>
      <c r="GW75" s="174" t="s">
        <v>116</v>
      </c>
      <c r="GX75" s="176" t="s">
        <v>116</v>
      </c>
      <c r="GY75" s="345">
        <v>3</v>
      </c>
      <c r="GZ75" s="174">
        <v>2.2999999999999998</v>
      </c>
      <c r="HA75" s="176">
        <v>17</v>
      </c>
      <c r="HB75" s="345" t="s">
        <v>116</v>
      </c>
      <c r="HC75" s="174" t="s">
        <v>116</v>
      </c>
      <c r="HD75" s="176" t="s">
        <v>116</v>
      </c>
      <c r="HE75" s="345">
        <v>2</v>
      </c>
      <c r="HF75" s="174">
        <v>1.6</v>
      </c>
      <c r="HG75" s="176">
        <v>14</v>
      </c>
      <c r="HH75" s="345">
        <v>0</v>
      </c>
      <c r="HI75" s="174">
        <v>0</v>
      </c>
      <c r="HJ75" s="176">
        <v>16</v>
      </c>
      <c r="HK75" s="345" t="s">
        <v>116</v>
      </c>
      <c r="HL75" s="174" t="s">
        <v>116</v>
      </c>
      <c r="HM75" s="176" t="s">
        <v>116</v>
      </c>
      <c r="HN75" s="345">
        <v>0</v>
      </c>
      <c r="HO75" s="174">
        <v>0</v>
      </c>
      <c r="HP75" s="176">
        <v>47</v>
      </c>
      <c r="HQ75" s="345">
        <v>0</v>
      </c>
      <c r="HR75" s="174">
        <v>0</v>
      </c>
      <c r="HS75" s="176">
        <v>24</v>
      </c>
      <c r="HT75" s="345">
        <v>3</v>
      </c>
      <c r="HU75" s="174">
        <v>2.9</v>
      </c>
      <c r="HV75" s="176">
        <v>9</v>
      </c>
      <c r="HW75" s="345">
        <v>1</v>
      </c>
      <c r="HX75" s="174">
        <v>1</v>
      </c>
      <c r="HY75" s="176">
        <v>21</v>
      </c>
      <c r="HZ75" s="345">
        <v>2</v>
      </c>
      <c r="IA75" s="174">
        <v>2</v>
      </c>
      <c r="IB75" s="176">
        <v>10</v>
      </c>
      <c r="IC75" s="345">
        <v>1</v>
      </c>
      <c r="ID75" s="174">
        <v>1</v>
      </c>
      <c r="IE75" s="176">
        <v>13</v>
      </c>
      <c r="IF75" s="345">
        <v>1</v>
      </c>
      <c r="IG75" s="174">
        <v>1.1000000000000001</v>
      </c>
      <c r="IH75" s="176">
        <v>16</v>
      </c>
      <c r="II75" s="345">
        <v>2</v>
      </c>
      <c r="IJ75" s="174">
        <v>2.1</v>
      </c>
      <c r="IK75" s="176">
        <v>9</v>
      </c>
      <c r="IL75" s="345" t="s">
        <v>116</v>
      </c>
      <c r="IM75" s="174" t="s">
        <v>116</v>
      </c>
      <c r="IN75" s="176" t="s">
        <v>116</v>
      </c>
      <c r="IO75" s="345" t="s">
        <v>116</v>
      </c>
      <c r="IP75" s="174" t="s">
        <v>116</v>
      </c>
      <c r="IQ75" s="176" t="s">
        <v>116</v>
      </c>
      <c r="IR75" s="345" t="s">
        <v>740</v>
      </c>
      <c r="IS75" s="174" t="s">
        <v>740</v>
      </c>
      <c r="IT75" s="176" t="s">
        <v>116</v>
      </c>
      <c r="IU75" s="345">
        <v>0</v>
      </c>
      <c r="IV75" s="174">
        <v>0</v>
      </c>
      <c r="IW75" s="176">
        <v>19</v>
      </c>
      <c r="IX75" s="345">
        <v>0</v>
      </c>
      <c r="IY75" s="174">
        <v>0</v>
      </c>
      <c r="IZ75" s="176">
        <v>33</v>
      </c>
      <c r="JA75" s="345" t="s">
        <v>116</v>
      </c>
      <c r="JB75" s="174" t="s">
        <v>116</v>
      </c>
      <c r="JC75" s="176" t="s">
        <v>116</v>
      </c>
      <c r="JD75" s="345">
        <v>0</v>
      </c>
      <c r="JE75" s="174">
        <v>0</v>
      </c>
      <c r="JF75" s="176">
        <v>31</v>
      </c>
      <c r="JG75" s="345">
        <v>4</v>
      </c>
      <c r="JH75" s="174">
        <v>5.4</v>
      </c>
      <c r="JI75" s="176">
        <v>6</v>
      </c>
      <c r="JJ75" s="345">
        <v>0</v>
      </c>
      <c r="JK75" s="174">
        <v>0</v>
      </c>
      <c r="JL75" s="176">
        <v>19</v>
      </c>
      <c r="JM75" s="345">
        <v>1</v>
      </c>
      <c r="JN75" s="174">
        <v>1.4</v>
      </c>
      <c r="JO75" s="176">
        <v>17</v>
      </c>
      <c r="JP75" s="345" t="s">
        <v>116</v>
      </c>
      <c r="JQ75" s="174" t="s">
        <v>116</v>
      </c>
      <c r="JR75" s="176" t="s">
        <v>116</v>
      </c>
      <c r="JS75" s="345">
        <v>2</v>
      </c>
      <c r="JT75" s="174">
        <v>3</v>
      </c>
      <c r="JU75" s="176">
        <v>11</v>
      </c>
      <c r="JV75" s="345" t="s">
        <v>116</v>
      </c>
      <c r="JW75" s="174" t="s">
        <v>116</v>
      </c>
      <c r="JX75" s="176" t="s">
        <v>116</v>
      </c>
      <c r="JY75" s="345">
        <v>0</v>
      </c>
      <c r="JZ75" s="174">
        <v>0</v>
      </c>
      <c r="KA75" s="176">
        <v>18</v>
      </c>
      <c r="KB75" s="345">
        <v>7</v>
      </c>
      <c r="KC75" s="174">
        <v>11.7</v>
      </c>
      <c r="KD75" s="176">
        <v>3</v>
      </c>
      <c r="KE75" s="345" t="s">
        <v>478</v>
      </c>
      <c r="KF75" s="174" t="s">
        <v>478</v>
      </c>
      <c r="KG75" s="176" t="s">
        <v>116</v>
      </c>
      <c r="KH75" s="345">
        <v>0</v>
      </c>
      <c r="KI75" s="174">
        <v>0</v>
      </c>
      <c r="KJ75" s="176">
        <v>13</v>
      </c>
      <c r="KK75" s="345">
        <v>1</v>
      </c>
      <c r="KL75" s="174">
        <v>1.8</v>
      </c>
      <c r="KM75" s="176">
        <v>15</v>
      </c>
      <c r="KN75" s="345">
        <v>0</v>
      </c>
      <c r="KO75" s="174">
        <v>0</v>
      </c>
      <c r="KP75" s="176">
        <v>35</v>
      </c>
    </row>
    <row r="76" spans="1:302" ht="12.4" customHeight="1">
      <c r="A76" s="341" t="s">
        <v>815</v>
      </c>
      <c r="B76" s="163" t="s">
        <v>816</v>
      </c>
      <c r="C76" s="345">
        <v>142</v>
      </c>
      <c r="D76" s="174">
        <v>1</v>
      </c>
      <c r="E76" s="176">
        <v>33</v>
      </c>
      <c r="F76" s="345">
        <v>82</v>
      </c>
      <c r="G76" s="174">
        <v>1</v>
      </c>
      <c r="H76" s="176">
        <v>17</v>
      </c>
      <c r="I76" s="345">
        <v>826</v>
      </c>
      <c r="J76" s="174">
        <v>10.4</v>
      </c>
      <c r="K76" s="176">
        <v>3</v>
      </c>
      <c r="L76" s="345">
        <v>520</v>
      </c>
      <c r="M76" s="174">
        <v>7.7</v>
      </c>
      <c r="N76" s="176">
        <v>3</v>
      </c>
      <c r="O76" s="345">
        <v>113</v>
      </c>
      <c r="P76" s="174">
        <v>2</v>
      </c>
      <c r="Q76" s="176">
        <v>20</v>
      </c>
      <c r="R76" s="345">
        <v>762</v>
      </c>
      <c r="S76" s="174">
        <v>19.3</v>
      </c>
      <c r="T76" s="176">
        <v>2</v>
      </c>
      <c r="U76" s="345">
        <v>58</v>
      </c>
      <c r="V76" s="174">
        <v>2.5</v>
      </c>
      <c r="W76" s="176">
        <v>12</v>
      </c>
      <c r="X76" s="345">
        <v>32</v>
      </c>
      <c r="Y76" s="174">
        <v>1.6</v>
      </c>
      <c r="Z76" s="176">
        <v>14</v>
      </c>
      <c r="AA76" s="345">
        <v>15</v>
      </c>
      <c r="AB76" s="174">
        <v>0.8</v>
      </c>
      <c r="AC76" s="176">
        <v>20</v>
      </c>
      <c r="AD76" s="345" t="s">
        <v>478</v>
      </c>
      <c r="AE76" s="174" t="s">
        <v>478</v>
      </c>
      <c r="AF76" s="176" t="s">
        <v>116</v>
      </c>
      <c r="AG76" s="345">
        <v>16</v>
      </c>
      <c r="AH76" s="174">
        <v>1</v>
      </c>
      <c r="AI76" s="176">
        <v>18</v>
      </c>
      <c r="AJ76" s="345">
        <v>2</v>
      </c>
      <c r="AK76" s="174">
        <v>0.1</v>
      </c>
      <c r="AL76" s="176">
        <v>37</v>
      </c>
      <c r="AM76" s="345">
        <v>7</v>
      </c>
      <c r="AN76" s="174">
        <v>0.5</v>
      </c>
      <c r="AO76" s="176">
        <v>41</v>
      </c>
      <c r="AP76" s="345">
        <v>163</v>
      </c>
      <c r="AQ76" s="174">
        <v>13</v>
      </c>
      <c r="AR76" s="176">
        <v>1</v>
      </c>
      <c r="AS76" s="345">
        <v>67</v>
      </c>
      <c r="AT76" s="174">
        <v>6</v>
      </c>
      <c r="AU76" s="176">
        <v>5</v>
      </c>
      <c r="AV76" s="345">
        <v>7</v>
      </c>
      <c r="AW76" s="174">
        <v>0.7</v>
      </c>
      <c r="AX76" s="176">
        <v>13</v>
      </c>
      <c r="AY76" s="345">
        <v>13</v>
      </c>
      <c r="AZ76" s="174">
        <v>1.4</v>
      </c>
      <c r="BA76" s="176">
        <v>10</v>
      </c>
      <c r="BB76" s="345">
        <v>11</v>
      </c>
      <c r="BC76" s="174">
        <v>1.2</v>
      </c>
      <c r="BD76" s="176">
        <v>15</v>
      </c>
      <c r="BE76" s="345">
        <v>39</v>
      </c>
      <c r="BF76" s="174">
        <v>4.8</v>
      </c>
      <c r="BG76" s="176">
        <v>6</v>
      </c>
      <c r="BH76" s="345">
        <v>17</v>
      </c>
      <c r="BI76" s="174">
        <v>2.1</v>
      </c>
      <c r="BJ76" s="176">
        <v>13</v>
      </c>
      <c r="BK76" s="345">
        <v>3</v>
      </c>
      <c r="BL76" s="174">
        <v>0.4</v>
      </c>
      <c r="BM76" s="176">
        <v>30</v>
      </c>
      <c r="BN76" s="345">
        <v>6</v>
      </c>
      <c r="BO76" s="174">
        <v>0.8</v>
      </c>
      <c r="BP76" s="176">
        <v>29</v>
      </c>
      <c r="BQ76" s="345" t="s">
        <v>478</v>
      </c>
      <c r="BR76" s="174" t="s">
        <v>478</v>
      </c>
      <c r="BS76" s="176" t="s">
        <v>116</v>
      </c>
      <c r="BT76" s="345">
        <v>0</v>
      </c>
      <c r="BU76" s="174">
        <v>0</v>
      </c>
      <c r="BV76" s="176">
        <v>39</v>
      </c>
      <c r="BW76" s="345">
        <v>3</v>
      </c>
      <c r="BX76" s="174">
        <v>0.4</v>
      </c>
      <c r="BY76" s="176">
        <v>39</v>
      </c>
      <c r="BZ76" s="345">
        <v>8</v>
      </c>
      <c r="CA76" s="174">
        <v>1.2</v>
      </c>
      <c r="CB76" s="176">
        <v>13</v>
      </c>
      <c r="CC76" s="345">
        <v>1</v>
      </c>
      <c r="CD76" s="174">
        <v>0.2</v>
      </c>
      <c r="CE76" s="176">
        <v>40</v>
      </c>
      <c r="CF76" s="345">
        <v>7</v>
      </c>
      <c r="CG76" s="174">
        <v>1.2</v>
      </c>
      <c r="CH76" s="176">
        <v>16</v>
      </c>
      <c r="CI76" s="345">
        <v>0</v>
      </c>
      <c r="CJ76" s="174">
        <v>0</v>
      </c>
      <c r="CK76" s="176">
        <v>39</v>
      </c>
      <c r="CL76" s="345">
        <v>8</v>
      </c>
      <c r="CM76" s="174">
        <v>1.5</v>
      </c>
      <c r="CN76" s="176">
        <v>11</v>
      </c>
      <c r="CO76" s="345">
        <v>110</v>
      </c>
      <c r="CP76" s="174">
        <v>20.399999999999999</v>
      </c>
      <c r="CQ76" s="176">
        <v>2</v>
      </c>
      <c r="CR76" s="345" t="s">
        <v>478</v>
      </c>
      <c r="CS76" s="174" t="s">
        <v>478</v>
      </c>
      <c r="CT76" s="176" t="s">
        <v>116</v>
      </c>
      <c r="CU76" s="345">
        <v>4</v>
      </c>
      <c r="CV76" s="174">
        <v>0.8</v>
      </c>
      <c r="CW76" s="176">
        <v>20</v>
      </c>
      <c r="CX76" s="345" t="s">
        <v>116</v>
      </c>
      <c r="CY76" s="174" t="s">
        <v>116</v>
      </c>
      <c r="CZ76" s="176" t="s">
        <v>116</v>
      </c>
      <c r="DA76" s="345">
        <v>16</v>
      </c>
      <c r="DB76" s="174">
        <v>3.4</v>
      </c>
      <c r="DC76" s="176">
        <v>6</v>
      </c>
      <c r="DD76" s="345" t="s">
        <v>116</v>
      </c>
      <c r="DE76" s="174" t="s">
        <v>116</v>
      </c>
      <c r="DF76" s="176" t="s">
        <v>116</v>
      </c>
      <c r="DG76" s="345">
        <v>4</v>
      </c>
      <c r="DH76" s="174">
        <v>0.9</v>
      </c>
      <c r="DI76" s="176">
        <v>19</v>
      </c>
      <c r="DJ76" s="345">
        <v>1</v>
      </c>
      <c r="DK76" s="174">
        <v>0.2</v>
      </c>
      <c r="DL76" s="176">
        <v>33</v>
      </c>
      <c r="DM76" s="345">
        <v>0</v>
      </c>
      <c r="DN76" s="174">
        <v>0</v>
      </c>
      <c r="DO76" s="176">
        <v>38</v>
      </c>
      <c r="DP76" s="345">
        <v>6</v>
      </c>
      <c r="DQ76" s="174">
        <v>1.5</v>
      </c>
      <c r="DR76" s="176">
        <v>19</v>
      </c>
      <c r="DS76" s="345">
        <v>0</v>
      </c>
      <c r="DT76" s="174">
        <v>0</v>
      </c>
      <c r="DU76" s="176">
        <v>42</v>
      </c>
      <c r="DV76" s="345">
        <v>22</v>
      </c>
      <c r="DW76" s="174">
        <v>6</v>
      </c>
      <c r="DX76" s="176">
        <v>6</v>
      </c>
      <c r="DY76" s="345">
        <v>15</v>
      </c>
      <c r="DZ76" s="174">
        <v>4.3</v>
      </c>
      <c r="EA76" s="176">
        <v>8</v>
      </c>
      <c r="EB76" s="345">
        <v>12</v>
      </c>
      <c r="EC76" s="174">
        <v>3.5</v>
      </c>
      <c r="ED76" s="176">
        <v>8</v>
      </c>
      <c r="EE76" s="345">
        <v>20</v>
      </c>
      <c r="EF76" s="174">
        <v>6.2</v>
      </c>
      <c r="EG76" s="176">
        <v>5</v>
      </c>
      <c r="EH76" s="345">
        <v>26</v>
      </c>
      <c r="EI76" s="174">
        <v>8.1999999999999993</v>
      </c>
      <c r="EJ76" s="176">
        <v>3</v>
      </c>
      <c r="EK76" s="345">
        <v>8</v>
      </c>
      <c r="EL76" s="174">
        <v>2.7</v>
      </c>
      <c r="EM76" s="176">
        <v>6</v>
      </c>
      <c r="EN76" s="345" t="s">
        <v>116</v>
      </c>
      <c r="EO76" s="174" t="s">
        <v>116</v>
      </c>
      <c r="EP76" s="176" t="s">
        <v>116</v>
      </c>
      <c r="EQ76" s="345">
        <v>1</v>
      </c>
      <c r="ER76" s="174">
        <v>0.3</v>
      </c>
      <c r="ES76" s="176">
        <v>32</v>
      </c>
      <c r="ET76" s="345" t="s">
        <v>478</v>
      </c>
      <c r="EU76" s="174" t="s">
        <v>478</v>
      </c>
      <c r="EV76" s="176" t="s">
        <v>116</v>
      </c>
      <c r="EW76" s="345">
        <v>8</v>
      </c>
      <c r="EX76" s="174">
        <v>2.9</v>
      </c>
      <c r="EY76" s="176">
        <v>10</v>
      </c>
      <c r="EZ76" s="345">
        <v>15</v>
      </c>
      <c r="FA76" s="174">
        <v>5.7</v>
      </c>
      <c r="FB76" s="176">
        <v>3</v>
      </c>
      <c r="FC76" s="345">
        <v>34</v>
      </c>
      <c r="FD76" s="174">
        <v>13.2</v>
      </c>
      <c r="FE76" s="176">
        <v>2</v>
      </c>
      <c r="FF76" s="345">
        <v>1</v>
      </c>
      <c r="FG76" s="174">
        <v>0.4</v>
      </c>
      <c r="FH76" s="176">
        <v>42</v>
      </c>
      <c r="FI76" s="345">
        <v>9</v>
      </c>
      <c r="FJ76" s="174">
        <v>3.7</v>
      </c>
      <c r="FK76" s="176">
        <v>7</v>
      </c>
      <c r="FL76" s="345">
        <v>2</v>
      </c>
      <c r="FM76" s="174">
        <v>0.9</v>
      </c>
      <c r="FN76" s="176">
        <v>34</v>
      </c>
      <c r="FO76" s="345">
        <v>13</v>
      </c>
      <c r="FP76" s="174">
        <v>6.2</v>
      </c>
      <c r="FQ76" s="176">
        <v>5</v>
      </c>
      <c r="FR76" s="345">
        <v>2</v>
      </c>
      <c r="FS76" s="174">
        <v>1</v>
      </c>
      <c r="FT76" s="176">
        <v>9</v>
      </c>
      <c r="FU76" s="345">
        <v>1</v>
      </c>
      <c r="FV76" s="174">
        <v>0.5</v>
      </c>
      <c r="FW76" s="176">
        <v>10</v>
      </c>
      <c r="FX76" s="345">
        <v>11</v>
      </c>
      <c r="FY76" s="174">
        <v>5.8</v>
      </c>
      <c r="FZ76" s="176">
        <v>6</v>
      </c>
      <c r="GA76" s="345">
        <v>14</v>
      </c>
      <c r="GB76" s="174">
        <v>7.4</v>
      </c>
      <c r="GC76" s="176">
        <v>6</v>
      </c>
      <c r="GD76" s="345" t="s">
        <v>478</v>
      </c>
      <c r="GE76" s="174" t="s">
        <v>478</v>
      </c>
      <c r="GF76" s="176" t="s">
        <v>116</v>
      </c>
      <c r="GG76" s="345">
        <v>0</v>
      </c>
      <c r="GH76" s="174">
        <v>0</v>
      </c>
      <c r="GI76" s="176">
        <v>21</v>
      </c>
      <c r="GJ76" s="345">
        <v>3</v>
      </c>
      <c r="GK76" s="174">
        <v>1.7</v>
      </c>
      <c r="GL76" s="176">
        <v>8</v>
      </c>
      <c r="GM76" s="345">
        <v>2</v>
      </c>
      <c r="GN76" s="174">
        <v>1.2</v>
      </c>
      <c r="GO76" s="176">
        <v>23</v>
      </c>
      <c r="GP76" s="345">
        <v>0</v>
      </c>
      <c r="GQ76" s="174">
        <v>0</v>
      </c>
      <c r="GR76" s="176">
        <v>35</v>
      </c>
      <c r="GS76" s="345">
        <v>0</v>
      </c>
      <c r="GT76" s="174">
        <v>0</v>
      </c>
      <c r="GU76" s="176">
        <v>44</v>
      </c>
      <c r="GV76" s="345">
        <v>3</v>
      </c>
      <c r="GW76" s="174">
        <v>2.2000000000000002</v>
      </c>
      <c r="GX76" s="176">
        <v>9</v>
      </c>
      <c r="GY76" s="345">
        <v>1</v>
      </c>
      <c r="GZ76" s="174">
        <v>0.8</v>
      </c>
      <c r="HA76" s="176">
        <v>24</v>
      </c>
      <c r="HB76" s="345" t="s">
        <v>116</v>
      </c>
      <c r="HC76" s="174" t="s">
        <v>116</v>
      </c>
      <c r="HD76" s="176" t="s">
        <v>116</v>
      </c>
      <c r="HE76" s="345">
        <v>4</v>
      </c>
      <c r="HF76" s="174">
        <v>3.3</v>
      </c>
      <c r="HG76" s="176">
        <v>7</v>
      </c>
      <c r="HH76" s="345">
        <v>0</v>
      </c>
      <c r="HI76" s="174">
        <v>0</v>
      </c>
      <c r="HJ76" s="176">
        <v>7</v>
      </c>
      <c r="HK76" s="345" t="s">
        <v>478</v>
      </c>
      <c r="HL76" s="174" t="s">
        <v>478</v>
      </c>
      <c r="HM76" s="176" t="s">
        <v>116</v>
      </c>
      <c r="HN76" s="345">
        <v>0</v>
      </c>
      <c r="HO76" s="174">
        <v>0</v>
      </c>
      <c r="HP76" s="176">
        <v>42</v>
      </c>
      <c r="HQ76" s="345">
        <v>0</v>
      </c>
      <c r="HR76" s="174">
        <v>0</v>
      </c>
      <c r="HS76" s="176">
        <v>22</v>
      </c>
      <c r="HT76" s="345">
        <v>0</v>
      </c>
      <c r="HU76" s="174">
        <v>0</v>
      </c>
      <c r="HV76" s="176">
        <v>28</v>
      </c>
      <c r="HW76" s="345">
        <v>0</v>
      </c>
      <c r="HX76" s="174">
        <v>0</v>
      </c>
      <c r="HY76" s="176">
        <v>41</v>
      </c>
      <c r="HZ76" s="345">
        <v>2</v>
      </c>
      <c r="IA76" s="174">
        <v>2</v>
      </c>
      <c r="IB76" s="176">
        <v>11</v>
      </c>
      <c r="IC76" s="345">
        <v>1</v>
      </c>
      <c r="ID76" s="174">
        <v>1</v>
      </c>
      <c r="IE76" s="176">
        <v>8</v>
      </c>
      <c r="IF76" s="345">
        <v>0</v>
      </c>
      <c r="IG76" s="174">
        <v>0</v>
      </c>
      <c r="IH76" s="176">
        <v>31</v>
      </c>
      <c r="II76" s="345">
        <v>0</v>
      </c>
      <c r="IJ76" s="174">
        <v>0</v>
      </c>
      <c r="IK76" s="176">
        <v>17</v>
      </c>
      <c r="IL76" s="345" t="s">
        <v>116</v>
      </c>
      <c r="IM76" s="174" t="s">
        <v>116</v>
      </c>
      <c r="IN76" s="176" t="s">
        <v>116</v>
      </c>
      <c r="IO76" s="345">
        <v>50</v>
      </c>
      <c r="IP76" s="174">
        <v>56.2</v>
      </c>
      <c r="IQ76" s="176">
        <v>1</v>
      </c>
      <c r="IR76" s="345" t="s">
        <v>116</v>
      </c>
      <c r="IS76" s="174" t="s">
        <v>116</v>
      </c>
      <c r="IT76" s="176" t="s">
        <v>116</v>
      </c>
      <c r="IU76" s="345">
        <v>2</v>
      </c>
      <c r="IV76" s="174">
        <v>2.4</v>
      </c>
      <c r="IW76" s="176">
        <v>7</v>
      </c>
      <c r="IX76" s="345">
        <v>0</v>
      </c>
      <c r="IY76" s="174">
        <v>0</v>
      </c>
      <c r="IZ76" s="176">
        <v>27</v>
      </c>
      <c r="JA76" s="345" t="s">
        <v>116</v>
      </c>
      <c r="JB76" s="174" t="s">
        <v>116</v>
      </c>
      <c r="JC76" s="176" t="s">
        <v>116</v>
      </c>
      <c r="JD76" s="345">
        <v>0</v>
      </c>
      <c r="JE76" s="174">
        <v>0</v>
      </c>
      <c r="JF76" s="176">
        <v>22</v>
      </c>
      <c r="JG76" s="345" t="s">
        <v>478</v>
      </c>
      <c r="JH76" s="174" t="s">
        <v>478</v>
      </c>
      <c r="JI76" s="176" t="s">
        <v>116</v>
      </c>
      <c r="JJ76" s="345" t="s">
        <v>740</v>
      </c>
      <c r="JK76" s="174" t="s">
        <v>740</v>
      </c>
      <c r="JL76" s="176" t="s">
        <v>116</v>
      </c>
      <c r="JM76" s="345" t="s">
        <v>478</v>
      </c>
      <c r="JN76" s="174" t="s">
        <v>478</v>
      </c>
      <c r="JO76" s="176" t="s">
        <v>116</v>
      </c>
      <c r="JP76" s="345">
        <v>4</v>
      </c>
      <c r="JQ76" s="174">
        <v>5.9</v>
      </c>
      <c r="JR76" s="176">
        <v>5</v>
      </c>
      <c r="JS76" s="345">
        <v>1</v>
      </c>
      <c r="JT76" s="174">
        <v>1.5</v>
      </c>
      <c r="JU76" s="176">
        <v>25</v>
      </c>
      <c r="JV76" s="345" t="s">
        <v>116</v>
      </c>
      <c r="JW76" s="174" t="s">
        <v>116</v>
      </c>
      <c r="JX76" s="176" t="s">
        <v>116</v>
      </c>
      <c r="JY76" s="345" t="s">
        <v>478</v>
      </c>
      <c r="JZ76" s="174" t="s">
        <v>478</v>
      </c>
      <c r="KA76" s="176" t="s">
        <v>116</v>
      </c>
      <c r="KB76" s="345">
        <v>5</v>
      </c>
      <c r="KC76" s="174">
        <v>8.3000000000000007</v>
      </c>
      <c r="KD76" s="176">
        <v>4</v>
      </c>
      <c r="KE76" s="345">
        <v>0</v>
      </c>
      <c r="KF76" s="174">
        <v>0</v>
      </c>
      <c r="KG76" s="176">
        <v>9</v>
      </c>
      <c r="KH76" s="345">
        <v>0</v>
      </c>
      <c r="KI76" s="174">
        <v>0</v>
      </c>
      <c r="KJ76" s="176">
        <v>17</v>
      </c>
      <c r="KK76" s="345">
        <v>1</v>
      </c>
      <c r="KL76" s="174">
        <v>1.8</v>
      </c>
      <c r="KM76" s="176">
        <v>6</v>
      </c>
      <c r="KN76" s="345">
        <v>0</v>
      </c>
      <c r="KO76" s="174">
        <v>0</v>
      </c>
      <c r="KP76" s="176">
        <v>28</v>
      </c>
    </row>
    <row r="77" spans="1:302" ht="13.15" customHeight="1">
      <c r="A77" s="342" t="s">
        <v>817</v>
      </c>
      <c r="B77" s="163" t="s">
        <v>818</v>
      </c>
      <c r="C77" s="345">
        <v>169</v>
      </c>
      <c r="D77" s="174">
        <v>1.2</v>
      </c>
      <c r="E77" s="176">
        <v>29</v>
      </c>
      <c r="F77" s="345">
        <v>88</v>
      </c>
      <c r="G77" s="174">
        <v>1.1000000000000001</v>
      </c>
      <c r="H77" s="176">
        <v>15</v>
      </c>
      <c r="I77" s="345">
        <v>1228</v>
      </c>
      <c r="J77" s="174">
        <v>15.5</v>
      </c>
      <c r="K77" s="176">
        <v>1</v>
      </c>
      <c r="L77" s="345">
        <v>909</v>
      </c>
      <c r="M77" s="174">
        <v>13.4</v>
      </c>
      <c r="N77" s="176">
        <v>1</v>
      </c>
      <c r="O77" s="345">
        <v>316</v>
      </c>
      <c r="P77" s="174">
        <v>5.6</v>
      </c>
      <c r="Q77" s="176">
        <v>2</v>
      </c>
      <c r="R77" s="345">
        <v>889</v>
      </c>
      <c r="S77" s="174">
        <v>22.6</v>
      </c>
      <c r="T77" s="176">
        <v>1</v>
      </c>
      <c r="U77" s="345">
        <v>16</v>
      </c>
      <c r="V77" s="174">
        <v>0.7</v>
      </c>
      <c r="W77" s="176">
        <v>34</v>
      </c>
      <c r="X77" s="345">
        <v>20</v>
      </c>
      <c r="Y77" s="174">
        <v>1</v>
      </c>
      <c r="Z77" s="176">
        <v>25</v>
      </c>
      <c r="AA77" s="345">
        <v>9</v>
      </c>
      <c r="AB77" s="174">
        <v>0.5</v>
      </c>
      <c r="AC77" s="176">
        <v>26</v>
      </c>
      <c r="AD77" s="345" t="s">
        <v>478</v>
      </c>
      <c r="AE77" s="174" t="s">
        <v>478</v>
      </c>
      <c r="AF77" s="176" t="s">
        <v>116</v>
      </c>
      <c r="AG77" s="345">
        <v>22</v>
      </c>
      <c r="AH77" s="174">
        <v>1.4</v>
      </c>
      <c r="AI77" s="176">
        <v>13</v>
      </c>
      <c r="AJ77" s="345">
        <v>5</v>
      </c>
      <c r="AK77" s="174">
        <v>0.3</v>
      </c>
      <c r="AL77" s="176">
        <v>25</v>
      </c>
      <c r="AM77" s="345">
        <v>20</v>
      </c>
      <c r="AN77" s="174">
        <v>1.5</v>
      </c>
      <c r="AO77" s="176">
        <v>23</v>
      </c>
      <c r="AP77" s="345">
        <v>19</v>
      </c>
      <c r="AQ77" s="174">
        <v>1.5</v>
      </c>
      <c r="AR77" s="176">
        <v>18</v>
      </c>
      <c r="AS77" s="345">
        <v>164</v>
      </c>
      <c r="AT77" s="174">
        <v>14.8</v>
      </c>
      <c r="AU77" s="176">
        <v>3</v>
      </c>
      <c r="AV77" s="345">
        <v>141</v>
      </c>
      <c r="AW77" s="174">
        <v>13.9</v>
      </c>
      <c r="AX77" s="176">
        <v>2</v>
      </c>
      <c r="AY77" s="345">
        <v>11</v>
      </c>
      <c r="AZ77" s="174">
        <v>1.2</v>
      </c>
      <c r="BA77" s="176">
        <v>11</v>
      </c>
      <c r="BB77" s="345">
        <v>36</v>
      </c>
      <c r="BC77" s="174">
        <v>4</v>
      </c>
      <c r="BD77" s="176">
        <v>8</v>
      </c>
      <c r="BE77" s="345">
        <v>42</v>
      </c>
      <c r="BF77" s="174">
        <v>5.2</v>
      </c>
      <c r="BG77" s="176">
        <v>5</v>
      </c>
      <c r="BH77" s="345">
        <v>9</v>
      </c>
      <c r="BI77" s="174">
        <v>1.1000000000000001</v>
      </c>
      <c r="BJ77" s="176">
        <v>26</v>
      </c>
      <c r="BK77" s="345">
        <v>8</v>
      </c>
      <c r="BL77" s="174">
        <v>1</v>
      </c>
      <c r="BM77" s="176">
        <v>18</v>
      </c>
      <c r="BN77" s="345">
        <v>5</v>
      </c>
      <c r="BO77" s="174">
        <v>0.7</v>
      </c>
      <c r="BP77" s="176">
        <v>34</v>
      </c>
      <c r="BQ77" s="345" t="s">
        <v>740</v>
      </c>
      <c r="BR77" s="174" t="s">
        <v>740</v>
      </c>
      <c r="BS77" s="176" t="s">
        <v>116</v>
      </c>
      <c r="BT77" s="345">
        <v>0</v>
      </c>
      <c r="BU77" s="174">
        <v>0</v>
      </c>
      <c r="BV77" s="176">
        <v>42</v>
      </c>
      <c r="BW77" s="345">
        <v>2</v>
      </c>
      <c r="BX77" s="174">
        <v>0.3</v>
      </c>
      <c r="BY77" s="176">
        <v>42</v>
      </c>
      <c r="BZ77" s="345">
        <v>4</v>
      </c>
      <c r="CA77" s="174">
        <v>0.6</v>
      </c>
      <c r="CB77" s="176">
        <v>16</v>
      </c>
      <c r="CC77" s="345">
        <v>3</v>
      </c>
      <c r="CD77" s="174">
        <v>0.5</v>
      </c>
      <c r="CE77" s="176">
        <v>28</v>
      </c>
      <c r="CF77" s="345">
        <v>32</v>
      </c>
      <c r="CG77" s="174">
        <v>5.5</v>
      </c>
      <c r="CH77" s="176">
        <v>4</v>
      </c>
      <c r="CI77" s="345">
        <v>0</v>
      </c>
      <c r="CJ77" s="174">
        <v>0</v>
      </c>
      <c r="CK77" s="176">
        <v>42</v>
      </c>
      <c r="CL77" s="345">
        <v>18</v>
      </c>
      <c r="CM77" s="174">
        <v>3.3</v>
      </c>
      <c r="CN77" s="176">
        <v>8</v>
      </c>
      <c r="CO77" s="345">
        <v>46</v>
      </c>
      <c r="CP77" s="174">
        <v>8.6</v>
      </c>
      <c r="CQ77" s="176">
        <v>4</v>
      </c>
      <c r="CR77" s="345" t="s">
        <v>740</v>
      </c>
      <c r="CS77" s="174" t="s">
        <v>740</v>
      </c>
      <c r="CT77" s="176" t="s">
        <v>116</v>
      </c>
      <c r="CU77" s="345">
        <v>9</v>
      </c>
      <c r="CV77" s="174">
        <v>1.8</v>
      </c>
      <c r="CW77" s="176">
        <v>12</v>
      </c>
      <c r="CX77" s="345" t="s">
        <v>116</v>
      </c>
      <c r="CY77" s="174" t="s">
        <v>116</v>
      </c>
      <c r="CZ77" s="176" t="s">
        <v>116</v>
      </c>
      <c r="DA77" s="345">
        <v>154</v>
      </c>
      <c r="DB77" s="174">
        <v>32.700000000000003</v>
      </c>
      <c r="DC77" s="176">
        <v>1</v>
      </c>
      <c r="DD77" s="345" t="s">
        <v>116</v>
      </c>
      <c r="DE77" s="174" t="s">
        <v>116</v>
      </c>
      <c r="DF77" s="176" t="s">
        <v>116</v>
      </c>
      <c r="DG77" s="345">
        <v>6</v>
      </c>
      <c r="DH77" s="174">
        <v>1.4</v>
      </c>
      <c r="DI77" s="176">
        <v>14</v>
      </c>
      <c r="DJ77" s="345">
        <v>0</v>
      </c>
      <c r="DK77" s="174">
        <v>0</v>
      </c>
      <c r="DL77" s="176">
        <v>44</v>
      </c>
      <c r="DM77" s="345">
        <v>1</v>
      </c>
      <c r="DN77" s="174">
        <v>0.2</v>
      </c>
      <c r="DO77" s="176">
        <v>31</v>
      </c>
      <c r="DP77" s="345">
        <v>1</v>
      </c>
      <c r="DQ77" s="174">
        <v>0.3</v>
      </c>
      <c r="DR77" s="176">
        <v>31</v>
      </c>
      <c r="DS77" s="345">
        <v>0</v>
      </c>
      <c r="DT77" s="174">
        <v>0</v>
      </c>
      <c r="DU77" s="176">
        <v>32</v>
      </c>
      <c r="DV77" s="345">
        <v>27</v>
      </c>
      <c r="DW77" s="174">
        <v>7.4</v>
      </c>
      <c r="DX77" s="176">
        <v>4</v>
      </c>
      <c r="DY77" s="345">
        <v>9</v>
      </c>
      <c r="DZ77" s="174">
        <v>2.6</v>
      </c>
      <c r="EA77" s="176">
        <v>11</v>
      </c>
      <c r="EB77" s="345">
        <v>1</v>
      </c>
      <c r="EC77" s="174">
        <v>0.3</v>
      </c>
      <c r="ED77" s="176">
        <v>35</v>
      </c>
      <c r="EE77" s="345">
        <v>0</v>
      </c>
      <c r="EF77" s="174">
        <v>0</v>
      </c>
      <c r="EG77" s="176">
        <v>27</v>
      </c>
      <c r="EH77" s="345">
        <v>23</v>
      </c>
      <c r="EI77" s="174">
        <v>7.2</v>
      </c>
      <c r="EJ77" s="176">
        <v>4</v>
      </c>
      <c r="EK77" s="345">
        <v>80</v>
      </c>
      <c r="EL77" s="174">
        <v>26.8</v>
      </c>
      <c r="EM77" s="176">
        <v>2</v>
      </c>
      <c r="EN77" s="345">
        <v>128</v>
      </c>
      <c r="EO77" s="174">
        <v>43.4</v>
      </c>
      <c r="EP77" s="176">
        <v>2</v>
      </c>
      <c r="EQ77" s="345">
        <v>1</v>
      </c>
      <c r="ER77" s="174">
        <v>0.3</v>
      </c>
      <c r="ES77" s="176">
        <v>36</v>
      </c>
      <c r="ET77" s="345" t="s">
        <v>478</v>
      </c>
      <c r="EU77" s="174" t="s">
        <v>478</v>
      </c>
      <c r="EV77" s="176" t="s">
        <v>116</v>
      </c>
      <c r="EW77" s="345">
        <v>3</v>
      </c>
      <c r="EX77" s="174">
        <v>1.1000000000000001</v>
      </c>
      <c r="EY77" s="176">
        <v>22</v>
      </c>
      <c r="EZ77" s="345">
        <v>14</v>
      </c>
      <c r="FA77" s="174">
        <v>5.3</v>
      </c>
      <c r="FB77" s="176">
        <v>4</v>
      </c>
      <c r="FC77" s="345">
        <v>31</v>
      </c>
      <c r="FD77" s="174">
        <v>12</v>
      </c>
      <c r="FE77" s="176">
        <v>3</v>
      </c>
      <c r="FF77" s="345">
        <v>18</v>
      </c>
      <c r="FG77" s="174">
        <v>7.3</v>
      </c>
      <c r="FH77" s="176">
        <v>4</v>
      </c>
      <c r="FI77" s="345">
        <v>8</v>
      </c>
      <c r="FJ77" s="174">
        <v>3.3</v>
      </c>
      <c r="FK77" s="176">
        <v>8</v>
      </c>
      <c r="FL77" s="345">
        <v>50</v>
      </c>
      <c r="FM77" s="174">
        <v>22.4</v>
      </c>
      <c r="FN77" s="176">
        <v>1</v>
      </c>
      <c r="FO77" s="345">
        <v>4</v>
      </c>
      <c r="FP77" s="174">
        <v>1.9</v>
      </c>
      <c r="FQ77" s="176">
        <v>8</v>
      </c>
      <c r="FR77" s="345" t="s">
        <v>740</v>
      </c>
      <c r="FS77" s="174" t="s">
        <v>740</v>
      </c>
      <c r="FT77" s="176" t="s">
        <v>116</v>
      </c>
      <c r="FU77" s="345">
        <v>2</v>
      </c>
      <c r="FV77" s="174">
        <v>1</v>
      </c>
      <c r="FW77" s="176">
        <v>6</v>
      </c>
      <c r="FX77" s="345">
        <v>13</v>
      </c>
      <c r="FY77" s="174">
        <v>6.8</v>
      </c>
      <c r="FZ77" s="176">
        <v>5</v>
      </c>
      <c r="GA77" s="345">
        <v>11</v>
      </c>
      <c r="GB77" s="174">
        <v>5.8</v>
      </c>
      <c r="GC77" s="176">
        <v>7</v>
      </c>
      <c r="GD77" s="345" t="s">
        <v>478</v>
      </c>
      <c r="GE77" s="174" t="s">
        <v>478</v>
      </c>
      <c r="GF77" s="176" t="s">
        <v>116</v>
      </c>
      <c r="GG77" s="345">
        <v>12</v>
      </c>
      <c r="GH77" s="174">
        <v>6.7</v>
      </c>
      <c r="GI77" s="176">
        <v>3</v>
      </c>
      <c r="GJ77" s="345">
        <v>10</v>
      </c>
      <c r="GK77" s="174">
        <v>5.6</v>
      </c>
      <c r="GL77" s="176">
        <v>5</v>
      </c>
      <c r="GM77" s="345">
        <v>3</v>
      </c>
      <c r="GN77" s="174">
        <v>1.8</v>
      </c>
      <c r="GO77" s="176">
        <v>13</v>
      </c>
      <c r="GP77" s="345">
        <v>0</v>
      </c>
      <c r="GQ77" s="174">
        <v>0</v>
      </c>
      <c r="GR77" s="176">
        <v>44</v>
      </c>
      <c r="GS77" s="345">
        <v>1</v>
      </c>
      <c r="GT77" s="174">
        <v>0.7</v>
      </c>
      <c r="GU77" s="176">
        <v>34</v>
      </c>
      <c r="GV77" s="345">
        <v>7</v>
      </c>
      <c r="GW77" s="174">
        <v>5</v>
      </c>
      <c r="GX77" s="176">
        <v>5</v>
      </c>
      <c r="GY77" s="345">
        <v>3</v>
      </c>
      <c r="GZ77" s="174">
        <v>2.2999999999999998</v>
      </c>
      <c r="HA77" s="176">
        <v>16</v>
      </c>
      <c r="HB77" s="345" t="s">
        <v>116</v>
      </c>
      <c r="HC77" s="174" t="s">
        <v>116</v>
      </c>
      <c r="HD77" s="176" t="s">
        <v>116</v>
      </c>
      <c r="HE77" s="345">
        <v>0</v>
      </c>
      <c r="HF77" s="174">
        <v>0</v>
      </c>
      <c r="HG77" s="176">
        <v>37</v>
      </c>
      <c r="HH77" s="345">
        <v>1</v>
      </c>
      <c r="HI77" s="174">
        <v>0.8</v>
      </c>
      <c r="HJ77" s="176">
        <v>4</v>
      </c>
      <c r="HK77" s="345">
        <v>2</v>
      </c>
      <c r="HL77" s="174">
        <v>1.7</v>
      </c>
      <c r="HM77" s="176">
        <v>12</v>
      </c>
      <c r="HN77" s="345">
        <v>2</v>
      </c>
      <c r="HO77" s="174">
        <v>1.8</v>
      </c>
      <c r="HP77" s="176">
        <v>11</v>
      </c>
      <c r="HQ77" s="345">
        <v>2</v>
      </c>
      <c r="HR77" s="174">
        <v>1.9</v>
      </c>
      <c r="HS77" s="176">
        <v>10</v>
      </c>
      <c r="HT77" s="345">
        <v>1</v>
      </c>
      <c r="HU77" s="174">
        <v>1</v>
      </c>
      <c r="HV77" s="176">
        <v>17</v>
      </c>
      <c r="HW77" s="345">
        <v>0</v>
      </c>
      <c r="HX77" s="174">
        <v>0</v>
      </c>
      <c r="HY77" s="176">
        <v>43</v>
      </c>
      <c r="HZ77" s="345">
        <v>0</v>
      </c>
      <c r="IA77" s="174">
        <v>0</v>
      </c>
      <c r="IB77" s="176">
        <v>39</v>
      </c>
      <c r="IC77" s="345">
        <v>26</v>
      </c>
      <c r="ID77" s="174">
        <v>26.8</v>
      </c>
      <c r="IE77" s="176">
        <v>1</v>
      </c>
      <c r="IF77" s="345">
        <v>1</v>
      </c>
      <c r="IG77" s="174">
        <v>1.1000000000000001</v>
      </c>
      <c r="IH77" s="176">
        <v>17</v>
      </c>
      <c r="II77" s="345">
        <v>0</v>
      </c>
      <c r="IJ77" s="174">
        <v>0</v>
      </c>
      <c r="IK77" s="176">
        <v>15</v>
      </c>
      <c r="IL77" s="345" t="s">
        <v>116</v>
      </c>
      <c r="IM77" s="174" t="s">
        <v>116</v>
      </c>
      <c r="IN77" s="176" t="s">
        <v>116</v>
      </c>
      <c r="IO77" s="345">
        <v>10</v>
      </c>
      <c r="IP77" s="174">
        <v>11.2</v>
      </c>
      <c r="IQ77" s="176">
        <v>3</v>
      </c>
      <c r="IR77" s="345" t="s">
        <v>740</v>
      </c>
      <c r="IS77" s="174" t="s">
        <v>740</v>
      </c>
      <c r="IT77" s="176" t="s">
        <v>116</v>
      </c>
      <c r="IU77" s="345">
        <v>40</v>
      </c>
      <c r="IV77" s="174">
        <v>47.6</v>
      </c>
      <c r="IW77" s="176">
        <v>1</v>
      </c>
      <c r="IX77" s="345">
        <v>1</v>
      </c>
      <c r="IY77" s="174">
        <v>1.2</v>
      </c>
      <c r="IZ77" s="176">
        <v>10</v>
      </c>
      <c r="JA77" s="345" t="s">
        <v>740</v>
      </c>
      <c r="JB77" s="174" t="s">
        <v>740</v>
      </c>
      <c r="JC77" s="176" t="s">
        <v>116</v>
      </c>
      <c r="JD77" s="345">
        <v>0</v>
      </c>
      <c r="JE77" s="174">
        <v>0</v>
      </c>
      <c r="JF77" s="176">
        <v>31</v>
      </c>
      <c r="JG77" s="345" t="s">
        <v>478</v>
      </c>
      <c r="JH77" s="174" t="s">
        <v>478</v>
      </c>
      <c r="JI77" s="176" t="s">
        <v>116</v>
      </c>
      <c r="JJ77" s="345" t="s">
        <v>116</v>
      </c>
      <c r="JK77" s="174" t="s">
        <v>116</v>
      </c>
      <c r="JL77" s="176" t="s">
        <v>116</v>
      </c>
      <c r="JM77" s="345" t="s">
        <v>478</v>
      </c>
      <c r="JN77" s="174" t="s">
        <v>478</v>
      </c>
      <c r="JO77" s="176" t="s">
        <v>116</v>
      </c>
      <c r="JP77" s="345">
        <v>4</v>
      </c>
      <c r="JQ77" s="174">
        <v>5.9</v>
      </c>
      <c r="JR77" s="176">
        <v>4</v>
      </c>
      <c r="JS77" s="345">
        <v>1</v>
      </c>
      <c r="JT77" s="174">
        <v>1.5</v>
      </c>
      <c r="JU77" s="176">
        <v>18</v>
      </c>
      <c r="JV77" s="345" t="s">
        <v>116</v>
      </c>
      <c r="JW77" s="174" t="s">
        <v>116</v>
      </c>
      <c r="JX77" s="176" t="s">
        <v>116</v>
      </c>
      <c r="JY77" s="345">
        <v>0</v>
      </c>
      <c r="JZ77" s="174">
        <v>0</v>
      </c>
      <c r="KA77" s="176">
        <v>28</v>
      </c>
      <c r="KB77" s="345">
        <v>4</v>
      </c>
      <c r="KC77" s="174">
        <v>6.7</v>
      </c>
      <c r="KD77" s="176">
        <v>5</v>
      </c>
      <c r="KE77" s="345" t="s">
        <v>478</v>
      </c>
      <c r="KF77" s="174" t="s">
        <v>478</v>
      </c>
      <c r="KG77" s="176" t="s">
        <v>116</v>
      </c>
      <c r="KH77" s="345">
        <v>1</v>
      </c>
      <c r="KI77" s="174">
        <v>1.7</v>
      </c>
      <c r="KJ77" s="176">
        <v>5</v>
      </c>
      <c r="KK77" s="345">
        <v>0</v>
      </c>
      <c r="KL77" s="174">
        <v>0</v>
      </c>
      <c r="KM77" s="176">
        <v>35</v>
      </c>
      <c r="KN77" s="345">
        <v>14</v>
      </c>
      <c r="KO77" s="174">
        <v>26.4</v>
      </c>
      <c r="KP77" s="176">
        <v>1</v>
      </c>
    </row>
    <row r="78" spans="1:302" ht="12.4" customHeight="1">
      <c r="A78" s="341" t="s">
        <v>819</v>
      </c>
      <c r="B78" s="163" t="s">
        <v>820</v>
      </c>
      <c r="C78" s="345">
        <v>4</v>
      </c>
      <c r="D78" s="174">
        <v>0</v>
      </c>
      <c r="E78" s="176">
        <v>46</v>
      </c>
      <c r="F78" s="345">
        <v>34</v>
      </c>
      <c r="G78" s="174">
        <v>0.4</v>
      </c>
      <c r="H78" s="176">
        <v>32</v>
      </c>
      <c r="I78" s="345">
        <v>192</v>
      </c>
      <c r="J78" s="174">
        <v>2.4</v>
      </c>
      <c r="K78" s="176">
        <v>9</v>
      </c>
      <c r="L78" s="345">
        <v>120</v>
      </c>
      <c r="M78" s="174">
        <v>1.8</v>
      </c>
      <c r="N78" s="176">
        <v>18</v>
      </c>
      <c r="O78" s="345">
        <v>48</v>
      </c>
      <c r="P78" s="174">
        <v>0.8</v>
      </c>
      <c r="Q78" s="176">
        <v>29</v>
      </c>
      <c r="R78" s="345">
        <v>15</v>
      </c>
      <c r="S78" s="174">
        <v>0.4</v>
      </c>
      <c r="T78" s="176">
        <v>29</v>
      </c>
      <c r="U78" s="345">
        <v>11</v>
      </c>
      <c r="V78" s="174">
        <v>0.5</v>
      </c>
      <c r="W78" s="176">
        <v>42</v>
      </c>
      <c r="X78" s="345">
        <v>1</v>
      </c>
      <c r="Y78" s="174">
        <v>0</v>
      </c>
      <c r="Z78" s="176">
        <v>46</v>
      </c>
      <c r="AA78" s="345">
        <v>0</v>
      </c>
      <c r="AB78" s="174">
        <v>0</v>
      </c>
      <c r="AC78" s="176">
        <v>47</v>
      </c>
      <c r="AD78" s="345" t="s">
        <v>116</v>
      </c>
      <c r="AE78" s="174" t="s">
        <v>116</v>
      </c>
      <c r="AF78" s="176" t="s">
        <v>116</v>
      </c>
      <c r="AG78" s="345">
        <v>0</v>
      </c>
      <c r="AH78" s="174">
        <v>0</v>
      </c>
      <c r="AI78" s="176">
        <v>25</v>
      </c>
      <c r="AJ78" s="345">
        <v>1</v>
      </c>
      <c r="AK78" s="174">
        <v>0.1</v>
      </c>
      <c r="AL78" s="176">
        <v>46</v>
      </c>
      <c r="AM78" s="345">
        <v>1</v>
      </c>
      <c r="AN78" s="174">
        <v>0.1</v>
      </c>
      <c r="AO78" s="176">
        <v>47</v>
      </c>
      <c r="AP78" s="345">
        <v>7</v>
      </c>
      <c r="AQ78" s="174">
        <v>0.6</v>
      </c>
      <c r="AR78" s="176">
        <v>37</v>
      </c>
      <c r="AS78" s="345">
        <v>9</v>
      </c>
      <c r="AT78" s="174">
        <v>0.8</v>
      </c>
      <c r="AU78" s="176">
        <v>11</v>
      </c>
      <c r="AV78" s="345">
        <v>2</v>
      </c>
      <c r="AW78" s="174">
        <v>0.2</v>
      </c>
      <c r="AX78" s="176">
        <v>36</v>
      </c>
      <c r="AY78" s="345">
        <v>1</v>
      </c>
      <c r="AZ78" s="174">
        <v>0.1</v>
      </c>
      <c r="BA78" s="176">
        <v>45</v>
      </c>
      <c r="BB78" s="345">
        <v>6</v>
      </c>
      <c r="BC78" s="174">
        <v>0.7</v>
      </c>
      <c r="BD78" s="176">
        <v>24</v>
      </c>
      <c r="BE78" s="345">
        <v>0</v>
      </c>
      <c r="BF78" s="174">
        <v>0</v>
      </c>
      <c r="BG78" s="176">
        <v>47</v>
      </c>
      <c r="BH78" s="345">
        <v>3</v>
      </c>
      <c r="BI78" s="174">
        <v>0.4</v>
      </c>
      <c r="BJ78" s="176">
        <v>43</v>
      </c>
      <c r="BK78" s="345">
        <v>5</v>
      </c>
      <c r="BL78" s="174">
        <v>0.7</v>
      </c>
      <c r="BM78" s="176">
        <v>25</v>
      </c>
      <c r="BN78" s="345">
        <v>3</v>
      </c>
      <c r="BO78" s="174">
        <v>0.4</v>
      </c>
      <c r="BP78" s="176">
        <v>42</v>
      </c>
      <c r="BQ78" s="345" t="s">
        <v>116</v>
      </c>
      <c r="BR78" s="174" t="s">
        <v>116</v>
      </c>
      <c r="BS78" s="176" t="s">
        <v>116</v>
      </c>
      <c r="BT78" s="345" t="s">
        <v>116</v>
      </c>
      <c r="BU78" s="174" t="s">
        <v>116</v>
      </c>
      <c r="BV78" s="176" t="s">
        <v>116</v>
      </c>
      <c r="BW78" s="345" t="s">
        <v>116</v>
      </c>
      <c r="BX78" s="174" t="s">
        <v>116</v>
      </c>
      <c r="BY78" s="176" t="s">
        <v>116</v>
      </c>
      <c r="BZ78" s="345">
        <v>1</v>
      </c>
      <c r="CA78" s="174">
        <v>0.2</v>
      </c>
      <c r="CB78" s="176">
        <v>35</v>
      </c>
      <c r="CC78" s="345">
        <v>5</v>
      </c>
      <c r="CD78" s="174">
        <v>0.8</v>
      </c>
      <c r="CE78" s="176">
        <v>22</v>
      </c>
      <c r="CF78" s="345">
        <v>61</v>
      </c>
      <c r="CG78" s="174">
        <v>10.4</v>
      </c>
      <c r="CH78" s="176">
        <v>2</v>
      </c>
      <c r="CI78" s="345">
        <v>0</v>
      </c>
      <c r="CJ78" s="174">
        <v>0</v>
      </c>
      <c r="CK78" s="176">
        <v>42</v>
      </c>
      <c r="CL78" s="345">
        <v>4</v>
      </c>
      <c r="CM78" s="174">
        <v>0.7</v>
      </c>
      <c r="CN78" s="176">
        <v>15</v>
      </c>
      <c r="CO78" s="345">
        <v>11</v>
      </c>
      <c r="CP78" s="174">
        <v>2</v>
      </c>
      <c r="CQ78" s="176">
        <v>11</v>
      </c>
      <c r="CR78" s="345">
        <v>3</v>
      </c>
      <c r="CS78" s="174">
        <v>0.6</v>
      </c>
      <c r="CT78" s="176">
        <v>8</v>
      </c>
      <c r="CU78" s="345">
        <v>0</v>
      </c>
      <c r="CV78" s="174">
        <v>0</v>
      </c>
      <c r="CW78" s="176">
        <v>46</v>
      </c>
      <c r="CX78" s="345" t="s">
        <v>116</v>
      </c>
      <c r="CY78" s="174" t="s">
        <v>116</v>
      </c>
      <c r="CZ78" s="176" t="s">
        <v>116</v>
      </c>
      <c r="DA78" s="345">
        <v>0</v>
      </c>
      <c r="DB78" s="174">
        <v>0</v>
      </c>
      <c r="DC78" s="176">
        <v>26</v>
      </c>
      <c r="DD78" s="345" t="s">
        <v>116</v>
      </c>
      <c r="DE78" s="174" t="s">
        <v>116</v>
      </c>
      <c r="DF78" s="176" t="s">
        <v>116</v>
      </c>
      <c r="DG78" s="345">
        <v>0</v>
      </c>
      <c r="DH78" s="174">
        <v>0</v>
      </c>
      <c r="DI78" s="176">
        <v>46</v>
      </c>
      <c r="DJ78" s="345" t="s">
        <v>116</v>
      </c>
      <c r="DK78" s="174" t="s">
        <v>116</v>
      </c>
      <c r="DL78" s="176" t="s">
        <v>116</v>
      </c>
      <c r="DM78" s="345" t="s">
        <v>478</v>
      </c>
      <c r="DN78" s="174" t="s">
        <v>478</v>
      </c>
      <c r="DO78" s="176" t="s">
        <v>116</v>
      </c>
      <c r="DP78" s="345">
        <v>0</v>
      </c>
      <c r="DQ78" s="174">
        <v>0</v>
      </c>
      <c r="DR78" s="176">
        <v>42</v>
      </c>
      <c r="DS78" s="345">
        <v>0</v>
      </c>
      <c r="DT78" s="174">
        <v>0</v>
      </c>
      <c r="DU78" s="176">
        <v>44</v>
      </c>
      <c r="DV78" s="345" t="s">
        <v>116</v>
      </c>
      <c r="DW78" s="174" t="s">
        <v>116</v>
      </c>
      <c r="DX78" s="176" t="s">
        <v>116</v>
      </c>
      <c r="DY78" s="345">
        <v>3</v>
      </c>
      <c r="DZ78" s="174">
        <v>0.9</v>
      </c>
      <c r="EA78" s="176">
        <v>22</v>
      </c>
      <c r="EB78" s="345">
        <v>1</v>
      </c>
      <c r="EC78" s="174">
        <v>0.3</v>
      </c>
      <c r="ED78" s="176">
        <v>39</v>
      </c>
      <c r="EE78" s="345">
        <v>1</v>
      </c>
      <c r="EF78" s="174">
        <v>0.3</v>
      </c>
      <c r="EG78" s="176">
        <v>19</v>
      </c>
      <c r="EH78" s="345" t="s">
        <v>478</v>
      </c>
      <c r="EI78" s="174" t="s">
        <v>478</v>
      </c>
      <c r="EJ78" s="176" t="s">
        <v>116</v>
      </c>
      <c r="EK78" s="345">
        <v>0</v>
      </c>
      <c r="EL78" s="174">
        <v>0</v>
      </c>
      <c r="EM78" s="176">
        <v>21</v>
      </c>
      <c r="EN78" s="345">
        <v>166</v>
      </c>
      <c r="EO78" s="174">
        <v>56.3</v>
      </c>
      <c r="EP78" s="176">
        <v>1</v>
      </c>
      <c r="EQ78" s="345">
        <v>0</v>
      </c>
      <c r="ER78" s="174">
        <v>0</v>
      </c>
      <c r="ES78" s="176">
        <v>47</v>
      </c>
      <c r="ET78" s="345">
        <v>0</v>
      </c>
      <c r="EU78" s="174">
        <v>0</v>
      </c>
      <c r="EV78" s="176">
        <v>43</v>
      </c>
      <c r="EW78" s="345">
        <v>1</v>
      </c>
      <c r="EX78" s="174">
        <v>0.4</v>
      </c>
      <c r="EY78" s="176">
        <v>35</v>
      </c>
      <c r="EZ78" s="345">
        <v>12</v>
      </c>
      <c r="FA78" s="174">
        <v>4.5</v>
      </c>
      <c r="FB78" s="176">
        <v>5</v>
      </c>
      <c r="FC78" s="345">
        <v>0</v>
      </c>
      <c r="FD78" s="174">
        <v>0</v>
      </c>
      <c r="FE78" s="176">
        <v>46</v>
      </c>
      <c r="FF78" s="345">
        <v>13</v>
      </c>
      <c r="FG78" s="174">
        <v>5.3</v>
      </c>
      <c r="FH78" s="176">
        <v>5</v>
      </c>
      <c r="FI78" s="345">
        <v>1</v>
      </c>
      <c r="FJ78" s="174">
        <v>0.4</v>
      </c>
      <c r="FK78" s="176">
        <v>34</v>
      </c>
      <c r="FL78" s="345">
        <v>0</v>
      </c>
      <c r="FM78" s="174">
        <v>0</v>
      </c>
      <c r="FN78" s="176">
        <v>47</v>
      </c>
      <c r="FO78" s="345">
        <v>0</v>
      </c>
      <c r="FP78" s="174">
        <v>0</v>
      </c>
      <c r="FQ78" s="176">
        <v>24</v>
      </c>
      <c r="FR78" s="345">
        <v>0</v>
      </c>
      <c r="FS78" s="174">
        <v>0</v>
      </c>
      <c r="FT78" s="176">
        <v>31</v>
      </c>
      <c r="FU78" s="345">
        <v>1</v>
      </c>
      <c r="FV78" s="174">
        <v>0.5</v>
      </c>
      <c r="FW78" s="176">
        <v>24</v>
      </c>
      <c r="FX78" s="345">
        <v>0</v>
      </c>
      <c r="FY78" s="174">
        <v>0</v>
      </c>
      <c r="FZ78" s="176">
        <v>33</v>
      </c>
      <c r="GA78" s="345">
        <v>18</v>
      </c>
      <c r="GB78" s="174">
        <v>9.5</v>
      </c>
      <c r="GC78" s="176">
        <v>4</v>
      </c>
      <c r="GD78" s="345" t="s">
        <v>478</v>
      </c>
      <c r="GE78" s="174" t="s">
        <v>478</v>
      </c>
      <c r="GF78" s="176" t="s">
        <v>116</v>
      </c>
      <c r="GG78" s="345">
        <v>4</v>
      </c>
      <c r="GH78" s="174">
        <v>2.2000000000000002</v>
      </c>
      <c r="GI78" s="176">
        <v>8</v>
      </c>
      <c r="GJ78" s="345" t="s">
        <v>116</v>
      </c>
      <c r="GK78" s="174" t="s">
        <v>116</v>
      </c>
      <c r="GL78" s="176" t="s">
        <v>116</v>
      </c>
      <c r="GM78" s="345">
        <v>0</v>
      </c>
      <c r="GN78" s="174">
        <v>0</v>
      </c>
      <c r="GO78" s="176">
        <v>38</v>
      </c>
      <c r="GP78" s="345" t="s">
        <v>116</v>
      </c>
      <c r="GQ78" s="174" t="s">
        <v>116</v>
      </c>
      <c r="GR78" s="176" t="s">
        <v>116</v>
      </c>
      <c r="GS78" s="345">
        <v>0</v>
      </c>
      <c r="GT78" s="174">
        <v>0</v>
      </c>
      <c r="GU78" s="176">
        <v>44</v>
      </c>
      <c r="GV78" s="345" t="s">
        <v>116</v>
      </c>
      <c r="GW78" s="174" t="s">
        <v>116</v>
      </c>
      <c r="GX78" s="176" t="s">
        <v>116</v>
      </c>
      <c r="GY78" s="345">
        <v>4</v>
      </c>
      <c r="GZ78" s="174">
        <v>3</v>
      </c>
      <c r="HA78" s="176">
        <v>13</v>
      </c>
      <c r="HB78" s="345" t="s">
        <v>116</v>
      </c>
      <c r="HC78" s="174" t="s">
        <v>116</v>
      </c>
      <c r="HD78" s="176" t="s">
        <v>116</v>
      </c>
      <c r="HE78" s="345" t="s">
        <v>116</v>
      </c>
      <c r="HF78" s="174" t="s">
        <v>116</v>
      </c>
      <c r="HG78" s="176" t="s">
        <v>116</v>
      </c>
      <c r="HH78" s="345">
        <v>0</v>
      </c>
      <c r="HI78" s="174">
        <v>0</v>
      </c>
      <c r="HJ78" s="176">
        <v>19</v>
      </c>
      <c r="HK78" s="345" t="s">
        <v>478</v>
      </c>
      <c r="HL78" s="174" t="s">
        <v>478</v>
      </c>
      <c r="HM78" s="176" t="s">
        <v>116</v>
      </c>
      <c r="HN78" s="345">
        <v>0</v>
      </c>
      <c r="HO78" s="174">
        <v>0</v>
      </c>
      <c r="HP78" s="176">
        <v>40</v>
      </c>
      <c r="HQ78" s="345">
        <v>0</v>
      </c>
      <c r="HR78" s="174">
        <v>0</v>
      </c>
      <c r="HS78" s="176">
        <v>29</v>
      </c>
      <c r="HT78" s="345" t="s">
        <v>478</v>
      </c>
      <c r="HU78" s="174" t="s">
        <v>478</v>
      </c>
      <c r="HV78" s="176" t="s">
        <v>116</v>
      </c>
      <c r="HW78" s="345">
        <v>0</v>
      </c>
      <c r="HX78" s="174">
        <v>0</v>
      </c>
      <c r="HY78" s="176">
        <v>47</v>
      </c>
      <c r="HZ78" s="345" t="s">
        <v>116</v>
      </c>
      <c r="IA78" s="174" t="s">
        <v>116</v>
      </c>
      <c r="IB78" s="176" t="s">
        <v>116</v>
      </c>
      <c r="IC78" s="345" t="s">
        <v>116</v>
      </c>
      <c r="ID78" s="174" t="s">
        <v>116</v>
      </c>
      <c r="IE78" s="176" t="s">
        <v>116</v>
      </c>
      <c r="IF78" s="345">
        <v>3</v>
      </c>
      <c r="IG78" s="174">
        <v>3.2</v>
      </c>
      <c r="IH78" s="176">
        <v>7</v>
      </c>
      <c r="II78" s="345">
        <v>0</v>
      </c>
      <c r="IJ78" s="174">
        <v>0</v>
      </c>
      <c r="IK78" s="176">
        <v>20</v>
      </c>
      <c r="IL78" s="345" t="s">
        <v>116</v>
      </c>
      <c r="IM78" s="174" t="s">
        <v>116</v>
      </c>
      <c r="IN78" s="176" t="s">
        <v>116</v>
      </c>
      <c r="IO78" s="345">
        <v>26</v>
      </c>
      <c r="IP78" s="174">
        <v>29.2</v>
      </c>
      <c r="IQ78" s="176">
        <v>2</v>
      </c>
      <c r="IR78" s="345">
        <v>0</v>
      </c>
      <c r="IS78" s="174">
        <v>0</v>
      </c>
      <c r="IT78" s="176">
        <v>22</v>
      </c>
      <c r="IU78" s="345">
        <v>6</v>
      </c>
      <c r="IV78" s="174">
        <v>7.1</v>
      </c>
      <c r="IW78" s="176">
        <v>4</v>
      </c>
      <c r="IX78" s="345">
        <v>0</v>
      </c>
      <c r="IY78" s="174">
        <v>0</v>
      </c>
      <c r="IZ78" s="176">
        <v>28</v>
      </c>
      <c r="JA78" s="345" t="s">
        <v>116</v>
      </c>
      <c r="JB78" s="174" t="s">
        <v>116</v>
      </c>
      <c r="JC78" s="176" t="s">
        <v>116</v>
      </c>
      <c r="JD78" s="345" t="s">
        <v>116</v>
      </c>
      <c r="JE78" s="174" t="s">
        <v>116</v>
      </c>
      <c r="JF78" s="176" t="s">
        <v>116</v>
      </c>
      <c r="JG78" s="345">
        <v>0</v>
      </c>
      <c r="JH78" s="174">
        <v>0</v>
      </c>
      <c r="JI78" s="176">
        <v>29</v>
      </c>
      <c r="JJ78" s="345" t="s">
        <v>116</v>
      </c>
      <c r="JK78" s="174" t="s">
        <v>116</v>
      </c>
      <c r="JL78" s="176" t="s">
        <v>116</v>
      </c>
      <c r="JM78" s="345" t="s">
        <v>116</v>
      </c>
      <c r="JN78" s="174" t="s">
        <v>116</v>
      </c>
      <c r="JO78" s="176" t="s">
        <v>116</v>
      </c>
      <c r="JP78" s="345" t="s">
        <v>116</v>
      </c>
      <c r="JQ78" s="174" t="s">
        <v>116</v>
      </c>
      <c r="JR78" s="176" t="s">
        <v>116</v>
      </c>
      <c r="JS78" s="345">
        <v>0</v>
      </c>
      <c r="JT78" s="174">
        <v>0</v>
      </c>
      <c r="JU78" s="176">
        <v>33</v>
      </c>
      <c r="JV78" s="345" t="s">
        <v>740</v>
      </c>
      <c r="JW78" s="174" t="s">
        <v>740</v>
      </c>
      <c r="JX78" s="176" t="s">
        <v>116</v>
      </c>
      <c r="JY78" s="345">
        <v>0</v>
      </c>
      <c r="JZ78" s="174">
        <v>0</v>
      </c>
      <c r="KA78" s="176">
        <v>14</v>
      </c>
      <c r="KB78" s="345" t="s">
        <v>116</v>
      </c>
      <c r="KC78" s="174" t="s">
        <v>116</v>
      </c>
      <c r="KD78" s="176" t="s">
        <v>116</v>
      </c>
      <c r="KE78" s="345" t="s">
        <v>478</v>
      </c>
      <c r="KF78" s="174" t="s">
        <v>478</v>
      </c>
      <c r="KG78" s="176" t="s">
        <v>116</v>
      </c>
      <c r="KH78" s="345">
        <v>0</v>
      </c>
      <c r="KI78" s="174">
        <v>0</v>
      </c>
      <c r="KJ78" s="176">
        <v>34</v>
      </c>
      <c r="KK78" s="345">
        <v>0</v>
      </c>
      <c r="KL78" s="174">
        <v>0</v>
      </c>
      <c r="KM78" s="176">
        <v>27</v>
      </c>
      <c r="KN78" s="345">
        <v>0</v>
      </c>
      <c r="KO78" s="174">
        <v>0</v>
      </c>
      <c r="KP78" s="176">
        <v>42</v>
      </c>
    </row>
    <row r="79" spans="1:302" ht="6" customHeight="1">
      <c r="A79" s="168"/>
      <c r="B79" s="169"/>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168"/>
      <c r="BE79" s="168"/>
      <c r="BF79" s="168"/>
      <c r="BG79" s="168"/>
      <c r="BH79" s="168"/>
      <c r="BI79" s="168"/>
      <c r="BJ79" s="168"/>
      <c r="BK79" s="168"/>
      <c r="BL79" s="168"/>
      <c r="BM79" s="168"/>
      <c r="BN79" s="168"/>
      <c r="BO79" s="168"/>
      <c r="BP79" s="168"/>
      <c r="BQ79" s="168"/>
      <c r="BR79" s="168"/>
      <c r="BS79" s="168"/>
      <c r="BT79" s="168"/>
      <c r="BU79" s="168"/>
      <c r="BV79" s="168"/>
      <c r="BW79" s="168"/>
      <c r="BX79" s="168"/>
      <c r="BY79" s="168"/>
      <c r="BZ79" s="168"/>
      <c r="CA79" s="168"/>
      <c r="CB79" s="168"/>
      <c r="CC79" s="168"/>
      <c r="CD79" s="168"/>
      <c r="CE79" s="168"/>
      <c r="CF79" s="168"/>
      <c r="CG79" s="168"/>
      <c r="CH79" s="168"/>
      <c r="CI79" s="168"/>
      <c r="CJ79" s="168"/>
      <c r="CK79" s="168"/>
      <c r="CL79" s="168"/>
      <c r="CM79" s="168"/>
      <c r="CN79" s="168"/>
      <c r="CO79" s="168"/>
      <c r="CP79" s="168"/>
      <c r="CQ79" s="168"/>
      <c r="CR79" s="168"/>
      <c r="CS79" s="168"/>
      <c r="CT79" s="168"/>
      <c r="CU79" s="168"/>
      <c r="CV79" s="168"/>
      <c r="CW79" s="168"/>
      <c r="CX79" s="168"/>
      <c r="CY79" s="168"/>
      <c r="CZ79" s="168"/>
      <c r="DA79" s="168"/>
      <c r="DB79" s="168"/>
      <c r="DC79" s="168"/>
      <c r="DD79" s="168"/>
      <c r="DE79" s="168"/>
      <c r="DF79" s="168"/>
      <c r="DG79" s="168"/>
      <c r="DH79" s="168"/>
      <c r="DI79" s="168"/>
      <c r="DJ79" s="168"/>
      <c r="DK79" s="168"/>
      <c r="DL79" s="168"/>
      <c r="DM79" s="168"/>
      <c r="DN79" s="168"/>
      <c r="DO79" s="168"/>
      <c r="DP79" s="168"/>
      <c r="DQ79" s="168"/>
      <c r="DR79" s="168"/>
      <c r="DS79" s="168"/>
      <c r="DT79" s="168"/>
      <c r="DU79" s="168"/>
      <c r="DV79" s="168"/>
      <c r="DW79" s="168"/>
      <c r="DX79" s="168"/>
      <c r="DY79" s="168"/>
      <c r="DZ79" s="168"/>
      <c r="EA79" s="168"/>
      <c r="EB79" s="168"/>
      <c r="EC79" s="168"/>
      <c r="ED79" s="168"/>
      <c r="EE79" s="168"/>
      <c r="EF79" s="168"/>
      <c r="EG79" s="168"/>
      <c r="EH79" s="168"/>
      <c r="EI79" s="168"/>
      <c r="EJ79" s="168"/>
      <c r="EK79" s="168"/>
      <c r="EL79" s="168"/>
      <c r="EM79" s="168"/>
      <c r="EN79" s="168"/>
      <c r="EO79" s="168"/>
      <c r="EP79" s="168"/>
      <c r="EQ79" s="168"/>
      <c r="ER79" s="168"/>
      <c r="ES79" s="168"/>
      <c r="ET79" s="168"/>
      <c r="EU79" s="168"/>
      <c r="EV79" s="168"/>
      <c r="EW79" s="168"/>
      <c r="EX79" s="168"/>
      <c r="EY79" s="168"/>
      <c r="EZ79" s="168"/>
      <c r="FA79" s="168"/>
      <c r="FB79" s="168"/>
      <c r="FC79" s="168"/>
      <c r="FD79" s="168"/>
      <c r="FE79" s="168"/>
      <c r="FF79" s="168"/>
      <c r="FG79" s="168"/>
      <c r="FH79" s="168"/>
      <c r="FI79" s="168"/>
      <c r="FJ79" s="168"/>
      <c r="FK79" s="168"/>
      <c r="FL79" s="168"/>
      <c r="FM79" s="168"/>
      <c r="FN79" s="168"/>
      <c r="FO79" s="168"/>
      <c r="FP79" s="168"/>
      <c r="FQ79" s="168"/>
      <c r="FR79" s="168"/>
      <c r="FS79" s="168"/>
      <c r="FT79" s="168"/>
      <c r="FU79" s="168"/>
      <c r="FV79" s="168"/>
      <c r="FW79" s="168"/>
      <c r="FX79" s="168"/>
      <c r="FY79" s="168"/>
      <c r="FZ79" s="168"/>
      <c r="GA79" s="168"/>
      <c r="GB79" s="168"/>
      <c r="GC79" s="168"/>
      <c r="GD79" s="168"/>
      <c r="GE79" s="168"/>
      <c r="GF79" s="168"/>
      <c r="GG79" s="168"/>
      <c r="GH79" s="168"/>
      <c r="GI79" s="168"/>
      <c r="GJ79" s="168"/>
      <c r="GK79" s="168"/>
      <c r="GL79" s="168"/>
      <c r="GM79" s="168"/>
      <c r="GN79" s="168"/>
      <c r="GO79" s="168"/>
      <c r="GP79" s="168"/>
      <c r="GQ79" s="168"/>
      <c r="GR79" s="168"/>
      <c r="GS79" s="168"/>
      <c r="GT79" s="168"/>
      <c r="GU79" s="168"/>
      <c r="GV79" s="168"/>
      <c r="GW79" s="168"/>
      <c r="GX79" s="168"/>
      <c r="GY79" s="168"/>
      <c r="GZ79" s="168"/>
      <c r="HA79" s="168"/>
      <c r="HB79" s="168"/>
      <c r="HC79" s="168"/>
      <c r="HD79" s="168"/>
      <c r="HE79" s="168"/>
      <c r="HF79" s="168"/>
      <c r="HG79" s="168"/>
      <c r="HH79" s="168"/>
      <c r="HI79" s="168"/>
      <c r="HJ79" s="168"/>
      <c r="HK79" s="168"/>
      <c r="HL79" s="168"/>
      <c r="HM79" s="168"/>
      <c r="HN79" s="168"/>
      <c r="HO79" s="168"/>
      <c r="HP79" s="168"/>
      <c r="HQ79" s="168"/>
      <c r="HR79" s="168"/>
      <c r="HS79" s="168"/>
      <c r="HT79" s="168"/>
      <c r="HU79" s="168"/>
      <c r="HV79" s="168"/>
      <c r="HW79" s="168"/>
      <c r="HX79" s="168"/>
      <c r="HY79" s="168"/>
      <c r="HZ79" s="168"/>
      <c r="IA79" s="168"/>
      <c r="IB79" s="168"/>
      <c r="IC79" s="168"/>
      <c r="ID79" s="168"/>
      <c r="IE79" s="168"/>
      <c r="IF79" s="168"/>
      <c r="IG79" s="168"/>
      <c r="IH79" s="168"/>
      <c r="II79" s="168"/>
      <c r="IJ79" s="168"/>
      <c r="IK79" s="168"/>
      <c r="IL79" s="168"/>
      <c r="IM79" s="168"/>
      <c r="IN79" s="168"/>
      <c r="IO79" s="168"/>
      <c r="IP79" s="168"/>
      <c r="IQ79" s="168"/>
      <c r="IR79" s="168"/>
      <c r="IS79" s="168"/>
      <c r="IT79" s="168"/>
      <c r="IU79" s="168"/>
      <c r="IV79" s="168"/>
      <c r="IW79" s="168"/>
      <c r="IX79" s="168"/>
      <c r="IY79" s="168"/>
      <c r="IZ79" s="168"/>
      <c r="JA79" s="168"/>
      <c r="JB79" s="168"/>
      <c r="JC79" s="168"/>
      <c r="JD79" s="168"/>
      <c r="JE79" s="168"/>
      <c r="JF79" s="168"/>
      <c r="JG79" s="168"/>
      <c r="JH79" s="168"/>
      <c r="JI79" s="168"/>
      <c r="JJ79" s="168"/>
      <c r="JK79" s="168"/>
      <c r="JL79" s="168"/>
      <c r="JM79" s="168"/>
      <c r="JN79" s="168"/>
      <c r="JO79" s="168"/>
      <c r="JP79" s="168"/>
      <c r="JQ79" s="168"/>
      <c r="JR79" s="168"/>
      <c r="JS79" s="168"/>
      <c r="JT79" s="168"/>
      <c r="JU79" s="168"/>
      <c r="JV79" s="168"/>
      <c r="JW79" s="168"/>
      <c r="JX79" s="168"/>
      <c r="JY79" s="168"/>
      <c r="JZ79" s="168"/>
      <c r="KA79" s="168"/>
      <c r="KB79" s="168"/>
      <c r="KC79" s="168"/>
      <c r="KD79" s="168"/>
      <c r="KE79" s="168"/>
      <c r="KF79" s="168"/>
      <c r="KG79" s="168"/>
      <c r="KH79" s="168"/>
      <c r="KI79" s="168"/>
      <c r="KJ79" s="168"/>
      <c r="KK79" s="168"/>
      <c r="KL79" s="168"/>
      <c r="KM79" s="168"/>
      <c r="KN79" s="168"/>
      <c r="KO79" s="168"/>
      <c r="KP79" s="168"/>
    </row>
    <row r="80" spans="1:302">
      <c r="A80" s="142" t="s">
        <v>821</v>
      </c>
    </row>
    <row r="81" spans="1:1">
      <c r="A81" s="142" t="s">
        <v>822</v>
      </c>
    </row>
    <row r="82" spans="1:1">
      <c r="A82" s="142" t="s">
        <v>823</v>
      </c>
    </row>
  </sheetData>
  <mergeCells count="101">
    <mergeCell ref="C7:E7"/>
    <mergeCell ref="F7:H7"/>
    <mergeCell ref="I7:K7"/>
    <mergeCell ref="L7:N7"/>
    <mergeCell ref="O7:Q7"/>
    <mergeCell ref="R7:T7"/>
    <mergeCell ref="AM7:AO7"/>
    <mergeCell ref="AP7:AR7"/>
    <mergeCell ref="AS7:AU7"/>
    <mergeCell ref="AV7:AX7"/>
    <mergeCell ref="AY7:BA7"/>
    <mergeCell ref="BB7:BD7"/>
    <mergeCell ref="U7:W7"/>
    <mergeCell ref="X7:Z7"/>
    <mergeCell ref="AA7:AC7"/>
    <mergeCell ref="AD7:AF7"/>
    <mergeCell ref="AG7:AI7"/>
    <mergeCell ref="AJ7:AL7"/>
    <mergeCell ref="BW7:BY7"/>
    <mergeCell ref="BZ7:CB7"/>
    <mergeCell ref="CC7:CE7"/>
    <mergeCell ref="CF7:CH7"/>
    <mergeCell ref="CI7:CK7"/>
    <mergeCell ref="CL7:CN7"/>
    <mergeCell ref="BE7:BG7"/>
    <mergeCell ref="BH7:BJ7"/>
    <mergeCell ref="BK7:BM7"/>
    <mergeCell ref="BN7:BP7"/>
    <mergeCell ref="BQ7:BS7"/>
    <mergeCell ref="BT7:BV7"/>
    <mergeCell ref="DG7:DI7"/>
    <mergeCell ref="DJ7:DL7"/>
    <mergeCell ref="DM7:DO7"/>
    <mergeCell ref="DP7:DR7"/>
    <mergeCell ref="DS7:DU7"/>
    <mergeCell ref="DV7:DX7"/>
    <mergeCell ref="CO7:CQ7"/>
    <mergeCell ref="CR7:CT7"/>
    <mergeCell ref="CU7:CW7"/>
    <mergeCell ref="CX7:CZ7"/>
    <mergeCell ref="DA7:DC7"/>
    <mergeCell ref="DD7:DF7"/>
    <mergeCell ref="EQ7:ES7"/>
    <mergeCell ref="ET7:EV7"/>
    <mergeCell ref="EW7:EY7"/>
    <mergeCell ref="EZ7:FB7"/>
    <mergeCell ref="FC7:FE7"/>
    <mergeCell ref="FF7:FH7"/>
    <mergeCell ref="DY7:EA7"/>
    <mergeCell ref="EB7:ED7"/>
    <mergeCell ref="EE7:EG7"/>
    <mergeCell ref="EH7:EJ7"/>
    <mergeCell ref="EK7:EM7"/>
    <mergeCell ref="EN7:EP7"/>
    <mergeCell ref="GA7:GC7"/>
    <mergeCell ref="GD7:GF7"/>
    <mergeCell ref="GG7:GI7"/>
    <mergeCell ref="GJ7:GL7"/>
    <mergeCell ref="GM7:GO7"/>
    <mergeCell ref="GP7:GR7"/>
    <mergeCell ref="FI7:FK7"/>
    <mergeCell ref="FL7:FN7"/>
    <mergeCell ref="FO7:FQ7"/>
    <mergeCell ref="FR7:FT7"/>
    <mergeCell ref="FU7:FW7"/>
    <mergeCell ref="FX7:FZ7"/>
    <mergeCell ref="HN7:HP7"/>
    <mergeCell ref="HQ7:HS7"/>
    <mergeCell ref="HT7:HV7"/>
    <mergeCell ref="HW7:HY7"/>
    <mergeCell ref="HZ7:IB7"/>
    <mergeCell ref="GS7:GU7"/>
    <mergeCell ref="GV7:GX7"/>
    <mergeCell ref="GY7:HA7"/>
    <mergeCell ref="HB7:HD7"/>
    <mergeCell ref="HE7:HG7"/>
    <mergeCell ref="HH7:HJ7"/>
    <mergeCell ref="KE7:KG7"/>
    <mergeCell ref="KH7:KJ7"/>
    <mergeCell ref="KK7:KM7"/>
    <mergeCell ref="KN7:KP7"/>
    <mergeCell ref="A8:B8"/>
    <mergeCell ref="JM7:JO7"/>
    <mergeCell ref="JP7:JR7"/>
    <mergeCell ref="JS7:JU7"/>
    <mergeCell ref="JV7:JX7"/>
    <mergeCell ref="JY7:KA7"/>
    <mergeCell ref="KB7:KD7"/>
    <mergeCell ref="IU7:IW7"/>
    <mergeCell ref="IX7:IZ7"/>
    <mergeCell ref="JA7:JC7"/>
    <mergeCell ref="JD7:JF7"/>
    <mergeCell ref="JG7:JI7"/>
    <mergeCell ref="JJ7:JL7"/>
    <mergeCell ref="IC7:IE7"/>
    <mergeCell ref="IF7:IH7"/>
    <mergeCell ref="II7:IK7"/>
    <mergeCell ref="IL7:IN7"/>
    <mergeCell ref="IO7:IQ7"/>
    <mergeCell ref="IR7:IT7"/>
    <mergeCell ref="HK7:HM7"/>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9" manualBreakCount="9">
    <brk id="17" max="1048575" man="1"/>
    <brk id="32" max="1048575" man="1"/>
    <brk id="47" max="1048575" man="1"/>
    <brk id="62" max="1048575" man="1"/>
    <brk id="77" max="1048575" man="1"/>
    <brk id="92" max="1048575" man="1"/>
    <brk id="107" max="1048575" man="1"/>
    <brk id="122" max="1048575" man="1"/>
    <brk id="13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D63A2-6D36-4CB8-80B5-CC0644073E09}">
  <sheetPr>
    <tabColor rgb="FFFF0000"/>
  </sheetPr>
  <dimension ref="A1:AP63"/>
  <sheetViews>
    <sheetView zoomScaleNormal="100" zoomScaleSheetLayoutView="100" workbookViewId="0">
      <selection activeCell="F22" sqref="F22"/>
    </sheetView>
  </sheetViews>
  <sheetFormatPr defaultColWidth="7.75" defaultRowHeight="11.25"/>
  <cols>
    <col min="1" max="1" width="4.75" style="142" customWidth="1"/>
    <col min="2" max="2" width="11.125" style="142" customWidth="1"/>
    <col min="3" max="3" width="3.25" style="142" customWidth="1"/>
    <col min="4" max="4" width="7.625" style="142" customWidth="1"/>
    <col min="5" max="5" width="7.25" style="142" customWidth="1"/>
    <col min="6" max="6" width="3.25" style="142" customWidth="1"/>
    <col min="7" max="7" width="7.625" style="142" customWidth="1"/>
    <col min="8" max="8" width="7.25" style="142" customWidth="1"/>
    <col min="9" max="9" width="3.25" style="142" customWidth="1"/>
    <col min="10" max="10" width="7.625" style="142" customWidth="1"/>
    <col min="11" max="11" width="7.25" style="142" customWidth="1"/>
    <col min="12" max="12" width="3.25" style="142" customWidth="1"/>
    <col min="13" max="13" width="7.625" style="142" customWidth="1"/>
    <col min="14" max="14" width="7.25" style="142" customWidth="1"/>
    <col min="15" max="15" width="3.25" style="142" customWidth="1"/>
    <col min="16" max="16" width="7.625" style="142" customWidth="1"/>
    <col min="17" max="17" width="7.25" style="142" customWidth="1"/>
    <col min="18" max="18" width="3.25" style="142" customWidth="1"/>
    <col min="19" max="19" width="7.625" style="142" customWidth="1"/>
    <col min="20" max="20" width="7" style="142" customWidth="1"/>
    <col min="21" max="21" width="3.25" style="142" customWidth="1"/>
    <col min="22" max="22" width="7.625" style="142" customWidth="1"/>
    <col min="23" max="23" width="7" style="142" customWidth="1"/>
    <col min="24" max="24" width="3.25" style="142" customWidth="1"/>
    <col min="25" max="25" width="7.625" style="142" customWidth="1"/>
    <col min="26" max="26" width="7" style="142" customWidth="1"/>
    <col min="27" max="27" width="3.25" style="142" customWidth="1"/>
    <col min="28" max="28" width="7.625" style="142" customWidth="1"/>
    <col min="29" max="29" width="7" style="142" customWidth="1"/>
    <col min="30" max="30" width="3.25" style="142" customWidth="1"/>
    <col min="31" max="31" width="7.625" style="142" customWidth="1"/>
    <col min="32" max="32" width="7" style="142" customWidth="1"/>
    <col min="33" max="33" width="3.25" style="142" customWidth="1"/>
    <col min="34" max="34" width="7.625" style="142" customWidth="1"/>
    <col min="35" max="35" width="7" style="142" customWidth="1"/>
    <col min="36" max="36" width="3.25" style="142" customWidth="1"/>
    <col min="37" max="37" width="7.625" style="142" customWidth="1"/>
    <col min="38" max="38" width="7" style="142" customWidth="1"/>
    <col min="39" max="39" width="3.25" style="142" customWidth="1"/>
    <col min="40" max="40" width="7.625" style="142" customWidth="1"/>
    <col min="41" max="41" width="7" style="142" customWidth="1"/>
    <col min="42" max="42" width="3.25" style="142" customWidth="1"/>
    <col min="43" max="43" width="7.625" style="142" customWidth="1"/>
    <col min="44" max="44" width="7" style="142" customWidth="1"/>
    <col min="45" max="45" width="3.25" style="142" customWidth="1"/>
    <col min="46" max="46" width="7.625" style="142" customWidth="1"/>
    <col min="47" max="47" width="7" style="142" customWidth="1"/>
    <col min="48" max="48" width="3.25" style="142" customWidth="1"/>
    <col min="49" max="49" width="7.625" style="142" customWidth="1"/>
    <col min="50" max="50" width="7" style="142" customWidth="1"/>
    <col min="51" max="51" width="3.25" style="142" customWidth="1"/>
    <col min="52" max="52" width="7.625" style="142" customWidth="1"/>
    <col min="53" max="53" width="7" style="142" customWidth="1"/>
    <col min="54" max="54" width="3.25" style="142" customWidth="1"/>
    <col min="55" max="55" width="7.625" style="142" customWidth="1"/>
    <col min="56" max="56" width="7" style="142" customWidth="1"/>
    <col min="57" max="57" width="3.25" style="142" customWidth="1"/>
    <col min="58" max="58" width="7.625" style="142" customWidth="1"/>
    <col min="59" max="59" width="7" style="142" customWidth="1"/>
    <col min="60" max="60" width="3.25" style="142" customWidth="1"/>
    <col min="61" max="61" width="7.625" style="142" customWidth="1"/>
    <col min="62" max="62" width="7" style="142" customWidth="1"/>
    <col min="63" max="63" width="3.25" style="142" customWidth="1"/>
    <col min="64" max="64" width="7.625" style="142" customWidth="1"/>
    <col min="65" max="65" width="7" style="142" customWidth="1"/>
    <col min="66" max="66" width="3.25" style="142" customWidth="1"/>
    <col min="67" max="67" width="7.625" style="142" customWidth="1"/>
    <col min="68" max="68" width="7" style="142" customWidth="1"/>
    <col min="69" max="69" width="3.25" style="142" customWidth="1"/>
    <col min="70" max="70" width="7.625" style="142" customWidth="1"/>
    <col min="71" max="71" width="7" style="142" customWidth="1"/>
    <col min="72" max="72" width="3.25" style="142" customWidth="1"/>
    <col min="73" max="73" width="7.625" style="142" customWidth="1"/>
    <col min="74" max="74" width="7" style="142" customWidth="1"/>
    <col min="75" max="75" width="3.25" style="142" customWidth="1"/>
    <col min="76" max="76" width="7.625" style="142" customWidth="1"/>
    <col min="77" max="77" width="7" style="142" customWidth="1"/>
    <col min="78" max="78" width="3.25" style="142" customWidth="1"/>
    <col min="79" max="79" width="7.625" style="142" customWidth="1"/>
    <col min="80" max="80" width="7" style="142" customWidth="1"/>
    <col min="81" max="81" width="3.25" style="142" customWidth="1"/>
    <col min="82" max="82" width="7.625" style="142" customWidth="1"/>
    <col min="83" max="83" width="7" style="142" customWidth="1"/>
    <col min="84" max="84" width="3.25" style="142" customWidth="1"/>
    <col min="85" max="85" width="7.625" style="142" customWidth="1"/>
    <col min="86" max="86" width="7" style="142" customWidth="1"/>
    <col min="87" max="87" width="3.25" style="142" customWidth="1"/>
    <col min="88" max="88" width="7.625" style="142" customWidth="1"/>
    <col min="89" max="89" width="7" style="142" customWidth="1"/>
    <col min="90" max="90" width="3.25" style="142" customWidth="1"/>
    <col min="91" max="91" width="7.625" style="142" customWidth="1"/>
    <col min="92" max="92" width="7" style="142" customWidth="1"/>
    <col min="93" max="93" width="3.25" style="142" customWidth="1"/>
    <col min="94" max="94" width="7.625" style="142" customWidth="1"/>
    <col min="95" max="95" width="7" style="142" customWidth="1"/>
    <col min="96" max="96" width="3.25" style="142" customWidth="1"/>
    <col min="97" max="97" width="7.625" style="142" customWidth="1"/>
    <col min="98" max="98" width="7" style="142" customWidth="1"/>
    <col min="99" max="99" width="3.25" style="142" customWidth="1"/>
    <col min="100" max="100" width="7.625" style="142" customWidth="1"/>
    <col min="101" max="101" width="7" style="142" customWidth="1"/>
    <col min="102" max="102" width="3.25" style="142" customWidth="1"/>
    <col min="103" max="103" width="7.625" style="142" customWidth="1"/>
    <col min="104" max="104" width="7" style="142" customWidth="1"/>
    <col min="105" max="105" width="3.25" style="142" customWidth="1"/>
    <col min="106" max="106" width="7.625" style="142" customWidth="1"/>
    <col min="107" max="107" width="7" style="142" customWidth="1"/>
    <col min="108" max="108" width="3.25" style="142" customWidth="1"/>
    <col min="109" max="109" width="7.625" style="142" customWidth="1"/>
    <col min="110" max="110" width="7" style="142" customWidth="1"/>
    <col min="111" max="111" width="3.25" style="142" customWidth="1"/>
    <col min="112" max="112" width="7.625" style="142" customWidth="1"/>
    <col min="113" max="113" width="7" style="142" customWidth="1"/>
    <col min="114" max="114" width="3.25" style="142" customWidth="1"/>
    <col min="115" max="115" width="7.625" style="142" customWidth="1"/>
    <col min="116" max="116" width="7" style="142" customWidth="1"/>
    <col min="117" max="117" width="3.25" style="142" customWidth="1"/>
    <col min="118" max="118" width="7.625" style="142" customWidth="1"/>
    <col min="119" max="119" width="7" style="142" customWidth="1"/>
    <col min="120" max="120" width="3.25" style="142" customWidth="1"/>
    <col min="121" max="121" width="7.625" style="142" customWidth="1"/>
    <col min="122" max="122" width="7" style="142" customWidth="1"/>
    <col min="123" max="123" width="3.25" style="142" customWidth="1"/>
    <col min="124" max="124" width="7.625" style="142" customWidth="1"/>
    <col min="125" max="125" width="7" style="142" customWidth="1"/>
    <col min="126" max="126" width="3.25" style="142" customWidth="1"/>
    <col min="127" max="127" width="7.625" style="142" customWidth="1"/>
    <col min="128" max="128" width="7" style="142" customWidth="1"/>
    <col min="129" max="129" width="3.25" style="142" customWidth="1"/>
    <col min="130" max="130" width="7.625" style="142" customWidth="1"/>
    <col min="131" max="131" width="7" style="142" customWidth="1"/>
    <col min="132" max="132" width="3.25" style="142" customWidth="1"/>
    <col min="133" max="133" width="7.625" style="142" customWidth="1"/>
    <col min="134" max="134" width="7" style="142" customWidth="1"/>
    <col min="135" max="135" width="3.25" style="142" customWidth="1"/>
    <col min="136" max="136" width="7.625" style="142" customWidth="1"/>
    <col min="137" max="137" width="7" style="142" customWidth="1"/>
    <col min="138" max="138" width="3.25" style="142" customWidth="1"/>
    <col min="139" max="139" width="7.625" style="142" customWidth="1"/>
    <col min="140" max="140" width="7" style="142" customWidth="1"/>
    <col min="141" max="141" width="3.25" style="142" customWidth="1"/>
    <col min="142" max="142" width="7.625" style="142" customWidth="1"/>
    <col min="143" max="143" width="7" style="142" customWidth="1"/>
    <col min="144" max="144" width="3.25" style="142" customWidth="1"/>
    <col min="145" max="145" width="7.625" style="142" customWidth="1"/>
    <col min="146" max="146" width="7" style="142" customWidth="1"/>
    <col min="147" max="147" width="3.25" style="142" customWidth="1"/>
    <col min="148" max="148" width="7.625" style="142" customWidth="1"/>
    <col min="149" max="149" width="7" style="142" customWidth="1"/>
    <col min="150" max="150" width="3.25" style="142" customWidth="1"/>
    <col min="151" max="151" width="7.625" style="142" customWidth="1"/>
    <col min="152" max="152" width="7" style="142" customWidth="1"/>
    <col min="153" max="153" width="3.25" style="142" customWidth="1"/>
    <col min="154" max="154" width="7.625" style="142" customWidth="1"/>
    <col min="155" max="155" width="7" style="142" customWidth="1"/>
    <col min="156" max="156" width="3.25" style="142" customWidth="1"/>
    <col min="157" max="157" width="7.625" style="142" customWidth="1"/>
    <col min="158" max="158" width="7" style="142" customWidth="1"/>
    <col min="159" max="159" width="3.25" style="142" customWidth="1"/>
    <col min="160" max="160" width="7.625" style="142" customWidth="1"/>
    <col min="161" max="161" width="7" style="142" customWidth="1"/>
    <col min="162" max="162" width="3.25" style="142" customWidth="1"/>
    <col min="163" max="163" width="7.625" style="142" customWidth="1"/>
    <col min="164" max="164" width="7" style="142" customWidth="1"/>
    <col min="165" max="165" width="3.25" style="142" customWidth="1"/>
    <col min="166" max="166" width="7.625" style="142" customWidth="1"/>
    <col min="167" max="167" width="7" style="142" customWidth="1"/>
    <col min="168" max="168" width="3.25" style="142" customWidth="1"/>
    <col min="169" max="169" width="7.625" style="142" customWidth="1"/>
    <col min="170" max="170" width="7" style="142" customWidth="1"/>
    <col min="171" max="171" width="3.25" style="142" customWidth="1"/>
    <col min="172" max="172" width="7.625" style="142" customWidth="1"/>
    <col min="173" max="173" width="7" style="142" customWidth="1"/>
    <col min="174" max="174" width="3.25" style="142" customWidth="1"/>
    <col min="175" max="175" width="7.625" style="142" customWidth="1"/>
    <col min="176" max="176" width="7" style="142" customWidth="1"/>
    <col min="177" max="177" width="3.25" style="142" customWidth="1"/>
    <col min="178" max="178" width="7.625" style="142" customWidth="1"/>
    <col min="179" max="179" width="7" style="142" customWidth="1"/>
    <col min="180" max="180" width="3.25" style="142" customWidth="1"/>
    <col min="181" max="181" width="7.625" style="142" customWidth="1"/>
    <col min="182" max="182" width="7" style="142" customWidth="1"/>
    <col min="183" max="183" width="3.25" style="142" customWidth="1"/>
    <col min="184" max="184" width="7.625" style="142" customWidth="1"/>
    <col min="185" max="185" width="7" style="142" customWidth="1"/>
    <col min="186" max="186" width="3.25" style="142" customWidth="1"/>
    <col min="187" max="187" width="7.625" style="142" customWidth="1"/>
    <col min="188" max="188" width="7" style="142" customWidth="1"/>
    <col min="189" max="189" width="3.25" style="142" customWidth="1"/>
    <col min="190" max="190" width="7.625" style="142" customWidth="1"/>
    <col min="191" max="191" width="7" style="142" customWidth="1"/>
    <col min="192" max="192" width="3.25" style="142" customWidth="1"/>
    <col min="193" max="193" width="7.625" style="142" customWidth="1"/>
    <col min="194" max="194" width="7" style="142" customWidth="1"/>
    <col min="195" max="195" width="3.25" style="142" customWidth="1"/>
    <col min="196" max="196" width="7.625" style="142" customWidth="1"/>
    <col min="197" max="197" width="7" style="142" customWidth="1"/>
    <col min="198" max="198" width="3.25" style="142" customWidth="1"/>
    <col min="199" max="199" width="7.625" style="142" customWidth="1"/>
    <col min="200" max="200" width="7" style="142" customWidth="1"/>
    <col min="201" max="201" width="3.25" style="142" customWidth="1"/>
    <col min="202" max="202" width="7.625" style="142" customWidth="1"/>
    <col min="203" max="203" width="7" style="142" customWidth="1"/>
    <col min="204" max="204" width="3.25" style="142" customWidth="1"/>
    <col min="205" max="205" width="7.625" style="142" customWidth="1"/>
    <col min="206" max="206" width="7" style="142" customWidth="1"/>
    <col min="207" max="207" width="3.25" style="142" customWidth="1"/>
    <col min="208" max="208" width="7.625" style="142" customWidth="1"/>
    <col min="209" max="209" width="7" style="142" customWidth="1"/>
    <col min="210" max="210" width="3.25" style="142" customWidth="1"/>
    <col min="211" max="211" width="7.625" style="142" customWidth="1"/>
    <col min="212" max="212" width="7" style="142" customWidth="1"/>
    <col min="213" max="213" width="3.25" style="142" customWidth="1"/>
    <col min="214" max="214" width="7.625" style="142" customWidth="1"/>
    <col min="215" max="215" width="7" style="142" customWidth="1"/>
    <col min="216" max="216" width="3.25" style="142" customWidth="1"/>
    <col min="217" max="217" width="7.625" style="142" customWidth="1"/>
    <col min="218" max="218" width="7" style="142" customWidth="1"/>
    <col min="219" max="219" width="3.25" style="142" customWidth="1"/>
    <col min="220" max="220" width="7.625" style="142" customWidth="1"/>
    <col min="221" max="221" width="7" style="142" customWidth="1"/>
    <col min="222" max="222" width="3.25" style="142" customWidth="1"/>
    <col min="223" max="223" width="7.625" style="142" customWidth="1"/>
    <col min="224" max="224" width="7" style="142" customWidth="1"/>
    <col min="225" max="225" width="3.25" style="142" customWidth="1"/>
    <col min="226" max="226" width="7.625" style="142" customWidth="1"/>
    <col min="227" max="227" width="7" style="142" customWidth="1"/>
    <col min="228" max="228" width="3.25" style="142" customWidth="1"/>
    <col min="229" max="229" width="7.625" style="142" customWidth="1"/>
    <col min="230" max="230" width="7" style="142" customWidth="1"/>
    <col min="231" max="231" width="3.25" style="142" customWidth="1"/>
    <col min="232" max="232" width="7.625" style="142" customWidth="1"/>
    <col min="233" max="233" width="7" style="142" customWidth="1"/>
    <col min="234" max="234" width="3.25" style="142" customWidth="1"/>
    <col min="235" max="235" width="7.625" style="142" customWidth="1"/>
    <col min="236" max="236" width="7" style="142" customWidth="1"/>
    <col min="237" max="237" width="3.25" style="142" customWidth="1"/>
    <col min="238" max="238" width="7.625" style="142" customWidth="1"/>
    <col min="239" max="239" width="7" style="142" customWidth="1"/>
    <col min="240" max="240" width="3.25" style="142" customWidth="1"/>
    <col min="241" max="241" width="7.625" style="142" customWidth="1"/>
    <col min="242" max="242" width="7" style="142" customWidth="1"/>
    <col min="243" max="243" width="3.25" style="142" customWidth="1"/>
    <col min="244" max="244" width="7.625" style="142" customWidth="1"/>
    <col min="245" max="245" width="7" style="142" customWidth="1"/>
    <col min="246" max="246" width="3.25" style="142" customWidth="1"/>
    <col min="247" max="247" width="7.625" style="142" customWidth="1"/>
    <col min="248" max="248" width="7" style="142" customWidth="1"/>
    <col min="249" max="249" width="3.25" style="142" customWidth="1"/>
    <col min="250" max="250" width="7.625" style="142" customWidth="1"/>
    <col min="251" max="251" width="7" style="142" customWidth="1"/>
    <col min="252" max="252" width="3.25" style="142" customWidth="1"/>
    <col min="253" max="253" width="7.625" style="142" customWidth="1"/>
    <col min="254" max="254" width="7" style="142" customWidth="1"/>
    <col min="255" max="255" width="3.25" style="142" customWidth="1"/>
    <col min="256" max="256" width="7.625" style="142" customWidth="1"/>
    <col min="257" max="257" width="7" style="142" customWidth="1"/>
    <col min="258" max="258" width="3.25" style="142" customWidth="1"/>
    <col min="259" max="259" width="7.625" style="142" customWidth="1"/>
    <col min="260" max="260" width="7" style="142" customWidth="1"/>
    <col min="261" max="261" width="3.25" style="142" customWidth="1"/>
    <col min="262" max="262" width="7.625" style="142" customWidth="1"/>
    <col min="263" max="263" width="7" style="142" customWidth="1"/>
    <col min="264" max="264" width="3.25" style="142" customWidth="1"/>
    <col min="265" max="265" width="7.625" style="142" customWidth="1"/>
    <col min="266" max="266" width="7" style="142" customWidth="1"/>
    <col min="267" max="267" width="3.25" style="142" customWidth="1"/>
    <col min="268" max="268" width="7.625" style="142" customWidth="1"/>
    <col min="269" max="269" width="7" style="142" customWidth="1"/>
    <col min="270" max="270" width="3.25" style="142" customWidth="1"/>
    <col min="271" max="271" width="7.625" style="142" customWidth="1"/>
    <col min="272" max="272" width="7" style="142" customWidth="1"/>
    <col min="273" max="273" width="3.25" style="142" customWidth="1"/>
    <col min="274" max="274" width="7.625" style="142" customWidth="1"/>
    <col min="275" max="275" width="7" style="142" customWidth="1"/>
    <col min="276" max="276" width="3.25" style="142" customWidth="1"/>
    <col min="277" max="277" width="7.625" style="142" customWidth="1"/>
    <col min="278" max="278" width="7" style="142" customWidth="1"/>
    <col min="279" max="279" width="3.25" style="142" customWidth="1"/>
    <col min="280" max="280" width="7.625" style="142" customWidth="1"/>
    <col min="281" max="281" width="7" style="142" customWidth="1"/>
    <col min="282" max="282" width="3.25" style="142" customWidth="1"/>
    <col min="283" max="283" width="7.625" style="142" customWidth="1"/>
    <col min="284" max="284" width="7" style="142" customWidth="1"/>
    <col min="285" max="285" width="3.25" style="142" customWidth="1"/>
    <col min="286" max="286" width="7.625" style="142" customWidth="1"/>
    <col min="287" max="287" width="7" style="142" customWidth="1"/>
    <col min="288" max="288" width="3.25" style="142" customWidth="1"/>
    <col min="289" max="289" width="7.625" style="142" customWidth="1"/>
    <col min="290" max="290" width="7" style="142" customWidth="1"/>
    <col min="291" max="291" width="3.25" style="142" customWidth="1"/>
    <col min="292" max="292" width="7.625" style="142" customWidth="1"/>
    <col min="293" max="293" width="7" style="142" customWidth="1"/>
    <col min="294" max="294" width="3.25" style="142" customWidth="1"/>
    <col min="295" max="295" width="7.625" style="142" customWidth="1"/>
    <col min="296" max="296" width="7" style="142" customWidth="1"/>
    <col min="297" max="297" width="3.25" style="142" customWidth="1"/>
    <col min="298" max="298" width="7.625" style="142" customWidth="1"/>
    <col min="299" max="299" width="7" style="142" customWidth="1"/>
    <col min="300" max="300" width="3.25" style="142" customWidth="1"/>
    <col min="301" max="301" width="7.625" style="142" customWidth="1"/>
    <col min="302" max="302" width="7" style="142" customWidth="1"/>
    <col min="303" max="303" width="3.25" style="142" customWidth="1"/>
    <col min="304" max="305" width="5.125" style="142" customWidth="1"/>
    <col min="306" max="306" width="5" style="142" customWidth="1"/>
    <col min="307" max="307" width="5.25" style="142" customWidth="1"/>
    <col min="308" max="309" width="7.75" style="142"/>
    <col min="310" max="310" width="10.25" style="142" customWidth="1"/>
    <col min="311" max="311" width="5.25" style="142" customWidth="1"/>
    <col min="312" max="313" width="7.75" style="142"/>
    <col min="314" max="314" width="10.25" style="142" customWidth="1"/>
    <col min="315" max="16384" width="7.75" style="142"/>
  </cols>
  <sheetData>
    <row r="1" spans="1:42" s="137" customFormat="1" ht="14.25">
      <c r="B1" s="138" t="s">
        <v>824</v>
      </c>
    </row>
    <row r="2" spans="1:42" s="137" customFormat="1" ht="14.25">
      <c r="B2" s="137" t="s">
        <v>528</v>
      </c>
      <c r="C2" s="139"/>
    </row>
    <row r="3" spans="1:42" s="137" customFormat="1" ht="14.25">
      <c r="B3" s="137" t="s">
        <v>529</v>
      </c>
    </row>
    <row r="4" spans="1:42" s="140" customFormat="1" ht="12"/>
    <row r="5" spans="1:42" s="140" customFormat="1" ht="12.75" thickBot="1">
      <c r="D5" s="141"/>
      <c r="E5" s="141"/>
      <c r="F5" s="141"/>
      <c r="G5" s="141"/>
      <c r="H5" s="141"/>
      <c r="I5" s="141"/>
      <c r="J5" s="141"/>
      <c r="K5" s="141"/>
      <c r="L5" s="141"/>
      <c r="M5" s="141"/>
      <c r="N5" s="141"/>
      <c r="O5" s="141"/>
    </row>
    <row r="6" spans="1:42" ht="15" customHeight="1" thickTop="1">
      <c r="B6" s="143" t="s">
        <v>530</v>
      </c>
      <c r="C6" s="144"/>
      <c r="D6" s="145" t="s">
        <v>547</v>
      </c>
      <c r="E6" s="146" t="s">
        <v>532</v>
      </c>
      <c r="F6" s="149"/>
      <c r="G6" s="145" t="s">
        <v>560</v>
      </c>
      <c r="H6" s="146" t="s">
        <v>532</v>
      </c>
      <c r="I6" s="149"/>
      <c r="J6" s="145" t="s">
        <v>567</v>
      </c>
      <c r="K6" s="146" t="s">
        <v>532</v>
      </c>
      <c r="L6" s="149"/>
      <c r="M6" s="145" t="s">
        <v>570</v>
      </c>
      <c r="N6" s="146" t="s">
        <v>532</v>
      </c>
      <c r="O6" s="149"/>
      <c r="P6" s="148" t="s">
        <v>617</v>
      </c>
      <c r="Q6" s="146" t="s">
        <v>532</v>
      </c>
      <c r="R6" s="147"/>
      <c r="W6" s="142" t="s">
        <v>825</v>
      </c>
    </row>
    <row r="7" spans="1:42" ht="13.9" customHeight="1">
      <c r="B7" s="150" t="s">
        <v>632</v>
      </c>
      <c r="C7" s="151"/>
      <c r="D7" s="152" t="str">
        <f>'貼_詳細品目・億円単・全国（e-Stat）'!AV7</f>
        <v>ばれいしょ</v>
      </c>
      <c r="E7" s="153"/>
      <c r="F7" s="154"/>
      <c r="G7" s="152" t="str">
        <f>'貼_詳細品目・億円単・全国（e-Stat）'!CI7</f>
        <v>小麦</v>
      </c>
      <c r="H7" s="153"/>
      <c r="I7" s="154"/>
      <c r="J7" s="152" t="str">
        <f>'貼_詳細品目・億円単・全国（e-Stat）'!DD7</f>
        <v>てんさい</v>
      </c>
      <c r="K7" s="153"/>
      <c r="L7" s="154"/>
      <c r="M7" s="152" t="str">
        <f>'貼_詳細品目・億円単・全国（e-Stat）'!DM7</f>
        <v>大豆</v>
      </c>
      <c r="N7" s="153"/>
      <c r="O7" s="154"/>
      <c r="P7" s="152" t="str">
        <f>'貼_詳細品目・億円単・全国（e-Stat）'!IX7</f>
        <v>そば</v>
      </c>
      <c r="Q7" s="153"/>
      <c r="R7" s="154"/>
      <c r="W7" s="142" t="s">
        <v>826</v>
      </c>
      <c r="AC7" s="142" t="s">
        <v>827</v>
      </c>
    </row>
    <row r="8" spans="1:42" ht="13.9" customHeight="1">
      <c r="B8" s="439" t="s">
        <v>732</v>
      </c>
      <c r="C8" s="440"/>
      <c r="D8" s="155" t="s">
        <v>420</v>
      </c>
      <c r="E8" s="155" t="s">
        <v>733</v>
      </c>
      <c r="F8" s="156" t="s">
        <v>418</v>
      </c>
      <c r="G8" s="155" t="s">
        <v>420</v>
      </c>
      <c r="H8" s="155" t="s">
        <v>733</v>
      </c>
      <c r="I8" s="156" t="s">
        <v>418</v>
      </c>
      <c r="J8" s="155" t="s">
        <v>420</v>
      </c>
      <c r="K8" s="155" t="s">
        <v>733</v>
      </c>
      <c r="L8" s="156" t="s">
        <v>418</v>
      </c>
      <c r="M8" s="155" t="s">
        <v>420</v>
      </c>
      <c r="N8" s="155" t="s">
        <v>733</v>
      </c>
      <c r="O8" s="156" t="s">
        <v>418</v>
      </c>
      <c r="P8" s="155" t="s">
        <v>420</v>
      </c>
      <c r="Q8" s="155" t="s">
        <v>733</v>
      </c>
      <c r="R8" s="156" t="s">
        <v>418</v>
      </c>
    </row>
    <row r="9" spans="1:42">
      <c r="C9" s="151"/>
      <c r="D9" s="157"/>
      <c r="E9" s="157"/>
      <c r="F9" s="157"/>
      <c r="G9" s="157"/>
      <c r="H9" s="157"/>
      <c r="I9" s="157"/>
      <c r="J9" s="157"/>
      <c r="K9" s="157"/>
      <c r="L9" s="157"/>
      <c r="M9" s="157"/>
      <c r="N9" s="157"/>
      <c r="O9" s="157"/>
      <c r="P9" s="157"/>
      <c r="Q9" s="157"/>
      <c r="R9" s="157"/>
      <c r="V9" s="151"/>
      <c r="W9" s="442" t="s">
        <v>34</v>
      </c>
      <c r="X9" s="442"/>
      <c r="Y9" s="442"/>
      <c r="Z9" s="443"/>
      <c r="AA9" s="441" t="s">
        <v>31</v>
      </c>
      <c r="AB9" s="442"/>
      <c r="AC9" s="442"/>
      <c r="AD9" s="443"/>
      <c r="AE9" s="441" t="s">
        <v>35</v>
      </c>
      <c r="AF9" s="442"/>
      <c r="AG9" s="442"/>
      <c r="AH9" s="443"/>
      <c r="AI9" s="441" t="s">
        <v>33</v>
      </c>
      <c r="AJ9" s="442"/>
      <c r="AK9" s="442"/>
      <c r="AL9" s="443"/>
      <c r="AM9" s="441" t="s">
        <v>32</v>
      </c>
      <c r="AN9" s="442"/>
      <c r="AO9" s="442"/>
      <c r="AP9" s="443"/>
    </row>
    <row r="10" spans="1:42">
      <c r="C10" s="151"/>
      <c r="D10" s="158" t="s">
        <v>734</v>
      </c>
      <c r="E10" s="158" t="s">
        <v>735</v>
      </c>
      <c r="F10" s="158"/>
      <c r="G10" s="158" t="s">
        <v>734</v>
      </c>
      <c r="H10" s="158" t="s">
        <v>735</v>
      </c>
      <c r="I10" s="158"/>
      <c r="J10" s="158" t="s">
        <v>734</v>
      </c>
      <c r="K10" s="158" t="s">
        <v>735</v>
      </c>
      <c r="L10" s="158"/>
      <c r="M10" s="158" t="s">
        <v>734</v>
      </c>
      <c r="N10" s="158" t="s">
        <v>735</v>
      </c>
      <c r="O10" s="158"/>
      <c r="P10" s="158" t="s">
        <v>734</v>
      </c>
      <c r="Q10" s="158" t="s">
        <v>735</v>
      </c>
      <c r="R10" s="158"/>
      <c r="V10" s="151"/>
      <c r="W10" s="142" t="s">
        <v>10</v>
      </c>
      <c r="X10" s="142" t="s">
        <v>828</v>
      </c>
      <c r="Y10" s="142" t="s">
        <v>6</v>
      </c>
      <c r="Z10" s="151" t="s">
        <v>829</v>
      </c>
      <c r="AA10" s="142" t="s">
        <v>10</v>
      </c>
      <c r="AB10" s="142" t="s">
        <v>828</v>
      </c>
      <c r="AC10" s="142" t="s">
        <v>6</v>
      </c>
      <c r="AD10" s="151" t="s">
        <v>829</v>
      </c>
      <c r="AE10" s="142" t="s">
        <v>10</v>
      </c>
      <c r="AF10" s="142" t="s">
        <v>828</v>
      </c>
      <c r="AG10" s="142" t="s">
        <v>6</v>
      </c>
      <c r="AH10" s="151" t="s">
        <v>829</v>
      </c>
      <c r="AI10" s="142" t="s">
        <v>10</v>
      </c>
      <c r="AJ10" s="142" t="s">
        <v>828</v>
      </c>
      <c r="AK10" s="142" t="s">
        <v>6</v>
      </c>
      <c r="AL10" s="151" t="s">
        <v>829</v>
      </c>
      <c r="AM10" s="142" t="s">
        <v>10</v>
      </c>
      <c r="AN10" s="142" t="s">
        <v>828</v>
      </c>
      <c r="AO10" s="142" t="s">
        <v>6</v>
      </c>
      <c r="AP10" s="151" t="s">
        <v>829</v>
      </c>
    </row>
    <row r="11" spans="1:42" ht="13.9" customHeight="1">
      <c r="B11" s="159" t="s">
        <v>830</v>
      </c>
      <c r="C11" s="160" t="s">
        <v>476</v>
      </c>
      <c r="D11" s="161">
        <f>'貼_詳細品目・億円単・全国（e-Stat）'!AV11</f>
        <v>1012</v>
      </c>
      <c r="E11" s="161">
        <f>'貼_詳細品目・億円単・全国（e-Stat）'!AW11</f>
        <v>100</v>
      </c>
      <c r="F11" s="161">
        <f>'貼_詳細品目・億円単・全国（e-Stat）'!AX11</f>
        <v>0</v>
      </c>
      <c r="G11" s="161">
        <f>'貼_詳細品目・億円単・全国（e-Stat）'!CI11</f>
        <v>547</v>
      </c>
      <c r="H11" s="161">
        <f>'貼_詳細品目・億円単・全国（e-Stat）'!CJ11</f>
        <v>100</v>
      </c>
      <c r="I11" s="161">
        <f>'貼_詳細品目・億円単・全国（e-Stat）'!CK11</f>
        <v>0</v>
      </c>
      <c r="J11" s="161">
        <f>'貼_詳細品目・億円単・全国（e-Stat）'!DD11</f>
        <v>448</v>
      </c>
      <c r="K11" s="161">
        <f>'貼_詳細品目・億円単・全国（e-Stat）'!DE11</f>
        <v>100</v>
      </c>
      <c r="L11" s="161">
        <f>'貼_詳細品目・億円単・全国（e-Stat）'!DF11</f>
        <v>0</v>
      </c>
      <c r="M11" s="161">
        <f>'貼_詳細品目・億円単・全国（e-Stat）'!DM11</f>
        <v>407</v>
      </c>
      <c r="N11" s="161">
        <f>'貼_詳細品目・億円単・全国（e-Stat）'!DN11</f>
        <v>100</v>
      </c>
      <c r="O11" s="161">
        <f>'貼_詳細品目・億円単・全国（e-Stat）'!DO11</f>
        <v>0</v>
      </c>
      <c r="P11" s="161">
        <f>'貼_詳細品目・億円単・全国（e-Stat）'!IX11</f>
        <v>82</v>
      </c>
      <c r="Q11" s="161">
        <f>'貼_詳細品目・億円単・全国（e-Stat）'!IY11</f>
        <v>100</v>
      </c>
      <c r="R11" s="161">
        <f>'貼_詳細品目・億円単・全国（e-Stat）'!IZ11</f>
        <v>0</v>
      </c>
      <c r="V11" s="151"/>
      <c r="W11" s="142" t="s">
        <v>12</v>
      </c>
      <c r="X11" s="142" t="s">
        <v>831</v>
      </c>
      <c r="Z11" s="151"/>
      <c r="AA11" s="142" t="s">
        <v>12</v>
      </c>
      <c r="AB11" s="142" t="s">
        <v>831</v>
      </c>
      <c r="AD11" s="151"/>
      <c r="AE11" s="142" t="s">
        <v>12</v>
      </c>
      <c r="AF11" s="142" t="s">
        <v>831</v>
      </c>
      <c r="AH11" s="151"/>
      <c r="AI11" s="142" t="s">
        <v>12</v>
      </c>
      <c r="AJ11" s="142" t="s">
        <v>831</v>
      </c>
      <c r="AL11" s="151"/>
      <c r="AM11" s="142" t="s">
        <v>12</v>
      </c>
      <c r="AN11" s="142" t="s">
        <v>831</v>
      </c>
      <c r="AP11" s="151"/>
    </row>
    <row r="12" spans="1:42">
      <c r="B12" s="162" t="s">
        <v>755</v>
      </c>
      <c r="C12" s="163"/>
      <c r="D12" s="164"/>
      <c r="E12" s="164"/>
      <c r="F12" s="164"/>
      <c r="G12" s="164"/>
      <c r="H12" s="164"/>
      <c r="I12" s="164"/>
      <c r="J12" s="164"/>
      <c r="K12" s="164"/>
      <c r="L12" s="164"/>
      <c r="M12" s="164"/>
      <c r="N12" s="164"/>
      <c r="O12" s="164"/>
      <c r="P12" s="164"/>
      <c r="Q12" s="164"/>
      <c r="R12" s="164"/>
      <c r="V12" s="151" t="s">
        <v>13</v>
      </c>
      <c r="W12" s="166">
        <f>D11</f>
        <v>1012</v>
      </c>
      <c r="X12" s="166">
        <f>E11</f>
        <v>100</v>
      </c>
      <c r="Z12" s="151"/>
      <c r="AA12" s="166">
        <f>G11</f>
        <v>547</v>
      </c>
      <c r="AB12" s="166">
        <f>H11</f>
        <v>100</v>
      </c>
      <c r="AD12" s="151"/>
      <c r="AE12" s="166">
        <f>J11</f>
        <v>448</v>
      </c>
      <c r="AF12" s="166">
        <f>K11</f>
        <v>100</v>
      </c>
      <c r="AH12" s="151"/>
      <c r="AI12" s="166">
        <f>M11</f>
        <v>407</v>
      </c>
      <c r="AJ12" s="166">
        <f>N11</f>
        <v>100</v>
      </c>
      <c r="AL12" s="151"/>
      <c r="AM12" s="166">
        <f>P11</f>
        <v>82</v>
      </c>
      <c r="AN12" s="166">
        <f>Q11</f>
        <v>100</v>
      </c>
      <c r="AP12" s="151"/>
    </row>
    <row r="13" spans="1:42" ht="12.4" customHeight="1">
      <c r="A13" s="142">
        <v>1</v>
      </c>
      <c r="B13" s="142" t="s">
        <v>475</v>
      </c>
      <c r="C13" s="163" t="s">
        <v>442</v>
      </c>
      <c r="D13" s="165">
        <f>'貼_詳細品目・億円単・全国（e-Stat）'!AV32</f>
        <v>543</v>
      </c>
      <c r="E13" s="165">
        <f>'貼_詳細品目・億円単・全国（e-Stat）'!AW32</f>
        <v>53.7</v>
      </c>
      <c r="F13" s="165">
        <f>'貼_詳細品目・億円単・全国（e-Stat）'!AX32</f>
        <v>1</v>
      </c>
      <c r="G13" s="165">
        <f>'貼_詳細品目・億円単・全国（e-Stat）'!CI32</f>
        <v>414</v>
      </c>
      <c r="H13" s="165">
        <f>'貼_詳細品目・億円単・全国（e-Stat）'!CJ32</f>
        <v>75.7</v>
      </c>
      <c r="I13" s="165">
        <f>'貼_詳細品目・億円単・全国（e-Stat）'!CK32</f>
        <v>1</v>
      </c>
      <c r="J13" s="165">
        <f>'貼_詳細品目・億円単・全国（e-Stat）'!DD32</f>
        <v>448</v>
      </c>
      <c r="K13" s="165">
        <f>'貼_詳細品目・億円単・全国（e-Stat）'!DE32</f>
        <v>100</v>
      </c>
      <c r="L13" s="165">
        <f>'貼_詳細品目・億円単・全国（e-Stat）'!DF32</f>
        <v>1</v>
      </c>
      <c r="M13" s="165">
        <f>'貼_詳細品目・億円単・全国（e-Stat）'!DM32</f>
        <v>182</v>
      </c>
      <c r="N13" s="165">
        <f>'貼_詳細品目・億円単・全国（e-Stat）'!DN32</f>
        <v>44.7</v>
      </c>
      <c r="O13" s="165">
        <f>'貼_詳細品目・億円単・全国（e-Stat）'!DO32</f>
        <v>1</v>
      </c>
      <c r="P13" s="165">
        <f>'貼_詳細品目・億円単・全国（e-Stat）'!IX32</f>
        <v>36</v>
      </c>
      <c r="Q13" s="165">
        <f>'貼_詳細品目・億円単・全国（e-Stat）'!IY32</f>
        <v>43.9</v>
      </c>
      <c r="R13" s="165">
        <f>'貼_詳細品目・億円単・全国（e-Stat）'!IZ32</f>
        <v>1</v>
      </c>
      <c r="U13" s="142">
        <v>1</v>
      </c>
      <c r="V13" s="151" t="s">
        <v>475</v>
      </c>
      <c r="W13" s="142">
        <f t="shared" ref="W13:W59" si="0">_xlfn.XLOOKUP($V13,$B$13:$B$59,$D$13:$D$59)</f>
        <v>543</v>
      </c>
      <c r="X13" s="142">
        <f t="shared" ref="X13:X59" si="1">_xlfn.XLOOKUP($V13,$B$13:$B$59,$E$13:$E$59)</f>
        <v>53.7</v>
      </c>
      <c r="Y13" s="142">
        <f t="shared" ref="Y13:Y59" si="2">_xlfn.XLOOKUP($V13,$B$13:$B$59,$F$13:$F$59)</f>
        <v>1</v>
      </c>
      <c r="Z13" s="151">
        <f>IFERROR(_xlfn.RANK.EQ(F13,$F$13:$F$59,1)+COUNTIF($F$13:$F13,$F13)-1,"-")</f>
        <v>1</v>
      </c>
      <c r="AA13" s="142">
        <f t="shared" ref="AA13:AA59" si="3">_xlfn.XLOOKUP($V13,$B$13:$B$59,$G$13:$G$59)</f>
        <v>414</v>
      </c>
      <c r="AB13" s="142">
        <f t="shared" ref="AB13:AB59" si="4">_xlfn.XLOOKUP($V13,$B$13:$B$59,$H$13:$H$59)</f>
        <v>75.7</v>
      </c>
      <c r="AC13" s="142">
        <f t="shared" ref="AC13:AC59" si="5">_xlfn.XLOOKUP($V13,$B$13:$B$59,$I$13:$I$59)</f>
        <v>1</v>
      </c>
      <c r="AD13" s="151">
        <f>IFERROR(_xlfn.RANK.EQ(I13,$I$13:$I$59,1)+COUNTIF($I$13:$I13,$I13)-1,"-")</f>
        <v>1</v>
      </c>
      <c r="AE13" s="142">
        <f t="shared" ref="AE13:AE59" si="6">_xlfn.XLOOKUP($V13,$B$13:$B$59,$J$13:$J$59)</f>
        <v>448</v>
      </c>
      <c r="AF13" s="142">
        <f t="shared" ref="AF13:AF59" si="7">_xlfn.XLOOKUP($V13,$B$13:$B$59,$K$13:$K$59)</f>
        <v>100</v>
      </c>
      <c r="AG13" s="142">
        <f t="shared" ref="AG13:AG59" si="8">_xlfn.XLOOKUP($V13,$B$13:$B$59,$L$13:$L$59)</f>
        <v>1</v>
      </c>
      <c r="AH13" s="151">
        <f>IFERROR(_xlfn.RANK.EQ(L13,$L$13:$L$59,1)+COUNTIF($L$13:$L13,$L13)-1,"-")</f>
        <v>1</v>
      </c>
      <c r="AI13" s="142">
        <f t="shared" ref="AI13:AI59" si="9">_xlfn.XLOOKUP($V13,$B$13:$B$59,$M$13:$M$59)</f>
        <v>182</v>
      </c>
      <c r="AJ13" s="142">
        <f t="shared" ref="AJ13:AJ59" si="10">_xlfn.XLOOKUP($V13,$B$13:$B$59,$N$13:$N$59)</f>
        <v>44.7</v>
      </c>
      <c r="AK13" s="142">
        <f t="shared" ref="AK13:AK59" si="11">_xlfn.XLOOKUP($V13,$B$13:$B$59,$O$13:$O$59)</f>
        <v>1</v>
      </c>
      <c r="AL13" s="151">
        <f>IFERROR(_xlfn.RANK.EQ(O13,$O$13:$O$59,1)+COUNTIF($O$13:$O13,$O13)-1,"-")</f>
        <v>1</v>
      </c>
      <c r="AM13" s="142">
        <f t="shared" ref="AM13:AM59" si="12">_xlfn.XLOOKUP($V13,$B$13:$B$59,$P$13:$P$59)</f>
        <v>36</v>
      </c>
      <c r="AN13" s="142">
        <f t="shared" ref="AN13:AN59" si="13">_xlfn.XLOOKUP($V13,$B$13:$B$59,$Q$13:$Q$59)</f>
        <v>43.9</v>
      </c>
      <c r="AO13" s="142">
        <f t="shared" ref="AO13:AO59" si="14">_xlfn.XLOOKUP($V13,$B$13:$B$59,$R$13:$R$59)</f>
        <v>1</v>
      </c>
      <c r="AP13" s="151">
        <f>IFERROR(_xlfn.RANK.EQ(R13,$R$13:$R$59,1)+COUNTIF($R$13:$R13,$R13)-1,"-")</f>
        <v>1</v>
      </c>
    </row>
    <row r="14" spans="1:42" ht="12.4" customHeight="1">
      <c r="A14" s="142">
        <v>2</v>
      </c>
      <c r="B14" s="142" t="s">
        <v>477</v>
      </c>
      <c r="C14" s="163" t="s">
        <v>443</v>
      </c>
      <c r="D14" s="165">
        <f>'貼_詳細品目・億円単・全国（e-Stat）'!AV33</f>
        <v>14</v>
      </c>
      <c r="E14" s="165">
        <f>'貼_詳細品目・億円単・全国（e-Stat）'!AW33</f>
        <v>1.4</v>
      </c>
      <c r="F14" s="165">
        <f>'貼_詳細品目・億円単・全国（e-Stat）'!AX33</f>
        <v>8</v>
      </c>
      <c r="G14" s="165">
        <f>'貼_詳細品目・億円単・全国（e-Stat）'!CI33</f>
        <v>1</v>
      </c>
      <c r="H14" s="165">
        <f>'貼_詳細品目・億円単・全国（e-Stat）'!CJ33</f>
        <v>0.2</v>
      </c>
      <c r="I14" s="165">
        <f>'貼_詳細品目・億円単・全国（e-Stat）'!CK33</f>
        <v>21</v>
      </c>
      <c r="J14" s="165" t="str">
        <f>'貼_詳細品目・億円単・全国（e-Stat）'!DD33</f>
        <v>-</v>
      </c>
      <c r="K14" s="165" t="str">
        <f>'貼_詳細品目・億円単・全国（e-Stat）'!DE33</f>
        <v>-</v>
      </c>
      <c r="L14" s="165" t="str">
        <f>'貼_詳細品目・億円単・全国（e-Stat）'!DF33</f>
        <v>-</v>
      </c>
      <c r="M14" s="165">
        <f>'貼_詳細品目・億円単・全国（e-Stat）'!DM33</f>
        <v>7</v>
      </c>
      <c r="N14" s="165">
        <f>'貼_詳細品目・億円単・全国（e-Stat）'!DN33</f>
        <v>1.7</v>
      </c>
      <c r="O14" s="165">
        <f>'貼_詳細品目・億円単・全国（e-Stat）'!DO33</f>
        <v>14</v>
      </c>
      <c r="P14" s="165">
        <f>'貼_詳細品目・億円単・全国（e-Stat）'!IX33</f>
        <v>1</v>
      </c>
      <c r="Q14" s="165">
        <f>'貼_詳細品目・億円単・全国（e-Stat）'!IY33</f>
        <v>1.2</v>
      </c>
      <c r="R14" s="165">
        <f>'貼_詳細品目・億円単・全国（e-Stat）'!IZ33</f>
        <v>12</v>
      </c>
      <c r="U14" s="142">
        <v>2</v>
      </c>
      <c r="V14" s="151" t="s">
        <v>477</v>
      </c>
      <c r="W14" s="142">
        <f t="shared" si="0"/>
        <v>14</v>
      </c>
      <c r="X14" s="142">
        <f t="shared" si="1"/>
        <v>1.4</v>
      </c>
      <c r="Y14" s="142">
        <f t="shared" si="2"/>
        <v>8</v>
      </c>
      <c r="Z14" s="151">
        <f>IFERROR(_xlfn.RANK.EQ(F14,$F$13:$F$59,1)+COUNTIF($F$13:$F14,$F14)-1,"-")</f>
        <v>8</v>
      </c>
      <c r="AA14" s="142">
        <f t="shared" si="3"/>
        <v>1</v>
      </c>
      <c r="AB14" s="142">
        <f t="shared" si="4"/>
        <v>0.2</v>
      </c>
      <c r="AC14" s="142">
        <f t="shared" si="5"/>
        <v>21</v>
      </c>
      <c r="AD14" s="151">
        <f>IFERROR(_xlfn.RANK.EQ(I14,$I$13:$I$59,1)+COUNTIF($I$13:$I14,$I14)-1,"-")</f>
        <v>21</v>
      </c>
      <c r="AE14" s="142" t="str">
        <f t="shared" si="6"/>
        <v>-</v>
      </c>
      <c r="AF14" s="142" t="str">
        <f t="shared" si="7"/>
        <v>-</v>
      </c>
      <c r="AG14" s="142" t="str">
        <f t="shared" si="8"/>
        <v>-</v>
      </c>
      <c r="AH14" s="151" t="str">
        <f>IFERROR(_xlfn.RANK.EQ(L14,$L$13:$L$59,1)+COUNTIF($L$13:$L14,$L14)-1,"-")</f>
        <v>-</v>
      </c>
      <c r="AI14" s="142">
        <f t="shared" si="9"/>
        <v>7</v>
      </c>
      <c r="AJ14" s="142">
        <f t="shared" si="10"/>
        <v>1.7</v>
      </c>
      <c r="AK14" s="142">
        <f t="shared" si="11"/>
        <v>14</v>
      </c>
      <c r="AL14" s="151">
        <f>IFERROR(_xlfn.RANK.EQ(O14,$O$13:$O$59,1)+COUNTIF($O$13:$O14,$O14)-1,"-")</f>
        <v>14</v>
      </c>
      <c r="AM14" s="142">
        <f t="shared" si="12"/>
        <v>1</v>
      </c>
      <c r="AN14" s="142">
        <f t="shared" si="13"/>
        <v>1.2</v>
      </c>
      <c r="AO14" s="142">
        <f t="shared" si="14"/>
        <v>12</v>
      </c>
      <c r="AP14" s="151">
        <f>IFERROR(_xlfn.RANK.EQ(R14,$R$13:$R$59,1)+COUNTIF($R$13:$R14,$R14)-1,"-")</f>
        <v>12</v>
      </c>
    </row>
    <row r="15" spans="1:42" ht="12.4" customHeight="1">
      <c r="A15" s="142">
        <v>3</v>
      </c>
      <c r="B15" s="142" t="s">
        <v>480</v>
      </c>
      <c r="C15" s="163" t="s">
        <v>444</v>
      </c>
      <c r="D15" s="165">
        <f>'貼_詳細品目・億円単・全国（e-Stat）'!AV34</f>
        <v>3</v>
      </c>
      <c r="E15" s="165">
        <f>'貼_詳細品目・億円単・全国（e-Stat）'!AW34</f>
        <v>0.3</v>
      </c>
      <c r="F15" s="165">
        <f>'貼_詳細品目・億円単・全国（e-Stat）'!AX34</f>
        <v>20</v>
      </c>
      <c r="G15" s="165">
        <f>'貼_詳細品目・億円単・全国（e-Stat）'!CI34</f>
        <v>4</v>
      </c>
      <c r="H15" s="165">
        <f>'貼_詳細品目・億円単・全国（e-Stat）'!CJ34</f>
        <v>0.7</v>
      </c>
      <c r="I15" s="165">
        <f>'貼_詳細品目・億円単・全国（e-Stat）'!CK34</f>
        <v>12</v>
      </c>
      <c r="J15" s="165" t="str">
        <f>'貼_詳細品目・億円単・全国（e-Stat）'!DD34</f>
        <v>-</v>
      </c>
      <c r="K15" s="165" t="str">
        <f>'貼_詳細品目・億円単・全国（e-Stat）'!DE34</f>
        <v>-</v>
      </c>
      <c r="L15" s="165" t="str">
        <f>'貼_詳細品目・億円単・全国（e-Stat）'!DF34</f>
        <v>-</v>
      </c>
      <c r="M15" s="165">
        <f>'貼_詳細品目・億円単・全国（e-Stat）'!DM34</f>
        <v>9</v>
      </c>
      <c r="N15" s="165">
        <f>'貼_詳細品目・億円単・全国（e-Stat）'!DN34</f>
        <v>2.2000000000000002</v>
      </c>
      <c r="O15" s="165">
        <f>'貼_詳細品目・億円単・全国（e-Stat）'!DO34</f>
        <v>11</v>
      </c>
      <c r="P15" s="165">
        <f>'貼_詳細品目・億円単・全国（e-Stat）'!IX34</f>
        <v>2</v>
      </c>
      <c r="Q15" s="165">
        <f>'貼_詳細品目・億円単・全国（e-Stat）'!IY34</f>
        <v>2.4</v>
      </c>
      <c r="R15" s="165">
        <f>'貼_詳細品目・億円単・全国（e-Stat）'!IZ34</f>
        <v>9</v>
      </c>
      <c r="U15" s="142">
        <v>3</v>
      </c>
      <c r="V15" s="151" t="s">
        <v>480</v>
      </c>
      <c r="W15" s="142">
        <f t="shared" si="0"/>
        <v>3</v>
      </c>
      <c r="X15" s="142">
        <f t="shared" si="1"/>
        <v>0.3</v>
      </c>
      <c r="Y15" s="142">
        <f t="shared" si="2"/>
        <v>20</v>
      </c>
      <c r="Z15" s="151">
        <f>IFERROR(_xlfn.RANK.EQ(F15,$F$13:$F$59,1)+COUNTIF($F$13:$F15,$F15)-1,"-")</f>
        <v>20</v>
      </c>
      <c r="AA15" s="142">
        <f t="shared" si="3"/>
        <v>4</v>
      </c>
      <c r="AB15" s="142">
        <f t="shared" si="4"/>
        <v>0.7</v>
      </c>
      <c r="AC15" s="142">
        <f t="shared" si="5"/>
        <v>12</v>
      </c>
      <c r="AD15" s="151">
        <f>IFERROR(_xlfn.RANK.EQ(I15,$I$13:$I$59,1)+COUNTIF($I$13:$I15,$I15)-1,"-")</f>
        <v>12</v>
      </c>
      <c r="AE15" s="142" t="str">
        <f t="shared" si="6"/>
        <v>-</v>
      </c>
      <c r="AF15" s="142" t="str">
        <f t="shared" si="7"/>
        <v>-</v>
      </c>
      <c r="AG15" s="142" t="str">
        <f t="shared" si="8"/>
        <v>-</v>
      </c>
      <c r="AH15" s="151" t="str">
        <f>IFERROR(_xlfn.RANK.EQ(L15,$L$13:$L$59,1)+COUNTIF($L$13:$L15,$L15)-1,"-")</f>
        <v>-</v>
      </c>
      <c r="AI15" s="142">
        <f t="shared" si="9"/>
        <v>9</v>
      </c>
      <c r="AJ15" s="142">
        <f t="shared" si="10"/>
        <v>2.2000000000000002</v>
      </c>
      <c r="AK15" s="142">
        <f t="shared" si="11"/>
        <v>11</v>
      </c>
      <c r="AL15" s="151">
        <f>IFERROR(_xlfn.RANK.EQ(O15,$O$13:$O$59,1)+COUNTIF($O$13:$O15,$O15)-1,"-")</f>
        <v>11</v>
      </c>
      <c r="AM15" s="142">
        <f t="shared" si="12"/>
        <v>2</v>
      </c>
      <c r="AN15" s="142">
        <f t="shared" si="13"/>
        <v>2.4</v>
      </c>
      <c r="AO15" s="142">
        <f t="shared" si="14"/>
        <v>9</v>
      </c>
      <c r="AP15" s="151">
        <f>IFERROR(_xlfn.RANK.EQ(R15,$R$13:$R$59,1)+COUNTIF($R$13:$R15,$R15)-1,"-")</f>
        <v>9</v>
      </c>
    </row>
    <row r="16" spans="1:42" ht="12.4" customHeight="1">
      <c r="A16" s="142">
        <v>4</v>
      </c>
      <c r="B16" s="142" t="s">
        <v>482</v>
      </c>
      <c r="C16" s="163" t="s">
        <v>445</v>
      </c>
      <c r="D16" s="165">
        <f>'貼_詳細品目・億円単・全国（e-Stat）'!AV35</f>
        <v>3</v>
      </c>
      <c r="E16" s="165">
        <f>'貼_詳細品目・億円単・全国（e-Stat）'!AW35</f>
        <v>0.3</v>
      </c>
      <c r="F16" s="165">
        <f>'貼_詳細品目・億円単・全国（e-Stat）'!AX35</f>
        <v>24</v>
      </c>
      <c r="G16" s="165">
        <f>'貼_詳細品目・億円単・全国（e-Stat）'!CI35</f>
        <v>1</v>
      </c>
      <c r="H16" s="165">
        <f>'貼_詳細品目・億円単・全国（e-Stat）'!CJ35</f>
        <v>0.2</v>
      </c>
      <c r="I16" s="165">
        <f>'貼_詳細品目・億円単・全国（e-Stat）'!CK35</f>
        <v>20</v>
      </c>
      <c r="J16" s="165" t="str">
        <f>'貼_詳細品目・億円単・全国（e-Stat）'!DD35</f>
        <v>-</v>
      </c>
      <c r="K16" s="165" t="str">
        <f>'貼_詳細品目・億円単・全国（e-Stat）'!DE35</f>
        <v>-</v>
      </c>
      <c r="L16" s="165" t="str">
        <f>'貼_詳細品目・億円単・全国（e-Stat）'!DF35</f>
        <v>-</v>
      </c>
      <c r="M16" s="165">
        <f>'貼_詳細品目・億円単・全国（e-Stat）'!DM35</f>
        <v>28</v>
      </c>
      <c r="N16" s="165">
        <f>'貼_詳細品目・億円単・全国（e-Stat）'!DN35</f>
        <v>6.9</v>
      </c>
      <c r="O16" s="165">
        <f>'貼_詳細品目・億円単・全国（e-Stat）'!DO35</f>
        <v>2</v>
      </c>
      <c r="P16" s="165">
        <f>'貼_詳細品目・億円単・全国（e-Stat）'!IX35</f>
        <v>0</v>
      </c>
      <c r="Q16" s="165">
        <f>'貼_詳細品目・億円単・全国（e-Stat）'!IY35</f>
        <v>0</v>
      </c>
      <c r="R16" s="165">
        <f>'貼_詳細品目・億円単・全国（e-Stat）'!IZ35</f>
        <v>18</v>
      </c>
      <c r="U16" s="142">
        <v>4</v>
      </c>
      <c r="V16" s="151" t="s">
        <v>482</v>
      </c>
      <c r="W16" s="142">
        <f t="shared" si="0"/>
        <v>3</v>
      </c>
      <c r="X16" s="142">
        <f t="shared" si="1"/>
        <v>0.3</v>
      </c>
      <c r="Y16" s="142">
        <f t="shared" si="2"/>
        <v>24</v>
      </c>
      <c r="Z16" s="151">
        <f>IFERROR(_xlfn.RANK.EQ(F16,$F$13:$F$59,1)+COUNTIF($F$13:$F16,$F16)-1,"-")</f>
        <v>24</v>
      </c>
      <c r="AA16" s="142">
        <f t="shared" si="3"/>
        <v>1</v>
      </c>
      <c r="AB16" s="142">
        <f t="shared" si="4"/>
        <v>0.2</v>
      </c>
      <c r="AC16" s="142">
        <f t="shared" si="5"/>
        <v>20</v>
      </c>
      <c r="AD16" s="151">
        <f>IFERROR(_xlfn.RANK.EQ(I16,$I$13:$I$59,1)+COUNTIF($I$13:$I16,$I16)-1,"-")</f>
        <v>20</v>
      </c>
      <c r="AE16" s="142" t="str">
        <f t="shared" si="6"/>
        <v>-</v>
      </c>
      <c r="AF16" s="142" t="str">
        <f t="shared" si="7"/>
        <v>-</v>
      </c>
      <c r="AG16" s="142" t="str">
        <f t="shared" si="8"/>
        <v>-</v>
      </c>
      <c r="AH16" s="151" t="str">
        <f>IFERROR(_xlfn.RANK.EQ(L16,$L$13:$L$59,1)+COUNTIF($L$13:$L16,$L16)-1,"-")</f>
        <v>-</v>
      </c>
      <c r="AI16" s="142">
        <f t="shared" si="9"/>
        <v>28</v>
      </c>
      <c r="AJ16" s="142">
        <f t="shared" si="10"/>
        <v>6.9</v>
      </c>
      <c r="AK16" s="142">
        <f t="shared" si="11"/>
        <v>2</v>
      </c>
      <c r="AL16" s="151">
        <f>IFERROR(_xlfn.RANK.EQ(O16,$O$13:$O$59,1)+COUNTIF($O$13:$O16,$O16)-1,"-")</f>
        <v>2</v>
      </c>
      <c r="AM16" s="142">
        <f t="shared" si="12"/>
        <v>0</v>
      </c>
      <c r="AN16" s="142">
        <f t="shared" si="13"/>
        <v>0</v>
      </c>
      <c r="AO16" s="142">
        <f t="shared" si="14"/>
        <v>18</v>
      </c>
      <c r="AP16" s="151">
        <f>IFERROR(_xlfn.RANK.EQ(R16,$R$13:$R$59,1)+COUNTIF($R$13:$R16,$R16)-1,"-")</f>
        <v>18</v>
      </c>
    </row>
    <row r="17" spans="1:42" ht="12.4" customHeight="1">
      <c r="A17" s="142">
        <v>5</v>
      </c>
      <c r="B17" s="142" t="s">
        <v>483</v>
      </c>
      <c r="C17" s="163" t="s">
        <v>446</v>
      </c>
      <c r="D17" s="165">
        <f>'貼_詳細品目・億円単・全国（e-Stat）'!AV36</f>
        <v>6</v>
      </c>
      <c r="E17" s="165">
        <f>'貼_詳細品目・億円単・全国（e-Stat）'!AW36</f>
        <v>0.6</v>
      </c>
      <c r="F17" s="165">
        <f>'貼_詳細品目・億円単・全国（e-Stat）'!AX36</f>
        <v>14</v>
      </c>
      <c r="G17" s="165">
        <f>'貼_詳細品目・億円単・全国（e-Stat）'!CI36</f>
        <v>0</v>
      </c>
      <c r="H17" s="165">
        <f>'貼_詳細品目・億円単・全国（e-Stat）'!CJ36</f>
        <v>0</v>
      </c>
      <c r="I17" s="165">
        <f>'貼_詳細品目・億円単・全国（e-Stat）'!CK36</f>
        <v>27</v>
      </c>
      <c r="J17" s="165" t="str">
        <f>'貼_詳細品目・億円単・全国（e-Stat）'!DD36</f>
        <v>-</v>
      </c>
      <c r="K17" s="165" t="str">
        <f>'貼_詳細品目・億円単・全国（e-Stat）'!DE36</f>
        <v>-</v>
      </c>
      <c r="L17" s="165" t="str">
        <f>'貼_詳細品目・億円単・全国（e-Stat）'!DF36</f>
        <v>-</v>
      </c>
      <c r="M17" s="165">
        <f>'貼_詳細品目・億円単・全国（e-Stat）'!DM36</f>
        <v>16</v>
      </c>
      <c r="N17" s="165">
        <f>'貼_詳細品目・億円単・全国（e-Stat）'!DN36</f>
        <v>3.9</v>
      </c>
      <c r="O17" s="165">
        <f>'貼_詳細品目・億円単・全国（e-Stat）'!DO36</f>
        <v>5</v>
      </c>
      <c r="P17" s="165">
        <f>'貼_詳細品目・億円単・全国（e-Stat）'!IX36</f>
        <v>3</v>
      </c>
      <c r="Q17" s="165">
        <f>'貼_詳細品目・億円単・全国（e-Stat）'!IY36</f>
        <v>3.7</v>
      </c>
      <c r="R17" s="165">
        <f>'貼_詳細品目・億円単・全国（e-Stat）'!IZ36</f>
        <v>7</v>
      </c>
      <c r="U17" s="142">
        <v>5</v>
      </c>
      <c r="V17" s="151" t="s">
        <v>483</v>
      </c>
      <c r="W17" s="142">
        <f t="shared" si="0"/>
        <v>6</v>
      </c>
      <c r="X17" s="142">
        <f t="shared" si="1"/>
        <v>0.6</v>
      </c>
      <c r="Y17" s="142">
        <f t="shared" si="2"/>
        <v>14</v>
      </c>
      <c r="Z17" s="151">
        <f>IFERROR(_xlfn.RANK.EQ(F17,$F$13:$F$59,1)+COUNTIF($F$13:$F17,$F17)-1,"-")</f>
        <v>14</v>
      </c>
      <c r="AA17" s="142">
        <f t="shared" si="3"/>
        <v>0</v>
      </c>
      <c r="AB17" s="142">
        <f t="shared" si="4"/>
        <v>0</v>
      </c>
      <c r="AC17" s="142">
        <f t="shared" si="5"/>
        <v>27</v>
      </c>
      <c r="AD17" s="151">
        <f>IFERROR(_xlfn.RANK.EQ(I17,$I$13:$I$59,1)+COUNTIF($I$13:$I17,$I17)-1,"-")</f>
        <v>27</v>
      </c>
      <c r="AE17" s="142" t="str">
        <f t="shared" si="6"/>
        <v>-</v>
      </c>
      <c r="AF17" s="142" t="str">
        <f t="shared" si="7"/>
        <v>-</v>
      </c>
      <c r="AG17" s="142" t="str">
        <f t="shared" si="8"/>
        <v>-</v>
      </c>
      <c r="AH17" s="151" t="str">
        <f>IFERROR(_xlfn.RANK.EQ(L17,$L$13:$L$59,1)+COUNTIF($L$13:$L17,$L17)-1,"-")</f>
        <v>-</v>
      </c>
      <c r="AI17" s="142">
        <f t="shared" si="9"/>
        <v>16</v>
      </c>
      <c r="AJ17" s="142">
        <f t="shared" si="10"/>
        <v>3.9</v>
      </c>
      <c r="AK17" s="142">
        <f t="shared" si="11"/>
        <v>5</v>
      </c>
      <c r="AL17" s="151">
        <f>IFERROR(_xlfn.RANK.EQ(O17,$O$13:$O$59,1)+COUNTIF($O$13:$O17,$O17)-1,"-")</f>
        <v>5</v>
      </c>
      <c r="AM17" s="142">
        <f t="shared" si="12"/>
        <v>3</v>
      </c>
      <c r="AN17" s="142">
        <f t="shared" si="13"/>
        <v>3.7</v>
      </c>
      <c r="AO17" s="142">
        <f t="shared" si="14"/>
        <v>7</v>
      </c>
      <c r="AP17" s="151">
        <f>IFERROR(_xlfn.RANK.EQ(R17,$R$13:$R$59,1)+COUNTIF($R$13:$R17,$R17)-1,"-")</f>
        <v>7</v>
      </c>
    </row>
    <row r="18" spans="1:42" ht="12.4" customHeight="1">
      <c r="A18" s="142">
        <v>6</v>
      </c>
      <c r="B18" s="142" t="s">
        <v>484</v>
      </c>
      <c r="C18" s="163" t="s">
        <v>447</v>
      </c>
      <c r="D18" s="165">
        <f>'貼_詳細品目・億円単・全国（e-Stat）'!AV37</f>
        <v>2</v>
      </c>
      <c r="E18" s="165">
        <f>'貼_詳細品目・億円単・全国（e-Stat）'!AW37</f>
        <v>0.2</v>
      </c>
      <c r="F18" s="165">
        <f>'貼_詳細品目・億円単・全国（e-Stat）'!AX37</f>
        <v>29</v>
      </c>
      <c r="G18" s="165">
        <f>'貼_詳細品目・億円単・全国（e-Stat）'!CI37</f>
        <v>0</v>
      </c>
      <c r="H18" s="165">
        <f>'貼_詳細品目・億円単・全国（e-Stat）'!CJ37</f>
        <v>0</v>
      </c>
      <c r="I18" s="165">
        <f>'貼_詳細品目・億円単・全国（e-Stat）'!CK37</f>
        <v>31</v>
      </c>
      <c r="J18" s="165" t="str">
        <f>'貼_詳細品目・億円単・全国（e-Stat）'!DD37</f>
        <v>-</v>
      </c>
      <c r="K18" s="165" t="str">
        <f>'貼_詳細品目・億円単・全国（e-Stat）'!DE37</f>
        <v>-</v>
      </c>
      <c r="L18" s="165" t="str">
        <f>'貼_詳細品目・億円単・全国（e-Stat）'!DF37</f>
        <v>-</v>
      </c>
      <c r="M18" s="165">
        <f>'貼_詳細品目・億円単・全国（e-Stat）'!DM37</f>
        <v>10</v>
      </c>
      <c r="N18" s="165">
        <f>'貼_詳細品目・億円単・全国（e-Stat）'!DN37</f>
        <v>2.5</v>
      </c>
      <c r="O18" s="165">
        <f>'貼_詳細品目・億円単・全国（e-Stat）'!DO37</f>
        <v>8</v>
      </c>
      <c r="P18" s="165">
        <f>'貼_詳細品目・億円単・全国（e-Stat）'!IX37</f>
        <v>5</v>
      </c>
      <c r="Q18" s="165">
        <f>'貼_詳細品目・億円単・全国（e-Stat）'!IY37</f>
        <v>6.1</v>
      </c>
      <c r="R18" s="165">
        <f>'貼_詳細品目・億円単・全国（e-Stat）'!IZ37</f>
        <v>5</v>
      </c>
      <c r="U18" s="142">
        <v>6</v>
      </c>
      <c r="V18" s="151" t="s">
        <v>484</v>
      </c>
      <c r="W18" s="142">
        <f t="shared" si="0"/>
        <v>2</v>
      </c>
      <c r="X18" s="142">
        <f t="shared" si="1"/>
        <v>0.2</v>
      </c>
      <c r="Y18" s="142">
        <f t="shared" si="2"/>
        <v>29</v>
      </c>
      <c r="Z18" s="151">
        <f>IFERROR(_xlfn.RANK.EQ(F18,$F$13:$F$59,1)+COUNTIF($F$13:$F18,$F18)-1,"-")</f>
        <v>29</v>
      </c>
      <c r="AA18" s="142">
        <f t="shared" si="3"/>
        <v>0</v>
      </c>
      <c r="AB18" s="142">
        <f t="shared" si="4"/>
        <v>0</v>
      </c>
      <c r="AC18" s="142">
        <f t="shared" si="5"/>
        <v>31</v>
      </c>
      <c r="AD18" s="151">
        <f>IFERROR(_xlfn.RANK.EQ(I18,$I$13:$I$59,1)+COUNTIF($I$13:$I18,$I18)-1,"-")</f>
        <v>31</v>
      </c>
      <c r="AE18" s="142" t="str">
        <f t="shared" si="6"/>
        <v>-</v>
      </c>
      <c r="AF18" s="142" t="str">
        <f t="shared" si="7"/>
        <v>-</v>
      </c>
      <c r="AG18" s="142" t="str">
        <f t="shared" si="8"/>
        <v>-</v>
      </c>
      <c r="AH18" s="151" t="str">
        <f>IFERROR(_xlfn.RANK.EQ(L18,$L$13:$L$59,1)+COUNTIF($L$13:$L18,$L18)-1,"-")</f>
        <v>-</v>
      </c>
      <c r="AI18" s="142">
        <f t="shared" si="9"/>
        <v>10</v>
      </c>
      <c r="AJ18" s="142">
        <f t="shared" si="10"/>
        <v>2.5</v>
      </c>
      <c r="AK18" s="142">
        <f t="shared" si="11"/>
        <v>8</v>
      </c>
      <c r="AL18" s="151">
        <f>IFERROR(_xlfn.RANK.EQ(O18,$O$13:$O$59,1)+COUNTIF($O$13:$O18,$O18)-1,"-")</f>
        <v>8</v>
      </c>
      <c r="AM18" s="142">
        <f t="shared" si="12"/>
        <v>5</v>
      </c>
      <c r="AN18" s="142">
        <f t="shared" si="13"/>
        <v>6.1</v>
      </c>
      <c r="AO18" s="142">
        <f t="shared" si="14"/>
        <v>5</v>
      </c>
      <c r="AP18" s="151">
        <f>IFERROR(_xlfn.RANK.EQ(R18,$R$13:$R$59,1)+COUNTIF($R$13:$R18,$R18)-1,"-")</f>
        <v>5</v>
      </c>
    </row>
    <row r="19" spans="1:42" ht="12.4" customHeight="1">
      <c r="A19" s="142">
        <v>7</v>
      </c>
      <c r="B19" s="142" t="s">
        <v>485</v>
      </c>
      <c r="C19" s="163" t="s">
        <v>448</v>
      </c>
      <c r="D19" s="165">
        <f>'貼_詳細品目・億円単・全国（e-Stat）'!AV38</f>
        <v>8</v>
      </c>
      <c r="E19" s="165">
        <f>'貼_詳細品目・億円単・全国（e-Stat）'!AW38</f>
        <v>0.8</v>
      </c>
      <c r="F19" s="165">
        <f>'貼_詳細品目・億円単・全国（e-Stat）'!AX38</f>
        <v>12</v>
      </c>
      <c r="G19" s="165">
        <f>'貼_詳細品目・億円単・全国（e-Stat）'!CI38</f>
        <v>0</v>
      </c>
      <c r="H19" s="165">
        <f>'貼_詳細品目・億円単・全国（e-Stat）'!CJ38</f>
        <v>0</v>
      </c>
      <c r="I19" s="165">
        <f>'貼_詳細品目・億円単・全国（e-Stat）'!CK38</f>
        <v>25</v>
      </c>
      <c r="J19" s="165" t="str">
        <f>'貼_詳細品目・億円単・全国（e-Stat）'!DD38</f>
        <v>-</v>
      </c>
      <c r="K19" s="165" t="str">
        <f>'貼_詳細品目・億円単・全国（e-Stat）'!DE38</f>
        <v>-</v>
      </c>
      <c r="L19" s="165" t="str">
        <f>'貼_詳細品目・億円単・全国（e-Stat）'!DF38</f>
        <v>-</v>
      </c>
      <c r="M19" s="165">
        <f>'貼_詳細品目・億円単・全国（e-Stat）'!DM38</f>
        <v>3</v>
      </c>
      <c r="N19" s="165">
        <f>'貼_詳細品目・億円単・全国（e-Stat）'!DN38</f>
        <v>0.7</v>
      </c>
      <c r="O19" s="165">
        <f>'貼_詳細品目・億円単・全国（e-Stat）'!DO38</f>
        <v>22</v>
      </c>
      <c r="P19" s="165">
        <f>'貼_詳細品目・億円単・全国（e-Stat）'!IX38</f>
        <v>5</v>
      </c>
      <c r="Q19" s="165">
        <f>'貼_詳細品目・億円単・全国（e-Stat）'!IY38</f>
        <v>6.1</v>
      </c>
      <c r="R19" s="165">
        <f>'貼_詳細品目・億円単・全国（e-Stat）'!IZ38</f>
        <v>6</v>
      </c>
      <c r="U19" s="142">
        <v>7</v>
      </c>
      <c r="V19" s="151" t="s">
        <v>485</v>
      </c>
      <c r="W19" s="142">
        <f t="shared" si="0"/>
        <v>8</v>
      </c>
      <c r="X19" s="142">
        <f t="shared" si="1"/>
        <v>0.8</v>
      </c>
      <c r="Y19" s="142">
        <f t="shared" si="2"/>
        <v>12</v>
      </c>
      <c r="Z19" s="151">
        <f>IFERROR(_xlfn.RANK.EQ(F19,$F$13:$F$59,1)+COUNTIF($F$13:$F19,$F19)-1,"-")</f>
        <v>12</v>
      </c>
      <c r="AA19" s="142">
        <f t="shared" si="3"/>
        <v>0</v>
      </c>
      <c r="AB19" s="142">
        <f t="shared" si="4"/>
        <v>0</v>
      </c>
      <c r="AC19" s="142">
        <f t="shared" si="5"/>
        <v>25</v>
      </c>
      <c r="AD19" s="151">
        <f>IFERROR(_xlfn.RANK.EQ(I19,$I$13:$I$59,1)+COUNTIF($I$13:$I19,$I19)-1,"-")</f>
        <v>25</v>
      </c>
      <c r="AE19" s="142" t="str">
        <f t="shared" si="6"/>
        <v>-</v>
      </c>
      <c r="AF19" s="142" t="str">
        <f t="shared" si="7"/>
        <v>-</v>
      </c>
      <c r="AG19" s="142" t="str">
        <f t="shared" si="8"/>
        <v>-</v>
      </c>
      <c r="AH19" s="151" t="str">
        <f>IFERROR(_xlfn.RANK.EQ(L19,$L$13:$L$59,1)+COUNTIF($L$13:$L19,$L19)-1,"-")</f>
        <v>-</v>
      </c>
      <c r="AI19" s="142">
        <f t="shared" si="9"/>
        <v>3</v>
      </c>
      <c r="AJ19" s="142">
        <f t="shared" si="10"/>
        <v>0.7</v>
      </c>
      <c r="AK19" s="142">
        <f t="shared" si="11"/>
        <v>22</v>
      </c>
      <c r="AL19" s="151">
        <f>IFERROR(_xlfn.RANK.EQ(O19,$O$13:$O$59,1)+COUNTIF($O$13:$O19,$O19)-1,"-")</f>
        <v>22</v>
      </c>
      <c r="AM19" s="142">
        <f t="shared" si="12"/>
        <v>5</v>
      </c>
      <c r="AN19" s="142">
        <f t="shared" si="13"/>
        <v>6.1</v>
      </c>
      <c r="AO19" s="142">
        <f t="shared" si="14"/>
        <v>6</v>
      </c>
      <c r="AP19" s="151">
        <f>IFERROR(_xlfn.RANK.EQ(R19,$R$13:$R$59,1)+COUNTIF($R$13:$R19,$R19)-1,"-")</f>
        <v>6</v>
      </c>
    </row>
    <row r="20" spans="1:42" ht="12.4" customHeight="1">
      <c r="A20" s="142">
        <v>8</v>
      </c>
      <c r="B20" s="142" t="s">
        <v>486</v>
      </c>
      <c r="C20" s="163" t="s">
        <v>449</v>
      </c>
      <c r="D20" s="165">
        <f>'貼_詳細品目・億円単・全国（e-Stat）'!AV39</f>
        <v>30</v>
      </c>
      <c r="E20" s="165">
        <f>'貼_詳細品目・億円単・全国（e-Stat）'!AW39</f>
        <v>3</v>
      </c>
      <c r="F20" s="165">
        <f>'貼_詳細品目・億円単・全国（e-Stat）'!AX39</f>
        <v>4</v>
      </c>
      <c r="G20" s="165">
        <f>'貼_詳細品目・億円単・全国（e-Stat）'!CI39</f>
        <v>5</v>
      </c>
      <c r="H20" s="165">
        <f>'貼_詳細品目・億円単・全国（e-Stat）'!CJ39</f>
        <v>0.9</v>
      </c>
      <c r="I20" s="165">
        <f>'貼_詳細品目・億円単・全国（e-Stat）'!CK39</f>
        <v>11</v>
      </c>
      <c r="J20" s="165" t="str">
        <f>'貼_詳細品目・億円単・全国（e-Stat）'!DD39</f>
        <v>-</v>
      </c>
      <c r="K20" s="165" t="str">
        <f>'貼_詳細品目・億円単・全国（e-Stat）'!DE39</f>
        <v>-</v>
      </c>
      <c r="L20" s="165" t="str">
        <f>'貼_詳細品目・億円単・全国（e-Stat）'!DF39</f>
        <v>-</v>
      </c>
      <c r="M20" s="165">
        <f>'貼_詳細品目・億円単・全国（e-Stat）'!DM39</f>
        <v>8</v>
      </c>
      <c r="N20" s="165">
        <f>'貼_詳細品目・億円単・全国（e-Stat）'!DN39</f>
        <v>2</v>
      </c>
      <c r="O20" s="165">
        <f>'貼_詳細品目・億円単・全国（e-Stat）'!DO39</f>
        <v>13</v>
      </c>
      <c r="P20" s="165">
        <f>'貼_詳細品目・億円単・全国（e-Stat）'!IX39</f>
        <v>6</v>
      </c>
      <c r="Q20" s="165">
        <f>'貼_詳細品目・億円単・全国（e-Stat）'!IY39</f>
        <v>7.3</v>
      </c>
      <c r="R20" s="165">
        <f>'貼_詳細品目・億円単・全国（e-Stat）'!IZ39</f>
        <v>3</v>
      </c>
      <c r="U20" s="142">
        <v>8</v>
      </c>
      <c r="V20" s="151" t="s">
        <v>486</v>
      </c>
      <c r="W20" s="142">
        <f t="shared" si="0"/>
        <v>30</v>
      </c>
      <c r="X20" s="142">
        <f t="shared" si="1"/>
        <v>3</v>
      </c>
      <c r="Y20" s="142">
        <f t="shared" si="2"/>
        <v>4</v>
      </c>
      <c r="Z20" s="151">
        <f>IFERROR(_xlfn.RANK.EQ(F20,$F$13:$F$59,1)+COUNTIF($F$13:$F20,$F20)-1,"-")</f>
        <v>4</v>
      </c>
      <c r="AA20" s="142">
        <f t="shared" si="3"/>
        <v>5</v>
      </c>
      <c r="AB20" s="142">
        <f t="shared" si="4"/>
        <v>0.9</v>
      </c>
      <c r="AC20" s="142">
        <f t="shared" si="5"/>
        <v>11</v>
      </c>
      <c r="AD20" s="151">
        <f>IFERROR(_xlfn.RANK.EQ(I20,$I$13:$I$59,1)+COUNTIF($I$13:$I20,$I20)-1,"-")</f>
        <v>11</v>
      </c>
      <c r="AE20" s="142" t="str">
        <f t="shared" si="6"/>
        <v>-</v>
      </c>
      <c r="AF20" s="142" t="str">
        <f t="shared" si="7"/>
        <v>-</v>
      </c>
      <c r="AG20" s="142" t="str">
        <f t="shared" si="8"/>
        <v>-</v>
      </c>
      <c r="AH20" s="151" t="str">
        <f>IFERROR(_xlfn.RANK.EQ(L20,$L$13:$L$59,1)+COUNTIF($L$13:$L20,$L20)-1,"-")</f>
        <v>-</v>
      </c>
      <c r="AI20" s="142">
        <f t="shared" si="9"/>
        <v>8</v>
      </c>
      <c r="AJ20" s="142">
        <f t="shared" si="10"/>
        <v>2</v>
      </c>
      <c r="AK20" s="142">
        <f t="shared" si="11"/>
        <v>13</v>
      </c>
      <c r="AL20" s="151">
        <f>IFERROR(_xlfn.RANK.EQ(O20,$O$13:$O$59,1)+COUNTIF($O$13:$O20,$O20)-1,"-")</f>
        <v>13</v>
      </c>
      <c r="AM20" s="142">
        <f t="shared" si="12"/>
        <v>6</v>
      </c>
      <c r="AN20" s="142">
        <f t="shared" si="13"/>
        <v>7.3</v>
      </c>
      <c r="AO20" s="142">
        <f t="shared" si="14"/>
        <v>3</v>
      </c>
      <c r="AP20" s="151">
        <f>IFERROR(_xlfn.RANK.EQ(R20,$R$13:$R$59,1)+COUNTIF($R$13:$R20,$R20)-1,"-")</f>
        <v>3</v>
      </c>
    </row>
    <row r="21" spans="1:42" ht="12.4" customHeight="1">
      <c r="A21" s="142">
        <v>9</v>
      </c>
      <c r="B21" s="142" t="s">
        <v>487</v>
      </c>
      <c r="C21" s="163" t="s">
        <v>450</v>
      </c>
      <c r="D21" s="165">
        <f>'貼_詳細品目・億円単・全国（e-Stat）'!AV40</f>
        <v>4</v>
      </c>
      <c r="E21" s="165">
        <f>'貼_詳細品目・億円単・全国（e-Stat）'!AW40</f>
        <v>0.4</v>
      </c>
      <c r="F21" s="165">
        <f>'貼_詳細品目・億円単・全国（e-Stat）'!AX40</f>
        <v>18</v>
      </c>
      <c r="G21" s="165">
        <f>'貼_詳細品目・億円単・全国（e-Stat）'!CI40</f>
        <v>3</v>
      </c>
      <c r="H21" s="165">
        <f>'貼_詳細品目・億円単・全国（e-Stat）'!CJ40</f>
        <v>0.5</v>
      </c>
      <c r="I21" s="165">
        <f>'貼_詳細品目・億円単・全国（e-Stat）'!CK40</f>
        <v>14</v>
      </c>
      <c r="J21" s="165" t="str">
        <f>'貼_詳細品目・億円単・全国（e-Stat）'!DD40</f>
        <v>-</v>
      </c>
      <c r="K21" s="165" t="str">
        <f>'貼_詳細品目・億円単・全国（e-Stat）'!DE40</f>
        <v>-</v>
      </c>
      <c r="L21" s="165" t="str">
        <f>'貼_詳細品目・億円単・全国（e-Stat）'!DF40</f>
        <v>-</v>
      </c>
      <c r="M21" s="165">
        <f>'貼_詳細品目・億円単・全国（e-Stat）'!DM40</f>
        <v>6</v>
      </c>
      <c r="N21" s="165">
        <f>'貼_詳細品目・億円単・全国（e-Stat）'!DN40</f>
        <v>1.5</v>
      </c>
      <c r="O21" s="165">
        <f>'貼_詳細品目・億円単・全国（e-Stat）'!DO40</f>
        <v>16</v>
      </c>
      <c r="P21" s="165">
        <f>'貼_詳細品目・億円単・全国（e-Stat）'!IX40</f>
        <v>6</v>
      </c>
      <c r="Q21" s="165">
        <f>'貼_詳細品目・億円単・全国（e-Stat）'!IY40</f>
        <v>7.3</v>
      </c>
      <c r="R21" s="165">
        <f>'貼_詳細品目・億円単・全国（e-Stat）'!IZ40</f>
        <v>4</v>
      </c>
      <c r="U21" s="142">
        <v>9</v>
      </c>
      <c r="V21" s="151" t="s">
        <v>487</v>
      </c>
      <c r="W21" s="142">
        <f t="shared" si="0"/>
        <v>4</v>
      </c>
      <c r="X21" s="142">
        <f t="shared" si="1"/>
        <v>0.4</v>
      </c>
      <c r="Y21" s="142">
        <f t="shared" si="2"/>
        <v>18</v>
      </c>
      <c r="Z21" s="151">
        <f>IFERROR(_xlfn.RANK.EQ(F21,$F$13:$F$59,1)+COUNTIF($F$13:$F21,$F21)-1,"-")</f>
        <v>18</v>
      </c>
      <c r="AA21" s="142">
        <f t="shared" si="3"/>
        <v>3</v>
      </c>
      <c r="AB21" s="142">
        <f t="shared" si="4"/>
        <v>0.5</v>
      </c>
      <c r="AC21" s="142">
        <f t="shared" si="5"/>
        <v>14</v>
      </c>
      <c r="AD21" s="151">
        <f>IFERROR(_xlfn.RANK.EQ(I21,$I$13:$I$59,1)+COUNTIF($I$13:$I21,$I21)-1,"-")</f>
        <v>14</v>
      </c>
      <c r="AE21" s="142" t="str">
        <f t="shared" si="6"/>
        <v>-</v>
      </c>
      <c r="AF21" s="142" t="str">
        <f t="shared" si="7"/>
        <v>-</v>
      </c>
      <c r="AG21" s="142" t="str">
        <f t="shared" si="8"/>
        <v>-</v>
      </c>
      <c r="AH21" s="151" t="str">
        <f>IFERROR(_xlfn.RANK.EQ(L21,$L$13:$L$59,1)+COUNTIF($L$13:$L21,$L21)-1,"-")</f>
        <v>-</v>
      </c>
      <c r="AI21" s="142">
        <f t="shared" si="9"/>
        <v>6</v>
      </c>
      <c r="AJ21" s="142">
        <f t="shared" si="10"/>
        <v>1.5</v>
      </c>
      <c r="AK21" s="142">
        <f t="shared" si="11"/>
        <v>16</v>
      </c>
      <c r="AL21" s="151">
        <f>IFERROR(_xlfn.RANK.EQ(O21,$O$13:$O$59,1)+COUNTIF($O$13:$O21,$O21)-1,"-")</f>
        <v>16</v>
      </c>
      <c r="AM21" s="142">
        <f t="shared" si="12"/>
        <v>6</v>
      </c>
      <c r="AN21" s="142">
        <f t="shared" si="13"/>
        <v>7.3</v>
      </c>
      <c r="AO21" s="142">
        <f t="shared" si="14"/>
        <v>4</v>
      </c>
      <c r="AP21" s="151">
        <f>IFERROR(_xlfn.RANK.EQ(R21,$R$13:$R$59,1)+COUNTIF($R$13:$R21,$R21)-1,"-")</f>
        <v>4</v>
      </c>
    </row>
    <row r="22" spans="1:42" ht="12.4" customHeight="1">
      <c r="A22" s="142">
        <v>10</v>
      </c>
      <c r="B22" s="142" t="s">
        <v>488</v>
      </c>
      <c r="C22" s="163" t="s">
        <v>451</v>
      </c>
      <c r="D22" s="165">
        <f>'貼_詳細品目・億円単・全国（e-Stat）'!AV41</f>
        <v>2</v>
      </c>
      <c r="E22" s="165">
        <f>'貼_詳細品目・億円単・全国（e-Stat）'!AW41</f>
        <v>0.2</v>
      </c>
      <c r="F22" s="165">
        <f>'貼_詳細品目・億円単・全国（e-Stat）'!AX41</f>
        <v>31</v>
      </c>
      <c r="G22" s="165">
        <f>'貼_詳細品目・億円単・全国（e-Stat）'!CI41</f>
        <v>8</v>
      </c>
      <c r="H22" s="165">
        <f>'貼_詳細品目・億円単・全国（e-Stat）'!CJ41</f>
        <v>1.5</v>
      </c>
      <c r="I22" s="165">
        <f>'貼_詳細品目・億円単・全国（e-Stat）'!CK41</f>
        <v>6</v>
      </c>
      <c r="J22" s="165" t="str">
        <f>'貼_詳細品目・億円単・全国（e-Stat）'!DD41</f>
        <v>-</v>
      </c>
      <c r="K22" s="165" t="str">
        <f>'貼_詳細品目・億円単・全国（e-Stat）'!DE41</f>
        <v>-</v>
      </c>
      <c r="L22" s="165" t="str">
        <f>'貼_詳細品目・億円単・全国（e-Stat）'!DF41</f>
        <v>-</v>
      </c>
      <c r="M22" s="165">
        <f>'貼_詳細品目・億円単・全国（e-Stat）'!DM41</f>
        <v>1</v>
      </c>
      <c r="N22" s="165">
        <f>'貼_詳細品目・億円単・全国（e-Stat）'!DN41</f>
        <v>0.2</v>
      </c>
      <c r="O22" s="165">
        <f>'貼_詳細品目・億円単・全国（e-Stat）'!DO41</f>
        <v>32</v>
      </c>
      <c r="P22" s="165">
        <f>'貼_詳細品目・億円単・全国（e-Stat）'!IX41</f>
        <v>1</v>
      </c>
      <c r="Q22" s="165">
        <f>'貼_詳細品目・億円単・全国（e-Stat）'!IY41</f>
        <v>1.2</v>
      </c>
      <c r="R22" s="165">
        <f>'貼_詳細品目・億円単・全国（e-Stat）'!IZ41</f>
        <v>13</v>
      </c>
      <c r="U22" s="142">
        <v>10</v>
      </c>
      <c r="V22" s="151" t="s">
        <v>488</v>
      </c>
      <c r="W22" s="142">
        <f t="shared" si="0"/>
        <v>2</v>
      </c>
      <c r="X22" s="142">
        <f t="shared" si="1"/>
        <v>0.2</v>
      </c>
      <c r="Y22" s="142">
        <f t="shared" si="2"/>
        <v>31</v>
      </c>
      <c r="Z22" s="151">
        <f>IFERROR(_xlfn.RANK.EQ(F22,$F$13:$F$59,1)+COUNTIF($F$13:$F22,$F22)-1,"-")</f>
        <v>31</v>
      </c>
      <c r="AA22" s="142">
        <f t="shared" si="3"/>
        <v>8</v>
      </c>
      <c r="AB22" s="142">
        <f t="shared" si="4"/>
        <v>1.5</v>
      </c>
      <c r="AC22" s="142">
        <f t="shared" si="5"/>
        <v>6</v>
      </c>
      <c r="AD22" s="151">
        <f>IFERROR(_xlfn.RANK.EQ(I22,$I$13:$I$59,1)+COUNTIF($I$13:$I22,$I22)-1,"-")</f>
        <v>6</v>
      </c>
      <c r="AE22" s="142" t="str">
        <f t="shared" si="6"/>
        <v>-</v>
      </c>
      <c r="AF22" s="142" t="str">
        <f t="shared" si="7"/>
        <v>-</v>
      </c>
      <c r="AG22" s="142" t="str">
        <f t="shared" si="8"/>
        <v>-</v>
      </c>
      <c r="AH22" s="151" t="str">
        <f>IFERROR(_xlfn.RANK.EQ(L22,$L$13:$L$59,1)+COUNTIF($L$13:$L22,$L22)-1,"-")</f>
        <v>-</v>
      </c>
      <c r="AI22" s="142">
        <f t="shared" si="9"/>
        <v>1</v>
      </c>
      <c r="AJ22" s="142">
        <f t="shared" si="10"/>
        <v>0.2</v>
      </c>
      <c r="AK22" s="142">
        <f t="shared" si="11"/>
        <v>32</v>
      </c>
      <c r="AL22" s="151">
        <f>IFERROR(_xlfn.RANK.EQ(O22,$O$13:$O$59,1)+COUNTIF($O$13:$O22,$O22)-1,"-")</f>
        <v>32</v>
      </c>
      <c r="AM22" s="142">
        <f t="shared" si="12"/>
        <v>1</v>
      </c>
      <c r="AN22" s="142">
        <f t="shared" si="13"/>
        <v>1.2</v>
      </c>
      <c r="AO22" s="142">
        <f t="shared" si="14"/>
        <v>13</v>
      </c>
      <c r="AP22" s="151">
        <f>IFERROR(_xlfn.RANK.EQ(R22,$R$13:$R$59,1)+COUNTIF($R$13:$R22,$R22)-1,"-")</f>
        <v>13</v>
      </c>
    </row>
    <row r="23" spans="1:42" ht="12.4" customHeight="1">
      <c r="A23" s="142">
        <v>11</v>
      </c>
      <c r="B23" s="142" t="s">
        <v>489</v>
      </c>
      <c r="C23" s="163" t="s">
        <v>452</v>
      </c>
      <c r="D23" s="165">
        <f>'貼_詳細品目・億円単・全国（e-Stat）'!AV42</f>
        <v>12</v>
      </c>
      <c r="E23" s="165">
        <f>'貼_詳細品目・億円単・全国（e-Stat）'!AW42</f>
        <v>1.2</v>
      </c>
      <c r="F23" s="165">
        <f>'貼_詳細品目・億円単・全国（e-Stat）'!AX42</f>
        <v>10</v>
      </c>
      <c r="G23" s="165">
        <f>'貼_詳細品目・億円単・全国（e-Stat）'!CI42</f>
        <v>7</v>
      </c>
      <c r="H23" s="165">
        <f>'貼_詳細品目・億円単・全国（e-Stat）'!CJ42</f>
        <v>1.3</v>
      </c>
      <c r="I23" s="165">
        <f>'貼_詳細品目・億円単・全国（e-Stat）'!CK42</f>
        <v>8</v>
      </c>
      <c r="J23" s="165" t="str">
        <f>'貼_詳細品目・億円単・全国（e-Stat）'!DD42</f>
        <v>-</v>
      </c>
      <c r="K23" s="165" t="str">
        <f>'貼_詳細品目・億円単・全国（e-Stat）'!DE42</f>
        <v>-</v>
      </c>
      <c r="L23" s="165" t="str">
        <f>'貼_詳細品目・億円単・全国（e-Stat）'!DF42</f>
        <v>-</v>
      </c>
      <c r="M23" s="165">
        <f>'貼_詳細品目・億円単・全国（e-Stat）'!DM42</f>
        <v>1</v>
      </c>
      <c r="N23" s="165">
        <f>'貼_詳細品目・億円単・全国（e-Stat）'!DN42</f>
        <v>0.2</v>
      </c>
      <c r="O23" s="165">
        <f>'貼_詳細品目・億円単・全国（e-Stat）'!DO42</f>
        <v>29</v>
      </c>
      <c r="P23" s="165">
        <f>'貼_詳細品目・億円単・全国（e-Stat）'!IX42</f>
        <v>0</v>
      </c>
      <c r="Q23" s="165">
        <f>'貼_詳細品目・億円単・全国（e-Stat）'!IY42</f>
        <v>0</v>
      </c>
      <c r="R23" s="165">
        <f>'貼_詳細品目・億円単・全国（e-Stat）'!IZ42</f>
        <v>16</v>
      </c>
      <c r="U23" s="142">
        <v>11</v>
      </c>
      <c r="V23" s="151" t="s">
        <v>489</v>
      </c>
      <c r="W23" s="142">
        <f t="shared" si="0"/>
        <v>12</v>
      </c>
      <c r="X23" s="142">
        <f t="shared" si="1"/>
        <v>1.2</v>
      </c>
      <c r="Y23" s="142">
        <f t="shared" si="2"/>
        <v>10</v>
      </c>
      <c r="Z23" s="151">
        <f>IFERROR(_xlfn.RANK.EQ(F23,$F$13:$F$59,1)+COUNTIF($F$13:$F23,$F23)-1,"-")</f>
        <v>10</v>
      </c>
      <c r="AA23" s="142">
        <f t="shared" si="3"/>
        <v>7</v>
      </c>
      <c r="AB23" s="142">
        <f t="shared" si="4"/>
        <v>1.3</v>
      </c>
      <c r="AC23" s="142">
        <f t="shared" si="5"/>
        <v>8</v>
      </c>
      <c r="AD23" s="151">
        <f>IFERROR(_xlfn.RANK.EQ(I23,$I$13:$I$59,1)+COUNTIF($I$13:$I23,$I23)-1,"-")</f>
        <v>8</v>
      </c>
      <c r="AE23" s="142" t="str">
        <f t="shared" si="6"/>
        <v>-</v>
      </c>
      <c r="AF23" s="142" t="str">
        <f t="shared" si="7"/>
        <v>-</v>
      </c>
      <c r="AG23" s="142" t="str">
        <f t="shared" si="8"/>
        <v>-</v>
      </c>
      <c r="AH23" s="151" t="str">
        <f>IFERROR(_xlfn.RANK.EQ(L23,$L$13:$L$59,1)+COUNTIF($L$13:$L23,$L23)-1,"-")</f>
        <v>-</v>
      </c>
      <c r="AI23" s="142">
        <f t="shared" si="9"/>
        <v>1</v>
      </c>
      <c r="AJ23" s="142">
        <f t="shared" si="10"/>
        <v>0.2</v>
      </c>
      <c r="AK23" s="142">
        <f t="shared" si="11"/>
        <v>29</v>
      </c>
      <c r="AL23" s="151">
        <f>IFERROR(_xlfn.RANK.EQ(O23,$O$13:$O$59,1)+COUNTIF($O$13:$O23,$O23)-1,"-")</f>
        <v>29</v>
      </c>
      <c r="AM23" s="142">
        <f t="shared" si="12"/>
        <v>0</v>
      </c>
      <c r="AN23" s="142">
        <f t="shared" si="13"/>
        <v>0</v>
      </c>
      <c r="AO23" s="142">
        <f t="shared" si="14"/>
        <v>16</v>
      </c>
      <c r="AP23" s="151">
        <f>IFERROR(_xlfn.RANK.EQ(R23,$R$13:$R$59,1)+COUNTIF($R$13:$R23,$R23)-1,"-")</f>
        <v>16</v>
      </c>
    </row>
    <row r="24" spans="1:42" ht="12.4" customHeight="1">
      <c r="A24" s="142">
        <v>12</v>
      </c>
      <c r="B24" s="142" t="s">
        <v>490</v>
      </c>
      <c r="C24" s="163" t="s">
        <v>453</v>
      </c>
      <c r="D24" s="165">
        <f>'貼_詳細品目・億円単・全国（e-Stat）'!AV43</f>
        <v>21</v>
      </c>
      <c r="E24" s="165">
        <f>'貼_詳細品目・億円単・全国（e-Stat）'!AW43</f>
        <v>2.1</v>
      </c>
      <c r="F24" s="165">
        <f>'貼_詳細品目・億円単・全国（e-Stat）'!AX43</f>
        <v>5</v>
      </c>
      <c r="G24" s="165">
        <f>'貼_詳細品目・億円単・全国（e-Stat）'!CI43</f>
        <v>1</v>
      </c>
      <c r="H24" s="165">
        <f>'貼_詳細品目・億円単・全国（e-Stat）'!CJ43</f>
        <v>0.2</v>
      </c>
      <c r="I24" s="165">
        <f>'貼_詳細品目・億円単・全国（e-Stat）'!CK43</f>
        <v>24</v>
      </c>
      <c r="J24" s="165" t="str">
        <f>'貼_詳細品目・億円単・全国（e-Stat）'!DD43</f>
        <v>-</v>
      </c>
      <c r="K24" s="165" t="str">
        <f>'貼_詳細品目・億円単・全国（e-Stat）'!DE43</f>
        <v>-</v>
      </c>
      <c r="L24" s="165" t="str">
        <f>'貼_詳細品目・億円単・全国（e-Stat）'!DF43</f>
        <v>-</v>
      </c>
      <c r="M24" s="165">
        <f>'貼_詳細品目・億円単・全国（e-Stat）'!DM43</f>
        <v>1</v>
      </c>
      <c r="N24" s="165">
        <f>'貼_詳細品目・億円単・全国（e-Stat）'!DN43</f>
        <v>0.2</v>
      </c>
      <c r="O24" s="165">
        <f>'貼_詳細品目・億円単・全国（e-Stat）'!DO43</f>
        <v>27</v>
      </c>
      <c r="P24" s="165">
        <f>'貼_詳細品目・億円単・全国（e-Stat）'!IX43</f>
        <v>0</v>
      </c>
      <c r="Q24" s="165">
        <f>'貼_詳細品目・億円単・全国（e-Stat）'!IY43</f>
        <v>0</v>
      </c>
      <c r="R24" s="165">
        <f>'貼_詳細品目・億円単・全国（e-Stat）'!IZ43</f>
        <v>19</v>
      </c>
      <c r="U24" s="142">
        <v>12</v>
      </c>
      <c r="V24" s="151" t="s">
        <v>490</v>
      </c>
      <c r="W24" s="142">
        <f t="shared" si="0"/>
        <v>21</v>
      </c>
      <c r="X24" s="142">
        <f t="shared" si="1"/>
        <v>2.1</v>
      </c>
      <c r="Y24" s="142">
        <f t="shared" si="2"/>
        <v>5</v>
      </c>
      <c r="Z24" s="151">
        <f>IFERROR(_xlfn.RANK.EQ(F24,$F$13:$F$59,1)+COUNTIF($F$13:$F24,$F24)-1,"-")</f>
        <v>5</v>
      </c>
      <c r="AA24" s="142">
        <f t="shared" si="3"/>
        <v>1</v>
      </c>
      <c r="AB24" s="142">
        <f t="shared" si="4"/>
        <v>0.2</v>
      </c>
      <c r="AC24" s="142">
        <f t="shared" si="5"/>
        <v>24</v>
      </c>
      <c r="AD24" s="151">
        <f>IFERROR(_xlfn.RANK.EQ(I24,$I$13:$I$59,1)+COUNTIF($I$13:$I24,$I24)-1,"-")</f>
        <v>24</v>
      </c>
      <c r="AE24" s="142" t="str">
        <f t="shared" si="6"/>
        <v>-</v>
      </c>
      <c r="AF24" s="142" t="str">
        <f t="shared" si="7"/>
        <v>-</v>
      </c>
      <c r="AG24" s="142" t="str">
        <f t="shared" si="8"/>
        <v>-</v>
      </c>
      <c r="AH24" s="151" t="str">
        <f>IFERROR(_xlfn.RANK.EQ(L24,$L$13:$L$59,1)+COUNTIF($L$13:$L24,$L24)-1,"-")</f>
        <v>-</v>
      </c>
      <c r="AI24" s="142">
        <f t="shared" si="9"/>
        <v>1</v>
      </c>
      <c r="AJ24" s="142">
        <f t="shared" si="10"/>
        <v>0.2</v>
      </c>
      <c r="AK24" s="142">
        <f t="shared" si="11"/>
        <v>27</v>
      </c>
      <c r="AL24" s="151">
        <f>IFERROR(_xlfn.RANK.EQ(O24,$O$13:$O$59,1)+COUNTIF($O$13:$O24,$O24)-1,"-")</f>
        <v>27</v>
      </c>
      <c r="AM24" s="142">
        <f t="shared" si="12"/>
        <v>0</v>
      </c>
      <c r="AN24" s="142">
        <f t="shared" si="13"/>
        <v>0</v>
      </c>
      <c r="AO24" s="142">
        <f t="shared" si="14"/>
        <v>19</v>
      </c>
      <c r="AP24" s="151">
        <f>IFERROR(_xlfn.RANK.EQ(R24,$R$13:$R$59,1)+COUNTIF($R$13:$R24,$R24)-1,"-")</f>
        <v>19</v>
      </c>
    </row>
    <row r="25" spans="1:42" ht="12.4" customHeight="1">
      <c r="A25" s="142">
        <v>13</v>
      </c>
      <c r="B25" s="142" t="s">
        <v>491</v>
      </c>
      <c r="C25" s="163" t="s">
        <v>454</v>
      </c>
      <c r="D25" s="165">
        <f>'貼_詳細品目・億円単・全国（e-Stat）'!AV44</f>
        <v>2</v>
      </c>
      <c r="E25" s="165">
        <f>'貼_詳細品目・億円単・全国（e-Stat）'!AW44</f>
        <v>0.2</v>
      </c>
      <c r="F25" s="165">
        <f>'貼_詳細品目・億円単・全国（e-Stat）'!AX44</f>
        <v>32</v>
      </c>
      <c r="G25" s="165">
        <f>'貼_詳細品目・億円単・全国（e-Stat）'!CI44</f>
        <v>0</v>
      </c>
      <c r="H25" s="165">
        <f>'貼_詳細品目・億円単・全国（e-Stat）'!CJ44</f>
        <v>0</v>
      </c>
      <c r="I25" s="165">
        <f>'貼_詳細品目・億円単・全国（e-Stat）'!CK44</f>
        <v>44</v>
      </c>
      <c r="J25" s="165" t="str">
        <f>'貼_詳細品目・億円単・全国（e-Stat）'!DD44</f>
        <v>-</v>
      </c>
      <c r="K25" s="165" t="str">
        <f>'貼_詳細品目・億円単・全国（e-Stat）'!DE44</f>
        <v>-</v>
      </c>
      <c r="L25" s="165" t="str">
        <f>'貼_詳細品目・億円単・全国（e-Stat）'!DF44</f>
        <v>-</v>
      </c>
      <c r="M25" s="165">
        <f>'貼_詳細品目・億円単・全国（e-Stat）'!DM44</f>
        <v>0</v>
      </c>
      <c r="N25" s="165">
        <f>'貼_詳細品目・億円単・全国（e-Stat）'!DN44</f>
        <v>0</v>
      </c>
      <c r="O25" s="165">
        <f>'貼_詳細品目・億円単・全国（e-Stat）'!DO44</f>
        <v>43</v>
      </c>
      <c r="P25" s="165">
        <f>'貼_詳細品目・億円単・全国（e-Stat）'!IX44</f>
        <v>0</v>
      </c>
      <c r="Q25" s="165">
        <f>'貼_詳細品目・億円単・全国（e-Stat）'!IY44</f>
        <v>0</v>
      </c>
      <c r="R25" s="165">
        <f>'貼_詳細品目・億円単・全国（e-Stat）'!IZ44</f>
        <v>44</v>
      </c>
      <c r="U25" s="142">
        <v>13</v>
      </c>
      <c r="V25" s="151" t="s">
        <v>491</v>
      </c>
      <c r="W25" s="142">
        <f t="shared" si="0"/>
        <v>2</v>
      </c>
      <c r="X25" s="142">
        <f t="shared" si="1"/>
        <v>0.2</v>
      </c>
      <c r="Y25" s="142">
        <f t="shared" si="2"/>
        <v>32</v>
      </c>
      <c r="Z25" s="151">
        <f>IFERROR(_xlfn.RANK.EQ(F25,$F$13:$F$59,1)+COUNTIF($F$13:$F25,$F25)-1,"-")</f>
        <v>32</v>
      </c>
      <c r="AA25" s="142">
        <f t="shared" si="3"/>
        <v>0</v>
      </c>
      <c r="AB25" s="142">
        <f t="shared" si="4"/>
        <v>0</v>
      </c>
      <c r="AC25" s="142">
        <f t="shared" si="5"/>
        <v>44</v>
      </c>
      <c r="AD25" s="151">
        <f>IFERROR(_xlfn.RANK.EQ(I25,$I$13:$I$59,1)+COUNTIF($I$13:$I25,$I25)-1,"-")</f>
        <v>44</v>
      </c>
      <c r="AE25" s="142" t="str">
        <f t="shared" si="6"/>
        <v>-</v>
      </c>
      <c r="AF25" s="142" t="str">
        <f t="shared" si="7"/>
        <v>-</v>
      </c>
      <c r="AG25" s="142" t="str">
        <f t="shared" si="8"/>
        <v>-</v>
      </c>
      <c r="AH25" s="151" t="str">
        <f>IFERROR(_xlfn.RANK.EQ(L25,$L$13:$L$59,1)+COUNTIF($L$13:$L25,$L25)-1,"-")</f>
        <v>-</v>
      </c>
      <c r="AI25" s="142">
        <f t="shared" si="9"/>
        <v>0</v>
      </c>
      <c r="AJ25" s="142">
        <f t="shared" si="10"/>
        <v>0</v>
      </c>
      <c r="AK25" s="142">
        <f t="shared" si="11"/>
        <v>43</v>
      </c>
      <c r="AL25" s="151">
        <f>IFERROR(_xlfn.RANK.EQ(O25,$O$13:$O$59,1)+COUNTIF($O$13:$O25,$O25)-1,"-")</f>
        <v>43</v>
      </c>
      <c r="AM25" s="142">
        <f t="shared" si="12"/>
        <v>0</v>
      </c>
      <c r="AN25" s="142">
        <f t="shared" si="13"/>
        <v>0</v>
      </c>
      <c r="AO25" s="142">
        <f t="shared" si="14"/>
        <v>44</v>
      </c>
      <c r="AP25" s="151">
        <f>IFERROR(_xlfn.RANK.EQ(R25,$R$13:$R$59,1)+COUNTIF($R$13:$R25,$R25)-1,"-")</f>
        <v>44</v>
      </c>
    </row>
    <row r="26" spans="1:42" ht="12.4" customHeight="1">
      <c r="A26" s="142">
        <v>14</v>
      </c>
      <c r="B26" s="142" t="s">
        <v>492</v>
      </c>
      <c r="C26" s="163" t="s">
        <v>455</v>
      </c>
      <c r="D26" s="165">
        <f>'貼_詳細品目・億円単・全国（e-Stat）'!AV45</f>
        <v>5</v>
      </c>
      <c r="E26" s="165">
        <f>'貼_詳細品目・億円単・全国（e-Stat）'!AW45</f>
        <v>0.5</v>
      </c>
      <c r="F26" s="165">
        <f>'貼_詳細品目・億円単・全国（e-Stat）'!AX45</f>
        <v>17</v>
      </c>
      <c r="G26" s="165">
        <f>'貼_詳細品目・億円単・全国（e-Stat）'!CI45</f>
        <v>0</v>
      </c>
      <c r="H26" s="165">
        <f>'貼_詳細品目・億円単・全国（e-Stat）'!CJ45</f>
        <v>0</v>
      </c>
      <c r="I26" s="165">
        <f>'貼_詳細品目・億円単・全国（e-Stat）'!CK45</f>
        <v>41</v>
      </c>
      <c r="J26" s="165" t="str">
        <f>'貼_詳細品目・億円単・全国（e-Stat）'!DD45</f>
        <v>-</v>
      </c>
      <c r="K26" s="165" t="str">
        <f>'貼_詳細品目・億円単・全国（e-Stat）'!DE45</f>
        <v>-</v>
      </c>
      <c r="L26" s="165" t="str">
        <f>'貼_詳細品目・億円単・全国（e-Stat）'!DF45</f>
        <v>-</v>
      </c>
      <c r="M26" s="165">
        <f>'貼_詳細品目・億円単・全国（e-Stat）'!DM45</f>
        <v>0</v>
      </c>
      <c r="N26" s="165">
        <f>'貼_詳細品目・億円単・全国（e-Stat）'!DN45</f>
        <v>0</v>
      </c>
      <c r="O26" s="165">
        <f>'貼_詳細品目・億円単・全国（e-Stat）'!DO45</f>
        <v>39</v>
      </c>
      <c r="P26" s="165">
        <f>'貼_詳細品目・億円単・全国（e-Stat）'!IX45</f>
        <v>0</v>
      </c>
      <c r="Q26" s="165">
        <f>'貼_詳細品目・億円単・全国（e-Stat）'!IY45</f>
        <v>0</v>
      </c>
      <c r="R26" s="165">
        <f>'貼_詳細品目・億円単・全国（e-Stat）'!IZ45</f>
        <v>38</v>
      </c>
      <c r="U26" s="142">
        <v>14</v>
      </c>
      <c r="V26" s="151" t="s">
        <v>492</v>
      </c>
      <c r="W26" s="142">
        <f t="shared" si="0"/>
        <v>5</v>
      </c>
      <c r="X26" s="142">
        <f t="shared" si="1"/>
        <v>0.5</v>
      </c>
      <c r="Y26" s="142">
        <f t="shared" si="2"/>
        <v>17</v>
      </c>
      <c r="Z26" s="151">
        <f>IFERROR(_xlfn.RANK.EQ(F26,$F$13:$F$59,1)+COUNTIF($F$13:$F26,$F26)-1,"-")</f>
        <v>17</v>
      </c>
      <c r="AA26" s="142">
        <f t="shared" si="3"/>
        <v>0</v>
      </c>
      <c r="AB26" s="142">
        <f t="shared" si="4"/>
        <v>0</v>
      </c>
      <c r="AC26" s="142">
        <f t="shared" si="5"/>
        <v>41</v>
      </c>
      <c r="AD26" s="151">
        <f>IFERROR(_xlfn.RANK.EQ(I26,$I$13:$I$59,1)+COUNTIF($I$13:$I26,$I26)-1,"-")</f>
        <v>41</v>
      </c>
      <c r="AE26" s="142" t="str">
        <f t="shared" si="6"/>
        <v>-</v>
      </c>
      <c r="AF26" s="142" t="str">
        <f t="shared" si="7"/>
        <v>-</v>
      </c>
      <c r="AG26" s="142" t="str">
        <f t="shared" si="8"/>
        <v>-</v>
      </c>
      <c r="AH26" s="151" t="str">
        <f>IFERROR(_xlfn.RANK.EQ(L26,$L$13:$L$59,1)+COUNTIF($L$13:$L26,$L26)-1,"-")</f>
        <v>-</v>
      </c>
      <c r="AI26" s="142">
        <f t="shared" si="9"/>
        <v>0</v>
      </c>
      <c r="AJ26" s="142">
        <f t="shared" si="10"/>
        <v>0</v>
      </c>
      <c r="AK26" s="142">
        <f t="shared" si="11"/>
        <v>39</v>
      </c>
      <c r="AL26" s="151">
        <f>IFERROR(_xlfn.RANK.EQ(O26,$O$13:$O$59,1)+COUNTIF($O$13:$O26,$O26)-1,"-")</f>
        <v>39</v>
      </c>
      <c r="AM26" s="142">
        <f t="shared" si="12"/>
        <v>0</v>
      </c>
      <c r="AN26" s="142">
        <f t="shared" si="13"/>
        <v>0</v>
      </c>
      <c r="AO26" s="142">
        <f t="shared" si="14"/>
        <v>38</v>
      </c>
      <c r="AP26" s="151">
        <f>IFERROR(_xlfn.RANK.EQ(R26,$R$13:$R$59,1)+COUNTIF($R$13:$R26,$R26)-1,"-")</f>
        <v>38</v>
      </c>
    </row>
    <row r="27" spans="1:42" ht="12.4" customHeight="1">
      <c r="A27" s="142">
        <v>15</v>
      </c>
      <c r="B27" s="142" t="s">
        <v>493</v>
      </c>
      <c r="C27" s="163" t="s">
        <v>456</v>
      </c>
      <c r="D27" s="165">
        <f>'貼_詳細品目・億円単・全国（e-Stat）'!AV46</f>
        <v>5</v>
      </c>
      <c r="E27" s="165">
        <f>'貼_詳細品目・億円単・全国（e-Stat）'!AW46</f>
        <v>0.5</v>
      </c>
      <c r="F27" s="165">
        <f>'貼_詳細品目・億円単・全国（e-Stat）'!AX46</f>
        <v>16</v>
      </c>
      <c r="G27" s="165">
        <f>'貼_詳細品目・億円単・全国（e-Stat）'!CI46</f>
        <v>0</v>
      </c>
      <c r="H27" s="165">
        <f>'貼_詳細品目・億円単・全国（e-Stat）'!CJ46</f>
        <v>0</v>
      </c>
      <c r="I27" s="165">
        <f>'貼_詳細品目・億円単・全国（e-Stat）'!CK46</f>
        <v>31</v>
      </c>
      <c r="J27" s="165" t="str">
        <f>'貼_詳細品目・億円単・全国（e-Stat）'!DD46</f>
        <v>-</v>
      </c>
      <c r="K27" s="165" t="str">
        <f>'貼_詳細品目・億円単・全国（e-Stat）'!DE46</f>
        <v>-</v>
      </c>
      <c r="L27" s="165" t="str">
        <f>'貼_詳細品目・億円単・全国（e-Stat）'!DF46</f>
        <v>-</v>
      </c>
      <c r="M27" s="165">
        <f>'貼_詳細品目・億円単・全国（e-Stat）'!DM46</f>
        <v>9</v>
      </c>
      <c r="N27" s="165">
        <f>'貼_詳細品目・億円単・全国（e-Stat）'!DN46</f>
        <v>2.2000000000000002</v>
      </c>
      <c r="O27" s="165">
        <f>'貼_詳細品目・億円単・全国（e-Stat）'!DO46</f>
        <v>9</v>
      </c>
      <c r="P27" s="165">
        <f>'貼_詳細品目・億円単・全国（e-Stat）'!IX46</f>
        <v>1</v>
      </c>
      <c r="Q27" s="165">
        <f>'貼_詳細品目・億円単・全国（e-Stat）'!IY46</f>
        <v>1.2</v>
      </c>
      <c r="R27" s="165">
        <f>'貼_詳細品目・億円単・全国（e-Stat）'!IZ46</f>
        <v>11</v>
      </c>
      <c r="U27" s="142">
        <v>15</v>
      </c>
      <c r="V27" s="151" t="s">
        <v>493</v>
      </c>
      <c r="W27" s="142">
        <f t="shared" si="0"/>
        <v>5</v>
      </c>
      <c r="X27" s="142">
        <f t="shared" si="1"/>
        <v>0.5</v>
      </c>
      <c r="Y27" s="142">
        <f t="shared" si="2"/>
        <v>16</v>
      </c>
      <c r="Z27" s="151">
        <f>IFERROR(_xlfn.RANK.EQ(F27,$F$13:$F$59,1)+COUNTIF($F$13:$F27,$F27)-1,"-")</f>
        <v>16</v>
      </c>
      <c r="AA27" s="142">
        <f t="shared" si="3"/>
        <v>0</v>
      </c>
      <c r="AB27" s="142">
        <f t="shared" si="4"/>
        <v>0</v>
      </c>
      <c r="AC27" s="142">
        <f t="shared" si="5"/>
        <v>31</v>
      </c>
      <c r="AD27" s="151">
        <f>IFERROR(_xlfn.RANK.EQ(I27,$I$13:$I$59,1)+COUNTIF($I$13:$I27,$I27)-1,"-")</f>
        <v>32</v>
      </c>
      <c r="AE27" s="142" t="str">
        <f t="shared" si="6"/>
        <v>-</v>
      </c>
      <c r="AF27" s="142" t="str">
        <f t="shared" si="7"/>
        <v>-</v>
      </c>
      <c r="AG27" s="142" t="str">
        <f t="shared" si="8"/>
        <v>-</v>
      </c>
      <c r="AH27" s="151" t="str">
        <f>IFERROR(_xlfn.RANK.EQ(L27,$L$13:$L$59,1)+COUNTIF($L$13:$L27,$L27)-1,"-")</f>
        <v>-</v>
      </c>
      <c r="AI27" s="142">
        <f t="shared" si="9"/>
        <v>9</v>
      </c>
      <c r="AJ27" s="142">
        <f t="shared" si="10"/>
        <v>2.2000000000000002</v>
      </c>
      <c r="AK27" s="142">
        <f t="shared" si="11"/>
        <v>9</v>
      </c>
      <c r="AL27" s="151">
        <f>IFERROR(_xlfn.RANK.EQ(O27,$O$13:$O$59,1)+COUNTIF($O$13:$O27,$O27)-1,"-")</f>
        <v>9</v>
      </c>
      <c r="AM27" s="142">
        <f t="shared" si="12"/>
        <v>1</v>
      </c>
      <c r="AN27" s="142">
        <f t="shared" si="13"/>
        <v>1.2</v>
      </c>
      <c r="AO27" s="142">
        <f t="shared" si="14"/>
        <v>11</v>
      </c>
      <c r="AP27" s="151">
        <f>IFERROR(_xlfn.RANK.EQ(R27,$R$13:$R$59,1)+COUNTIF($R$13:$R27,$R27)-1,"-")</f>
        <v>11</v>
      </c>
    </row>
    <row r="28" spans="1:42" ht="12.4" customHeight="1">
      <c r="A28" s="142">
        <v>16</v>
      </c>
      <c r="B28" s="142" t="s">
        <v>494</v>
      </c>
      <c r="C28" s="163" t="s">
        <v>457</v>
      </c>
      <c r="D28" s="165">
        <f>'貼_詳細品目・億円単・全国（e-Stat）'!AV47</f>
        <v>0</v>
      </c>
      <c r="E28" s="165">
        <f>'貼_詳細品目・億円単・全国（e-Stat）'!AW47</f>
        <v>0</v>
      </c>
      <c r="F28" s="165">
        <f>'貼_詳細品目・億円単・全国（e-Stat）'!AX47</f>
        <v>46</v>
      </c>
      <c r="G28" s="165">
        <f>'貼_詳細品目・億円単・全国（e-Stat）'!CI47</f>
        <v>0</v>
      </c>
      <c r="H28" s="165">
        <f>'貼_詳細品目・億円単・全国（e-Stat）'!CJ47</f>
        <v>0</v>
      </c>
      <c r="I28" s="165">
        <f>'貼_詳細品目・億円単・全国（e-Stat）'!CK47</f>
        <v>40</v>
      </c>
      <c r="J28" s="165" t="str">
        <f>'貼_詳細品目・億円単・全国（e-Stat）'!DD47</f>
        <v>-</v>
      </c>
      <c r="K28" s="165" t="str">
        <f>'貼_詳細品目・億円単・全国（e-Stat）'!DE47</f>
        <v>-</v>
      </c>
      <c r="L28" s="165" t="str">
        <f>'貼_詳細品目・億円単・全国（e-Stat）'!DF47</f>
        <v>-</v>
      </c>
      <c r="M28" s="165">
        <f>'貼_詳細品目・億円単・全国（e-Stat）'!DM47</f>
        <v>9</v>
      </c>
      <c r="N28" s="165">
        <f>'貼_詳細品目・億円単・全国（e-Stat）'!DN47</f>
        <v>2.2000000000000002</v>
      </c>
      <c r="O28" s="165">
        <f>'貼_詳細品目・億円単・全国（e-Stat）'!DO47</f>
        <v>10</v>
      </c>
      <c r="P28" s="165">
        <f>'貼_詳細品目・億円単・全国（e-Stat）'!IX47</f>
        <v>0</v>
      </c>
      <c r="Q28" s="165">
        <f>'貼_詳細品目・億円単・全国（e-Stat）'!IY47</f>
        <v>0</v>
      </c>
      <c r="R28" s="165">
        <f>'貼_詳細品目・億円単・全国（e-Stat）'!IZ47</f>
        <v>24</v>
      </c>
      <c r="U28" s="142">
        <v>16</v>
      </c>
      <c r="V28" s="151" t="s">
        <v>494</v>
      </c>
      <c r="W28" s="142">
        <f t="shared" si="0"/>
        <v>0</v>
      </c>
      <c r="X28" s="142">
        <f t="shared" si="1"/>
        <v>0</v>
      </c>
      <c r="Y28" s="142">
        <f t="shared" si="2"/>
        <v>46</v>
      </c>
      <c r="Z28" s="151">
        <f>IFERROR(_xlfn.RANK.EQ(F28,$F$13:$F$59,1)+COUNTIF($F$13:$F28,$F28)-1,"-")</f>
        <v>46</v>
      </c>
      <c r="AA28" s="142">
        <f t="shared" si="3"/>
        <v>0</v>
      </c>
      <c r="AB28" s="142">
        <f t="shared" si="4"/>
        <v>0</v>
      </c>
      <c r="AC28" s="142">
        <f t="shared" si="5"/>
        <v>40</v>
      </c>
      <c r="AD28" s="151">
        <f>IFERROR(_xlfn.RANK.EQ(I28,$I$13:$I$59,1)+COUNTIF($I$13:$I28,$I28)-1,"-")</f>
        <v>40</v>
      </c>
      <c r="AE28" s="142" t="str">
        <f t="shared" si="6"/>
        <v>-</v>
      </c>
      <c r="AF28" s="142" t="str">
        <f t="shared" si="7"/>
        <v>-</v>
      </c>
      <c r="AG28" s="142" t="str">
        <f t="shared" si="8"/>
        <v>-</v>
      </c>
      <c r="AH28" s="151" t="str">
        <f>IFERROR(_xlfn.RANK.EQ(L28,$L$13:$L$59,1)+COUNTIF($L$13:$L28,$L28)-1,"-")</f>
        <v>-</v>
      </c>
      <c r="AI28" s="142">
        <f t="shared" si="9"/>
        <v>9</v>
      </c>
      <c r="AJ28" s="142">
        <f t="shared" si="10"/>
        <v>2.2000000000000002</v>
      </c>
      <c r="AK28" s="142">
        <f t="shared" si="11"/>
        <v>10</v>
      </c>
      <c r="AL28" s="151">
        <f>IFERROR(_xlfn.RANK.EQ(O28,$O$13:$O$59,1)+COUNTIF($O$13:$O28,$O28)-1,"-")</f>
        <v>10</v>
      </c>
      <c r="AM28" s="142">
        <f t="shared" si="12"/>
        <v>0</v>
      </c>
      <c r="AN28" s="142">
        <f t="shared" si="13"/>
        <v>0</v>
      </c>
      <c r="AO28" s="142">
        <f t="shared" si="14"/>
        <v>24</v>
      </c>
      <c r="AP28" s="151">
        <f>IFERROR(_xlfn.RANK.EQ(R28,$R$13:$R$59,1)+COUNTIF($R$13:$R28,$R28)-1,"-")</f>
        <v>24</v>
      </c>
    </row>
    <row r="29" spans="1:42" ht="12.4" customHeight="1">
      <c r="A29" s="142">
        <v>17</v>
      </c>
      <c r="B29" s="142" t="s">
        <v>495</v>
      </c>
      <c r="C29" s="163" t="s">
        <v>458</v>
      </c>
      <c r="D29" s="165">
        <f>'貼_詳細品目・億円単・全国（e-Stat）'!AV48</f>
        <v>2</v>
      </c>
      <c r="E29" s="165">
        <f>'貼_詳細品目・億円単・全国（e-Stat）'!AW48</f>
        <v>0.2</v>
      </c>
      <c r="F29" s="165">
        <f>'貼_詳細品目・億円単・全国（e-Stat）'!AX48</f>
        <v>33</v>
      </c>
      <c r="G29" s="165">
        <f>'貼_詳細品目・億円単・全国（e-Stat）'!CI48</f>
        <v>0</v>
      </c>
      <c r="H29" s="165">
        <f>'貼_詳細品目・億円単・全国（e-Stat）'!CJ48</f>
        <v>0</v>
      </c>
      <c r="I29" s="165">
        <f>'貼_詳細品目・億円単・全国（e-Stat）'!CK48</f>
        <v>31</v>
      </c>
      <c r="J29" s="165" t="str">
        <f>'貼_詳細品目・億円単・全国（e-Stat）'!DD48</f>
        <v>-</v>
      </c>
      <c r="K29" s="165" t="str">
        <f>'貼_詳細品目・億円単・全国（e-Stat）'!DE48</f>
        <v>-</v>
      </c>
      <c r="L29" s="165" t="str">
        <f>'貼_詳細品目・億円単・全国（e-Stat）'!DF48</f>
        <v>-</v>
      </c>
      <c r="M29" s="165">
        <f>'貼_詳細品目・億円単・全国（e-Stat）'!DM48</f>
        <v>2</v>
      </c>
      <c r="N29" s="165">
        <f>'貼_詳細品目・億円単・全国（e-Stat）'!DN48</f>
        <v>0.5</v>
      </c>
      <c r="O29" s="165">
        <f>'貼_詳細品目・億円単・全国（e-Stat）'!DO48</f>
        <v>25</v>
      </c>
      <c r="P29" s="165">
        <f>'貼_詳細品目・億円単・全国（e-Stat）'!IX48</f>
        <v>0</v>
      </c>
      <c r="Q29" s="165">
        <f>'貼_詳細品目・億円単・全国（e-Stat）'!IY48</f>
        <v>0</v>
      </c>
      <c r="R29" s="165">
        <f>'貼_詳細品目・億円単・全国（e-Stat）'!IZ48</f>
        <v>32</v>
      </c>
      <c r="U29" s="142">
        <v>17</v>
      </c>
      <c r="V29" s="151" t="s">
        <v>495</v>
      </c>
      <c r="W29" s="142">
        <f t="shared" si="0"/>
        <v>2</v>
      </c>
      <c r="X29" s="142">
        <f t="shared" si="1"/>
        <v>0.2</v>
      </c>
      <c r="Y29" s="142">
        <f t="shared" si="2"/>
        <v>33</v>
      </c>
      <c r="Z29" s="151">
        <f>IFERROR(_xlfn.RANK.EQ(F29,$F$13:$F$59,1)+COUNTIF($F$13:$F29,$F29)-1,"-")</f>
        <v>33</v>
      </c>
      <c r="AA29" s="142">
        <f t="shared" si="3"/>
        <v>0</v>
      </c>
      <c r="AB29" s="142">
        <f t="shared" si="4"/>
        <v>0</v>
      </c>
      <c r="AC29" s="142">
        <f t="shared" si="5"/>
        <v>31</v>
      </c>
      <c r="AD29" s="151">
        <f>IFERROR(_xlfn.RANK.EQ(I29,$I$13:$I$59,1)+COUNTIF($I$13:$I29,$I29)-1,"-")</f>
        <v>33</v>
      </c>
      <c r="AE29" s="142" t="str">
        <f t="shared" si="6"/>
        <v>-</v>
      </c>
      <c r="AF29" s="142" t="str">
        <f t="shared" si="7"/>
        <v>-</v>
      </c>
      <c r="AG29" s="142" t="str">
        <f t="shared" si="8"/>
        <v>-</v>
      </c>
      <c r="AH29" s="151" t="str">
        <f>IFERROR(_xlfn.RANK.EQ(L29,$L$13:$L$59,1)+COUNTIF($L$13:$L29,$L29)-1,"-")</f>
        <v>-</v>
      </c>
      <c r="AI29" s="142">
        <f t="shared" si="9"/>
        <v>2</v>
      </c>
      <c r="AJ29" s="142">
        <f t="shared" si="10"/>
        <v>0.5</v>
      </c>
      <c r="AK29" s="142">
        <f t="shared" si="11"/>
        <v>25</v>
      </c>
      <c r="AL29" s="151">
        <f>IFERROR(_xlfn.RANK.EQ(O29,$O$13:$O$59,1)+COUNTIF($O$13:$O29,$O29)-1,"-")</f>
        <v>25</v>
      </c>
      <c r="AM29" s="142">
        <f t="shared" si="12"/>
        <v>0</v>
      </c>
      <c r="AN29" s="142">
        <f t="shared" si="13"/>
        <v>0</v>
      </c>
      <c r="AO29" s="142">
        <f t="shared" si="14"/>
        <v>32</v>
      </c>
      <c r="AP29" s="151">
        <f>IFERROR(_xlfn.RANK.EQ(R29,$R$13:$R$59,1)+COUNTIF($R$13:$R29,$R29)-1,"-")</f>
        <v>32</v>
      </c>
    </row>
    <row r="30" spans="1:42" ht="12.4" customHeight="1">
      <c r="A30" s="142">
        <v>18</v>
      </c>
      <c r="B30" s="142" t="s">
        <v>496</v>
      </c>
      <c r="C30" s="163" t="s">
        <v>459</v>
      </c>
      <c r="D30" s="165">
        <f>'貼_詳細品目・億円単・全国（e-Stat）'!AV49</f>
        <v>2</v>
      </c>
      <c r="E30" s="165">
        <f>'貼_詳細品目・億円単・全国（e-Stat）'!AW49</f>
        <v>0.2</v>
      </c>
      <c r="F30" s="165">
        <f>'貼_詳細品目・億円単・全国（e-Stat）'!AX49</f>
        <v>28</v>
      </c>
      <c r="G30" s="165">
        <f>'貼_詳細品目・億円単・全国（e-Stat）'!CI49</f>
        <v>0</v>
      </c>
      <c r="H30" s="165">
        <f>'貼_詳細品目・億円単・全国（e-Stat）'!CJ49</f>
        <v>0</v>
      </c>
      <c r="I30" s="165">
        <f>'貼_詳細品目・億円単・全国（e-Stat）'!CK49</f>
        <v>29</v>
      </c>
      <c r="J30" s="165" t="str">
        <f>'貼_詳細品目・億円単・全国（e-Stat）'!DD49</f>
        <v>-</v>
      </c>
      <c r="K30" s="165" t="str">
        <f>'貼_詳細品目・億円単・全国（e-Stat）'!DE49</f>
        <v>-</v>
      </c>
      <c r="L30" s="165" t="str">
        <f>'貼_詳細品目・億円単・全国（e-Stat）'!DF49</f>
        <v>-</v>
      </c>
      <c r="M30" s="165">
        <f>'貼_詳細品目・億円単・全国（e-Stat）'!DM49</f>
        <v>3</v>
      </c>
      <c r="N30" s="165">
        <f>'貼_詳細品目・億円単・全国（e-Stat）'!DN49</f>
        <v>0.7</v>
      </c>
      <c r="O30" s="165">
        <f>'貼_詳細品目・億円単・全国（e-Stat）'!DO49</f>
        <v>21</v>
      </c>
      <c r="P30" s="165">
        <f>'貼_詳細品目・億円単・全国（e-Stat）'!IX49</f>
        <v>2</v>
      </c>
      <c r="Q30" s="165">
        <f>'貼_詳細品目・億円単・全国（e-Stat）'!IY49</f>
        <v>2.4</v>
      </c>
      <c r="R30" s="165">
        <f>'貼_詳細品目・億円単・全国（e-Stat）'!IZ49</f>
        <v>8</v>
      </c>
      <c r="U30" s="142">
        <v>18</v>
      </c>
      <c r="V30" s="151" t="s">
        <v>496</v>
      </c>
      <c r="W30" s="142">
        <f t="shared" si="0"/>
        <v>2</v>
      </c>
      <c r="X30" s="142">
        <f t="shared" si="1"/>
        <v>0.2</v>
      </c>
      <c r="Y30" s="142">
        <f t="shared" si="2"/>
        <v>28</v>
      </c>
      <c r="Z30" s="151">
        <f>IFERROR(_xlfn.RANK.EQ(F30,$F$13:$F$59,1)+COUNTIF($F$13:$F30,$F30)-1,"-")</f>
        <v>28</v>
      </c>
      <c r="AA30" s="142">
        <f t="shared" si="3"/>
        <v>0</v>
      </c>
      <c r="AB30" s="142">
        <f t="shared" si="4"/>
        <v>0</v>
      </c>
      <c r="AC30" s="142">
        <f t="shared" si="5"/>
        <v>29</v>
      </c>
      <c r="AD30" s="151">
        <f>IFERROR(_xlfn.RANK.EQ(I30,$I$13:$I$59,1)+COUNTIF($I$13:$I30,$I30)-1,"-")</f>
        <v>29</v>
      </c>
      <c r="AE30" s="142" t="str">
        <f t="shared" si="6"/>
        <v>-</v>
      </c>
      <c r="AF30" s="142" t="str">
        <f t="shared" si="7"/>
        <v>-</v>
      </c>
      <c r="AG30" s="142" t="str">
        <f t="shared" si="8"/>
        <v>-</v>
      </c>
      <c r="AH30" s="151" t="str">
        <f>IFERROR(_xlfn.RANK.EQ(L30,$L$13:$L$59,1)+COUNTIF($L$13:$L30,$L30)-1,"-")</f>
        <v>-</v>
      </c>
      <c r="AI30" s="142">
        <f t="shared" si="9"/>
        <v>3</v>
      </c>
      <c r="AJ30" s="142">
        <f t="shared" si="10"/>
        <v>0.7</v>
      </c>
      <c r="AK30" s="142">
        <f t="shared" si="11"/>
        <v>21</v>
      </c>
      <c r="AL30" s="151">
        <f>IFERROR(_xlfn.RANK.EQ(O30,$O$13:$O$59,1)+COUNTIF($O$13:$O30,$O30)-1,"-")</f>
        <v>21</v>
      </c>
      <c r="AM30" s="142">
        <f t="shared" si="12"/>
        <v>2</v>
      </c>
      <c r="AN30" s="142">
        <f t="shared" si="13"/>
        <v>2.4</v>
      </c>
      <c r="AO30" s="142">
        <f t="shared" si="14"/>
        <v>8</v>
      </c>
      <c r="AP30" s="151">
        <f>IFERROR(_xlfn.RANK.EQ(R30,$R$13:$R$59,1)+COUNTIF($R$13:$R30,$R30)-1,"-")</f>
        <v>8</v>
      </c>
    </row>
    <row r="31" spans="1:42" ht="12.4" customHeight="1">
      <c r="A31" s="142">
        <v>19</v>
      </c>
      <c r="B31" s="142" t="s">
        <v>497</v>
      </c>
      <c r="C31" s="163" t="s">
        <v>460</v>
      </c>
      <c r="D31" s="165">
        <f>'貼_詳細品目・億円単・全国（e-Stat）'!AV50</f>
        <v>2</v>
      </c>
      <c r="E31" s="165">
        <f>'貼_詳細品目・億円単・全国（e-Stat）'!AW50</f>
        <v>0.2</v>
      </c>
      <c r="F31" s="165">
        <f>'貼_詳細品目・億円単・全国（e-Stat）'!AX50</f>
        <v>39</v>
      </c>
      <c r="G31" s="165">
        <f>'貼_詳細品目・億円単・全国（e-Stat）'!CI50</f>
        <v>0</v>
      </c>
      <c r="H31" s="165">
        <f>'貼_詳細品目・億円単・全国（e-Stat）'!CJ50</f>
        <v>0</v>
      </c>
      <c r="I31" s="165">
        <f>'貼_詳細品目・億円単・全国（e-Stat）'!CK50</f>
        <v>35</v>
      </c>
      <c r="J31" s="165" t="str">
        <f>'貼_詳細品目・億円単・全国（e-Stat）'!DD50</f>
        <v>-</v>
      </c>
      <c r="K31" s="165" t="str">
        <f>'貼_詳細品目・億円単・全国（e-Stat）'!DE50</f>
        <v>-</v>
      </c>
      <c r="L31" s="165" t="str">
        <f>'貼_詳細品目・億円単・全国（e-Stat）'!DF50</f>
        <v>-</v>
      </c>
      <c r="M31" s="165">
        <f>'貼_詳細品目・億円単・全国（e-Stat）'!DM50</f>
        <v>0</v>
      </c>
      <c r="N31" s="165">
        <f>'貼_詳細品目・億円単・全国（e-Stat）'!DN50</f>
        <v>0</v>
      </c>
      <c r="O31" s="165">
        <f>'貼_詳細品目・億円単・全国（e-Stat）'!DO50</f>
        <v>33</v>
      </c>
      <c r="P31" s="165">
        <f>'貼_詳細品目・億円単・全国（e-Stat）'!IX50</f>
        <v>0</v>
      </c>
      <c r="Q31" s="165">
        <f>'貼_詳細品目・億円単・全国（e-Stat）'!IY50</f>
        <v>0</v>
      </c>
      <c r="R31" s="165">
        <f>'貼_詳細品目・億円単・全国（e-Stat）'!IZ50</f>
        <v>22</v>
      </c>
      <c r="U31" s="142">
        <v>19</v>
      </c>
      <c r="V31" s="151" t="s">
        <v>497</v>
      </c>
      <c r="W31" s="142">
        <f t="shared" si="0"/>
        <v>2</v>
      </c>
      <c r="X31" s="142">
        <f t="shared" si="1"/>
        <v>0.2</v>
      </c>
      <c r="Y31" s="142">
        <f t="shared" si="2"/>
        <v>39</v>
      </c>
      <c r="Z31" s="151">
        <f>IFERROR(_xlfn.RANK.EQ(F31,$F$13:$F$59,1)+COUNTIF($F$13:$F31,$F31)-1,"-")</f>
        <v>39</v>
      </c>
      <c r="AA31" s="142">
        <f t="shared" si="3"/>
        <v>0</v>
      </c>
      <c r="AB31" s="142">
        <f t="shared" si="4"/>
        <v>0</v>
      </c>
      <c r="AC31" s="142">
        <f t="shared" si="5"/>
        <v>35</v>
      </c>
      <c r="AD31" s="151">
        <f>IFERROR(_xlfn.RANK.EQ(I31,$I$13:$I$59,1)+COUNTIF($I$13:$I31,$I31)-1,"-")</f>
        <v>35</v>
      </c>
      <c r="AE31" s="142" t="str">
        <f t="shared" si="6"/>
        <v>-</v>
      </c>
      <c r="AF31" s="142" t="str">
        <f t="shared" si="7"/>
        <v>-</v>
      </c>
      <c r="AG31" s="142" t="str">
        <f t="shared" si="8"/>
        <v>-</v>
      </c>
      <c r="AH31" s="151" t="str">
        <f>IFERROR(_xlfn.RANK.EQ(L31,$L$13:$L$59,1)+COUNTIF($L$13:$L31,$L31)-1,"-")</f>
        <v>-</v>
      </c>
      <c r="AI31" s="142">
        <f t="shared" si="9"/>
        <v>0</v>
      </c>
      <c r="AJ31" s="142">
        <f t="shared" si="10"/>
        <v>0</v>
      </c>
      <c r="AK31" s="142">
        <f t="shared" si="11"/>
        <v>33</v>
      </c>
      <c r="AL31" s="151">
        <f>IFERROR(_xlfn.RANK.EQ(O31,$O$13:$O$59,1)+COUNTIF($O$13:$O31,$O31)-1,"-")</f>
        <v>33</v>
      </c>
      <c r="AM31" s="142">
        <f t="shared" si="12"/>
        <v>0</v>
      </c>
      <c r="AN31" s="142">
        <f t="shared" si="13"/>
        <v>0</v>
      </c>
      <c r="AO31" s="142">
        <f t="shared" si="14"/>
        <v>22</v>
      </c>
      <c r="AP31" s="151">
        <f>IFERROR(_xlfn.RANK.EQ(R31,$R$13:$R$59,1)+COUNTIF($R$13:$R31,$R31)-1,"-")</f>
        <v>22</v>
      </c>
    </row>
    <row r="32" spans="1:42" ht="12.4" customHeight="1">
      <c r="A32" s="142">
        <v>20</v>
      </c>
      <c r="B32" s="142" t="s">
        <v>498</v>
      </c>
      <c r="C32" s="163" t="s">
        <v>461</v>
      </c>
      <c r="D32" s="165">
        <f>'貼_詳細品目・億円単・全国（e-Stat）'!AV51</f>
        <v>16</v>
      </c>
      <c r="E32" s="165">
        <f>'貼_詳細品目・億円単・全国（e-Stat）'!AW51</f>
        <v>1.6</v>
      </c>
      <c r="F32" s="165">
        <f>'貼_詳細品目・億円単・全国（e-Stat）'!AX51</f>
        <v>7</v>
      </c>
      <c r="G32" s="165">
        <f>'貼_詳細品目・億円単・全国（e-Stat）'!CI51</f>
        <v>3</v>
      </c>
      <c r="H32" s="165">
        <f>'貼_詳細品目・億円単・全国（e-Stat）'!CJ51</f>
        <v>0.5</v>
      </c>
      <c r="I32" s="165">
        <f>'貼_詳細品目・億円単・全国（e-Stat）'!CK51</f>
        <v>13</v>
      </c>
      <c r="J32" s="165" t="str">
        <f>'貼_詳細品目・億円単・全国（e-Stat）'!DD51</f>
        <v>-</v>
      </c>
      <c r="K32" s="165" t="str">
        <f>'貼_詳細品目・億円単・全国（e-Stat）'!DE51</f>
        <v>-</v>
      </c>
      <c r="L32" s="165" t="str">
        <f>'貼_詳細品目・億円単・全国（e-Stat）'!DF51</f>
        <v>-</v>
      </c>
      <c r="M32" s="165">
        <f>'貼_詳細品目・億円単・全国（e-Stat）'!DM51</f>
        <v>5</v>
      </c>
      <c r="N32" s="165">
        <f>'貼_詳細品目・億円単・全国（e-Stat）'!DN51</f>
        <v>1.2</v>
      </c>
      <c r="O32" s="165">
        <f>'貼_詳細品目・億円単・全国（e-Stat）'!DO51</f>
        <v>19</v>
      </c>
      <c r="P32" s="165">
        <f>'貼_詳細品目・億円単・全国（e-Stat）'!IX51</f>
        <v>8</v>
      </c>
      <c r="Q32" s="165">
        <f>'貼_詳細品目・億円単・全国（e-Stat）'!IY51</f>
        <v>9.8000000000000007</v>
      </c>
      <c r="R32" s="165">
        <f>'貼_詳細品目・億円単・全国（e-Stat）'!IZ51</f>
        <v>2</v>
      </c>
      <c r="U32" s="142">
        <v>20</v>
      </c>
      <c r="V32" s="151" t="s">
        <v>498</v>
      </c>
      <c r="W32" s="142">
        <f t="shared" si="0"/>
        <v>16</v>
      </c>
      <c r="X32" s="142">
        <f t="shared" si="1"/>
        <v>1.6</v>
      </c>
      <c r="Y32" s="142">
        <f t="shared" si="2"/>
        <v>7</v>
      </c>
      <c r="Z32" s="151">
        <f>IFERROR(_xlfn.RANK.EQ(F32,$F$13:$F$59,1)+COUNTIF($F$13:$F32,$F32)-1,"-")</f>
        <v>7</v>
      </c>
      <c r="AA32" s="142">
        <f t="shared" si="3"/>
        <v>3</v>
      </c>
      <c r="AB32" s="142">
        <f t="shared" si="4"/>
        <v>0.5</v>
      </c>
      <c r="AC32" s="142">
        <f t="shared" si="5"/>
        <v>13</v>
      </c>
      <c r="AD32" s="151">
        <f>IFERROR(_xlfn.RANK.EQ(I32,$I$13:$I$59,1)+COUNTIF($I$13:$I32,$I32)-1,"-")</f>
        <v>13</v>
      </c>
      <c r="AE32" s="142" t="str">
        <f t="shared" si="6"/>
        <v>-</v>
      </c>
      <c r="AF32" s="142" t="str">
        <f t="shared" si="7"/>
        <v>-</v>
      </c>
      <c r="AG32" s="142" t="str">
        <f t="shared" si="8"/>
        <v>-</v>
      </c>
      <c r="AH32" s="151" t="str">
        <f>IFERROR(_xlfn.RANK.EQ(L32,$L$13:$L$59,1)+COUNTIF($L$13:$L32,$L32)-1,"-")</f>
        <v>-</v>
      </c>
      <c r="AI32" s="142">
        <f t="shared" si="9"/>
        <v>5</v>
      </c>
      <c r="AJ32" s="142">
        <f t="shared" si="10"/>
        <v>1.2</v>
      </c>
      <c r="AK32" s="142">
        <f t="shared" si="11"/>
        <v>19</v>
      </c>
      <c r="AL32" s="151">
        <f>IFERROR(_xlfn.RANK.EQ(O32,$O$13:$O$59,1)+COUNTIF($O$13:$O32,$O32)-1,"-")</f>
        <v>19</v>
      </c>
      <c r="AM32" s="142">
        <f t="shared" si="12"/>
        <v>8</v>
      </c>
      <c r="AN32" s="142">
        <f t="shared" si="13"/>
        <v>9.8000000000000007</v>
      </c>
      <c r="AO32" s="142">
        <f t="shared" si="14"/>
        <v>2</v>
      </c>
      <c r="AP32" s="151">
        <f>IFERROR(_xlfn.RANK.EQ(R32,$R$13:$R$59,1)+COUNTIF($R$13:$R32,$R32)-1,"-")</f>
        <v>2</v>
      </c>
    </row>
    <row r="33" spans="1:42" ht="12.4" customHeight="1">
      <c r="A33" s="142">
        <v>21</v>
      </c>
      <c r="B33" s="142" t="s">
        <v>499</v>
      </c>
      <c r="C33" s="163" t="s">
        <v>462</v>
      </c>
      <c r="D33" s="165">
        <f>'貼_詳細品目・億円単・全国（e-Stat）'!AV52</f>
        <v>3</v>
      </c>
      <c r="E33" s="165">
        <f>'貼_詳細品目・億円単・全国（e-Stat）'!AW52</f>
        <v>0.3</v>
      </c>
      <c r="F33" s="165">
        <f>'貼_詳細品目・億円単・全国（e-Stat）'!AX52</f>
        <v>22</v>
      </c>
      <c r="G33" s="165">
        <f>'貼_詳細品目・億円単・全国（e-Stat）'!CI52</f>
        <v>5</v>
      </c>
      <c r="H33" s="165">
        <f>'貼_詳細品目・億円単・全国（e-Stat）'!CJ52</f>
        <v>0.9</v>
      </c>
      <c r="I33" s="165">
        <f>'貼_詳細品目・億円単・全国（e-Stat）'!CK52</f>
        <v>10</v>
      </c>
      <c r="J33" s="165" t="str">
        <f>'貼_詳細品目・億円単・全国（e-Stat）'!DD52</f>
        <v>-</v>
      </c>
      <c r="K33" s="165" t="str">
        <f>'貼_詳細品目・億円単・全国（e-Stat）'!DE52</f>
        <v>-</v>
      </c>
      <c r="L33" s="165" t="str">
        <f>'貼_詳細品目・億円単・全国（e-Stat）'!DF52</f>
        <v>-</v>
      </c>
      <c r="M33" s="165">
        <f>'貼_詳細品目・億円単・全国（e-Stat）'!DM52</f>
        <v>5</v>
      </c>
      <c r="N33" s="165">
        <f>'貼_詳細品目・億円単・全国（e-Stat）'!DN52</f>
        <v>1.2</v>
      </c>
      <c r="O33" s="165">
        <f>'貼_詳細品目・億円単・全国（e-Stat）'!DO52</f>
        <v>18</v>
      </c>
      <c r="P33" s="165">
        <f>'貼_詳細品目・億円単・全国（e-Stat）'!IX52</f>
        <v>0</v>
      </c>
      <c r="Q33" s="165">
        <f>'貼_詳細品目・億円単・全国（e-Stat）'!IY52</f>
        <v>0</v>
      </c>
      <c r="R33" s="165">
        <f>'貼_詳細品目・億円単・全国（e-Stat）'!IZ52</f>
        <v>22</v>
      </c>
      <c r="U33" s="142">
        <v>21</v>
      </c>
      <c r="V33" s="151" t="s">
        <v>499</v>
      </c>
      <c r="W33" s="142">
        <f t="shared" si="0"/>
        <v>3</v>
      </c>
      <c r="X33" s="142">
        <f t="shared" si="1"/>
        <v>0.3</v>
      </c>
      <c r="Y33" s="142">
        <f t="shared" si="2"/>
        <v>22</v>
      </c>
      <c r="Z33" s="151">
        <f>IFERROR(_xlfn.RANK.EQ(F33,$F$13:$F$59,1)+COUNTIF($F$13:$F33,$F33)-1,"-")</f>
        <v>22</v>
      </c>
      <c r="AA33" s="142">
        <f t="shared" si="3"/>
        <v>5</v>
      </c>
      <c r="AB33" s="142">
        <f t="shared" si="4"/>
        <v>0.9</v>
      </c>
      <c r="AC33" s="142">
        <f t="shared" si="5"/>
        <v>10</v>
      </c>
      <c r="AD33" s="151">
        <f>IFERROR(_xlfn.RANK.EQ(I33,$I$13:$I$59,1)+COUNTIF($I$13:$I33,$I33)-1,"-")</f>
        <v>10</v>
      </c>
      <c r="AE33" s="142" t="str">
        <f t="shared" si="6"/>
        <v>-</v>
      </c>
      <c r="AF33" s="142" t="str">
        <f t="shared" si="7"/>
        <v>-</v>
      </c>
      <c r="AG33" s="142" t="str">
        <f t="shared" si="8"/>
        <v>-</v>
      </c>
      <c r="AH33" s="151" t="str">
        <f>IFERROR(_xlfn.RANK.EQ(L33,$L$13:$L$59,1)+COUNTIF($L$13:$L33,$L33)-1,"-")</f>
        <v>-</v>
      </c>
      <c r="AI33" s="142">
        <f t="shared" si="9"/>
        <v>5</v>
      </c>
      <c r="AJ33" s="142">
        <f t="shared" si="10"/>
        <v>1.2</v>
      </c>
      <c r="AK33" s="142">
        <f t="shared" si="11"/>
        <v>18</v>
      </c>
      <c r="AL33" s="151">
        <f>IFERROR(_xlfn.RANK.EQ(O33,$O$13:$O$59,1)+COUNTIF($O$13:$O33,$O33)-1,"-")</f>
        <v>18</v>
      </c>
      <c r="AM33" s="142">
        <f t="shared" si="12"/>
        <v>0</v>
      </c>
      <c r="AN33" s="142">
        <f t="shared" si="13"/>
        <v>0</v>
      </c>
      <c r="AO33" s="142">
        <f t="shared" si="14"/>
        <v>22</v>
      </c>
      <c r="AP33" s="151">
        <f>IFERROR(_xlfn.RANK.EQ(R33,$R$13:$R$59,1)+COUNTIF($R$13:$R33,$R33)-1,"-")</f>
        <v>23</v>
      </c>
    </row>
    <row r="34" spans="1:42" ht="12.4" customHeight="1">
      <c r="A34" s="142">
        <v>22</v>
      </c>
      <c r="B34" s="142" t="s">
        <v>500</v>
      </c>
      <c r="C34" s="163" t="s">
        <v>463</v>
      </c>
      <c r="D34" s="165">
        <f>'貼_詳細品目・億円単・全国（e-Stat）'!AV53</f>
        <v>17</v>
      </c>
      <c r="E34" s="165">
        <f>'貼_詳細品目・億円単・全国（e-Stat）'!AW53</f>
        <v>1.7</v>
      </c>
      <c r="F34" s="165">
        <f>'貼_詳細品目・億円単・全国（e-Stat）'!AX53</f>
        <v>6</v>
      </c>
      <c r="G34" s="165">
        <f>'貼_詳細品目・億円単・全国（e-Stat）'!CI53</f>
        <v>1</v>
      </c>
      <c r="H34" s="165">
        <f>'貼_詳細品目・億円単・全国（e-Stat）'!CJ53</f>
        <v>0.2</v>
      </c>
      <c r="I34" s="165">
        <f>'貼_詳細品目・億円単・全国（e-Stat）'!CK53</f>
        <v>22</v>
      </c>
      <c r="J34" s="165" t="str">
        <f>'貼_詳細品目・億円単・全国（e-Stat）'!DD53</f>
        <v>-</v>
      </c>
      <c r="K34" s="165" t="str">
        <f>'貼_詳細品目・億円単・全国（e-Stat）'!DE53</f>
        <v>-</v>
      </c>
      <c r="L34" s="165" t="str">
        <f>'貼_詳細品目・億円単・全国（e-Stat）'!DF53</f>
        <v>-</v>
      </c>
      <c r="M34" s="165">
        <f>'貼_詳細品目・億円単・全国（e-Stat）'!DM53</f>
        <v>0</v>
      </c>
      <c r="N34" s="165">
        <f>'貼_詳細品目・億円単・全国（e-Stat）'!DN53</f>
        <v>0</v>
      </c>
      <c r="O34" s="165">
        <f>'貼_詳細品目・億円単・全国（e-Stat）'!DO53</f>
        <v>36</v>
      </c>
      <c r="P34" s="165">
        <f>'貼_詳細品目・億円単・全国（e-Stat）'!IX53</f>
        <v>0</v>
      </c>
      <c r="Q34" s="165">
        <f>'貼_詳細品目・億円単・全国（e-Stat）'!IY53</f>
        <v>0</v>
      </c>
      <c r="R34" s="165">
        <f>'貼_詳細品目・億円単・全国（e-Stat）'!IZ53</f>
        <v>30</v>
      </c>
      <c r="U34" s="142">
        <v>22</v>
      </c>
      <c r="V34" s="151" t="s">
        <v>500</v>
      </c>
      <c r="W34" s="142">
        <f t="shared" si="0"/>
        <v>17</v>
      </c>
      <c r="X34" s="142">
        <f t="shared" si="1"/>
        <v>1.7</v>
      </c>
      <c r="Y34" s="142">
        <f t="shared" si="2"/>
        <v>6</v>
      </c>
      <c r="Z34" s="151">
        <f>IFERROR(_xlfn.RANK.EQ(F34,$F$13:$F$59,1)+COUNTIF($F$13:$F34,$F34)-1,"-")</f>
        <v>6</v>
      </c>
      <c r="AA34" s="142">
        <f t="shared" si="3"/>
        <v>1</v>
      </c>
      <c r="AB34" s="142">
        <f t="shared" si="4"/>
        <v>0.2</v>
      </c>
      <c r="AC34" s="142">
        <f t="shared" si="5"/>
        <v>22</v>
      </c>
      <c r="AD34" s="151">
        <f>IFERROR(_xlfn.RANK.EQ(I34,$I$13:$I$59,1)+COUNTIF($I$13:$I34,$I34)-1,"-")</f>
        <v>22</v>
      </c>
      <c r="AE34" s="142" t="str">
        <f t="shared" si="6"/>
        <v>-</v>
      </c>
      <c r="AF34" s="142" t="str">
        <f t="shared" si="7"/>
        <v>-</v>
      </c>
      <c r="AG34" s="142" t="str">
        <f t="shared" si="8"/>
        <v>-</v>
      </c>
      <c r="AH34" s="151" t="str">
        <f>IFERROR(_xlfn.RANK.EQ(L34,$L$13:$L$59,1)+COUNTIF($L$13:$L34,$L34)-1,"-")</f>
        <v>-</v>
      </c>
      <c r="AI34" s="142">
        <f t="shared" si="9"/>
        <v>0</v>
      </c>
      <c r="AJ34" s="142">
        <f t="shared" si="10"/>
        <v>0</v>
      </c>
      <c r="AK34" s="142">
        <f t="shared" si="11"/>
        <v>36</v>
      </c>
      <c r="AL34" s="151">
        <f>IFERROR(_xlfn.RANK.EQ(O34,$O$13:$O$59,1)+COUNTIF($O$13:$O34,$O34)-1,"-")</f>
        <v>36</v>
      </c>
      <c r="AM34" s="142">
        <f t="shared" si="12"/>
        <v>0</v>
      </c>
      <c r="AN34" s="142">
        <f t="shared" si="13"/>
        <v>0</v>
      </c>
      <c r="AO34" s="142">
        <f t="shared" si="14"/>
        <v>30</v>
      </c>
      <c r="AP34" s="151">
        <f>IFERROR(_xlfn.RANK.EQ(R34,$R$13:$R$59,1)+COUNTIF($R$13:$R34,$R34)-1,"-")</f>
        <v>30</v>
      </c>
    </row>
    <row r="35" spans="1:42" ht="12.4" customHeight="1">
      <c r="A35" s="142">
        <v>23</v>
      </c>
      <c r="B35" s="142" t="s">
        <v>501</v>
      </c>
      <c r="C35" s="163" t="s">
        <v>464</v>
      </c>
      <c r="D35" s="165">
        <f>'貼_詳細品目・億円単・全国（e-Stat）'!AV54</f>
        <v>3</v>
      </c>
      <c r="E35" s="165">
        <f>'貼_詳細品目・億円単・全国（e-Stat）'!AW54</f>
        <v>0.3</v>
      </c>
      <c r="F35" s="165">
        <f>'貼_詳細品目・億円単・全国（e-Stat）'!AX54</f>
        <v>19</v>
      </c>
      <c r="G35" s="165">
        <f>'貼_詳細品目・億円単・全国（e-Stat）'!CI54</f>
        <v>13</v>
      </c>
      <c r="H35" s="165">
        <f>'貼_詳細品目・億円単・全国（e-Stat）'!CJ54</f>
        <v>2.4</v>
      </c>
      <c r="I35" s="165">
        <f>'貼_詳細品目・億円単・全国（e-Stat）'!CK54</f>
        <v>4</v>
      </c>
      <c r="J35" s="165" t="str">
        <f>'貼_詳細品目・億円単・全国（e-Stat）'!DD54</f>
        <v>-</v>
      </c>
      <c r="K35" s="165" t="str">
        <f>'貼_詳細品目・億円単・全国（e-Stat）'!DE54</f>
        <v>-</v>
      </c>
      <c r="L35" s="165" t="str">
        <f>'貼_詳細品目・億円単・全国（e-Stat）'!DF54</f>
        <v>-</v>
      </c>
      <c r="M35" s="165">
        <f>'貼_詳細品目・億円単・全国（e-Stat）'!DM54</f>
        <v>8</v>
      </c>
      <c r="N35" s="165">
        <f>'貼_詳細品目・億円単・全国（e-Stat）'!DN54</f>
        <v>2</v>
      </c>
      <c r="O35" s="165">
        <f>'貼_詳細品目・億円単・全国（e-Stat）'!DO54</f>
        <v>12</v>
      </c>
      <c r="P35" s="165">
        <f>'貼_詳細品目・億円単・全国（e-Stat）'!IX54</f>
        <v>0</v>
      </c>
      <c r="Q35" s="165">
        <f>'貼_詳細品目・億円単・全国（e-Stat）'!IY54</f>
        <v>0</v>
      </c>
      <c r="R35" s="165">
        <f>'貼_詳細品目・億円単・全国（e-Stat）'!IZ54</f>
        <v>43</v>
      </c>
      <c r="U35" s="142">
        <v>23</v>
      </c>
      <c r="V35" s="151" t="s">
        <v>501</v>
      </c>
      <c r="W35" s="142">
        <f t="shared" si="0"/>
        <v>3</v>
      </c>
      <c r="X35" s="142">
        <f t="shared" si="1"/>
        <v>0.3</v>
      </c>
      <c r="Y35" s="142">
        <f t="shared" si="2"/>
        <v>19</v>
      </c>
      <c r="Z35" s="151">
        <f>IFERROR(_xlfn.RANK.EQ(F35,$F$13:$F$59,1)+COUNTIF($F$13:$F35,$F35)-1,"-")</f>
        <v>19</v>
      </c>
      <c r="AA35" s="142">
        <f t="shared" si="3"/>
        <v>13</v>
      </c>
      <c r="AB35" s="142">
        <f t="shared" si="4"/>
        <v>2.4</v>
      </c>
      <c r="AC35" s="142">
        <f t="shared" si="5"/>
        <v>4</v>
      </c>
      <c r="AD35" s="151">
        <f>IFERROR(_xlfn.RANK.EQ(I35,$I$13:$I$59,1)+COUNTIF($I$13:$I35,$I35)-1,"-")</f>
        <v>4</v>
      </c>
      <c r="AE35" s="142" t="str">
        <f t="shared" si="6"/>
        <v>-</v>
      </c>
      <c r="AF35" s="142" t="str">
        <f t="shared" si="7"/>
        <v>-</v>
      </c>
      <c r="AG35" s="142" t="str">
        <f t="shared" si="8"/>
        <v>-</v>
      </c>
      <c r="AH35" s="151" t="str">
        <f>IFERROR(_xlfn.RANK.EQ(L35,$L$13:$L$59,1)+COUNTIF($L$13:$L35,$L35)-1,"-")</f>
        <v>-</v>
      </c>
      <c r="AI35" s="142">
        <f t="shared" si="9"/>
        <v>8</v>
      </c>
      <c r="AJ35" s="142">
        <f t="shared" si="10"/>
        <v>2</v>
      </c>
      <c r="AK35" s="142">
        <f t="shared" si="11"/>
        <v>12</v>
      </c>
      <c r="AL35" s="151">
        <f>IFERROR(_xlfn.RANK.EQ(O35,$O$13:$O$59,1)+COUNTIF($O$13:$O35,$O35)-1,"-")</f>
        <v>12</v>
      </c>
      <c r="AM35" s="142">
        <f t="shared" si="12"/>
        <v>0</v>
      </c>
      <c r="AN35" s="142">
        <f t="shared" si="13"/>
        <v>0</v>
      </c>
      <c r="AO35" s="142">
        <f t="shared" si="14"/>
        <v>43</v>
      </c>
      <c r="AP35" s="151">
        <f>IFERROR(_xlfn.RANK.EQ(R35,$R$13:$R$59,1)+COUNTIF($R$13:$R35,$R35)-1,"-")</f>
        <v>43</v>
      </c>
    </row>
    <row r="36" spans="1:42" ht="12.4" customHeight="1">
      <c r="A36" s="142">
        <v>24</v>
      </c>
      <c r="B36" s="142" t="s">
        <v>502</v>
      </c>
      <c r="C36" s="163" t="s">
        <v>465</v>
      </c>
      <c r="D36" s="165">
        <f>'貼_詳細品目・億円単・全国（e-Stat）'!AV55</f>
        <v>2</v>
      </c>
      <c r="E36" s="165">
        <f>'貼_詳細品目・億円単・全国（e-Stat）'!AW55</f>
        <v>0.2</v>
      </c>
      <c r="F36" s="165">
        <f>'貼_詳細品目・億円単・全国（e-Stat）'!AX55</f>
        <v>34</v>
      </c>
      <c r="G36" s="165">
        <f>'貼_詳細品目・億円単・全国（e-Stat）'!CI55</f>
        <v>10</v>
      </c>
      <c r="H36" s="165">
        <f>'貼_詳細品目・億円単・全国（e-Stat）'!CJ55</f>
        <v>1.8</v>
      </c>
      <c r="I36" s="165">
        <f>'貼_詳細品目・億円単・全国（e-Stat）'!CK55</f>
        <v>5</v>
      </c>
      <c r="J36" s="165" t="str">
        <f>'貼_詳細品目・億円単・全国（e-Stat）'!DD55</f>
        <v>-</v>
      </c>
      <c r="K36" s="165" t="str">
        <f>'貼_詳細品目・億円単・全国（e-Stat）'!DE55</f>
        <v>-</v>
      </c>
      <c r="L36" s="165" t="str">
        <f>'貼_詳細品目・億円単・全国（e-Stat）'!DF55</f>
        <v>-</v>
      </c>
      <c r="M36" s="165">
        <f>'貼_詳細品目・億円単・全国（e-Stat）'!DM55</f>
        <v>4</v>
      </c>
      <c r="N36" s="165">
        <f>'貼_詳細品目・億円単・全国（e-Stat）'!DN55</f>
        <v>1</v>
      </c>
      <c r="O36" s="165">
        <f>'貼_詳細品目・億円単・全国（e-Stat）'!DO55</f>
        <v>20</v>
      </c>
      <c r="P36" s="165">
        <f>'貼_詳細品目・億円単・全国（e-Stat）'!IX55</f>
        <v>0</v>
      </c>
      <c r="Q36" s="165">
        <f>'貼_詳細品目・億円単・全国（e-Stat）'!IY55</f>
        <v>0</v>
      </c>
      <c r="R36" s="165">
        <f>'貼_詳細品目・億円単・全国（e-Stat）'!IZ55</f>
        <v>33</v>
      </c>
      <c r="U36" s="142">
        <v>24</v>
      </c>
      <c r="V36" s="151" t="s">
        <v>502</v>
      </c>
      <c r="W36" s="142">
        <f t="shared" si="0"/>
        <v>2</v>
      </c>
      <c r="X36" s="142">
        <f t="shared" si="1"/>
        <v>0.2</v>
      </c>
      <c r="Y36" s="142">
        <f t="shared" si="2"/>
        <v>34</v>
      </c>
      <c r="Z36" s="151">
        <f>IFERROR(_xlfn.RANK.EQ(F36,$F$13:$F$59,1)+COUNTIF($F$13:$F36,$F36)-1,"-")</f>
        <v>34</v>
      </c>
      <c r="AA36" s="142">
        <f t="shared" si="3"/>
        <v>10</v>
      </c>
      <c r="AB36" s="142">
        <f t="shared" si="4"/>
        <v>1.8</v>
      </c>
      <c r="AC36" s="142">
        <f t="shared" si="5"/>
        <v>5</v>
      </c>
      <c r="AD36" s="151">
        <f>IFERROR(_xlfn.RANK.EQ(I36,$I$13:$I$59,1)+COUNTIF($I$13:$I36,$I36)-1,"-")</f>
        <v>5</v>
      </c>
      <c r="AE36" s="142" t="str">
        <f t="shared" si="6"/>
        <v>-</v>
      </c>
      <c r="AF36" s="142" t="str">
        <f t="shared" si="7"/>
        <v>-</v>
      </c>
      <c r="AG36" s="142" t="str">
        <f t="shared" si="8"/>
        <v>-</v>
      </c>
      <c r="AH36" s="151" t="str">
        <f>IFERROR(_xlfn.RANK.EQ(L36,$L$13:$L$59,1)+COUNTIF($L$13:$L36,$L36)-1,"-")</f>
        <v>-</v>
      </c>
      <c r="AI36" s="142">
        <f t="shared" si="9"/>
        <v>4</v>
      </c>
      <c r="AJ36" s="142">
        <f t="shared" si="10"/>
        <v>1</v>
      </c>
      <c r="AK36" s="142">
        <f t="shared" si="11"/>
        <v>20</v>
      </c>
      <c r="AL36" s="151">
        <f>IFERROR(_xlfn.RANK.EQ(O36,$O$13:$O$59,1)+COUNTIF($O$13:$O36,$O36)-1,"-")</f>
        <v>20</v>
      </c>
      <c r="AM36" s="142">
        <f t="shared" si="12"/>
        <v>0</v>
      </c>
      <c r="AN36" s="142">
        <f t="shared" si="13"/>
        <v>0</v>
      </c>
      <c r="AO36" s="142">
        <f t="shared" si="14"/>
        <v>33</v>
      </c>
      <c r="AP36" s="151">
        <f>IFERROR(_xlfn.RANK.EQ(R36,$R$13:$R$59,1)+COUNTIF($R$13:$R36,$R36)-1,"-")</f>
        <v>33</v>
      </c>
    </row>
    <row r="37" spans="1:42" ht="12.4" customHeight="1">
      <c r="A37" s="142">
        <v>25</v>
      </c>
      <c r="B37" s="142" t="s">
        <v>503</v>
      </c>
      <c r="C37" s="163" t="s">
        <v>466</v>
      </c>
      <c r="D37" s="165">
        <f>'貼_詳細品目・億円単・全国（e-Stat）'!AV56</f>
        <v>1</v>
      </c>
      <c r="E37" s="165">
        <f>'貼_詳細品目・億円単・全国（e-Stat）'!AW56</f>
        <v>0.1</v>
      </c>
      <c r="F37" s="165">
        <f>'貼_詳細品目・億円単・全国（e-Stat）'!AX56</f>
        <v>42</v>
      </c>
      <c r="G37" s="165">
        <f>'貼_詳細品目・億円単・全国（e-Stat）'!CI56</f>
        <v>8</v>
      </c>
      <c r="H37" s="165">
        <f>'貼_詳細品目・億円単・全国（e-Stat）'!CJ56</f>
        <v>1.5</v>
      </c>
      <c r="I37" s="165">
        <f>'貼_詳細品目・億円単・全国（e-Stat）'!CK56</f>
        <v>7</v>
      </c>
      <c r="J37" s="165" t="str">
        <f>'貼_詳細品目・億円単・全国（e-Stat）'!DD56</f>
        <v>-</v>
      </c>
      <c r="K37" s="165" t="str">
        <f>'貼_詳細品目・億円単・全国（e-Stat）'!DE56</f>
        <v>-</v>
      </c>
      <c r="L37" s="165" t="str">
        <f>'貼_詳細品目・億円単・全国（e-Stat）'!DF56</f>
        <v>-</v>
      </c>
      <c r="M37" s="165">
        <f>'貼_詳細品目・億円単・全国（e-Stat）'!DM56</f>
        <v>21</v>
      </c>
      <c r="N37" s="165">
        <f>'貼_詳細品目・億円単・全国（e-Stat）'!DN56</f>
        <v>5.2</v>
      </c>
      <c r="O37" s="165">
        <f>'貼_詳細品目・億円単・全国（e-Stat）'!DO56</f>
        <v>3</v>
      </c>
      <c r="P37" s="165">
        <f>'貼_詳細品目・億円単・全国（e-Stat）'!IX56</f>
        <v>1</v>
      </c>
      <c r="Q37" s="165">
        <f>'貼_詳細品目・億円単・全国（e-Stat）'!IY56</f>
        <v>1.2</v>
      </c>
      <c r="R37" s="165">
        <f>'貼_詳細品目・億円単・全国（e-Stat）'!IZ56</f>
        <v>14</v>
      </c>
      <c r="U37" s="142">
        <v>25</v>
      </c>
      <c r="V37" s="151" t="s">
        <v>503</v>
      </c>
      <c r="W37" s="142">
        <f t="shared" si="0"/>
        <v>1</v>
      </c>
      <c r="X37" s="142">
        <f t="shared" si="1"/>
        <v>0.1</v>
      </c>
      <c r="Y37" s="142">
        <f t="shared" si="2"/>
        <v>42</v>
      </c>
      <c r="Z37" s="151">
        <f>IFERROR(_xlfn.RANK.EQ(F37,$F$13:$F$59,1)+COUNTIF($F$13:$F37,$F37)-1,"-")</f>
        <v>42</v>
      </c>
      <c r="AA37" s="142">
        <f t="shared" si="3"/>
        <v>8</v>
      </c>
      <c r="AB37" s="142">
        <f t="shared" si="4"/>
        <v>1.5</v>
      </c>
      <c r="AC37" s="142">
        <f t="shared" si="5"/>
        <v>7</v>
      </c>
      <c r="AD37" s="151">
        <f>IFERROR(_xlfn.RANK.EQ(I37,$I$13:$I$59,1)+COUNTIF($I$13:$I37,$I37)-1,"-")</f>
        <v>7</v>
      </c>
      <c r="AE37" s="142" t="str">
        <f t="shared" si="6"/>
        <v>-</v>
      </c>
      <c r="AF37" s="142" t="str">
        <f t="shared" si="7"/>
        <v>-</v>
      </c>
      <c r="AG37" s="142" t="str">
        <f t="shared" si="8"/>
        <v>-</v>
      </c>
      <c r="AH37" s="151" t="str">
        <f>IFERROR(_xlfn.RANK.EQ(L37,$L$13:$L$59,1)+COUNTIF($L$13:$L37,$L37)-1,"-")</f>
        <v>-</v>
      </c>
      <c r="AI37" s="142">
        <f t="shared" si="9"/>
        <v>21</v>
      </c>
      <c r="AJ37" s="142">
        <f t="shared" si="10"/>
        <v>5.2</v>
      </c>
      <c r="AK37" s="142">
        <f t="shared" si="11"/>
        <v>3</v>
      </c>
      <c r="AL37" s="151">
        <f>IFERROR(_xlfn.RANK.EQ(O37,$O$13:$O$59,1)+COUNTIF($O$13:$O37,$O37)-1,"-")</f>
        <v>3</v>
      </c>
      <c r="AM37" s="142">
        <f t="shared" si="12"/>
        <v>1</v>
      </c>
      <c r="AN37" s="142">
        <f t="shared" si="13"/>
        <v>1.2</v>
      </c>
      <c r="AO37" s="142">
        <f t="shared" si="14"/>
        <v>14</v>
      </c>
      <c r="AP37" s="151">
        <f>IFERROR(_xlfn.RANK.EQ(R37,$R$13:$R$59,1)+COUNTIF($R$13:$R37,$R37)-1,"-")</f>
        <v>14</v>
      </c>
    </row>
    <row r="38" spans="1:42" ht="12.4" customHeight="1">
      <c r="A38" s="142">
        <v>26</v>
      </c>
      <c r="B38" s="142" t="s">
        <v>504</v>
      </c>
      <c r="C38" s="163" t="s">
        <v>467</v>
      </c>
      <c r="D38" s="165">
        <f>'貼_詳細品目・億円単・全国（e-Stat）'!AV57</f>
        <v>2</v>
      </c>
      <c r="E38" s="165">
        <f>'貼_詳細品目・億円単・全国（e-Stat）'!AW57</f>
        <v>0.2</v>
      </c>
      <c r="F38" s="165">
        <f>'貼_詳細品目・億円単・全国（e-Stat）'!AX57</f>
        <v>26</v>
      </c>
      <c r="G38" s="165">
        <f>'貼_詳細品目・億円単・全国（e-Stat）'!CI57</f>
        <v>0</v>
      </c>
      <c r="H38" s="165">
        <f>'貼_詳細品目・億円単・全国（e-Stat）'!CJ57</f>
        <v>0</v>
      </c>
      <c r="I38" s="165">
        <f>'貼_詳細品目・億円単・全国（e-Stat）'!CK57</f>
        <v>31</v>
      </c>
      <c r="J38" s="165" t="str">
        <f>'貼_詳細品目・億円単・全国（e-Stat）'!DD57</f>
        <v>-</v>
      </c>
      <c r="K38" s="165" t="str">
        <f>'貼_詳細品目・億円単・全国（e-Stat）'!DE57</f>
        <v>-</v>
      </c>
      <c r="L38" s="165" t="str">
        <f>'貼_詳細品目・億円単・全国（e-Stat）'!DF57</f>
        <v>-</v>
      </c>
      <c r="M38" s="165">
        <f>'貼_詳細品目・億円単・全国（e-Stat）'!DM57</f>
        <v>2</v>
      </c>
      <c r="N38" s="165">
        <f>'貼_詳細品目・億円単・全国（e-Stat）'!DN57</f>
        <v>0.5</v>
      </c>
      <c r="O38" s="165">
        <f>'貼_詳細品目・億円単・全国（e-Stat）'!DO57</f>
        <v>23</v>
      </c>
      <c r="P38" s="165">
        <f>'貼_詳細品目・億円単・全国（e-Stat）'!IX57</f>
        <v>0</v>
      </c>
      <c r="Q38" s="165">
        <f>'貼_詳細品目・億円単・全国（e-Stat）'!IY57</f>
        <v>0</v>
      </c>
      <c r="R38" s="165">
        <f>'貼_詳細品目・億円単・全国（e-Stat）'!IZ57</f>
        <v>30</v>
      </c>
      <c r="U38" s="142">
        <v>26</v>
      </c>
      <c r="V38" s="151" t="s">
        <v>504</v>
      </c>
      <c r="W38" s="142">
        <f t="shared" si="0"/>
        <v>2</v>
      </c>
      <c r="X38" s="142">
        <f t="shared" si="1"/>
        <v>0.2</v>
      </c>
      <c r="Y38" s="142">
        <f t="shared" si="2"/>
        <v>26</v>
      </c>
      <c r="Z38" s="151">
        <f>IFERROR(_xlfn.RANK.EQ(F38,$F$13:$F$59,1)+COUNTIF($F$13:$F38,$F38)-1,"-")</f>
        <v>26</v>
      </c>
      <c r="AA38" s="142">
        <f t="shared" si="3"/>
        <v>0</v>
      </c>
      <c r="AB38" s="142">
        <f t="shared" si="4"/>
        <v>0</v>
      </c>
      <c r="AC38" s="142">
        <f t="shared" si="5"/>
        <v>31</v>
      </c>
      <c r="AD38" s="151">
        <f>IFERROR(_xlfn.RANK.EQ(I38,$I$13:$I$59,1)+COUNTIF($I$13:$I38,$I38)-1,"-")</f>
        <v>34</v>
      </c>
      <c r="AE38" s="142" t="str">
        <f t="shared" si="6"/>
        <v>-</v>
      </c>
      <c r="AF38" s="142" t="str">
        <f t="shared" si="7"/>
        <v>-</v>
      </c>
      <c r="AG38" s="142" t="str">
        <f t="shared" si="8"/>
        <v>-</v>
      </c>
      <c r="AH38" s="151" t="str">
        <f>IFERROR(_xlfn.RANK.EQ(L38,$L$13:$L$59,1)+COUNTIF($L$13:$L38,$L38)-1,"-")</f>
        <v>-</v>
      </c>
      <c r="AI38" s="142">
        <f t="shared" si="9"/>
        <v>2</v>
      </c>
      <c r="AJ38" s="142">
        <f t="shared" si="10"/>
        <v>0.5</v>
      </c>
      <c r="AK38" s="142">
        <f t="shared" si="11"/>
        <v>23</v>
      </c>
      <c r="AL38" s="151">
        <f>IFERROR(_xlfn.RANK.EQ(O38,$O$13:$O$59,1)+COUNTIF($O$13:$O38,$O38)-1,"-")</f>
        <v>23</v>
      </c>
      <c r="AM38" s="142">
        <f t="shared" si="12"/>
        <v>0</v>
      </c>
      <c r="AN38" s="142">
        <f t="shared" si="13"/>
        <v>0</v>
      </c>
      <c r="AO38" s="142">
        <f t="shared" si="14"/>
        <v>30</v>
      </c>
      <c r="AP38" s="151">
        <f>IFERROR(_xlfn.RANK.EQ(R38,$R$13:$R$59,1)+COUNTIF($R$13:$R38,$R38)-1,"-")</f>
        <v>31</v>
      </c>
    </row>
    <row r="39" spans="1:42" ht="12.4" customHeight="1">
      <c r="A39" s="142">
        <v>27</v>
      </c>
      <c r="B39" s="142" t="s">
        <v>505</v>
      </c>
      <c r="C39" s="163" t="s">
        <v>468</v>
      </c>
      <c r="D39" s="165">
        <f>'貼_詳細品目・億円単・全国（e-Stat）'!AV58</f>
        <v>1</v>
      </c>
      <c r="E39" s="165">
        <f>'貼_詳細品目・億円単・全国（e-Stat）'!AW58</f>
        <v>0.1</v>
      </c>
      <c r="F39" s="165">
        <f>'貼_詳細品目・億円単・全国（e-Stat）'!AX58</f>
        <v>43</v>
      </c>
      <c r="G39" s="165">
        <f>'貼_詳細品目・億円単・全国（e-Stat）'!CI58</f>
        <v>0</v>
      </c>
      <c r="H39" s="165">
        <f>'貼_詳細品目・億円単・全国（e-Stat）'!CJ58</f>
        <v>0</v>
      </c>
      <c r="I39" s="165">
        <f>'貼_詳細品目・億円単・全国（e-Stat）'!CK58</f>
        <v>45</v>
      </c>
      <c r="J39" s="165" t="str">
        <f>'貼_詳細品目・億円単・全国（e-Stat）'!DD58</f>
        <v>-</v>
      </c>
      <c r="K39" s="165" t="str">
        <f>'貼_詳細品目・億円単・全国（e-Stat）'!DE58</f>
        <v>-</v>
      </c>
      <c r="L39" s="165" t="str">
        <f>'貼_詳細品目・億円単・全国（e-Stat）'!DF58</f>
        <v>-</v>
      </c>
      <c r="M39" s="165">
        <f>'貼_詳細品目・億円単・全国（e-Stat）'!DM58</f>
        <v>0</v>
      </c>
      <c r="N39" s="165">
        <f>'貼_詳細品目・億円単・全国（e-Stat）'!DN58</f>
        <v>0</v>
      </c>
      <c r="O39" s="165">
        <f>'貼_詳細品目・億円単・全国（e-Stat）'!DO58</f>
        <v>42</v>
      </c>
      <c r="P39" s="165">
        <f>'貼_詳細品目・億円単・全国（e-Stat）'!IX58</f>
        <v>0</v>
      </c>
      <c r="Q39" s="165">
        <f>'貼_詳細品目・億円単・全国（e-Stat）'!IY58</f>
        <v>0</v>
      </c>
      <c r="R39" s="165">
        <f>'貼_詳細品目・億円単・全国（e-Stat）'!IZ58</f>
        <v>44</v>
      </c>
      <c r="U39" s="142">
        <v>27</v>
      </c>
      <c r="V39" s="151" t="s">
        <v>505</v>
      </c>
      <c r="W39" s="142">
        <f t="shared" si="0"/>
        <v>1</v>
      </c>
      <c r="X39" s="142">
        <f t="shared" si="1"/>
        <v>0.1</v>
      </c>
      <c r="Y39" s="142">
        <f t="shared" si="2"/>
        <v>43</v>
      </c>
      <c r="Z39" s="151">
        <f>IFERROR(_xlfn.RANK.EQ(F39,$F$13:$F$59,1)+COUNTIF($F$13:$F39,$F39)-1,"-")</f>
        <v>43</v>
      </c>
      <c r="AA39" s="142">
        <f t="shared" si="3"/>
        <v>0</v>
      </c>
      <c r="AB39" s="142">
        <f t="shared" si="4"/>
        <v>0</v>
      </c>
      <c r="AC39" s="142">
        <f t="shared" si="5"/>
        <v>45</v>
      </c>
      <c r="AD39" s="151">
        <f>IFERROR(_xlfn.RANK.EQ(I39,$I$13:$I$59,1)+COUNTIF($I$13:$I39,$I39)-1,"-")</f>
        <v>45</v>
      </c>
      <c r="AE39" s="142" t="str">
        <f t="shared" si="6"/>
        <v>-</v>
      </c>
      <c r="AF39" s="142" t="str">
        <f t="shared" si="7"/>
        <v>-</v>
      </c>
      <c r="AG39" s="142" t="str">
        <f t="shared" si="8"/>
        <v>-</v>
      </c>
      <c r="AH39" s="151" t="str">
        <f>IFERROR(_xlfn.RANK.EQ(L39,$L$13:$L$59,1)+COUNTIF($L$13:$L39,$L39)-1,"-")</f>
        <v>-</v>
      </c>
      <c r="AI39" s="142">
        <f t="shared" si="9"/>
        <v>0</v>
      </c>
      <c r="AJ39" s="142">
        <f t="shared" si="10"/>
        <v>0</v>
      </c>
      <c r="AK39" s="142">
        <f t="shared" si="11"/>
        <v>42</v>
      </c>
      <c r="AL39" s="151">
        <f>IFERROR(_xlfn.RANK.EQ(O39,$O$13:$O$59,1)+COUNTIF($O$13:$O39,$O39)-1,"-")</f>
        <v>42</v>
      </c>
      <c r="AM39" s="142">
        <f t="shared" si="12"/>
        <v>0</v>
      </c>
      <c r="AN39" s="142">
        <f t="shared" si="13"/>
        <v>0</v>
      </c>
      <c r="AO39" s="142">
        <f t="shared" si="14"/>
        <v>44</v>
      </c>
      <c r="AP39" s="151">
        <f>IFERROR(_xlfn.RANK.EQ(R39,$R$13:$R$59,1)+COUNTIF($R$13:$R39,$R39)-1,"-")</f>
        <v>45</v>
      </c>
    </row>
    <row r="40" spans="1:42" ht="12.4" customHeight="1">
      <c r="A40" s="142">
        <v>28</v>
      </c>
      <c r="B40" s="142" t="s">
        <v>506</v>
      </c>
      <c r="C40" s="163" t="s">
        <v>469</v>
      </c>
      <c r="D40" s="165">
        <f>'貼_詳細品目・億円単・全国（e-Stat）'!AV59</f>
        <v>2</v>
      </c>
      <c r="E40" s="165">
        <f>'貼_詳細品目・億円単・全国（e-Stat）'!AW59</f>
        <v>0.2</v>
      </c>
      <c r="F40" s="165">
        <f>'貼_詳細品目・億円単・全国（e-Stat）'!AX59</f>
        <v>29</v>
      </c>
      <c r="G40" s="165">
        <f>'貼_詳細品目・億円単・全国（e-Stat）'!CI59</f>
        <v>2</v>
      </c>
      <c r="H40" s="165">
        <f>'貼_詳細品目・億円単・全国（e-Stat）'!CJ59</f>
        <v>0.4</v>
      </c>
      <c r="I40" s="165">
        <f>'貼_詳細品目・億円単・全国（e-Stat）'!CK59</f>
        <v>18</v>
      </c>
      <c r="J40" s="165" t="str">
        <f>'貼_詳細品目・億円単・全国（e-Stat）'!DD59</f>
        <v>-</v>
      </c>
      <c r="K40" s="165" t="str">
        <f>'貼_詳細品目・億円単・全国（e-Stat）'!DE59</f>
        <v>-</v>
      </c>
      <c r="L40" s="165" t="str">
        <f>'貼_詳細品目・億円単・全国（e-Stat）'!DF59</f>
        <v>-</v>
      </c>
      <c r="M40" s="165">
        <f>'貼_詳細品目・億円単・全国（e-Stat）'!DM59</f>
        <v>16</v>
      </c>
      <c r="N40" s="165">
        <f>'貼_詳細品目・億円単・全国（e-Stat）'!DN59</f>
        <v>3.9</v>
      </c>
      <c r="O40" s="165">
        <f>'貼_詳細品目・億円単・全国（e-Stat）'!DO59</f>
        <v>4</v>
      </c>
      <c r="P40" s="165">
        <f>'貼_詳細品目・億円単・全国（e-Stat）'!IX59</f>
        <v>0</v>
      </c>
      <c r="Q40" s="165">
        <f>'貼_詳細品目・億円単・全国（e-Stat）'!IY59</f>
        <v>0</v>
      </c>
      <c r="R40" s="165">
        <f>'貼_詳細品目・億円単・全国（e-Stat）'!IZ59</f>
        <v>26</v>
      </c>
      <c r="U40" s="142">
        <v>28</v>
      </c>
      <c r="V40" s="151" t="s">
        <v>506</v>
      </c>
      <c r="W40" s="142">
        <f t="shared" si="0"/>
        <v>2</v>
      </c>
      <c r="X40" s="142">
        <f t="shared" si="1"/>
        <v>0.2</v>
      </c>
      <c r="Y40" s="142">
        <f t="shared" si="2"/>
        <v>29</v>
      </c>
      <c r="Z40" s="151">
        <f>IFERROR(_xlfn.RANK.EQ(F40,$F$13:$F$59,1)+COUNTIF($F$13:$F40,$F40)-1,"-")</f>
        <v>30</v>
      </c>
      <c r="AA40" s="142">
        <f t="shared" si="3"/>
        <v>2</v>
      </c>
      <c r="AB40" s="142">
        <f t="shared" si="4"/>
        <v>0.4</v>
      </c>
      <c r="AC40" s="142">
        <f t="shared" si="5"/>
        <v>18</v>
      </c>
      <c r="AD40" s="151">
        <f>IFERROR(_xlfn.RANK.EQ(I40,$I$13:$I$59,1)+COUNTIF($I$13:$I40,$I40)-1,"-")</f>
        <v>18</v>
      </c>
      <c r="AE40" s="142" t="str">
        <f t="shared" si="6"/>
        <v>-</v>
      </c>
      <c r="AF40" s="142" t="str">
        <f t="shared" si="7"/>
        <v>-</v>
      </c>
      <c r="AG40" s="142" t="str">
        <f t="shared" si="8"/>
        <v>-</v>
      </c>
      <c r="AH40" s="151" t="str">
        <f>IFERROR(_xlfn.RANK.EQ(L40,$L$13:$L$59,1)+COUNTIF($L$13:$L40,$L40)-1,"-")</f>
        <v>-</v>
      </c>
      <c r="AI40" s="142">
        <f t="shared" si="9"/>
        <v>16</v>
      </c>
      <c r="AJ40" s="142">
        <f t="shared" si="10"/>
        <v>3.9</v>
      </c>
      <c r="AK40" s="142">
        <f t="shared" si="11"/>
        <v>4</v>
      </c>
      <c r="AL40" s="151">
        <f>IFERROR(_xlfn.RANK.EQ(O40,$O$13:$O$59,1)+COUNTIF($O$13:$O40,$O40)-1,"-")</f>
        <v>4</v>
      </c>
      <c r="AM40" s="142">
        <f t="shared" si="12"/>
        <v>0</v>
      </c>
      <c r="AN40" s="142">
        <f t="shared" si="13"/>
        <v>0</v>
      </c>
      <c r="AO40" s="142">
        <f t="shared" si="14"/>
        <v>26</v>
      </c>
      <c r="AP40" s="151">
        <f>IFERROR(_xlfn.RANK.EQ(R40,$R$13:$R$59,1)+COUNTIF($R$13:$R40,$R40)-1,"-")</f>
        <v>26</v>
      </c>
    </row>
    <row r="41" spans="1:42" ht="12.4" customHeight="1">
      <c r="A41" s="142">
        <v>29</v>
      </c>
      <c r="B41" s="142" t="s">
        <v>507</v>
      </c>
      <c r="C41" s="163" t="s">
        <v>470</v>
      </c>
      <c r="D41" s="165">
        <f>'貼_詳細品目・億円単・全国（e-Stat）'!AV60</f>
        <v>1</v>
      </c>
      <c r="E41" s="165">
        <f>'貼_詳細品目・億円単・全国（e-Stat）'!AW60</f>
        <v>0.1</v>
      </c>
      <c r="F41" s="165">
        <f>'貼_詳細品目・億円単・全国（e-Stat）'!AX60</f>
        <v>44</v>
      </c>
      <c r="G41" s="165">
        <f>'貼_詳細品目・億円単・全国（e-Stat）'!CI60</f>
        <v>0</v>
      </c>
      <c r="H41" s="165">
        <f>'貼_詳細品目・億円単・全国（e-Stat）'!CJ60</f>
        <v>0</v>
      </c>
      <c r="I41" s="165">
        <f>'貼_詳細品目・億円単・全国（e-Stat）'!CK60</f>
        <v>30</v>
      </c>
      <c r="J41" s="165" t="str">
        <f>'貼_詳細品目・億円単・全国（e-Stat）'!DD60</f>
        <v>-</v>
      </c>
      <c r="K41" s="165" t="str">
        <f>'貼_詳細品目・億円単・全国（e-Stat）'!DE60</f>
        <v>-</v>
      </c>
      <c r="L41" s="165" t="str">
        <f>'貼_詳細品目・億円単・全国（e-Stat）'!DF60</f>
        <v>-</v>
      </c>
      <c r="M41" s="165">
        <f>'貼_詳細品目・億円単・全国（e-Stat）'!DM60</f>
        <v>0</v>
      </c>
      <c r="N41" s="165">
        <f>'貼_詳細品目・億円単・全国（e-Stat）'!DN60</f>
        <v>0</v>
      </c>
      <c r="O41" s="165">
        <f>'貼_詳細品目・億円単・全国（e-Stat）'!DO60</f>
        <v>35</v>
      </c>
      <c r="P41" s="165">
        <f>'貼_詳細品目・億円単・全国（e-Stat）'!IX60</f>
        <v>0</v>
      </c>
      <c r="Q41" s="165">
        <f>'貼_詳細品目・億円単・全国（e-Stat）'!IY60</f>
        <v>0</v>
      </c>
      <c r="R41" s="165">
        <f>'貼_詳細品目・億円単・全国（e-Stat）'!IZ60</f>
        <v>38</v>
      </c>
      <c r="U41" s="142">
        <v>29</v>
      </c>
      <c r="V41" s="151" t="s">
        <v>507</v>
      </c>
      <c r="W41" s="142">
        <f t="shared" si="0"/>
        <v>1</v>
      </c>
      <c r="X41" s="142">
        <f t="shared" si="1"/>
        <v>0.1</v>
      </c>
      <c r="Y41" s="142">
        <f t="shared" si="2"/>
        <v>44</v>
      </c>
      <c r="Z41" s="151">
        <f>IFERROR(_xlfn.RANK.EQ(F41,$F$13:$F$59,1)+COUNTIF($F$13:$F41,$F41)-1,"-")</f>
        <v>44</v>
      </c>
      <c r="AA41" s="142">
        <f t="shared" si="3"/>
        <v>0</v>
      </c>
      <c r="AB41" s="142">
        <f t="shared" si="4"/>
        <v>0</v>
      </c>
      <c r="AC41" s="142">
        <f t="shared" si="5"/>
        <v>30</v>
      </c>
      <c r="AD41" s="151">
        <f>IFERROR(_xlfn.RANK.EQ(I41,$I$13:$I$59,1)+COUNTIF($I$13:$I41,$I41)-1,"-")</f>
        <v>30</v>
      </c>
      <c r="AE41" s="142" t="str">
        <f t="shared" si="6"/>
        <v>-</v>
      </c>
      <c r="AF41" s="142" t="str">
        <f t="shared" si="7"/>
        <v>-</v>
      </c>
      <c r="AG41" s="142" t="str">
        <f t="shared" si="8"/>
        <v>-</v>
      </c>
      <c r="AH41" s="151" t="str">
        <f>IFERROR(_xlfn.RANK.EQ(L41,$L$13:$L$59,1)+COUNTIF($L$13:$L41,$L41)-1,"-")</f>
        <v>-</v>
      </c>
      <c r="AI41" s="142">
        <f t="shared" si="9"/>
        <v>0</v>
      </c>
      <c r="AJ41" s="142">
        <f t="shared" si="10"/>
        <v>0</v>
      </c>
      <c r="AK41" s="142">
        <f t="shared" si="11"/>
        <v>35</v>
      </c>
      <c r="AL41" s="151">
        <f>IFERROR(_xlfn.RANK.EQ(O41,$O$13:$O$59,1)+COUNTIF($O$13:$O41,$O41)-1,"-")</f>
        <v>35</v>
      </c>
      <c r="AM41" s="142">
        <f t="shared" si="12"/>
        <v>0</v>
      </c>
      <c r="AN41" s="142">
        <f t="shared" si="13"/>
        <v>0</v>
      </c>
      <c r="AO41" s="142">
        <f t="shared" si="14"/>
        <v>38</v>
      </c>
      <c r="AP41" s="151">
        <f>IFERROR(_xlfn.RANK.EQ(R41,$R$13:$R$59,1)+COUNTIF($R$13:$R41,$R41)-1,"-")</f>
        <v>39</v>
      </c>
    </row>
    <row r="42" spans="1:42" ht="12.4" customHeight="1">
      <c r="A42" s="142">
        <v>30</v>
      </c>
      <c r="B42" s="142" t="s">
        <v>508</v>
      </c>
      <c r="C42" s="163" t="s">
        <v>471</v>
      </c>
      <c r="D42" s="165">
        <f>'貼_詳細品目・億円単・全国（e-Stat）'!AV61</f>
        <v>0</v>
      </c>
      <c r="E42" s="165">
        <f>'貼_詳細品目・億円単・全国（e-Stat）'!AW61</f>
        <v>0</v>
      </c>
      <c r="F42" s="165">
        <f>'貼_詳細品目・億円単・全国（e-Stat）'!AX61</f>
        <v>47</v>
      </c>
      <c r="G42" s="165">
        <f>'貼_詳細品目・億円単・全国（e-Stat）'!CI61</f>
        <v>0</v>
      </c>
      <c r="H42" s="165">
        <f>'貼_詳細品目・億円単・全国（e-Stat）'!CJ61</f>
        <v>0</v>
      </c>
      <c r="I42" s="165">
        <f>'貼_詳細品目・億円単・全国（e-Stat）'!CK61</f>
        <v>45</v>
      </c>
      <c r="J42" s="165" t="str">
        <f>'貼_詳細品目・億円単・全国（e-Stat）'!DD61</f>
        <v>-</v>
      </c>
      <c r="K42" s="165" t="str">
        <f>'貼_詳細品目・億円単・全国（e-Stat）'!DE61</f>
        <v>-</v>
      </c>
      <c r="L42" s="165" t="str">
        <f>'貼_詳細品目・億円単・全国（e-Stat）'!DF61</f>
        <v>-</v>
      </c>
      <c r="M42" s="165">
        <f>'貼_詳細品目・億円単・全国（e-Stat）'!DM61</f>
        <v>0</v>
      </c>
      <c r="N42" s="165">
        <f>'貼_詳細品目・億円単・全国（e-Stat）'!DN61</f>
        <v>0</v>
      </c>
      <c r="O42" s="165">
        <f>'貼_詳細品目・億円単・全国（e-Stat）'!DO61</f>
        <v>41</v>
      </c>
      <c r="P42" s="165">
        <f>'貼_詳細品目・億円単・全国（e-Stat）'!IX61</f>
        <v>0</v>
      </c>
      <c r="Q42" s="165">
        <f>'貼_詳細品目・億円単・全国（e-Stat）'!IY61</f>
        <v>0</v>
      </c>
      <c r="R42" s="165">
        <f>'貼_詳細品目・億円単・全国（e-Stat）'!IZ61</f>
        <v>44</v>
      </c>
      <c r="U42" s="142">
        <v>30</v>
      </c>
      <c r="V42" s="151" t="s">
        <v>508</v>
      </c>
      <c r="W42" s="142">
        <f t="shared" si="0"/>
        <v>0</v>
      </c>
      <c r="X42" s="142">
        <f t="shared" si="1"/>
        <v>0</v>
      </c>
      <c r="Y42" s="142">
        <f t="shared" si="2"/>
        <v>47</v>
      </c>
      <c r="Z42" s="151">
        <f>IFERROR(_xlfn.RANK.EQ(F42,$F$13:$F$59,1)+COUNTIF($F$13:$F42,$F42)-1,"-")</f>
        <v>47</v>
      </c>
      <c r="AA42" s="142">
        <f t="shared" si="3"/>
        <v>0</v>
      </c>
      <c r="AB42" s="142">
        <f t="shared" si="4"/>
        <v>0</v>
      </c>
      <c r="AC42" s="142">
        <f t="shared" si="5"/>
        <v>45</v>
      </c>
      <c r="AD42" s="151">
        <f>IFERROR(_xlfn.RANK.EQ(I42,$I$13:$I$59,1)+COUNTIF($I$13:$I42,$I42)-1,"-")</f>
        <v>46</v>
      </c>
      <c r="AE42" s="142" t="str">
        <f t="shared" si="6"/>
        <v>-</v>
      </c>
      <c r="AF42" s="142" t="str">
        <f t="shared" si="7"/>
        <v>-</v>
      </c>
      <c r="AG42" s="142" t="str">
        <f t="shared" si="8"/>
        <v>-</v>
      </c>
      <c r="AH42" s="151" t="str">
        <f>IFERROR(_xlfn.RANK.EQ(L42,$L$13:$L$59,1)+COUNTIF($L$13:$L42,$L42)-1,"-")</f>
        <v>-</v>
      </c>
      <c r="AI42" s="142">
        <f t="shared" si="9"/>
        <v>0</v>
      </c>
      <c r="AJ42" s="142">
        <f t="shared" si="10"/>
        <v>0</v>
      </c>
      <c r="AK42" s="142">
        <f t="shared" si="11"/>
        <v>41</v>
      </c>
      <c r="AL42" s="151">
        <f>IFERROR(_xlfn.RANK.EQ(O42,$O$13:$O$59,1)+COUNTIF($O$13:$O42,$O42)-1,"-")</f>
        <v>41</v>
      </c>
      <c r="AM42" s="142">
        <f t="shared" si="12"/>
        <v>0</v>
      </c>
      <c r="AN42" s="142">
        <f t="shared" si="13"/>
        <v>0</v>
      </c>
      <c r="AO42" s="142">
        <f t="shared" si="14"/>
        <v>44</v>
      </c>
      <c r="AP42" s="151">
        <f>IFERROR(_xlfn.RANK.EQ(R42,$R$13:$R$59,1)+COUNTIF($R$13:$R42,$R42)-1,"-")</f>
        <v>46</v>
      </c>
    </row>
    <row r="43" spans="1:42" ht="12.4" customHeight="1">
      <c r="A43" s="142">
        <v>31</v>
      </c>
      <c r="B43" s="142" t="s">
        <v>509</v>
      </c>
      <c r="C43" s="163" t="s">
        <v>788</v>
      </c>
      <c r="D43" s="165">
        <f>'貼_詳細品目・億円単・全国（e-Stat）'!AV62</f>
        <v>2</v>
      </c>
      <c r="E43" s="165">
        <f>'貼_詳細品目・億円単・全国（e-Stat）'!AW62</f>
        <v>0.2</v>
      </c>
      <c r="F43" s="165">
        <f>'貼_詳細品目・億円単・全国（e-Stat）'!AX62</f>
        <v>25</v>
      </c>
      <c r="G43" s="165">
        <f>'貼_詳細品目・億円単・全国（e-Stat）'!CI62</f>
        <v>0</v>
      </c>
      <c r="H43" s="165">
        <f>'貼_詳細品目・億円単・全国（e-Stat）'!CJ62</f>
        <v>0</v>
      </c>
      <c r="I43" s="165">
        <f>'貼_詳細品目・億円単・全国（e-Stat）'!CK62</f>
        <v>35</v>
      </c>
      <c r="J43" s="165" t="str">
        <f>'貼_詳細品目・億円単・全国（e-Stat）'!DD62</f>
        <v>-</v>
      </c>
      <c r="K43" s="165" t="str">
        <f>'貼_詳細品目・億円単・全国（e-Stat）'!DE62</f>
        <v>-</v>
      </c>
      <c r="L43" s="165" t="str">
        <f>'貼_詳細品目・億円単・全国（e-Stat）'!DF62</f>
        <v>-</v>
      </c>
      <c r="M43" s="165" t="str">
        <f>'貼_詳細品目・億円単・全国（e-Stat）'!DM62</f>
        <v>x</v>
      </c>
      <c r="N43" s="165" t="str">
        <f>'貼_詳細品目・億円単・全国（e-Stat）'!DN62</f>
        <v>x</v>
      </c>
      <c r="O43" s="165" t="str">
        <f>'貼_詳細品目・億円単・全国（e-Stat）'!DO62</f>
        <v>-</v>
      </c>
      <c r="P43" s="165">
        <f>'貼_詳細品目・億円単・全国（e-Stat）'!IX62</f>
        <v>0</v>
      </c>
      <c r="Q43" s="165">
        <f>'貼_詳細品目・億円単・全国（e-Stat）'!IY62</f>
        <v>0</v>
      </c>
      <c r="R43" s="165">
        <f>'貼_詳細品目・億円単・全国（e-Stat）'!IZ62</f>
        <v>21</v>
      </c>
      <c r="U43" s="142">
        <v>31</v>
      </c>
      <c r="V43" s="151" t="s">
        <v>509</v>
      </c>
      <c r="W43" s="142">
        <f t="shared" si="0"/>
        <v>2</v>
      </c>
      <c r="X43" s="142">
        <f t="shared" si="1"/>
        <v>0.2</v>
      </c>
      <c r="Y43" s="142">
        <f t="shared" si="2"/>
        <v>25</v>
      </c>
      <c r="Z43" s="151">
        <f>IFERROR(_xlfn.RANK.EQ(F43,$F$13:$F$59,1)+COUNTIF($F$13:$F43,$F43)-1,"-")</f>
        <v>25</v>
      </c>
      <c r="AA43" s="142">
        <f t="shared" si="3"/>
        <v>0</v>
      </c>
      <c r="AB43" s="142">
        <f t="shared" si="4"/>
        <v>0</v>
      </c>
      <c r="AC43" s="142">
        <f t="shared" si="5"/>
        <v>35</v>
      </c>
      <c r="AD43" s="151">
        <f>IFERROR(_xlfn.RANK.EQ(I43,$I$13:$I$59,1)+COUNTIF($I$13:$I43,$I43)-1,"-")</f>
        <v>36</v>
      </c>
      <c r="AE43" s="142" t="str">
        <f t="shared" si="6"/>
        <v>-</v>
      </c>
      <c r="AF43" s="142" t="str">
        <f t="shared" si="7"/>
        <v>-</v>
      </c>
      <c r="AG43" s="142" t="str">
        <f t="shared" si="8"/>
        <v>-</v>
      </c>
      <c r="AH43" s="151" t="str">
        <f>IFERROR(_xlfn.RANK.EQ(L43,$L$13:$L$59,1)+COUNTIF($L$13:$L43,$L43)-1,"-")</f>
        <v>-</v>
      </c>
      <c r="AI43" s="142" t="str">
        <f t="shared" si="9"/>
        <v>x</v>
      </c>
      <c r="AJ43" s="142" t="str">
        <f t="shared" si="10"/>
        <v>x</v>
      </c>
      <c r="AK43" s="142" t="str">
        <f t="shared" si="11"/>
        <v>-</v>
      </c>
      <c r="AL43" s="151" t="str">
        <f>IFERROR(_xlfn.RANK.EQ(O43,$O$13:$O$59,1)+COUNTIF($O$13:$O43,$O43)-1,"-")</f>
        <v>-</v>
      </c>
      <c r="AM43" s="142">
        <f t="shared" si="12"/>
        <v>0</v>
      </c>
      <c r="AN43" s="142">
        <f t="shared" si="13"/>
        <v>0</v>
      </c>
      <c r="AO43" s="142">
        <f t="shared" si="14"/>
        <v>21</v>
      </c>
      <c r="AP43" s="151">
        <f>IFERROR(_xlfn.RANK.EQ(R43,$R$13:$R$59,1)+COUNTIF($R$13:$R43,$R43)-1,"-")</f>
        <v>21</v>
      </c>
    </row>
    <row r="44" spans="1:42" ht="12.4" customHeight="1">
      <c r="A44" s="142">
        <v>32</v>
      </c>
      <c r="B44" s="142" t="s">
        <v>510</v>
      </c>
      <c r="C44" s="163" t="s">
        <v>790</v>
      </c>
      <c r="D44" s="165">
        <f>'貼_詳細品目・億円単・全国（e-Stat）'!AV63</f>
        <v>2</v>
      </c>
      <c r="E44" s="165">
        <f>'貼_詳細品目・億円単・全国（e-Stat）'!AW63</f>
        <v>0.2</v>
      </c>
      <c r="F44" s="165">
        <f>'貼_詳細品目・億円単・全国（e-Stat）'!AX63</f>
        <v>37</v>
      </c>
      <c r="G44" s="165">
        <f>'貼_詳細品目・億円単・全国（e-Stat）'!CI63</f>
        <v>0</v>
      </c>
      <c r="H44" s="165">
        <f>'貼_詳細品目・億円単・全国（e-Stat）'!CJ63</f>
        <v>0</v>
      </c>
      <c r="I44" s="165">
        <f>'貼_詳細品目・億円単・全国（e-Stat）'!CK63</f>
        <v>35</v>
      </c>
      <c r="J44" s="165" t="str">
        <f>'貼_詳細品目・億円単・全国（e-Stat）'!DD63</f>
        <v>-</v>
      </c>
      <c r="K44" s="165" t="str">
        <f>'貼_詳細品目・億円単・全国（e-Stat）'!DE63</f>
        <v>-</v>
      </c>
      <c r="L44" s="165" t="str">
        <f>'貼_詳細品目・億円単・全国（e-Stat）'!DF63</f>
        <v>-</v>
      </c>
      <c r="M44" s="165">
        <f>'貼_詳細品目・億円単・全国（e-Stat）'!DM63</f>
        <v>2</v>
      </c>
      <c r="N44" s="165">
        <f>'貼_詳細品目・億円単・全国（e-Stat）'!DN63</f>
        <v>0.5</v>
      </c>
      <c r="O44" s="165">
        <f>'貼_詳細品目・億円単・全国（e-Stat）'!DO63</f>
        <v>26</v>
      </c>
      <c r="P44" s="165">
        <f>'貼_詳細品目・億円単・全国（e-Stat）'!IX63</f>
        <v>0</v>
      </c>
      <c r="Q44" s="165">
        <f>'貼_詳細品目・億円単・全国（e-Stat）'!IY63</f>
        <v>0</v>
      </c>
      <c r="R44" s="165">
        <f>'貼_詳細品目・億円単・全国（e-Stat）'!IZ63</f>
        <v>17</v>
      </c>
      <c r="U44" s="142">
        <v>32</v>
      </c>
      <c r="V44" s="151" t="s">
        <v>510</v>
      </c>
      <c r="W44" s="142">
        <f t="shared" si="0"/>
        <v>2</v>
      </c>
      <c r="X44" s="142">
        <f t="shared" si="1"/>
        <v>0.2</v>
      </c>
      <c r="Y44" s="142">
        <f t="shared" si="2"/>
        <v>37</v>
      </c>
      <c r="Z44" s="151">
        <f>IFERROR(_xlfn.RANK.EQ(F44,$F$13:$F$59,1)+COUNTIF($F$13:$F44,$F44)-1,"-")</f>
        <v>37</v>
      </c>
      <c r="AA44" s="142">
        <f t="shared" si="3"/>
        <v>0</v>
      </c>
      <c r="AB44" s="142">
        <f t="shared" si="4"/>
        <v>0</v>
      </c>
      <c r="AC44" s="142">
        <f t="shared" si="5"/>
        <v>35</v>
      </c>
      <c r="AD44" s="151">
        <f>IFERROR(_xlfn.RANK.EQ(I44,$I$13:$I$59,1)+COUNTIF($I$13:$I44,$I44)-1,"-")</f>
        <v>37</v>
      </c>
      <c r="AE44" s="142" t="str">
        <f t="shared" si="6"/>
        <v>-</v>
      </c>
      <c r="AF44" s="142" t="str">
        <f t="shared" si="7"/>
        <v>-</v>
      </c>
      <c r="AG44" s="142" t="str">
        <f t="shared" si="8"/>
        <v>-</v>
      </c>
      <c r="AH44" s="151" t="str">
        <f>IFERROR(_xlfn.RANK.EQ(L44,$L$13:$L$59,1)+COUNTIF($L$13:$L44,$L44)-1,"-")</f>
        <v>-</v>
      </c>
      <c r="AI44" s="142">
        <f t="shared" si="9"/>
        <v>2</v>
      </c>
      <c r="AJ44" s="142">
        <f t="shared" si="10"/>
        <v>0.5</v>
      </c>
      <c r="AK44" s="142">
        <f t="shared" si="11"/>
        <v>26</v>
      </c>
      <c r="AL44" s="151">
        <f>IFERROR(_xlfn.RANK.EQ(O44,$O$13:$O$59,1)+COUNTIF($O$13:$O44,$O44)-1,"-")</f>
        <v>26</v>
      </c>
      <c r="AM44" s="142">
        <f t="shared" si="12"/>
        <v>0</v>
      </c>
      <c r="AN44" s="142">
        <f t="shared" si="13"/>
        <v>0</v>
      </c>
      <c r="AO44" s="142">
        <f t="shared" si="14"/>
        <v>17</v>
      </c>
      <c r="AP44" s="151">
        <f>IFERROR(_xlfn.RANK.EQ(R44,$R$13:$R$59,1)+COUNTIF($R$13:$R44,$R44)-1,"-")</f>
        <v>17</v>
      </c>
    </row>
    <row r="45" spans="1:42" ht="12.4" customHeight="1">
      <c r="A45" s="142">
        <v>33</v>
      </c>
      <c r="B45" s="142" t="s">
        <v>511</v>
      </c>
      <c r="C45" s="163" t="s">
        <v>792</v>
      </c>
      <c r="D45" s="165">
        <f>'貼_詳細品目・億円単・全国（e-Stat）'!AV64</f>
        <v>2</v>
      </c>
      <c r="E45" s="165">
        <f>'貼_詳細品目・億円単・全国（e-Stat）'!AW64</f>
        <v>0.2</v>
      </c>
      <c r="F45" s="165">
        <f>'貼_詳細品目・億円単・全国（e-Stat）'!AX64</f>
        <v>38</v>
      </c>
      <c r="G45" s="165">
        <f>'貼_詳細品目・億円単・全国（e-Stat）'!CI64</f>
        <v>2</v>
      </c>
      <c r="H45" s="165">
        <f>'貼_詳細品目・億円単・全国（e-Stat）'!CJ64</f>
        <v>0.4</v>
      </c>
      <c r="I45" s="165">
        <f>'貼_詳細品目・億円単・全国（e-Stat）'!CK64</f>
        <v>19</v>
      </c>
      <c r="J45" s="165" t="str">
        <f>'貼_詳細品目・億円単・全国（e-Stat）'!DD64</f>
        <v>-</v>
      </c>
      <c r="K45" s="165" t="str">
        <f>'貼_詳細品目・億円単・全国（e-Stat）'!DE64</f>
        <v>-</v>
      </c>
      <c r="L45" s="165" t="str">
        <f>'貼_詳細品目・億円単・全国（e-Stat）'!DF64</f>
        <v>-</v>
      </c>
      <c r="M45" s="165">
        <f>'貼_詳細品目・億円単・全国（e-Stat）'!DM64</f>
        <v>7</v>
      </c>
      <c r="N45" s="165">
        <f>'貼_詳細品目・億円単・全国（e-Stat）'!DN64</f>
        <v>1.7</v>
      </c>
      <c r="O45" s="165">
        <f>'貼_詳細品目・億円単・全国（e-Stat）'!DO64</f>
        <v>15</v>
      </c>
      <c r="P45" s="165">
        <f>'貼_詳細品目・億円単・全国（e-Stat）'!IX64</f>
        <v>0</v>
      </c>
      <c r="Q45" s="165">
        <f>'貼_詳細品目・億円単・全国（e-Stat）'!IY64</f>
        <v>0</v>
      </c>
      <c r="R45" s="165">
        <f>'貼_詳細品目・億円単・全国（e-Stat）'!IZ64</f>
        <v>25</v>
      </c>
      <c r="U45" s="142">
        <v>33</v>
      </c>
      <c r="V45" s="151" t="s">
        <v>511</v>
      </c>
      <c r="W45" s="142">
        <f t="shared" si="0"/>
        <v>2</v>
      </c>
      <c r="X45" s="142">
        <f t="shared" si="1"/>
        <v>0.2</v>
      </c>
      <c r="Y45" s="142">
        <f t="shared" si="2"/>
        <v>38</v>
      </c>
      <c r="Z45" s="151">
        <f>IFERROR(_xlfn.RANK.EQ(F45,$F$13:$F$59,1)+COUNTIF($F$13:$F45,$F45)-1,"-")</f>
        <v>38</v>
      </c>
      <c r="AA45" s="142">
        <f t="shared" si="3"/>
        <v>2</v>
      </c>
      <c r="AB45" s="142">
        <f t="shared" si="4"/>
        <v>0.4</v>
      </c>
      <c r="AC45" s="142">
        <f t="shared" si="5"/>
        <v>19</v>
      </c>
      <c r="AD45" s="151">
        <f>IFERROR(_xlfn.RANK.EQ(I45,$I$13:$I$59,1)+COUNTIF($I$13:$I45,$I45)-1,"-")</f>
        <v>19</v>
      </c>
      <c r="AE45" s="142" t="str">
        <f t="shared" si="6"/>
        <v>-</v>
      </c>
      <c r="AF45" s="142" t="str">
        <f t="shared" si="7"/>
        <v>-</v>
      </c>
      <c r="AG45" s="142" t="str">
        <f t="shared" si="8"/>
        <v>-</v>
      </c>
      <c r="AH45" s="151" t="str">
        <f>IFERROR(_xlfn.RANK.EQ(L45,$L$13:$L$59,1)+COUNTIF($L$13:$L45,$L45)-1,"-")</f>
        <v>-</v>
      </c>
      <c r="AI45" s="142">
        <f t="shared" si="9"/>
        <v>7</v>
      </c>
      <c r="AJ45" s="142">
        <f t="shared" si="10"/>
        <v>1.7</v>
      </c>
      <c r="AK45" s="142">
        <f t="shared" si="11"/>
        <v>15</v>
      </c>
      <c r="AL45" s="151">
        <f>IFERROR(_xlfn.RANK.EQ(O45,$O$13:$O$59,1)+COUNTIF($O$13:$O45,$O45)-1,"-")</f>
        <v>15</v>
      </c>
      <c r="AM45" s="142">
        <f t="shared" si="12"/>
        <v>0</v>
      </c>
      <c r="AN45" s="142">
        <f t="shared" si="13"/>
        <v>0</v>
      </c>
      <c r="AO45" s="142">
        <f t="shared" si="14"/>
        <v>25</v>
      </c>
      <c r="AP45" s="151">
        <f>IFERROR(_xlfn.RANK.EQ(R45,$R$13:$R$59,1)+COUNTIF($R$13:$R45,$R45)-1,"-")</f>
        <v>25</v>
      </c>
    </row>
    <row r="46" spans="1:42" ht="12.4" customHeight="1">
      <c r="A46" s="142">
        <v>34</v>
      </c>
      <c r="B46" s="142" t="s">
        <v>512</v>
      </c>
      <c r="C46" s="163" t="s">
        <v>794</v>
      </c>
      <c r="D46" s="165">
        <f>'貼_詳細品目・億円単・全国（e-Stat）'!AV65</f>
        <v>8</v>
      </c>
      <c r="E46" s="165">
        <f>'貼_詳細品目・億円単・全国（e-Stat）'!AW65</f>
        <v>0.8</v>
      </c>
      <c r="F46" s="165">
        <f>'貼_詳細品目・億円単・全国（e-Stat）'!AX65</f>
        <v>11</v>
      </c>
      <c r="G46" s="165">
        <f>'貼_詳細品目・億円単・全国（e-Stat）'!CI65</f>
        <v>0</v>
      </c>
      <c r="H46" s="165">
        <f>'貼_詳細品目・億円単・全国（e-Stat）'!CJ65</f>
        <v>0</v>
      </c>
      <c r="I46" s="165">
        <f>'貼_詳細品目・億円単・全国（e-Stat）'!CK65</f>
        <v>28</v>
      </c>
      <c r="J46" s="165" t="str">
        <f>'貼_詳細品目・億円単・全国（e-Stat）'!DD65</f>
        <v>-</v>
      </c>
      <c r="K46" s="165" t="str">
        <f>'貼_詳細品目・億円単・全国（e-Stat）'!DE65</f>
        <v>-</v>
      </c>
      <c r="L46" s="165" t="str">
        <f>'貼_詳細品目・億円単・全国（e-Stat）'!DF65</f>
        <v>-</v>
      </c>
      <c r="M46" s="165" t="str">
        <f>'貼_詳細品目・億円単・全国（e-Stat）'!DM65</f>
        <v>x</v>
      </c>
      <c r="N46" s="165" t="str">
        <f>'貼_詳細品目・億円単・全国（e-Stat）'!DN65</f>
        <v>x</v>
      </c>
      <c r="O46" s="165" t="str">
        <f>'貼_詳細品目・億円単・全国（e-Stat）'!DO65</f>
        <v>-</v>
      </c>
      <c r="P46" s="165">
        <f>'貼_詳細品目・億円単・全国（e-Stat）'!IX65</f>
        <v>0</v>
      </c>
      <c r="Q46" s="165">
        <f>'貼_詳細品目・億円単・全国（e-Stat）'!IY65</f>
        <v>0</v>
      </c>
      <c r="R46" s="165">
        <f>'貼_詳細品目・億円単・全国（e-Stat）'!IZ65</f>
        <v>20</v>
      </c>
      <c r="U46" s="142">
        <v>34</v>
      </c>
      <c r="V46" s="151" t="s">
        <v>512</v>
      </c>
      <c r="W46" s="142">
        <f t="shared" si="0"/>
        <v>8</v>
      </c>
      <c r="X46" s="142">
        <f t="shared" si="1"/>
        <v>0.8</v>
      </c>
      <c r="Y46" s="142">
        <f t="shared" si="2"/>
        <v>11</v>
      </c>
      <c r="Z46" s="151">
        <f>IFERROR(_xlfn.RANK.EQ(F46,$F$13:$F$59,1)+COUNTIF($F$13:$F46,$F46)-1,"-")</f>
        <v>11</v>
      </c>
      <c r="AA46" s="142">
        <f t="shared" si="3"/>
        <v>0</v>
      </c>
      <c r="AB46" s="142">
        <f t="shared" si="4"/>
        <v>0</v>
      </c>
      <c r="AC46" s="142">
        <f t="shared" si="5"/>
        <v>28</v>
      </c>
      <c r="AD46" s="151">
        <f>IFERROR(_xlfn.RANK.EQ(I46,$I$13:$I$59,1)+COUNTIF($I$13:$I46,$I46)-1,"-")</f>
        <v>28</v>
      </c>
      <c r="AE46" s="142" t="str">
        <f t="shared" si="6"/>
        <v>-</v>
      </c>
      <c r="AF46" s="142" t="str">
        <f t="shared" si="7"/>
        <v>-</v>
      </c>
      <c r="AG46" s="142" t="str">
        <f t="shared" si="8"/>
        <v>-</v>
      </c>
      <c r="AH46" s="151" t="str">
        <f>IFERROR(_xlfn.RANK.EQ(L46,$L$13:$L$59,1)+COUNTIF($L$13:$L46,$L46)-1,"-")</f>
        <v>-</v>
      </c>
      <c r="AI46" s="142" t="str">
        <f t="shared" si="9"/>
        <v>x</v>
      </c>
      <c r="AJ46" s="142" t="str">
        <f t="shared" si="10"/>
        <v>x</v>
      </c>
      <c r="AK46" s="142" t="str">
        <f t="shared" si="11"/>
        <v>-</v>
      </c>
      <c r="AL46" s="151" t="str">
        <f>IFERROR(_xlfn.RANK.EQ(O46,$O$13:$O$59,1)+COUNTIF($O$13:$O46,$O46)-1,"-")</f>
        <v>-</v>
      </c>
      <c r="AM46" s="142">
        <f t="shared" si="12"/>
        <v>0</v>
      </c>
      <c r="AN46" s="142">
        <f t="shared" si="13"/>
        <v>0</v>
      </c>
      <c r="AO46" s="142">
        <f t="shared" si="14"/>
        <v>20</v>
      </c>
      <c r="AP46" s="151">
        <f>IFERROR(_xlfn.RANK.EQ(R46,$R$13:$R$59,1)+COUNTIF($R$13:$R46,$R46)-1,"-")</f>
        <v>20</v>
      </c>
    </row>
    <row r="47" spans="1:42" ht="12.4" customHeight="1">
      <c r="A47" s="142">
        <v>35</v>
      </c>
      <c r="B47" s="142" t="s">
        <v>513</v>
      </c>
      <c r="C47" s="163" t="s">
        <v>796</v>
      </c>
      <c r="D47" s="165">
        <f>'貼_詳細品目・億円単・全国（e-Stat）'!AV66</f>
        <v>2</v>
      </c>
      <c r="E47" s="165">
        <f>'貼_詳細品目・億円単・全国（e-Stat）'!AW66</f>
        <v>0.2</v>
      </c>
      <c r="F47" s="165">
        <f>'貼_詳細品目・億円単・全国（e-Stat）'!AX66</f>
        <v>26</v>
      </c>
      <c r="G47" s="165">
        <f>'貼_詳細品目・億円単・全国（e-Stat）'!CI66</f>
        <v>3</v>
      </c>
      <c r="H47" s="165">
        <f>'貼_詳細品目・億円単・全国（e-Stat）'!CJ66</f>
        <v>0.5</v>
      </c>
      <c r="I47" s="165">
        <f>'貼_詳細品目・億円単・全国（e-Stat）'!CK66</f>
        <v>15</v>
      </c>
      <c r="J47" s="165" t="str">
        <f>'貼_詳細品目・億円単・全国（e-Stat）'!DD66</f>
        <v>-</v>
      </c>
      <c r="K47" s="165" t="str">
        <f>'貼_詳細品目・億円単・全国（e-Stat）'!DE66</f>
        <v>-</v>
      </c>
      <c r="L47" s="165" t="str">
        <f>'貼_詳細品目・億円単・全国（e-Stat）'!DF66</f>
        <v>-</v>
      </c>
      <c r="M47" s="165">
        <f>'貼_詳細品目・億円単・全国（e-Stat）'!DM66</f>
        <v>1</v>
      </c>
      <c r="N47" s="165">
        <f>'貼_詳細品目・億円単・全国（e-Stat）'!DN66</f>
        <v>0.2</v>
      </c>
      <c r="O47" s="165">
        <f>'貼_詳細品目・億円単・全国（e-Stat）'!DO66</f>
        <v>28</v>
      </c>
      <c r="P47" s="165">
        <f>'貼_詳細品目・億円単・全国（e-Stat）'!IX66</f>
        <v>0</v>
      </c>
      <c r="Q47" s="165">
        <f>'貼_詳細品目・億円単・全国（e-Stat）'!IY66</f>
        <v>0</v>
      </c>
      <c r="R47" s="165">
        <f>'貼_詳細品目・億円単・全国（e-Stat）'!IZ66</f>
        <v>38</v>
      </c>
      <c r="U47" s="142">
        <v>35</v>
      </c>
      <c r="V47" s="151" t="s">
        <v>513</v>
      </c>
      <c r="W47" s="142">
        <f t="shared" si="0"/>
        <v>2</v>
      </c>
      <c r="X47" s="142">
        <f t="shared" si="1"/>
        <v>0.2</v>
      </c>
      <c r="Y47" s="142">
        <f t="shared" si="2"/>
        <v>26</v>
      </c>
      <c r="Z47" s="151">
        <f>IFERROR(_xlfn.RANK.EQ(F47,$F$13:$F$59,1)+COUNTIF($F$13:$F47,$F47)-1,"-")</f>
        <v>27</v>
      </c>
      <c r="AA47" s="142">
        <f t="shared" si="3"/>
        <v>3</v>
      </c>
      <c r="AB47" s="142">
        <f t="shared" si="4"/>
        <v>0.5</v>
      </c>
      <c r="AC47" s="142">
        <f t="shared" si="5"/>
        <v>15</v>
      </c>
      <c r="AD47" s="151">
        <f>IFERROR(_xlfn.RANK.EQ(I47,$I$13:$I$59,1)+COUNTIF($I$13:$I47,$I47)-1,"-")</f>
        <v>15</v>
      </c>
      <c r="AE47" s="142" t="str">
        <f t="shared" si="6"/>
        <v>-</v>
      </c>
      <c r="AF47" s="142" t="str">
        <f t="shared" si="7"/>
        <v>-</v>
      </c>
      <c r="AG47" s="142" t="str">
        <f t="shared" si="8"/>
        <v>-</v>
      </c>
      <c r="AH47" s="151" t="str">
        <f>IFERROR(_xlfn.RANK.EQ(L47,$L$13:$L$59,1)+COUNTIF($L$13:$L47,$L47)-1,"-")</f>
        <v>-</v>
      </c>
      <c r="AI47" s="142">
        <f t="shared" si="9"/>
        <v>1</v>
      </c>
      <c r="AJ47" s="142">
        <f t="shared" si="10"/>
        <v>0.2</v>
      </c>
      <c r="AK47" s="142">
        <f t="shared" si="11"/>
        <v>28</v>
      </c>
      <c r="AL47" s="151">
        <f>IFERROR(_xlfn.RANK.EQ(O47,$O$13:$O$59,1)+COUNTIF($O$13:$O47,$O47)-1,"-")</f>
        <v>28</v>
      </c>
      <c r="AM47" s="142">
        <f t="shared" si="12"/>
        <v>0</v>
      </c>
      <c r="AN47" s="142">
        <f t="shared" si="13"/>
        <v>0</v>
      </c>
      <c r="AO47" s="142">
        <f t="shared" si="14"/>
        <v>38</v>
      </c>
      <c r="AP47" s="151">
        <f>IFERROR(_xlfn.RANK.EQ(R47,$R$13:$R$59,1)+COUNTIF($R$13:$R47,$R47)-1,"-")</f>
        <v>40</v>
      </c>
    </row>
    <row r="48" spans="1:42" ht="12.4" customHeight="1">
      <c r="A48" s="142">
        <v>36</v>
      </c>
      <c r="B48" s="142" t="s">
        <v>514</v>
      </c>
      <c r="C48" s="163" t="s">
        <v>798</v>
      </c>
      <c r="D48" s="165">
        <f>'貼_詳細品目・億円単・全国（e-Stat）'!AV67</f>
        <v>1</v>
      </c>
      <c r="E48" s="165">
        <f>'貼_詳細品目・億円単・全国（e-Stat）'!AW67</f>
        <v>0.1</v>
      </c>
      <c r="F48" s="165">
        <f>'貼_詳細品目・億円単・全国（e-Stat）'!AX67</f>
        <v>41</v>
      </c>
      <c r="G48" s="165">
        <f>'貼_詳細品目・億円単・全国（e-Stat）'!CI67</f>
        <v>0</v>
      </c>
      <c r="H48" s="165">
        <f>'貼_詳細品目・億円単・全国（e-Stat）'!CJ67</f>
        <v>0</v>
      </c>
      <c r="I48" s="165">
        <f>'貼_詳細品目・億円単・全国（e-Stat）'!CK67</f>
        <v>38</v>
      </c>
      <c r="J48" s="165" t="str">
        <f>'貼_詳細品目・億円単・全国（e-Stat）'!DD67</f>
        <v>-</v>
      </c>
      <c r="K48" s="165" t="str">
        <f>'貼_詳細品目・億円単・全国（e-Stat）'!DE67</f>
        <v>-</v>
      </c>
      <c r="L48" s="165" t="str">
        <f>'貼_詳細品目・億円単・全国（e-Stat）'!DF67</f>
        <v>-</v>
      </c>
      <c r="M48" s="165" t="str">
        <f>'貼_詳細品目・億円単・全国（e-Stat）'!DM67</f>
        <v>x</v>
      </c>
      <c r="N48" s="165" t="str">
        <f>'貼_詳細品目・億円単・全国（e-Stat）'!DN67</f>
        <v>x</v>
      </c>
      <c r="O48" s="165" t="str">
        <f>'貼_詳細品目・億円単・全国（e-Stat）'!DO67</f>
        <v>-</v>
      </c>
      <c r="P48" s="165">
        <f>'貼_詳細品目・億円単・全国（e-Stat）'!IX67</f>
        <v>0</v>
      </c>
      <c r="Q48" s="165">
        <f>'貼_詳細品目・億円単・全国（e-Stat）'!IY67</f>
        <v>0</v>
      </c>
      <c r="R48" s="165">
        <f>'貼_詳細品目・億円単・全国（e-Stat）'!IZ67</f>
        <v>35</v>
      </c>
      <c r="U48" s="142">
        <v>36</v>
      </c>
      <c r="V48" s="151" t="s">
        <v>514</v>
      </c>
      <c r="W48" s="142">
        <f t="shared" si="0"/>
        <v>1</v>
      </c>
      <c r="X48" s="142">
        <f t="shared" si="1"/>
        <v>0.1</v>
      </c>
      <c r="Y48" s="142">
        <f t="shared" si="2"/>
        <v>41</v>
      </c>
      <c r="Z48" s="151">
        <f>IFERROR(_xlfn.RANK.EQ(F48,$F$13:$F$59,1)+COUNTIF($F$13:$F48,$F48)-1,"-")</f>
        <v>41</v>
      </c>
      <c r="AA48" s="142">
        <f t="shared" si="3"/>
        <v>0</v>
      </c>
      <c r="AB48" s="142">
        <f t="shared" si="4"/>
        <v>0</v>
      </c>
      <c r="AC48" s="142">
        <f t="shared" si="5"/>
        <v>38</v>
      </c>
      <c r="AD48" s="151">
        <f>IFERROR(_xlfn.RANK.EQ(I48,$I$13:$I$59,1)+COUNTIF($I$13:$I48,$I48)-1,"-")</f>
        <v>38</v>
      </c>
      <c r="AE48" s="142" t="str">
        <f t="shared" si="6"/>
        <v>-</v>
      </c>
      <c r="AF48" s="142" t="str">
        <f t="shared" si="7"/>
        <v>-</v>
      </c>
      <c r="AG48" s="142" t="str">
        <f t="shared" si="8"/>
        <v>-</v>
      </c>
      <c r="AH48" s="151" t="str">
        <f>IFERROR(_xlfn.RANK.EQ(L48,$L$13:$L$59,1)+COUNTIF($L$13:$L48,$L48)-1,"-")</f>
        <v>-</v>
      </c>
      <c r="AI48" s="142" t="str">
        <f t="shared" si="9"/>
        <v>x</v>
      </c>
      <c r="AJ48" s="142" t="str">
        <f t="shared" si="10"/>
        <v>x</v>
      </c>
      <c r="AK48" s="142" t="str">
        <f t="shared" si="11"/>
        <v>-</v>
      </c>
      <c r="AL48" s="151" t="str">
        <f>IFERROR(_xlfn.RANK.EQ(O48,$O$13:$O$59,1)+COUNTIF($O$13:$O48,$O48)-1,"-")</f>
        <v>-</v>
      </c>
      <c r="AM48" s="142">
        <f t="shared" si="12"/>
        <v>0</v>
      </c>
      <c r="AN48" s="142">
        <f t="shared" si="13"/>
        <v>0</v>
      </c>
      <c r="AO48" s="142">
        <f t="shared" si="14"/>
        <v>35</v>
      </c>
      <c r="AP48" s="151">
        <f>IFERROR(_xlfn.RANK.EQ(R48,$R$13:$R$59,1)+COUNTIF($R$13:$R48,$R48)-1,"-")</f>
        <v>35</v>
      </c>
    </row>
    <row r="49" spans="1:42" ht="12.4" customHeight="1">
      <c r="A49" s="142">
        <v>37</v>
      </c>
      <c r="B49" s="142" t="s">
        <v>515</v>
      </c>
      <c r="C49" s="163" t="s">
        <v>800</v>
      </c>
      <c r="D49" s="165">
        <f>'貼_詳細品目・億円単・全国（e-Stat）'!AV68</f>
        <v>1</v>
      </c>
      <c r="E49" s="165">
        <f>'貼_詳細品目・億円単・全国（e-Stat）'!AW68</f>
        <v>0.1</v>
      </c>
      <c r="F49" s="165">
        <f>'貼_詳細品目・億円単・全国（e-Stat）'!AX68</f>
        <v>45</v>
      </c>
      <c r="G49" s="165">
        <f>'貼_詳細品目・億円単・全国（e-Stat）'!CI68</f>
        <v>2</v>
      </c>
      <c r="H49" s="165">
        <f>'貼_詳細品目・億円単・全国（e-Stat）'!CJ68</f>
        <v>0.4</v>
      </c>
      <c r="I49" s="165">
        <f>'貼_詳細品目・億円単・全国（e-Stat）'!CK68</f>
        <v>17</v>
      </c>
      <c r="J49" s="165" t="str">
        <f>'貼_詳細品目・億円単・全国（e-Stat）'!DD68</f>
        <v>-</v>
      </c>
      <c r="K49" s="165" t="str">
        <f>'貼_詳細品目・億円単・全国（e-Stat）'!DE68</f>
        <v>-</v>
      </c>
      <c r="L49" s="165" t="str">
        <f>'貼_詳細品目・億円単・全国（e-Stat）'!DF68</f>
        <v>-</v>
      </c>
      <c r="M49" s="165">
        <f>'貼_詳細品目・億円単・全国（e-Stat）'!DM68</f>
        <v>0</v>
      </c>
      <c r="N49" s="165">
        <f>'貼_詳細品目・億円単・全国（e-Stat）'!DN68</f>
        <v>0</v>
      </c>
      <c r="O49" s="165">
        <f>'貼_詳細品目・億円単・全国（e-Stat）'!DO68</f>
        <v>37</v>
      </c>
      <c r="P49" s="165">
        <f>'貼_詳細品目・億円単・全国（e-Stat）'!IX68</f>
        <v>0</v>
      </c>
      <c r="Q49" s="165">
        <f>'貼_詳細品目・億円単・全国（e-Stat）'!IY68</f>
        <v>0</v>
      </c>
      <c r="R49" s="165">
        <f>'貼_詳細品目・億円単・全国（e-Stat）'!IZ68</f>
        <v>35</v>
      </c>
      <c r="U49" s="142">
        <v>37</v>
      </c>
      <c r="V49" s="151" t="s">
        <v>515</v>
      </c>
      <c r="W49" s="142">
        <f t="shared" si="0"/>
        <v>1</v>
      </c>
      <c r="X49" s="142">
        <f t="shared" si="1"/>
        <v>0.1</v>
      </c>
      <c r="Y49" s="142">
        <f t="shared" si="2"/>
        <v>45</v>
      </c>
      <c r="Z49" s="151">
        <f>IFERROR(_xlfn.RANK.EQ(F49,$F$13:$F$59,1)+COUNTIF($F$13:$F49,$F49)-1,"-")</f>
        <v>45</v>
      </c>
      <c r="AA49" s="142">
        <f t="shared" si="3"/>
        <v>2</v>
      </c>
      <c r="AB49" s="142">
        <f t="shared" si="4"/>
        <v>0.4</v>
      </c>
      <c r="AC49" s="142">
        <f t="shared" si="5"/>
        <v>17</v>
      </c>
      <c r="AD49" s="151">
        <f>IFERROR(_xlfn.RANK.EQ(I49,$I$13:$I$59,1)+COUNTIF($I$13:$I49,$I49)-1,"-")</f>
        <v>17</v>
      </c>
      <c r="AE49" s="142" t="str">
        <f t="shared" si="6"/>
        <v>-</v>
      </c>
      <c r="AF49" s="142" t="str">
        <f t="shared" si="7"/>
        <v>-</v>
      </c>
      <c r="AG49" s="142" t="str">
        <f t="shared" si="8"/>
        <v>-</v>
      </c>
      <c r="AH49" s="151" t="str">
        <f>IFERROR(_xlfn.RANK.EQ(L49,$L$13:$L$59,1)+COUNTIF($L$13:$L49,$L49)-1,"-")</f>
        <v>-</v>
      </c>
      <c r="AI49" s="142">
        <f t="shared" si="9"/>
        <v>0</v>
      </c>
      <c r="AJ49" s="142">
        <f t="shared" si="10"/>
        <v>0</v>
      </c>
      <c r="AK49" s="142">
        <f t="shared" si="11"/>
        <v>37</v>
      </c>
      <c r="AL49" s="151">
        <f>IFERROR(_xlfn.RANK.EQ(O49,$O$13:$O$59,1)+COUNTIF($O$13:$O49,$O49)-1,"-")</f>
        <v>37</v>
      </c>
      <c r="AM49" s="142">
        <f t="shared" si="12"/>
        <v>0</v>
      </c>
      <c r="AN49" s="142">
        <f t="shared" si="13"/>
        <v>0</v>
      </c>
      <c r="AO49" s="142">
        <f t="shared" si="14"/>
        <v>35</v>
      </c>
      <c r="AP49" s="151">
        <f>IFERROR(_xlfn.RANK.EQ(R49,$R$13:$R$59,1)+COUNTIF($R$13:$R49,$R49)-1,"-")</f>
        <v>36</v>
      </c>
    </row>
    <row r="50" spans="1:42" ht="12.4" customHeight="1">
      <c r="A50" s="142">
        <v>38</v>
      </c>
      <c r="B50" s="142" t="s">
        <v>516</v>
      </c>
      <c r="C50" s="163" t="s">
        <v>802</v>
      </c>
      <c r="D50" s="165">
        <f>'貼_詳細品目・億円単・全国（e-Stat）'!AV69</f>
        <v>3</v>
      </c>
      <c r="E50" s="165">
        <f>'貼_詳細品目・億円単・全国（e-Stat）'!AW69</f>
        <v>0.3</v>
      </c>
      <c r="F50" s="165">
        <f>'貼_詳細品目・億円単・全国（e-Stat）'!AX69</f>
        <v>21</v>
      </c>
      <c r="G50" s="165">
        <f>'貼_詳細品目・億円単・全国（e-Stat）'!CI69</f>
        <v>0</v>
      </c>
      <c r="H50" s="165">
        <f>'貼_詳細品目・億円単・全国（e-Stat）'!CJ69</f>
        <v>0</v>
      </c>
      <c r="I50" s="165">
        <f>'貼_詳細品目・億円単・全国（e-Stat）'!CK69</f>
        <v>26</v>
      </c>
      <c r="J50" s="165" t="str">
        <f>'貼_詳細品目・億円単・全国（e-Stat）'!DD69</f>
        <v>-</v>
      </c>
      <c r="K50" s="165" t="str">
        <f>'貼_詳細品目・億円単・全国（e-Stat）'!DE69</f>
        <v>-</v>
      </c>
      <c r="L50" s="165" t="str">
        <f>'貼_詳細品目・億円単・全国（e-Stat）'!DF69</f>
        <v>-</v>
      </c>
      <c r="M50" s="165">
        <f>'貼_詳細品目・億円単・全国（e-Stat）'!DM69</f>
        <v>1</v>
      </c>
      <c r="N50" s="165">
        <f>'貼_詳細品目・億円単・全国（e-Stat）'!DN69</f>
        <v>0.2</v>
      </c>
      <c r="O50" s="165">
        <f>'貼_詳細品目・億円単・全国（e-Stat）'!DO69</f>
        <v>30</v>
      </c>
      <c r="P50" s="165">
        <f>'貼_詳細品目・億円単・全国（e-Stat）'!IX69</f>
        <v>0</v>
      </c>
      <c r="Q50" s="165">
        <f>'貼_詳細品目・億円単・全国（e-Stat）'!IY69</f>
        <v>0</v>
      </c>
      <c r="R50" s="165">
        <f>'貼_詳細品目・億円単・全国（e-Stat）'!IZ69</f>
        <v>38</v>
      </c>
      <c r="U50" s="142">
        <v>38</v>
      </c>
      <c r="V50" s="151" t="s">
        <v>516</v>
      </c>
      <c r="W50" s="142">
        <f t="shared" si="0"/>
        <v>3</v>
      </c>
      <c r="X50" s="142">
        <f t="shared" si="1"/>
        <v>0.3</v>
      </c>
      <c r="Y50" s="142">
        <f t="shared" si="2"/>
        <v>21</v>
      </c>
      <c r="Z50" s="151">
        <f>IFERROR(_xlfn.RANK.EQ(F50,$F$13:$F$59,1)+COUNTIF($F$13:$F50,$F50)-1,"-")</f>
        <v>21</v>
      </c>
      <c r="AA50" s="142">
        <f t="shared" si="3"/>
        <v>0</v>
      </c>
      <c r="AB50" s="142">
        <f t="shared" si="4"/>
        <v>0</v>
      </c>
      <c r="AC50" s="142">
        <f t="shared" si="5"/>
        <v>26</v>
      </c>
      <c r="AD50" s="151">
        <f>IFERROR(_xlfn.RANK.EQ(I50,$I$13:$I$59,1)+COUNTIF($I$13:$I50,$I50)-1,"-")</f>
        <v>26</v>
      </c>
      <c r="AE50" s="142" t="str">
        <f t="shared" si="6"/>
        <v>-</v>
      </c>
      <c r="AF50" s="142" t="str">
        <f t="shared" si="7"/>
        <v>-</v>
      </c>
      <c r="AG50" s="142" t="str">
        <f t="shared" si="8"/>
        <v>-</v>
      </c>
      <c r="AH50" s="151" t="str">
        <f>IFERROR(_xlfn.RANK.EQ(L50,$L$13:$L$59,1)+COUNTIF($L$13:$L50,$L50)-1,"-")</f>
        <v>-</v>
      </c>
      <c r="AI50" s="142">
        <f t="shared" si="9"/>
        <v>1</v>
      </c>
      <c r="AJ50" s="142">
        <f t="shared" si="10"/>
        <v>0.2</v>
      </c>
      <c r="AK50" s="142">
        <f t="shared" si="11"/>
        <v>30</v>
      </c>
      <c r="AL50" s="151">
        <f>IFERROR(_xlfn.RANK.EQ(O50,$O$13:$O$59,1)+COUNTIF($O$13:$O50,$O50)-1,"-")</f>
        <v>30</v>
      </c>
      <c r="AM50" s="142">
        <f t="shared" si="12"/>
        <v>0</v>
      </c>
      <c r="AN50" s="142">
        <f t="shared" si="13"/>
        <v>0</v>
      </c>
      <c r="AO50" s="142">
        <f t="shared" si="14"/>
        <v>38</v>
      </c>
      <c r="AP50" s="151">
        <f>IFERROR(_xlfn.RANK.EQ(R50,$R$13:$R$59,1)+COUNTIF($R$13:$R50,$R50)-1,"-")</f>
        <v>41</v>
      </c>
    </row>
    <row r="51" spans="1:42" ht="12.4" customHeight="1">
      <c r="A51" s="142">
        <v>39</v>
      </c>
      <c r="B51" s="142" t="s">
        <v>517</v>
      </c>
      <c r="C51" s="163" t="s">
        <v>804</v>
      </c>
      <c r="D51" s="165">
        <f>'貼_詳細品目・億円単・全国（e-Stat）'!AV70</f>
        <v>2</v>
      </c>
      <c r="E51" s="165">
        <f>'貼_詳細品目・億円単・全国（e-Stat）'!AW70</f>
        <v>0.2</v>
      </c>
      <c r="F51" s="165">
        <f>'貼_詳細品目・億円単・全国（e-Stat）'!AX70</f>
        <v>39</v>
      </c>
      <c r="G51" s="165">
        <f>'貼_詳細品目・億円単・全国（e-Stat）'!CI70</f>
        <v>0</v>
      </c>
      <c r="H51" s="165">
        <f>'貼_詳細品目・億円単・全国（e-Stat）'!CJ70</f>
        <v>0</v>
      </c>
      <c r="I51" s="165">
        <f>'貼_詳細品目・億円単・全国（e-Stat）'!CK70</f>
        <v>45</v>
      </c>
      <c r="J51" s="165" t="str">
        <f>'貼_詳細品目・億円単・全国（e-Stat）'!DD70</f>
        <v>-</v>
      </c>
      <c r="K51" s="165" t="str">
        <f>'貼_詳細品目・億円単・全国（e-Stat）'!DE70</f>
        <v>-</v>
      </c>
      <c r="L51" s="165" t="str">
        <f>'貼_詳細品目・億円単・全国（e-Stat）'!DF70</f>
        <v>-</v>
      </c>
      <c r="M51" s="165">
        <f>'貼_詳細品目・億円単・全国（e-Stat）'!DM70</f>
        <v>0</v>
      </c>
      <c r="N51" s="165">
        <f>'貼_詳細品目・億円単・全国（e-Stat）'!DN70</f>
        <v>0</v>
      </c>
      <c r="O51" s="165">
        <f>'貼_詳細品目・億円単・全国（e-Stat）'!DO70</f>
        <v>40</v>
      </c>
      <c r="P51" s="165">
        <f>'貼_詳細品目・億円単・全国（e-Stat）'!IX70</f>
        <v>0</v>
      </c>
      <c r="Q51" s="165">
        <f>'貼_詳細品目・億円単・全国（e-Stat）'!IY70</f>
        <v>0</v>
      </c>
      <c r="R51" s="165">
        <f>'貼_詳細品目・億円単・全国（e-Stat）'!IZ70</f>
        <v>44</v>
      </c>
      <c r="U51" s="142">
        <v>39</v>
      </c>
      <c r="V51" s="151" t="s">
        <v>517</v>
      </c>
      <c r="W51" s="142">
        <f t="shared" si="0"/>
        <v>2</v>
      </c>
      <c r="X51" s="142">
        <f t="shared" si="1"/>
        <v>0.2</v>
      </c>
      <c r="Y51" s="142">
        <f t="shared" si="2"/>
        <v>39</v>
      </c>
      <c r="Z51" s="151">
        <f>IFERROR(_xlfn.RANK.EQ(F51,$F$13:$F$59,1)+COUNTIF($F$13:$F51,$F51)-1,"-")</f>
        <v>40</v>
      </c>
      <c r="AA51" s="142">
        <f t="shared" si="3"/>
        <v>0</v>
      </c>
      <c r="AB51" s="142">
        <f t="shared" si="4"/>
        <v>0</v>
      </c>
      <c r="AC51" s="142">
        <f t="shared" si="5"/>
        <v>45</v>
      </c>
      <c r="AD51" s="151">
        <f>IFERROR(_xlfn.RANK.EQ(I51,$I$13:$I$59,1)+COUNTIF($I$13:$I51,$I51)-1,"-")</f>
        <v>47</v>
      </c>
      <c r="AE51" s="142" t="str">
        <f t="shared" si="6"/>
        <v>-</v>
      </c>
      <c r="AF51" s="142" t="str">
        <f t="shared" si="7"/>
        <v>-</v>
      </c>
      <c r="AG51" s="142" t="str">
        <f t="shared" si="8"/>
        <v>-</v>
      </c>
      <c r="AH51" s="151" t="str">
        <f>IFERROR(_xlfn.RANK.EQ(L51,$L$13:$L$59,1)+COUNTIF($L$13:$L51,$L51)-1,"-")</f>
        <v>-</v>
      </c>
      <c r="AI51" s="142">
        <f t="shared" si="9"/>
        <v>0</v>
      </c>
      <c r="AJ51" s="142">
        <f t="shared" si="10"/>
        <v>0</v>
      </c>
      <c r="AK51" s="142">
        <f t="shared" si="11"/>
        <v>40</v>
      </c>
      <c r="AL51" s="151">
        <f>IFERROR(_xlfn.RANK.EQ(O51,$O$13:$O$59,1)+COUNTIF($O$13:$O51,$O51)-1,"-")</f>
        <v>40</v>
      </c>
      <c r="AM51" s="142">
        <f t="shared" si="12"/>
        <v>0</v>
      </c>
      <c r="AN51" s="142">
        <f t="shared" si="13"/>
        <v>0</v>
      </c>
      <c r="AO51" s="142">
        <f t="shared" si="14"/>
        <v>44</v>
      </c>
      <c r="AP51" s="151">
        <f>IFERROR(_xlfn.RANK.EQ(R51,$R$13:$R$59,1)+COUNTIF($R$13:$R51,$R51)-1,"-")</f>
        <v>47</v>
      </c>
    </row>
    <row r="52" spans="1:42" ht="12.4" customHeight="1">
      <c r="A52" s="142">
        <v>40</v>
      </c>
      <c r="B52" s="142" t="s">
        <v>518</v>
      </c>
      <c r="C52" s="163" t="s">
        <v>806</v>
      </c>
      <c r="D52" s="165">
        <f>'貼_詳細品目・億円単・全国（e-Stat）'!AV71</f>
        <v>6</v>
      </c>
      <c r="E52" s="165">
        <f>'貼_詳細品目・億円単・全国（e-Stat）'!AW71</f>
        <v>0.6</v>
      </c>
      <c r="F52" s="165">
        <f>'貼_詳細品目・億円単・全国（e-Stat）'!AX71</f>
        <v>15</v>
      </c>
      <c r="G52" s="165">
        <f>'貼_詳細品目・億円単・全国（e-Stat）'!CI71</f>
        <v>26</v>
      </c>
      <c r="H52" s="165">
        <f>'貼_詳細品目・億円単・全国（e-Stat）'!CJ71</f>
        <v>4.8</v>
      </c>
      <c r="I52" s="165">
        <f>'貼_詳細品目・億円単・全国（e-Stat）'!CK71</f>
        <v>2</v>
      </c>
      <c r="J52" s="165" t="str">
        <f>'貼_詳細品目・億円単・全国（e-Stat）'!DD71</f>
        <v>-</v>
      </c>
      <c r="K52" s="165" t="str">
        <f>'貼_詳細品目・億円単・全国（e-Stat）'!DE71</f>
        <v>-</v>
      </c>
      <c r="L52" s="165" t="str">
        <f>'貼_詳細品目・億円単・全国（e-Stat）'!DF71</f>
        <v>-</v>
      </c>
      <c r="M52" s="165">
        <f>'貼_詳細品目・億円単・全国（e-Stat）'!DM71</f>
        <v>15</v>
      </c>
      <c r="N52" s="165">
        <f>'貼_詳細品目・億円単・全国（e-Stat）'!DN71</f>
        <v>3.7</v>
      </c>
      <c r="O52" s="165">
        <f>'貼_詳細品目・億円単・全国（e-Stat）'!DO71</f>
        <v>6</v>
      </c>
      <c r="P52" s="165">
        <f>'貼_詳細品目・億円単・全国（e-Stat）'!IX71</f>
        <v>0</v>
      </c>
      <c r="Q52" s="165">
        <f>'貼_詳細品目・億円単・全国（e-Stat）'!IY71</f>
        <v>0</v>
      </c>
      <c r="R52" s="165">
        <f>'貼_詳細品目・億円単・全国（e-Stat）'!IZ71</f>
        <v>35</v>
      </c>
      <c r="U52" s="142">
        <v>40</v>
      </c>
      <c r="V52" s="151" t="s">
        <v>518</v>
      </c>
      <c r="W52" s="142">
        <f t="shared" si="0"/>
        <v>6</v>
      </c>
      <c r="X52" s="142">
        <f t="shared" si="1"/>
        <v>0.6</v>
      </c>
      <c r="Y52" s="142">
        <f t="shared" si="2"/>
        <v>15</v>
      </c>
      <c r="Z52" s="151">
        <f>IFERROR(_xlfn.RANK.EQ(F52,$F$13:$F$59,1)+COUNTIF($F$13:$F52,$F52)-1,"-")</f>
        <v>15</v>
      </c>
      <c r="AA52" s="142">
        <f t="shared" si="3"/>
        <v>26</v>
      </c>
      <c r="AB52" s="142">
        <f t="shared" si="4"/>
        <v>4.8</v>
      </c>
      <c r="AC52" s="142">
        <f t="shared" si="5"/>
        <v>2</v>
      </c>
      <c r="AD52" s="151">
        <f>IFERROR(_xlfn.RANK.EQ(I52,$I$13:$I$59,1)+COUNTIF($I$13:$I52,$I52)-1,"-")</f>
        <v>2</v>
      </c>
      <c r="AE52" s="142" t="str">
        <f t="shared" si="6"/>
        <v>-</v>
      </c>
      <c r="AF52" s="142" t="str">
        <f t="shared" si="7"/>
        <v>-</v>
      </c>
      <c r="AG52" s="142" t="str">
        <f t="shared" si="8"/>
        <v>-</v>
      </c>
      <c r="AH52" s="151" t="str">
        <f>IFERROR(_xlfn.RANK.EQ(L52,$L$13:$L$59,1)+COUNTIF($L$13:$L52,$L52)-1,"-")</f>
        <v>-</v>
      </c>
      <c r="AI52" s="142">
        <f t="shared" si="9"/>
        <v>15</v>
      </c>
      <c r="AJ52" s="142">
        <f t="shared" si="10"/>
        <v>3.7</v>
      </c>
      <c r="AK52" s="142">
        <f t="shared" si="11"/>
        <v>6</v>
      </c>
      <c r="AL52" s="151">
        <f>IFERROR(_xlfn.RANK.EQ(O52,$O$13:$O$59,1)+COUNTIF($O$13:$O52,$O52)-1,"-")</f>
        <v>6</v>
      </c>
      <c r="AM52" s="142">
        <f t="shared" si="12"/>
        <v>0</v>
      </c>
      <c r="AN52" s="142">
        <f t="shared" si="13"/>
        <v>0</v>
      </c>
      <c r="AO52" s="142">
        <f t="shared" si="14"/>
        <v>35</v>
      </c>
      <c r="AP52" s="151">
        <f>IFERROR(_xlfn.RANK.EQ(R52,$R$13:$R$59,1)+COUNTIF($R$13:$R52,$R52)-1,"-")</f>
        <v>37</v>
      </c>
    </row>
    <row r="53" spans="1:42" ht="12.4" customHeight="1">
      <c r="A53" s="142">
        <v>41</v>
      </c>
      <c r="B53" s="142" t="s">
        <v>519</v>
      </c>
      <c r="C53" s="163" t="s">
        <v>808</v>
      </c>
      <c r="D53" s="165">
        <f>'貼_詳細品目・億円単・全国（e-Stat）'!AV72</f>
        <v>3</v>
      </c>
      <c r="E53" s="165">
        <f>'貼_詳細品目・億円単・全国（e-Stat）'!AW72</f>
        <v>0.3</v>
      </c>
      <c r="F53" s="165">
        <f>'貼_詳細品目・億円単・全国（e-Stat）'!AX72</f>
        <v>23</v>
      </c>
      <c r="G53" s="165">
        <f>'貼_詳細品目・億円単・全国（e-Stat）'!CI72</f>
        <v>16</v>
      </c>
      <c r="H53" s="165">
        <f>'貼_詳細品目・億円単・全国（e-Stat）'!CJ72</f>
        <v>2.9</v>
      </c>
      <c r="I53" s="165">
        <f>'貼_詳細品目・億円単・全国（e-Stat）'!CK72</f>
        <v>3</v>
      </c>
      <c r="J53" s="165" t="str">
        <f>'貼_詳細品目・億円単・全国（e-Stat）'!DD72</f>
        <v>-</v>
      </c>
      <c r="K53" s="165" t="str">
        <f>'貼_詳細品目・億円単・全国（e-Stat）'!DE72</f>
        <v>-</v>
      </c>
      <c r="L53" s="165" t="str">
        <f>'貼_詳細品目・億円単・全国（e-Stat）'!DF72</f>
        <v>-</v>
      </c>
      <c r="M53" s="165">
        <f>'貼_詳細品目・億円単・全国（e-Stat）'!DM72</f>
        <v>14</v>
      </c>
      <c r="N53" s="165">
        <f>'貼_詳細品目・億円単・全国（e-Stat）'!DN72</f>
        <v>3.4</v>
      </c>
      <c r="O53" s="165">
        <f>'貼_詳細品目・億円単・全国（e-Stat）'!DO72</f>
        <v>7</v>
      </c>
      <c r="P53" s="165">
        <f>'貼_詳細品目・億円単・全国（e-Stat）'!IX72</f>
        <v>0</v>
      </c>
      <c r="Q53" s="165">
        <f>'貼_詳細品目・億円単・全国（e-Stat）'!IY72</f>
        <v>0</v>
      </c>
      <c r="R53" s="165">
        <f>'貼_詳細品目・億円単・全国（e-Stat）'!IZ72</f>
        <v>38</v>
      </c>
      <c r="U53" s="142">
        <v>41</v>
      </c>
      <c r="V53" s="151" t="s">
        <v>519</v>
      </c>
      <c r="W53" s="142">
        <f t="shared" si="0"/>
        <v>3</v>
      </c>
      <c r="X53" s="142">
        <f t="shared" si="1"/>
        <v>0.3</v>
      </c>
      <c r="Y53" s="142">
        <f t="shared" si="2"/>
        <v>23</v>
      </c>
      <c r="Z53" s="151">
        <f>IFERROR(_xlfn.RANK.EQ(F53,$F$13:$F$59,1)+COUNTIF($F$13:$F53,$F53)-1,"-")</f>
        <v>23</v>
      </c>
      <c r="AA53" s="142">
        <f t="shared" si="3"/>
        <v>16</v>
      </c>
      <c r="AB53" s="142">
        <f t="shared" si="4"/>
        <v>2.9</v>
      </c>
      <c r="AC53" s="142">
        <f t="shared" si="5"/>
        <v>3</v>
      </c>
      <c r="AD53" s="151">
        <f>IFERROR(_xlfn.RANK.EQ(I53,$I$13:$I$59,1)+COUNTIF($I$13:$I53,$I53)-1,"-")</f>
        <v>3</v>
      </c>
      <c r="AE53" s="142" t="str">
        <f t="shared" si="6"/>
        <v>-</v>
      </c>
      <c r="AF53" s="142" t="str">
        <f t="shared" si="7"/>
        <v>-</v>
      </c>
      <c r="AG53" s="142" t="str">
        <f t="shared" si="8"/>
        <v>-</v>
      </c>
      <c r="AH53" s="151" t="str">
        <f>IFERROR(_xlfn.RANK.EQ(L53,$L$13:$L$59,1)+COUNTIF($L$13:$L53,$L53)-1,"-")</f>
        <v>-</v>
      </c>
      <c r="AI53" s="142">
        <f t="shared" si="9"/>
        <v>14</v>
      </c>
      <c r="AJ53" s="142">
        <f t="shared" si="10"/>
        <v>3.4</v>
      </c>
      <c r="AK53" s="142">
        <f t="shared" si="11"/>
        <v>7</v>
      </c>
      <c r="AL53" s="151">
        <f>IFERROR(_xlfn.RANK.EQ(O53,$O$13:$O$59,1)+COUNTIF($O$13:$O53,$O53)-1,"-")</f>
        <v>7</v>
      </c>
      <c r="AM53" s="142">
        <f t="shared" si="12"/>
        <v>0</v>
      </c>
      <c r="AN53" s="142">
        <f t="shared" si="13"/>
        <v>0</v>
      </c>
      <c r="AO53" s="142">
        <f t="shared" si="14"/>
        <v>38</v>
      </c>
      <c r="AP53" s="151">
        <f>IFERROR(_xlfn.RANK.EQ(R53,$R$13:$R$59,1)+COUNTIF($R$13:$R53,$R53)-1,"-")</f>
        <v>42</v>
      </c>
    </row>
    <row r="54" spans="1:42" ht="12.4" customHeight="1">
      <c r="A54" s="142">
        <v>42</v>
      </c>
      <c r="B54" s="142" t="s">
        <v>520</v>
      </c>
      <c r="C54" s="163" t="s">
        <v>810</v>
      </c>
      <c r="D54" s="165">
        <f>'貼_詳細品目・億円単・全国（e-Stat）'!AV73</f>
        <v>103</v>
      </c>
      <c r="E54" s="165">
        <f>'貼_詳細品目・億円単・全国（e-Stat）'!AW73</f>
        <v>10.199999999999999</v>
      </c>
      <c r="F54" s="165">
        <f>'貼_詳細品目・億円単・全国（e-Stat）'!AX73</f>
        <v>3</v>
      </c>
      <c r="G54" s="165">
        <f>'貼_詳細品目・億円単・全国（e-Stat）'!CI73</f>
        <v>1</v>
      </c>
      <c r="H54" s="165">
        <f>'貼_詳細品目・億円単・全国（e-Stat）'!CJ73</f>
        <v>0.2</v>
      </c>
      <c r="I54" s="165">
        <f>'貼_詳細品目・億円単・全国（e-Stat）'!CK73</f>
        <v>23</v>
      </c>
      <c r="J54" s="165" t="str">
        <f>'貼_詳細品目・億円単・全国（e-Stat）'!DD73</f>
        <v>-</v>
      </c>
      <c r="K54" s="165" t="str">
        <f>'貼_詳細品目・億円単・全国（e-Stat）'!DE73</f>
        <v>-</v>
      </c>
      <c r="L54" s="165" t="str">
        <f>'貼_詳細品目・億円単・全国（e-Stat）'!DF73</f>
        <v>-</v>
      </c>
      <c r="M54" s="165">
        <f>'貼_詳細品目・億円単・全国（e-Stat）'!DM73</f>
        <v>0</v>
      </c>
      <c r="N54" s="165">
        <f>'貼_詳細品目・億円単・全国（e-Stat）'!DN73</f>
        <v>0</v>
      </c>
      <c r="O54" s="165">
        <f>'貼_詳細品目・億円単・全国（e-Stat）'!DO73</f>
        <v>34</v>
      </c>
      <c r="P54" s="165">
        <f>'貼_詳細品目・億円単・全国（e-Stat）'!IX73</f>
        <v>0</v>
      </c>
      <c r="Q54" s="165">
        <f>'貼_詳細品目・億円単・全国（e-Stat）'!IY73</f>
        <v>0</v>
      </c>
      <c r="R54" s="165">
        <f>'貼_詳細品目・億円単・全国（e-Stat）'!IZ73</f>
        <v>29</v>
      </c>
      <c r="U54" s="142">
        <v>42</v>
      </c>
      <c r="V54" s="151" t="s">
        <v>520</v>
      </c>
      <c r="W54" s="142">
        <f t="shared" si="0"/>
        <v>103</v>
      </c>
      <c r="X54" s="142">
        <f t="shared" si="1"/>
        <v>10.199999999999999</v>
      </c>
      <c r="Y54" s="142">
        <f t="shared" si="2"/>
        <v>3</v>
      </c>
      <c r="Z54" s="151">
        <f>IFERROR(_xlfn.RANK.EQ(F54,$F$13:$F$59,1)+COUNTIF($F$13:$F54,$F54)-1,"-")</f>
        <v>3</v>
      </c>
      <c r="AA54" s="142">
        <f t="shared" si="3"/>
        <v>1</v>
      </c>
      <c r="AB54" s="142">
        <f t="shared" si="4"/>
        <v>0.2</v>
      </c>
      <c r="AC54" s="142">
        <f t="shared" si="5"/>
        <v>23</v>
      </c>
      <c r="AD54" s="151">
        <f>IFERROR(_xlfn.RANK.EQ(I54,$I$13:$I$59,1)+COUNTIF($I$13:$I54,$I54)-1,"-")</f>
        <v>23</v>
      </c>
      <c r="AE54" s="142" t="str">
        <f t="shared" si="6"/>
        <v>-</v>
      </c>
      <c r="AF54" s="142" t="str">
        <f t="shared" si="7"/>
        <v>-</v>
      </c>
      <c r="AG54" s="142" t="str">
        <f t="shared" si="8"/>
        <v>-</v>
      </c>
      <c r="AH54" s="151" t="str">
        <f>IFERROR(_xlfn.RANK.EQ(L54,$L$13:$L$59,1)+COUNTIF($L$13:$L54,$L54)-1,"-")</f>
        <v>-</v>
      </c>
      <c r="AI54" s="142">
        <f t="shared" si="9"/>
        <v>0</v>
      </c>
      <c r="AJ54" s="142">
        <f t="shared" si="10"/>
        <v>0</v>
      </c>
      <c r="AK54" s="142">
        <f t="shared" si="11"/>
        <v>34</v>
      </c>
      <c r="AL54" s="151">
        <f>IFERROR(_xlfn.RANK.EQ(O54,$O$13:$O$59,1)+COUNTIF($O$13:$O54,$O54)-1,"-")</f>
        <v>34</v>
      </c>
      <c r="AM54" s="142">
        <f t="shared" si="12"/>
        <v>0</v>
      </c>
      <c r="AN54" s="142">
        <f t="shared" si="13"/>
        <v>0</v>
      </c>
      <c r="AO54" s="142">
        <f t="shared" si="14"/>
        <v>29</v>
      </c>
      <c r="AP54" s="151">
        <f>IFERROR(_xlfn.RANK.EQ(R54,$R$13:$R$59,1)+COUNTIF($R$13:$R54,$R54)-1,"-")</f>
        <v>29</v>
      </c>
    </row>
    <row r="55" spans="1:42" ht="12.4" customHeight="1">
      <c r="A55" s="142">
        <v>43</v>
      </c>
      <c r="B55" s="142" t="s">
        <v>521</v>
      </c>
      <c r="C55" s="163" t="s">
        <v>812</v>
      </c>
      <c r="D55" s="165">
        <f>'貼_詳細品目・億円単・全国（e-Stat）'!AV74</f>
        <v>12</v>
      </c>
      <c r="E55" s="165">
        <f>'貼_詳細品目・億円単・全国（e-Stat）'!AW74</f>
        <v>1.2</v>
      </c>
      <c r="F55" s="165">
        <f>'貼_詳細品目・億円単・全国（e-Stat）'!AX74</f>
        <v>9</v>
      </c>
      <c r="G55" s="165">
        <f>'貼_詳細品目・億円単・全国（e-Stat）'!CI74</f>
        <v>7</v>
      </c>
      <c r="H55" s="165">
        <f>'貼_詳細品目・億円単・全国（e-Stat）'!CJ74</f>
        <v>1.3</v>
      </c>
      <c r="I55" s="165">
        <f>'貼_詳細品目・億円単・全国（e-Stat）'!CK74</f>
        <v>9</v>
      </c>
      <c r="J55" s="165" t="str">
        <f>'貼_詳細品目・億円単・全国（e-Stat）'!DD74</f>
        <v>-</v>
      </c>
      <c r="K55" s="165" t="str">
        <f>'貼_詳細品目・億円単・全国（e-Stat）'!DE74</f>
        <v>-</v>
      </c>
      <c r="L55" s="165" t="str">
        <f>'貼_詳細品目・億円単・全国（e-Stat）'!DF74</f>
        <v>-</v>
      </c>
      <c r="M55" s="165">
        <f>'貼_詳細品目・億円単・全国（e-Stat）'!DM74</f>
        <v>5</v>
      </c>
      <c r="N55" s="165">
        <f>'貼_詳細品目・億円単・全国（e-Stat）'!DN74</f>
        <v>1.2</v>
      </c>
      <c r="O55" s="165">
        <f>'貼_詳細品目・億円単・全国（e-Stat）'!DO74</f>
        <v>17</v>
      </c>
      <c r="P55" s="165">
        <f>'貼_詳細品目・億円単・全国（e-Stat）'!IX74</f>
        <v>1</v>
      </c>
      <c r="Q55" s="165">
        <f>'貼_詳細品目・億円単・全国（e-Stat）'!IY74</f>
        <v>1.2</v>
      </c>
      <c r="R55" s="165">
        <f>'貼_詳細品目・億円単・全国（e-Stat）'!IZ74</f>
        <v>15</v>
      </c>
      <c r="U55" s="142">
        <v>43</v>
      </c>
      <c r="V55" s="151" t="s">
        <v>521</v>
      </c>
      <c r="W55" s="142">
        <f t="shared" si="0"/>
        <v>12</v>
      </c>
      <c r="X55" s="142">
        <f t="shared" si="1"/>
        <v>1.2</v>
      </c>
      <c r="Y55" s="142">
        <f t="shared" si="2"/>
        <v>9</v>
      </c>
      <c r="Z55" s="151">
        <f>IFERROR(_xlfn.RANK.EQ(F55,$F$13:$F$59,1)+COUNTIF($F$13:$F55,$F55)-1,"-")</f>
        <v>9</v>
      </c>
      <c r="AA55" s="142">
        <f t="shared" si="3"/>
        <v>7</v>
      </c>
      <c r="AB55" s="142">
        <f t="shared" si="4"/>
        <v>1.3</v>
      </c>
      <c r="AC55" s="142">
        <f t="shared" si="5"/>
        <v>9</v>
      </c>
      <c r="AD55" s="151">
        <f>IFERROR(_xlfn.RANK.EQ(I55,$I$13:$I$59,1)+COUNTIF($I$13:$I55,$I55)-1,"-")</f>
        <v>9</v>
      </c>
      <c r="AE55" s="142" t="str">
        <f t="shared" si="6"/>
        <v>-</v>
      </c>
      <c r="AF55" s="142" t="str">
        <f t="shared" si="7"/>
        <v>-</v>
      </c>
      <c r="AG55" s="142" t="str">
        <f t="shared" si="8"/>
        <v>-</v>
      </c>
      <c r="AH55" s="151" t="str">
        <f>IFERROR(_xlfn.RANK.EQ(L55,$L$13:$L$59,1)+COUNTIF($L$13:$L55,$L55)-1,"-")</f>
        <v>-</v>
      </c>
      <c r="AI55" s="142">
        <f t="shared" si="9"/>
        <v>5</v>
      </c>
      <c r="AJ55" s="142">
        <f t="shared" si="10"/>
        <v>1.2</v>
      </c>
      <c r="AK55" s="142">
        <f t="shared" si="11"/>
        <v>17</v>
      </c>
      <c r="AL55" s="151">
        <f>IFERROR(_xlfn.RANK.EQ(O55,$O$13:$O$59,1)+COUNTIF($O$13:$O55,$O55)-1,"-")</f>
        <v>17</v>
      </c>
      <c r="AM55" s="142">
        <f t="shared" si="12"/>
        <v>1</v>
      </c>
      <c r="AN55" s="142">
        <f t="shared" si="13"/>
        <v>1.2</v>
      </c>
      <c r="AO55" s="142">
        <f t="shared" si="14"/>
        <v>15</v>
      </c>
      <c r="AP55" s="151">
        <f>IFERROR(_xlfn.RANK.EQ(R55,$R$13:$R$59,1)+COUNTIF($R$13:$R55,$R55)-1,"-")</f>
        <v>15</v>
      </c>
    </row>
    <row r="56" spans="1:42" ht="12.4" customHeight="1">
      <c r="A56" s="142">
        <v>44</v>
      </c>
      <c r="B56" s="142" t="s">
        <v>522</v>
      </c>
      <c r="C56" s="163" t="s">
        <v>814</v>
      </c>
      <c r="D56" s="165">
        <f>'貼_詳細品目・億円単・全国（e-Stat）'!AV75</f>
        <v>2</v>
      </c>
      <c r="E56" s="165">
        <f>'貼_詳細品目・億円単・全国（e-Stat）'!AW75</f>
        <v>0.2</v>
      </c>
      <c r="F56" s="165">
        <f>'貼_詳細品目・億円単・全国（e-Stat）'!AX75</f>
        <v>35</v>
      </c>
      <c r="G56" s="165">
        <f>'貼_詳細品目・億円単・全国（e-Stat）'!CI75</f>
        <v>3</v>
      </c>
      <c r="H56" s="165">
        <f>'貼_詳細品目・億円単・全国（e-Stat）'!CJ75</f>
        <v>0.5</v>
      </c>
      <c r="I56" s="165">
        <f>'貼_詳細品目・億円単・全国（e-Stat）'!CK75</f>
        <v>16</v>
      </c>
      <c r="J56" s="165" t="str">
        <f>'貼_詳細品目・億円単・全国（e-Stat）'!DD75</f>
        <v>-</v>
      </c>
      <c r="K56" s="165" t="str">
        <f>'貼_詳細品目・億円単・全国（e-Stat）'!DE75</f>
        <v>-</v>
      </c>
      <c r="L56" s="165" t="str">
        <f>'貼_詳細品目・億円単・全国（e-Stat）'!DF75</f>
        <v>-</v>
      </c>
      <c r="M56" s="165">
        <f>'貼_詳細品目・億円単・全国（e-Stat）'!DM75</f>
        <v>2</v>
      </c>
      <c r="N56" s="165">
        <f>'貼_詳細品目・億円単・全国（e-Stat）'!DN75</f>
        <v>0.5</v>
      </c>
      <c r="O56" s="165">
        <f>'貼_詳細品目・億円単・全国（e-Stat）'!DO75</f>
        <v>24</v>
      </c>
      <c r="P56" s="165">
        <f>'貼_詳細品目・億円単・全国（e-Stat）'!IX75</f>
        <v>0</v>
      </c>
      <c r="Q56" s="165">
        <f>'貼_詳細品目・億円単・全国（e-Stat）'!IY75</f>
        <v>0</v>
      </c>
      <c r="R56" s="165">
        <f>'貼_詳細品目・億円単・全国（e-Stat）'!IZ75</f>
        <v>33</v>
      </c>
      <c r="U56" s="142">
        <v>44</v>
      </c>
      <c r="V56" s="151" t="s">
        <v>522</v>
      </c>
      <c r="W56" s="142">
        <f t="shared" si="0"/>
        <v>2</v>
      </c>
      <c r="X56" s="142">
        <f t="shared" si="1"/>
        <v>0.2</v>
      </c>
      <c r="Y56" s="142">
        <f t="shared" si="2"/>
        <v>35</v>
      </c>
      <c r="Z56" s="151">
        <f>IFERROR(_xlfn.RANK.EQ(F56,$F$13:$F$59,1)+COUNTIF($F$13:$F56,$F56)-1,"-")</f>
        <v>35</v>
      </c>
      <c r="AA56" s="142">
        <f t="shared" si="3"/>
        <v>3</v>
      </c>
      <c r="AB56" s="142">
        <f t="shared" si="4"/>
        <v>0.5</v>
      </c>
      <c r="AC56" s="142">
        <f t="shared" si="5"/>
        <v>16</v>
      </c>
      <c r="AD56" s="151">
        <f>IFERROR(_xlfn.RANK.EQ(I56,$I$13:$I$59,1)+COUNTIF($I$13:$I56,$I56)-1,"-")</f>
        <v>16</v>
      </c>
      <c r="AE56" s="142" t="str">
        <f t="shared" si="6"/>
        <v>-</v>
      </c>
      <c r="AF56" s="142" t="str">
        <f t="shared" si="7"/>
        <v>-</v>
      </c>
      <c r="AG56" s="142" t="str">
        <f t="shared" si="8"/>
        <v>-</v>
      </c>
      <c r="AH56" s="151" t="str">
        <f>IFERROR(_xlfn.RANK.EQ(L56,$L$13:$L$59,1)+COUNTIF($L$13:$L56,$L56)-1,"-")</f>
        <v>-</v>
      </c>
      <c r="AI56" s="142">
        <f t="shared" si="9"/>
        <v>2</v>
      </c>
      <c r="AJ56" s="142">
        <f t="shared" si="10"/>
        <v>0.5</v>
      </c>
      <c r="AK56" s="142">
        <f t="shared" si="11"/>
        <v>24</v>
      </c>
      <c r="AL56" s="151">
        <f>IFERROR(_xlfn.RANK.EQ(O56,$O$13:$O$59,1)+COUNTIF($O$13:$O56,$O56)-1,"-")</f>
        <v>24</v>
      </c>
      <c r="AM56" s="142">
        <f t="shared" si="12"/>
        <v>0</v>
      </c>
      <c r="AN56" s="142">
        <f t="shared" si="13"/>
        <v>0</v>
      </c>
      <c r="AO56" s="142">
        <f t="shared" si="14"/>
        <v>33</v>
      </c>
      <c r="AP56" s="151">
        <f>IFERROR(_xlfn.RANK.EQ(R56,$R$13:$R$59,1)+COUNTIF($R$13:$R56,$R56)-1,"-")</f>
        <v>34</v>
      </c>
    </row>
    <row r="57" spans="1:42" ht="12.4" customHeight="1">
      <c r="A57" s="142">
        <v>45</v>
      </c>
      <c r="B57" s="142" t="s">
        <v>523</v>
      </c>
      <c r="C57" s="163" t="s">
        <v>816</v>
      </c>
      <c r="D57" s="165">
        <f>'貼_詳細品目・億円単・全国（e-Stat）'!AV76</f>
        <v>7</v>
      </c>
      <c r="E57" s="165">
        <f>'貼_詳細品目・億円単・全国（e-Stat）'!AW76</f>
        <v>0.7</v>
      </c>
      <c r="F57" s="165">
        <f>'貼_詳細品目・億円単・全国（e-Stat）'!AX76</f>
        <v>13</v>
      </c>
      <c r="G57" s="165">
        <f>'貼_詳細品目・億円単・全国（e-Stat）'!CI76</f>
        <v>0</v>
      </c>
      <c r="H57" s="165">
        <f>'貼_詳細品目・億円単・全国（e-Stat）'!CJ76</f>
        <v>0</v>
      </c>
      <c r="I57" s="165">
        <f>'貼_詳細品目・億円単・全国（e-Stat）'!CK76</f>
        <v>39</v>
      </c>
      <c r="J57" s="165" t="str">
        <f>'貼_詳細品目・億円単・全国（e-Stat）'!DD76</f>
        <v>-</v>
      </c>
      <c r="K57" s="165" t="str">
        <f>'貼_詳細品目・億円単・全国（e-Stat）'!DE76</f>
        <v>-</v>
      </c>
      <c r="L57" s="165" t="str">
        <f>'貼_詳細品目・億円単・全国（e-Stat）'!DF76</f>
        <v>-</v>
      </c>
      <c r="M57" s="165">
        <f>'貼_詳細品目・億円単・全国（e-Stat）'!DM76</f>
        <v>0</v>
      </c>
      <c r="N57" s="165">
        <f>'貼_詳細品目・億円単・全国（e-Stat）'!DN76</f>
        <v>0</v>
      </c>
      <c r="O57" s="165">
        <f>'貼_詳細品目・億円単・全国（e-Stat）'!DO76</f>
        <v>38</v>
      </c>
      <c r="P57" s="165">
        <f>'貼_詳細品目・億円単・全国（e-Stat）'!IX76</f>
        <v>0</v>
      </c>
      <c r="Q57" s="165">
        <f>'貼_詳細品目・億円単・全国（e-Stat）'!IY76</f>
        <v>0</v>
      </c>
      <c r="R57" s="165">
        <f>'貼_詳細品目・億円単・全国（e-Stat）'!IZ76</f>
        <v>27</v>
      </c>
      <c r="U57" s="142">
        <v>45</v>
      </c>
      <c r="V57" s="151" t="s">
        <v>523</v>
      </c>
      <c r="W57" s="142">
        <f t="shared" si="0"/>
        <v>7</v>
      </c>
      <c r="X57" s="142">
        <f t="shared" si="1"/>
        <v>0.7</v>
      </c>
      <c r="Y57" s="142">
        <f t="shared" si="2"/>
        <v>13</v>
      </c>
      <c r="Z57" s="151">
        <f>IFERROR(_xlfn.RANK.EQ(F57,$F$13:$F$59,1)+COUNTIF($F$13:$F57,$F57)-1,"-")</f>
        <v>13</v>
      </c>
      <c r="AA57" s="142">
        <f t="shared" si="3"/>
        <v>0</v>
      </c>
      <c r="AB57" s="142">
        <f t="shared" si="4"/>
        <v>0</v>
      </c>
      <c r="AC57" s="142">
        <f t="shared" si="5"/>
        <v>39</v>
      </c>
      <c r="AD57" s="151">
        <f>IFERROR(_xlfn.RANK.EQ(I57,$I$13:$I$59,1)+COUNTIF($I$13:$I57,$I57)-1,"-")</f>
        <v>39</v>
      </c>
      <c r="AE57" s="142" t="str">
        <f t="shared" si="6"/>
        <v>-</v>
      </c>
      <c r="AF57" s="142" t="str">
        <f t="shared" si="7"/>
        <v>-</v>
      </c>
      <c r="AG57" s="142" t="str">
        <f t="shared" si="8"/>
        <v>-</v>
      </c>
      <c r="AH57" s="151" t="str">
        <f>IFERROR(_xlfn.RANK.EQ(L57,$L$13:$L$59,1)+COUNTIF($L$13:$L57,$L57)-1,"-")</f>
        <v>-</v>
      </c>
      <c r="AI57" s="142">
        <f t="shared" si="9"/>
        <v>0</v>
      </c>
      <c r="AJ57" s="142">
        <f t="shared" si="10"/>
        <v>0</v>
      </c>
      <c r="AK57" s="142">
        <f t="shared" si="11"/>
        <v>38</v>
      </c>
      <c r="AL57" s="151">
        <f>IFERROR(_xlfn.RANK.EQ(O57,$O$13:$O$59,1)+COUNTIF($O$13:$O57,$O57)-1,"-")</f>
        <v>38</v>
      </c>
      <c r="AM57" s="142">
        <f t="shared" si="12"/>
        <v>0</v>
      </c>
      <c r="AN57" s="142">
        <f t="shared" si="13"/>
        <v>0</v>
      </c>
      <c r="AO57" s="142">
        <f t="shared" si="14"/>
        <v>27</v>
      </c>
      <c r="AP57" s="151">
        <f>IFERROR(_xlfn.RANK.EQ(R57,$R$13:$R$59,1)+COUNTIF($R$13:$R57,$R57)-1,"-")</f>
        <v>27</v>
      </c>
    </row>
    <row r="58" spans="1:42" ht="13.15" customHeight="1">
      <c r="A58" s="142">
        <v>46</v>
      </c>
      <c r="B58" s="167" t="s">
        <v>524</v>
      </c>
      <c r="C58" s="163" t="s">
        <v>818</v>
      </c>
      <c r="D58" s="165">
        <f>'貼_詳細品目・億円単・全国（e-Stat）'!AV77</f>
        <v>141</v>
      </c>
      <c r="E58" s="165">
        <f>'貼_詳細品目・億円単・全国（e-Stat）'!AW77</f>
        <v>13.9</v>
      </c>
      <c r="F58" s="165">
        <f>'貼_詳細品目・億円単・全国（e-Stat）'!AX77</f>
        <v>2</v>
      </c>
      <c r="G58" s="165">
        <f>'貼_詳細品目・億円単・全国（e-Stat）'!CI77</f>
        <v>0</v>
      </c>
      <c r="H58" s="165">
        <f>'貼_詳細品目・億円単・全国（e-Stat）'!CJ77</f>
        <v>0</v>
      </c>
      <c r="I58" s="165">
        <f>'貼_詳細品目・億円単・全国（e-Stat）'!CK77</f>
        <v>42</v>
      </c>
      <c r="J58" s="165" t="str">
        <f>'貼_詳細品目・億円単・全国（e-Stat）'!DD77</f>
        <v>-</v>
      </c>
      <c r="K58" s="165" t="str">
        <f>'貼_詳細品目・億円単・全国（e-Stat）'!DE77</f>
        <v>-</v>
      </c>
      <c r="L58" s="165" t="str">
        <f>'貼_詳細品目・億円単・全国（e-Stat）'!DF77</f>
        <v>-</v>
      </c>
      <c r="M58" s="165">
        <f>'貼_詳細品目・億円単・全国（e-Stat）'!DM77</f>
        <v>1</v>
      </c>
      <c r="N58" s="165">
        <f>'貼_詳細品目・億円単・全国（e-Stat）'!DN77</f>
        <v>0.2</v>
      </c>
      <c r="O58" s="165">
        <f>'貼_詳細品目・億円単・全国（e-Stat）'!DO77</f>
        <v>31</v>
      </c>
      <c r="P58" s="165">
        <f>'貼_詳細品目・億円単・全国（e-Stat）'!IX77</f>
        <v>1</v>
      </c>
      <c r="Q58" s="165">
        <f>'貼_詳細品目・億円単・全国（e-Stat）'!IY77</f>
        <v>1.2</v>
      </c>
      <c r="R58" s="165">
        <f>'貼_詳細品目・億円単・全国（e-Stat）'!IZ77</f>
        <v>10</v>
      </c>
      <c r="U58" s="142">
        <v>46</v>
      </c>
      <c r="V58" s="303" t="s">
        <v>524</v>
      </c>
      <c r="W58" s="142">
        <f t="shared" si="0"/>
        <v>141</v>
      </c>
      <c r="X58" s="142">
        <f t="shared" si="1"/>
        <v>13.9</v>
      </c>
      <c r="Y58" s="142">
        <f t="shared" si="2"/>
        <v>2</v>
      </c>
      <c r="Z58" s="151">
        <f>IFERROR(_xlfn.RANK.EQ(F58,$F$13:$F$59,1)+COUNTIF($F$13:$F58,$F58)-1,"-")</f>
        <v>2</v>
      </c>
      <c r="AA58" s="142">
        <f t="shared" si="3"/>
        <v>0</v>
      </c>
      <c r="AB58" s="142">
        <f t="shared" si="4"/>
        <v>0</v>
      </c>
      <c r="AC58" s="142">
        <f t="shared" si="5"/>
        <v>42</v>
      </c>
      <c r="AD58" s="151">
        <f>IFERROR(_xlfn.RANK.EQ(I58,$I$13:$I$59,1)+COUNTIF($I$13:$I58,$I58)-1,"-")</f>
        <v>42</v>
      </c>
      <c r="AE58" s="142" t="str">
        <f t="shared" si="6"/>
        <v>-</v>
      </c>
      <c r="AF58" s="142" t="str">
        <f t="shared" si="7"/>
        <v>-</v>
      </c>
      <c r="AG58" s="142" t="str">
        <f t="shared" si="8"/>
        <v>-</v>
      </c>
      <c r="AH58" s="151" t="str">
        <f>IFERROR(_xlfn.RANK.EQ(L58,$L$13:$L$59,1)+COUNTIF($L$13:$L58,$L58)-1,"-")</f>
        <v>-</v>
      </c>
      <c r="AI58" s="142">
        <f t="shared" si="9"/>
        <v>1</v>
      </c>
      <c r="AJ58" s="142">
        <f t="shared" si="10"/>
        <v>0.2</v>
      </c>
      <c r="AK58" s="142">
        <f t="shared" si="11"/>
        <v>31</v>
      </c>
      <c r="AL58" s="151">
        <f>IFERROR(_xlfn.RANK.EQ(O58,$O$13:$O$59,1)+COUNTIF($O$13:$O58,$O58)-1,"-")</f>
        <v>31</v>
      </c>
      <c r="AM58" s="142">
        <f t="shared" si="12"/>
        <v>1</v>
      </c>
      <c r="AN58" s="142">
        <f t="shared" si="13"/>
        <v>1.2</v>
      </c>
      <c r="AO58" s="142">
        <f t="shared" si="14"/>
        <v>10</v>
      </c>
      <c r="AP58" s="151">
        <f>IFERROR(_xlfn.RANK.EQ(R58,$R$13:$R$59,1)+COUNTIF($R$13:$R58,$R58)-1,"-")</f>
        <v>10</v>
      </c>
    </row>
    <row r="59" spans="1:42" ht="12.4" customHeight="1">
      <c r="A59" s="142">
        <v>47</v>
      </c>
      <c r="B59" s="142" t="s">
        <v>525</v>
      </c>
      <c r="C59" s="163" t="s">
        <v>820</v>
      </c>
      <c r="D59" s="165">
        <f>'貼_詳細品目・億円単・全国（e-Stat）'!AV78</f>
        <v>2</v>
      </c>
      <c r="E59" s="165">
        <f>'貼_詳細品目・億円単・全国（e-Stat）'!AW78</f>
        <v>0.2</v>
      </c>
      <c r="F59" s="165">
        <f>'貼_詳細品目・億円単・全国（e-Stat）'!AX78</f>
        <v>36</v>
      </c>
      <c r="G59" s="165">
        <f>'貼_詳細品目・億円単・全国（e-Stat）'!CI78</f>
        <v>0</v>
      </c>
      <c r="H59" s="165">
        <f>'貼_詳細品目・億円単・全国（e-Stat）'!CJ78</f>
        <v>0</v>
      </c>
      <c r="I59" s="165">
        <f>'貼_詳細品目・億円単・全国（e-Stat）'!CK78</f>
        <v>42</v>
      </c>
      <c r="J59" s="165" t="str">
        <f>'貼_詳細品目・億円単・全国（e-Stat）'!DD78</f>
        <v>-</v>
      </c>
      <c r="K59" s="165" t="str">
        <f>'貼_詳細品目・億円単・全国（e-Stat）'!DE78</f>
        <v>-</v>
      </c>
      <c r="L59" s="165" t="str">
        <f>'貼_詳細品目・億円単・全国（e-Stat）'!DF78</f>
        <v>-</v>
      </c>
      <c r="M59" s="165" t="str">
        <f>'貼_詳細品目・億円単・全国（e-Stat）'!DM78</f>
        <v>x</v>
      </c>
      <c r="N59" s="165" t="str">
        <f>'貼_詳細品目・億円単・全国（e-Stat）'!DN78</f>
        <v>x</v>
      </c>
      <c r="O59" s="165" t="str">
        <f>'貼_詳細品目・億円単・全国（e-Stat）'!DO78</f>
        <v>-</v>
      </c>
      <c r="P59" s="165">
        <f>'貼_詳細品目・億円単・全国（e-Stat）'!IX78</f>
        <v>0</v>
      </c>
      <c r="Q59" s="165">
        <f>'貼_詳細品目・億円単・全国（e-Stat）'!IY78</f>
        <v>0</v>
      </c>
      <c r="R59" s="165">
        <f>'貼_詳細品目・億円単・全国（e-Stat）'!IZ78</f>
        <v>28</v>
      </c>
      <c r="U59" s="142">
        <v>47</v>
      </c>
      <c r="V59" s="151" t="s">
        <v>525</v>
      </c>
      <c r="W59" s="142">
        <f t="shared" si="0"/>
        <v>2</v>
      </c>
      <c r="X59" s="142">
        <f t="shared" si="1"/>
        <v>0.2</v>
      </c>
      <c r="Y59" s="142">
        <f t="shared" si="2"/>
        <v>36</v>
      </c>
      <c r="Z59" s="151">
        <f>IFERROR(_xlfn.RANK.EQ(F59,$F$13:$F$59,1)+COUNTIF($F$13:$F59,$F59)-1,"-")</f>
        <v>36</v>
      </c>
      <c r="AA59" s="142">
        <f t="shared" si="3"/>
        <v>0</v>
      </c>
      <c r="AB59" s="142">
        <f t="shared" si="4"/>
        <v>0</v>
      </c>
      <c r="AC59" s="142">
        <f t="shared" si="5"/>
        <v>42</v>
      </c>
      <c r="AD59" s="151">
        <f>IFERROR(_xlfn.RANK.EQ(I59,$I$13:$I$59,1)+COUNTIF($I$13:$I59,$I59)-1,"-")</f>
        <v>43</v>
      </c>
      <c r="AE59" s="142" t="str">
        <f t="shared" si="6"/>
        <v>-</v>
      </c>
      <c r="AF59" s="142" t="str">
        <f t="shared" si="7"/>
        <v>-</v>
      </c>
      <c r="AG59" s="142" t="str">
        <f t="shared" si="8"/>
        <v>-</v>
      </c>
      <c r="AH59" s="151" t="str">
        <f>IFERROR(_xlfn.RANK.EQ(L59,$L$13:$L$59,1)+COUNTIF($L$13:$L59,$L59)-1,"-")</f>
        <v>-</v>
      </c>
      <c r="AI59" s="142" t="str">
        <f t="shared" si="9"/>
        <v>x</v>
      </c>
      <c r="AJ59" s="142" t="str">
        <f t="shared" si="10"/>
        <v>x</v>
      </c>
      <c r="AK59" s="142" t="str">
        <f t="shared" si="11"/>
        <v>-</v>
      </c>
      <c r="AL59" s="151" t="str">
        <f>IFERROR(_xlfn.RANK.EQ(O59,$O$13:$O$59,1)+COUNTIF($O$13:$O59,$O59)-1,"-")</f>
        <v>-</v>
      </c>
      <c r="AM59" s="142">
        <f t="shared" si="12"/>
        <v>0</v>
      </c>
      <c r="AN59" s="142">
        <f t="shared" si="13"/>
        <v>0</v>
      </c>
      <c r="AO59" s="142">
        <f t="shared" si="14"/>
        <v>28</v>
      </c>
      <c r="AP59" s="151">
        <f>IFERROR(_xlfn.RANK.EQ(R59,$R$13:$R$59,1)+COUNTIF($R$13:$R59,$R59)-1,"-")</f>
        <v>28</v>
      </c>
    </row>
    <row r="60" spans="1:42" ht="6" customHeight="1">
      <c r="B60" s="168"/>
      <c r="C60" s="169"/>
      <c r="D60" s="168"/>
      <c r="E60" s="168"/>
      <c r="F60" s="168"/>
      <c r="G60" s="168"/>
      <c r="H60" s="168"/>
      <c r="I60" s="168"/>
      <c r="J60" s="168"/>
      <c r="K60" s="168"/>
      <c r="L60" s="168"/>
      <c r="M60" s="168"/>
      <c r="N60" s="168"/>
      <c r="O60" s="168"/>
      <c r="P60" s="168"/>
      <c r="Q60" s="168"/>
      <c r="R60" s="168"/>
    </row>
    <row r="61" spans="1:42">
      <c r="B61" s="142" t="s">
        <v>821</v>
      </c>
    </row>
    <row r="62" spans="1:42">
      <c r="B62" s="142" t="s">
        <v>822</v>
      </c>
    </row>
    <row r="63" spans="1:42">
      <c r="B63" s="142" t="s">
        <v>823</v>
      </c>
    </row>
  </sheetData>
  <autoFilter ref="B9:JD59" xr:uid="{91186BE1-6CA4-49CB-A46F-44409B6BD4F0}"/>
  <mergeCells count="6">
    <mergeCell ref="AE9:AH9"/>
    <mergeCell ref="AI9:AL9"/>
    <mergeCell ref="AM9:AP9"/>
    <mergeCell ref="B8:C8"/>
    <mergeCell ref="W9:Z9"/>
    <mergeCell ref="AA9:AD9"/>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2" manualBreakCount="2">
    <brk id="48" max="1048575" man="1"/>
    <brk id="108"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F23-46F9-49DE-9570-F06A6254EA53}">
  <sheetPr>
    <tabColor theme="5" tint="0.79998168889431442"/>
    <pageSetUpPr fitToPage="1"/>
  </sheetPr>
  <dimension ref="A1:SE101"/>
  <sheetViews>
    <sheetView zoomScaleNormal="100" workbookViewId="0">
      <pane xSplit="2" ySplit="6" topLeftCell="C7" activePane="bottomRight" state="frozen"/>
      <selection activeCell="F22" sqref="F22"/>
      <selection pane="topRight" activeCell="F22" sqref="F22"/>
      <selection pane="bottomLeft" activeCell="F22" sqref="F22"/>
      <selection pane="bottomRight" activeCell="F22" sqref="F22"/>
    </sheetView>
  </sheetViews>
  <sheetFormatPr defaultColWidth="7.75" defaultRowHeight="11.25"/>
  <cols>
    <col min="1" max="1" width="11.125" style="226" customWidth="1"/>
    <col min="2" max="2" width="3.25" style="226" customWidth="1"/>
    <col min="3" max="3" width="10.25" style="225" customWidth="1"/>
    <col min="4" max="4" width="6.5" style="256" customWidth="1"/>
    <col min="5" max="5" width="3" style="226" customWidth="1"/>
    <col min="6" max="6" width="10.25" style="225" customWidth="1"/>
    <col min="7" max="7" width="6.5" style="256" customWidth="1"/>
    <col min="8" max="8" width="3" style="226" customWidth="1"/>
    <col min="9" max="9" width="10.25" style="225" customWidth="1"/>
    <col min="10" max="10" width="6.5" style="256" customWidth="1"/>
    <col min="11" max="11" width="3" style="226" customWidth="1"/>
    <col min="12" max="12" width="10.25" style="225" customWidth="1"/>
    <col min="13" max="13" width="6.5" style="256" customWidth="1"/>
    <col min="14" max="14" width="3" style="226" customWidth="1"/>
    <col min="15" max="15" width="10.25" style="225" customWidth="1"/>
    <col min="16" max="16" width="6.5" style="256" customWidth="1"/>
    <col min="17" max="17" width="3" style="226" customWidth="1"/>
    <col min="18" max="18" width="10.25" style="225" customWidth="1"/>
    <col min="19" max="19" width="6.5" style="256" customWidth="1"/>
    <col min="20" max="20" width="3" style="226" customWidth="1"/>
    <col min="21" max="21" width="10.25" style="225" customWidth="1"/>
    <col min="22" max="22" width="6.5" style="256" customWidth="1"/>
    <col min="23" max="23" width="3" style="226" customWidth="1"/>
    <col min="24" max="24" width="10.25" style="225" customWidth="1"/>
    <col min="25" max="25" width="6.5" style="256" customWidth="1"/>
    <col min="26" max="26" width="3" style="226" customWidth="1"/>
    <col min="27" max="27" width="10.25" style="225" customWidth="1"/>
    <col min="28" max="28" width="6.5" style="256" customWidth="1"/>
    <col min="29" max="29" width="3" style="226" customWidth="1"/>
    <col min="30" max="30" width="10.25" style="225" customWidth="1"/>
    <col min="31" max="31" width="6.5" style="256" customWidth="1"/>
    <col min="32" max="32" width="3" style="226" customWidth="1"/>
    <col min="33" max="33" width="10.25" style="225" customWidth="1"/>
    <col min="34" max="34" width="6.5" style="256" customWidth="1"/>
    <col min="35" max="35" width="3" style="226" customWidth="1"/>
    <col min="36" max="36" width="10.25" style="225" customWidth="1"/>
    <col min="37" max="37" width="6.5" style="256" customWidth="1"/>
    <col min="38" max="38" width="3" style="226" customWidth="1"/>
    <col min="39" max="39" width="10.25" style="225" customWidth="1"/>
    <col min="40" max="40" width="6.5" style="256" customWidth="1"/>
    <col min="41" max="41" width="3" style="226" customWidth="1"/>
    <col min="42" max="42" width="10.25" style="225" customWidth="1"/>
    <col min="43" max="43" width="6.5" style="256" customWidth="1"/>
    <col min="44" max="44" width="3" style="226" customWidth="1"/>
    <col min="45" max="45" width="10.25" style="225" customWidth="1"/>
    <col min="46" max="46" width="6.5" style="256" customWidth="1"/>
    <col min="47" max="47" width="3" style="226" customWidth="1"/>
    <col min="48" max="48" width="10.25" style="225" customWidth="1"/>
    <col min="49" max="49" width="6.5" style="256" customWidth="1"/>
    <col min="50" max="50" width="3" style="226" customWidth="1"/>
    <col min="51" max="51" width="10.25" style="225" customWidth="1"/>
    <col min="52" max="52" width="6.5" style="256" customWidth="1"/>
    <col min="53" max="53" width="3" style="226" customWidth="1"/>
    <col min="54" max="54" width="10.25" style="225" customWidth="1"/>
    <col min="55" max="55" width="6.5" style="256" customWidth="1"/>
    <col min="56" max="56" width="3" style="226" customWidth="1"/>
    <col min="57" max="57" width="10.25" style="225" customWidth="1"/>
    <col min="58" max="58" width="6.5" style="256" customWidth="1"/>
    <col min="59" max="59" width="3" style="226" customWidth="1"/>
    <col min="60" max="60" width="10.25" style="225" customWidth="1"/>
    <col min="61" max="61" width="6.5" style="256" customWidth="1"/>
    <col min="62" max="62" width="3" style="226" customWidth="1"/>
    <col min="63" max="63" width="10.25" style="225" customWidth="1"/>
    <col min="64" max="64" width="6.5" style="256" customWidth="1"/>
    <col min="65" max="65" width="3" style="226" customWidth="1"/>
    <col min="66" max="66" width="10.25" style="225" customWidth="1"/>
    <col min="67" max="67" width="6.5" style="256" customWidth="1"/>
    <col min="68" max="68" width="3" style="226" customWidth="1"/>
    <col min="69" max="69" width="10.25" style="225" customWidth="1"/>
    <col min="70" max="70" width="6.5" style="256" customWidth="1"/>
    <col min="71" max="71" width="3" style="226" customWidth="1"/>
    <col min="72" max="72" width="10.25" style="225" customWidth="1"/>
    <col min="73" max="73" width="6.5" style="256" customWidth="1"/>
    <col min="74" max="74" width="3" style="226" customWidth="1"/>
    <col min="75" max="75" width="10.25" style="225" customWidth="1"/>
    <col min="76" max="76" width="6.5" style="256" customWidth="1"/>
    <col min="77" max="77" width="3" style="226" customWidth="1"/>
    <col min="78" max="78" width="10.25" style="225" customWidth="1"/>
    <col min="79" max="79" width="6.5" style="256" customWidth="1"/>
    <col min="80" max="80" width="3" style="226" customWidth="1"/>
    <col min="81" max="81" width="10.25" style="225" customWidth="1"/>
    <col min="82" max="82" width="6.5" style="256" customWidth="1"/>
    <col min="83" max="83" width="3" style="226" customWidth="1"/>
    <col min="84" max="84" width="10.25" style="225" customWidth="1"/>
    <col min="85" max="85" width="6.5" style="256" customWidth="1"/>
    <col min="86" max="86" width="3" style="226" customWidth="1"/>
    <col min="87" max="87" width="10.25" style="225" customWidth="1"/>
    <col min="88" max="88" width="6.5" style="256" customWidth="1"/>
    <col min="89" max="89" width="3" style="226" customWidth="1"/>
    <col min="90" max="90" width="10.25" style="225" customWidth="1"/>
    <col min="91" max="91" width="6.5" style="256" customWidth="1"/>
    <col min="92" max="92" width="3" style="226" customWidth="1"/>
    <col min="93" max="93" width="10.25" style="225" customWidth="1"/>
    <col min="94" max="94" width="6.5" style="256" customWidth="1"/>
    <col min="95" max="95" width="3" style="226" customWidth="1"/>
    <col min="96" max="96" width="10.25" style="225" customWidth="1"/>
    <col min="97" max="97" width="6.5" style="256" customWidth="1"/>
    <col min="98" max="98" width="3" style="226" customWidth="1"/>
    <col min="99" max="99" width="10.25" style="225" customWidth="1"/>
    <col min="100" max="100" width="6.5" style="256" customWidth="1"/>
    <col min="101" max="101" width="3" style="226" customWidth="1"/>
    <col min="102" max="102" width="10.25" style="225" customWidth="1"/>
    <col min="103" max="103" width="6.5" style="256" customWidth="1"/>
    <col min="104" max="104" width="3" style="226" customWidth="1"/>
    <col min="105" max="105" width="10.25" style="225" customWidth="1"/>
    <col min="106" max="106" width="6.5" style="256" customWidth="1"/>
    <col min="107" max="107" width="3" style="226" customWidth="1"/>
    <col min="108" max="108" width="10.25" style="225" customWidth="1"/>
    <col min="109" max="109" width="6.5" style="256" customWidth="1"/>
    <col min="110" max="110" width="3" style="226" customWidth="1"/>
    <col min="111" max="111" width="10.25" style="225" customWidth="1"/>
    <col min="112" max="112" width="6.5" style="256" customWidth="1"/>
    <col min="113" max="113" width="3" style="226" customWidth="1"/>
    <col min="114" max="114" width="10.25" style="225" customWidth="1"/>
    <col min="115" max="115" width="6.5" style="256" customWidth="1"/>
    <col min="116" max="116" width="3" style="226" customWidth="1"/>
    <col min="117" max="117" width="10.25" style="225" customWidth="1"/>
    <col min="118" max="118" width="6.5" style="257" customWidth="1"/>
    <col min="119" max="119" width="3" style="226" customWidth="1"/>
    <col min="120" max="120" width="10.25" style="225" customWidth="1"/>
    <col min="121" max="121" width="6.5" style="257" customWidth="1"/>
    <col min="122" max="122" width="3" style="226" customWidth="1"/>
    <col min="123" max="123" width="10.25" style="225" customWidth="1"/>
    <col min="124" max="124" width="6.5" style="257" customWidth="1"/>
    <col min="125" max="125" width="3" style="226" customWidth="1"/>
    <col min="126" max="126" width="10.25" style="225" customWidth="1"/>
    <col min="127" max="127" width="6.5" style="257" customWidth="1"/>
    <col min="128" max="128" width="3" style="226" customWidth="1"/>
    <col min="129" max="129" width="10.25" style="225" customWidth="1"/>
    <col min="130" max="130" width="6.5" style="257" customWidth="1"/>
    <col min="131" max="131" width="3" style="226" customWidth="1"/>
    <col min="132" max="132" width="10.25" style="225" customWidth="1"/>
    <col min="133" max="133" width="6.5" style="257" customWidth="1"/>
    <col min="134" max="134" width="3" style="226" customWidth="1"/>
    <col min="135" max="135" width="10.25" style="225" customWidth="1"/>
    <col min="136" max="136" width="6.5" style="257" customWidth="1"/>
    <col min="137" max="137" width="3" style="226" customWidth="1"/>
    <col min="138" max="138" width="10.25" style="225" customWidth="1"/>
    <col min="139" max="139" width="6.5" style="256" customWidth="1"/>
    <col min="140" max="140" width="3" style="226" customWidth="1"/>
    <col min="141" max="141" width="10.25" style="225" customWidth="1"/>
    <col min="142" max="142" width="5.75" style="256" customWidth="1"/>
    <col min="143" max="143" width="3" style="226" customWidth="1"/>
    <col min="144" max="144" width="10.25" style="225" customWidth="1"/>
    <col min="145" max="145" width="6.5" style="256" customWidth="1"/>
    <col min="146" max="146" width="3" style="226" customWidth="1"/>
    <col min="147" max="147" width="10.25" style="225" customWidth="1"/>
    <col min="148" max="148" width="5.75" style="256" customWidth="1"/>
    <col min="149" max="149" width="3" style="226" customWidth="1"/>
    <col min="150" max="150" width="10.25" style="225" customWidth="1"/>
    <col min="151" max="151" width="6.5" style="256" customWidth="1"/>
    <col min="152" max="152" width="3" style="226" customWidth="1"/>
    <col min="153" max="153" width="10.25" style="225" customWidth="1"/>
    <col min="154" max="154" width="6.5" style="256" customWidth="1"/>
    <col min="155" max="155" width="3" style="226" customWidth="1"/>
    <col min="156" max="156" width="10.25" style="225" customWidth="1"/>
    <col min="157" max="157" width="6.5" style="256" customWidth="1"/>
    <col min="158" max="158" width="3" style="226" customWidth="1"/>
    <col min="159" max="159" width="10.25" style="225" customWidth="1"/>
    <col min="160" max="160" width="5.75" style="256" customWidth="1"/>
    <col min="161" max="161" width="3" style="226" customWidth="1"/>
    <col min="162" max="162" width="10.25" style="225" customWidth="1"/>
    <col min="163" max="163" width="6.5" style="256" customWidth="1"/>
    <col min="164" max="164" width="3" style="226" customWidth="1"/>
    <col min="165" max="165" width="10.25" style="225" customWidth="1"/>
    <col min="166" max="166" width="5.75" style="256" customWidth="1"/>
    <col min="167" max="167" width="3" style="226" customWidth="1"/>
    <col min="168" max="168" width="10.25" style="225" customWidth="1"/>
    <col min="169" max="169" width="5.75" style="256" customWidth="1"/>
    <col min="170" max="170" width="3" style="226" customWidth="1"/>
    <col min="171" max="171" width="10.25" style="225" customWidth="1"/>
    <col min="172" max="172" width="5.75" style="256" customWidth="1"/>
    <col min="173" max="173" width="3" style="226" customWidth="1"/>
    <col min="174" max="174" width="10.25" style="225" customWidth="1"/>
    <col min="175" max="175" width="5.75" style="256" customWidth="1"/>
    <col min="176" max="176" width="3" style="226" customWidth="1"/>
    <col min="177" max="177" width="10.25" style="225" customWidth="1"/>
    <col min="178" max="178" width="5.75" style="256" customWidth="1"/>
    <col min="179" max="179" width="3" style="226" customWidth="1"/>
    <col min="180" max="180" width="10.25" style="225" customWidth="1"/>
    <col min="181" max="181" width="5.75" style="256" customWidth="1"/>
    <col min="182" max="182" width="3" style="226" customWidth="1"/>
    <col min="183" max="183" width="10.25" style="225" customWidth="1"/>
    <col min="184" max="184" width="5.75" style="256" customWidth="1"/>
    <col min="185" max="185" width="3" style="226" customWidth="1"/>
    <col min="186" max="186" width="10.25" style="225" customWidth="1"/>
    <col min="187" max="187" width="5.75" style="256" customWidth="1"/>
    <col min="188" max="188" width="3" style="226" customWidth="1"/>
    <col min="189" max="189" width="10.25" style="225" customWidth="1"/>
    <col min="190" max="190" width="5.75" style="256" customWidth="1"/>
    <col min="191" max="191" width="3" style="226" customWidth="1"/>
    <col min="192" max="192" width="10.25" style="225" customWidth="1"/>
    <col min="193" max="193" width="5.75" style="256" customWidth="1"/>
    <col min="194" max="194" width="3" style="226" customWidth="1"/>
    <col min="195" max="195" width="10.25" style="225" customWidth="1"/>
    <col min="196" max="196" width="5.75" style="256" customWidth="1"/>
    <col min="197" max="197" width="3" style="226" customWidth="1"/>
    <col min="198" max="198" width="10.25" style="225" customWidth="1"/>
    <col min="199" max="199" width="5.75" style="256" customWidth="1"/>
    <col min="200" max="200" width="3" style="226" customWidth="1"/>
    <col min="201" max="201" width="10.25" style="225" customWidth="1"/>
    <col min="202" max="202" width="5.75" style="256" customWidth="1"/>
    <col min="203" max="203" width="3" style="226" customWidth="1"/>
    <col min="204" max="204" width="10.25" style="225" customWidth="1"/>
    <col min="205" max="205" width="5.75" style="256" customWidth="1"/>
    <col min="206" max="206" width="3" style="226" customWidth="1"/>
    <col min="207" max="207" width="10.25" style="225" customWidth="1"/>
    <col min="208" max="208" width="5.75" style="256" customWidth="1"/>
    <col min="209" max="209" width="3" style="226" customWidth="1"/>
    <col min="210" max="210" width="10.25" style="225" customWidth="1"/>
    <col min="211" max="211" width="5.75" style="256" customWidth="1"/>
    <col min="212" max="212" width="3" style="226" customWidth="1"/>
    <col min="213" max="213" width="10.25" style="225" customWidth="1"/>
    <col min="214" max="214" width="5.75" style="256" customWidth="1"/>
    <col min="215" max="215" width="3" style="226" customWidth="1"/>
    <col min="216" max="216" width="10.25" style="225" customWidth="1"/>
    <col min="217" max="217" width="5.75" style="256" customWidth="1"/>
    <col min="218" max="218" width="3" style="226" customWidth="1"/>
    <col min="219" max="219" width="10.25" style="225" customWidth="1"/>
    <col min="220" max="220" width="5.75" style="256" customWidth="1"/>
    <col min="221" max="221" width="3" style="226" customWidth="1"/>
    <col min="222" max="222" width="10.25" style="225" customWidth="1"/>
    <col min="223" max="223" width="5.75" style="256" customWidth="1"/>
    <col min="224" max="224" width="3" style="226" customWidth="1"/>
    <col min="225" max="225" width="10.25" style="225" customWidth="1"/>
    <col min="226" max="226" width="5.75" style="256" customWidth="1"/>
    <col min="227" max="227" width="3" style="226" customWidth="1"/>
    <col min="228" max="228" width="10.25" style="225" customWidth="1"/>
    <col min="229" max="229" width="5.75" style="256" customWidth="1"/>
    <col min="230" max="230" width="3" style="226" customWidth="1"/>
    <col min="231" max="231" width="10.25" style="225" customWidth="1"/>
    <col min="232" max="232" width="5.75" style="256" customWidth="1"/>
    <col min="233" max="233" width="3" style="226" customWidth="1"/>
    <col min="234" max="234" width="10.25" style="225" customWidth="1"/>
    <col min="235" max="235" width="5.75" style="256" customWidth="1"/>
    <col min="236" max="236" width="3" style="226" customWidth="1"/>
    <col min="237" max="237" width="10.25" style="225" customWidth="1"/>
    <col min="238" max="238" width="5.75" style="256" customWidth="1"/>
    <col min="239" max="239" width="3" style="226" customWidth="1"/>
    <col min="240" max="240" width="10.25" style="225" customWidth="1"/>
    <col min="241" max="241" width="5.75" style="256" customWidth="1"/>
    <col min="242" max="242" width="3" style="226" customWidth="1"/>
    <col min="243" max="243" width="10.25" style="225" customWidth="1"/>
    <col min="244" max="244" width="5.75" style="256" customWidth="1"/>
    <col min="245" max="245" width="3" style="226" customWidth="1"/>
    <col min="246" max="246" width="10.25" style="225" customWidth="1"/>
    <col min="247" max="247" width="5.75" style="256" customWidth="1"/>
    <col min="248" max="248" width="3" style="226" customWidth="1"/>
    <col min="249" max="249" width="10.25" style="225" customWidth="1"/>
    <col min="250" max="250" width="5.75" style="256" customWidth="1"/>
    <col min="251" max="251" width="3" style="226" customWidth="1"/>
    <col min="252" max="252" width="10.25" style="225" customWidth="1"/>
    <col min="253" max="253" width="5.75" style="256" customWidth="1"/>
    <col min="254" max="254" width="3" style="226" customWidth="1"/>
    <col min="255" max="255" width="10.25" style="225" customWidth="1"/>
    <col min="256" max="256" width="5.75" style="256" customWidth="1"/>
    <col min="257" max="257" width="3" style="226" customWidth="1"/>
    <col min="258" max="258" width="10.25" style="225" customWidth="1"/>
    <col min="259" max="259" width="5.75" style="256" customWidth="1"/>
    <col min="260" max="260" width="3" style="226" customWidth="1"/>
    <col min="261" max="261" width="10.25" style="225" customWidth="1"/>
    <col min="262" max="262" width="5.75" style="256" customWidth="1"/>
    <col min="263" max="263" width="3" style="226" customWidth="1"/>
    <col min="264" max="264" width="10.25" style="225" customWidth="1"/>
    <col min="265" max="265" width="5.75" style="256" customWidth="1"/>
    <col min="266" max="266" width="3" style="226" customWidth="1"/>
    <col min="267" max="267" width="10.25" style="225" customWidth="1"/>
    <col min="268" max="268" width="5.75" style="256" customWidth="1"/>
    <col min="269" max="269" width="3" style="226" customWidth="1"/>
    <col min="270" max="270" width="10.25" style="225" customWidth="1"/>
    <col min="271" max="271" width="5.75" style="256" customWidth="1"/>
    <col min="272" max="272" width="3" style="226" customWidth="1"/>
    <col min="273" max="273" width="10.25" style="225" customWidth="1"/>
    <col min="274" max="274" width="5.75" style="256" customWidth="1"/>
    <col min="275" max="275" width="3" style="226" customWidth="1"/>
    <col min="276" max="276" width="10.25" style="225" customWidth="1"/>
    <col min="277" max="277" width="5.75" style="256" customWidth="1"/>
    <col min="278" max="278" width="3" style="226" customWidth="1"/>
    <col min="279" max="279" width="10.25" style="225" customWidth="1"/>
    <col min="280" max="280" width="5.75" style="256" customWidth="1"/>
    <col min="281" max="281" width="3" style="226" customWidth="1"/>
    <col min="282" max="282" width="10.25" style="225" customWidth="1"/>
    <col min="283" max="283" width="5.75" style="256" customWidth="1"/>
    <col min="284" max="284" width="3" style="226" customWidth="1"/>
    <col min="285" max="285" width="10.25" style="225" customWidth="1"/>
    <col min="286" max="286" width="5.75" style="256" customWidth="1"/>
    <col min="287" max="287" width="3" style="226" customWidth="1"/>
    <col min="288" max="288" width="10.25" style="225" customWidth="1"/>
    <col min="289" max="289" width="5.75" style="256" customWidth="1"/>
    <col min="290" max="290" width="3" style="226" customWidth="1"/>
    <col min="291" max="291" width="10.25" style="225" customWidth="1"/>
    <col min="292" max="292" width="5.75" style="256" customWidth="1"/>
    <col min="293" max="293" width="3" style="226" customWidth="1"/>
    <col min="294" max="294" width="10.25" style="225" customWidth="1"/>
    <col min="295" max="295" width="5.75" style="256" customWidth="1"/>
    <col min="296" max="296" width="3" style="226" customWidth="1"/>
    <col min="297" max="297" width="10.25" style="225" customWidth="1"/>
    <col min="298" max="298" width="5.75" style="256" customWidth="1"/>
    <col min="299" max="299" width="3" style="226" customWidth="1"/>
    <col min="300" max="300" width="10.25" style="225" customWidth="1"/>
    <col min="301" max="301" width="5.75" style="256" customWidth="1"/>
    <col min="302" max="302" width="3" style="226" customWidth="1"/>
    <col min="303" max="303" width="10.25" style="225" customWidth="1"/>
    <col min="304" max="304" width="5.75" style="256" customWidth="1"/>
    <col min="305" max="305" width="3" style="226" customWidth="1"/>
    <col min="306" max="306" width="10.25" style="225" customWidth="1"/>
    <col min="307" max="307" width="5.75" style="256" customWidth="1"/>
    <col min="308" max="308" width="3" style="226" customWidth="1"/>
    <col min="309" max="309" width="10.25" style="225" customWidth="1"/>
    <col min="310" max="310" width="5.75" style="256" customWidth="1"/>
    <col min="311" max="311" width="3" style="226" customWidth="1"/>
    <col min="312" max="312" width="10.25" style="225" customWidth="1"/>
    <col min="313" max="313" width="5.75" style="256" customWidth="1"/>
    <col min="314" max="314" width="3" style="226" customWidth="1"/>
    <col min="315" max="315" width="10.25" style="225" customWidth="1"/>
    <col min="316" max="316" width="5.75" style="256" customWidth="1"/>
    <col min="317" max="317" width="3" style="226" customWidth="1"/>
    <col min="318" max="318" width="10.25" style="225" customWidth="1"/>
    <col min="319" max="319" width="5.75" style="256" customWidth="1"/>
    <col min="320" max="320" width="3" style="226" customWidth="1"/>
    <col min="321" max="321" width="10.25" style="225" customWidth="1"/>
    <col min="322" max="322" width="5.75" style="256" customWidth="1"/>
    <col min="323" max="323" width="3" style="226" customWidth="1"/>
    <col min="324" max="324" width="10.25" style="225" customWidth="1"/>
    <col min="325" max="325" width="5.75" style="256" customWidth="1"/>
    <col min="326" max="326" width="3" style="226" customWidth="1"/>
    <col min="327" max="327" width="10.25" style="225" customWidth="1"/>
    <col min="328" max="328" width="5.75" style="256" customWidth="1"/>
    <col min="329" max="329" width="3" style="226" customWidth="1"/>
    <col min="330" max="330" width="10.25" style="225" customWidth="1"/>
    <col min="331" max="331" width="5.75" style="256" customWidth="1"/>
    <col min="332" max="332" width="3" style="226" customWidth="1"/>
    <col min="333" max="333" width="10.25" style="225" customWidth="1"/>
    <col min="334" max="334" width="5.75" style="256" customWidth="1"/>
    <col min="335" max="335" width="3" style="226" customWidth="1"/>
    <col min="336" max="336" width="10.25" style="225" customWidth="1"/>
    <col min="337" max="337" width="5.75" style="256" customWidth="1"/>
    <col min="338" max="338" width="3" style="226" customWidth="1"/>
    <col min="339" max="339" width="10.25" style="225" customWidth="1"/>
    <col min="340" max="340" width="5.75" style="256" customWidth="1"/>
    <col min="341" max="341" width="3" style="226" customWidth="1"/>
    <col min="342" max="342" width="10.25" style="225" customWidth="1"/>
    <col min="343" max="343" width="5.75" style="256" customWidth="1"/>
    <col min="344" max="344" width="3" style="226" customWidth="1"/>
    <col min="345" max="345" width="10.25" style="225" customWidth="1"/>
    <col min="346" max="346" width="5.75" style="256" customWidth="1"/>
    <col min="347" max="347" width="3" style="226" customWidth="1"/>
    <col min="348" max="348" width="10.25" style="225" customWidth="1"/>
    <col min="349" max="349" width="5.75" style="256" customWidth="1"/>
    <col min="350" max="350" width="3" style="226" customWidth="1"/>
    <col min="351" max="351" width="10.25" style="225" customWidth="1"/>
    <col min="352" max="352" width="5.75" style="256" customWidth="1"/>
    <col min="353" max="353" width="3" style="226" customWidth="1"/>
    <col min="354" max="354" width="10.25" style="225" customWidth="1"/>
    <col min="355" max="355" width="5.75" style="256" customWidth="1"/>
    <col min="356" max="356" width="3" style="226" customWidth="1"/>
    <col min="357" max="357" width="10.25" style="225" customWidth="1"/>
    <col min="358" max="358" width="5.75" style="256" customWidth="1"/>
    <col min="359" max="359" width="3" style="226" customWidth="1"/>
    <col min="360" max="360" width="10.25" style="225" customWidth="1"/>
    <col min="361" max="361" width="5.75" style="256" customWidth="1"/>
    <col min="362" max="362" width="3" style="226" customWidth="1"/>
    <col min="363" max="363" width="10.25" style="225" customWidth="1"/>
    <col min="364" max="364" width="5.75" style="256" customWidth="1"/>
    <col min="365" max="365" width="3" style="226" customWidth="1"/>
    <col min="366" max="366" width="10.25" style="225" customWidth="1"/>
    <col min="367" max="367" width="5.75" style="256" customWidth="1"/>
    <col min="368" max="368" width="3" style="226" customWidth="1"/>
    <col min="369" max="369" width="10.25" style="225" customWidth="1"/>
    <col min="370" max="370" width="5.75" style="256" customWidth="1"/>
    <col min="371" max="371" width="3" style="226" customWidth="1"/>
    <col min="372" max="372" width="10.25" style="225" customWidth="1"/>
    <col min="373" max="373" width="5.75" style="256" customWidth="1"/>
    <col min="374" max="374" width="3" style="226" customWidth="1"/>
    <col min="375" max="375" width="10.25" style="225" customWidth="1"/>
    <col min="376" max="376" width="5.75" style="256" customWidth="1"/>
    <col min="377" max="377" width="3" style="226" customWidth="1"/>
    <col min="378" max="378" width="10.25" style="225" customWidth="1"/>
    <col min="379" max="379" width="5.75" style="256" customWidth="1"/>
    <col min="380" max="380" width="3" style="226" customWidth="1"/>
    <col min="381" max="381" width="10.25" style="225" customWidth="1"/>
    <col min="382" max="382" width="5.75" style="256" customWidth="1"/>
    <col min="383" max="383" width="3" style="226" customWidth="1"/>
    <col min="384" max="384" width="10.25" style="225" customWidth="1"/>
    <col min="385" max="385" width="5.75" style="256" customWidth="1"/>
    <col min="386" max="386" width="3" style="226" customWidth="1"/>
    <col min="387" max="387" width="10.25" style="225" customWidth="1"/>
    <col min="388" max="388" width="5.75" style="256" customWidth="1"/>
    <col min="389" max="389" width="3" style="226" customWidth="1"/>
    <col min="390" max="390" width="10.25" style="225" customWidth="1"/>
    <col min="391" max="391" width="5.75" style="256" customWidth="1"/>
    <col min="392" max="392" width="3" style="226" customWidth="1"/>
    <col min="393" max="393" width="10.25" style="225" customWidth="1"/>
    <col min="394" max="394" width="5.75" style="256" customWidth="1"/>
    <col min="395" max="395" width="3" style="226" customWidth="1"/>
    <col min="396" max="396" width="10.25" style="225" customWidth="1"/>
    <col min="397" max="397" width="5.75" style="256" customWidth="1"/>
    <col min="398" max="398" width="3" style="226" customWidth="1"/>
    <col min="399" max="399" width="10.25" style="225" customWidth="1"/>
    <col min="400" max="400" width="5.75" style="256" customWidth="1"/>
    <col min="401" max="401" width="3" style="226" customWidth="1"/>
    <col min="402" max="402" width="10.25" style="225" customWidth="1"/>
    <col min="403" max="403" width="5.75" style="256" customWidth="1"/>
    <col min="404" max="404" width="3" style="226" customWidth="1"/>
    <col min="405" max="405" width="10.25" style="225" customWidth="1"/>
    <col min="406" max="406" width="5.75" style="256" customWidth="1"/>
    <col min="407" max="407" width="3" style="226" customWidth="1"/>
    <col min="408" max="408" width="10.25" style="225" customWidth="1"/>
    <col min="409" max="409" width="5.75" style="256" customWidth="1"/>
    <col min="410" max="410" width="3" style="226" customWidth="1"/>
    <col min="411" max="411" width="10.25" style="225" customWidth="1"/>
    <col min="412" max="412" width="5.75" style="256" customWidth="1"/>
    <col min="413" max="413" width="3" style="226" customWidth="1"/>
    <col min="414" max="414" width="10.25" style="225" customWidth="1"/>
    <col min="415" max="415" width="5.75" style="256" customWidth="1"/>
    <col min="416" max="416" width="3" style="226" customWidth="1"/>
    <col min="417" max="417" width="10.25" style="225" customWidth="1"/>
    <col min="418" max="418" width="5.75" style="256" customWidth="1"/>
    <col min="419" max="419" width="3" style="226" customWidth="1"/>
    <col min="420" max="420" width="10.25" style="225" customWidth="1"/>
    <col min="421" max="421" width="5.75" style="256" customWidth="1"/>
    <col min="422" max="422" width="3" style="226" customWidth="1"/>
    <col min="423" max="423" width="10.25" style="225" customWidth="1"/>
    <col min="424" max="424" width="5.75" style="256" customWidth="1"/>
    <col min="425" max="425" width="3" style="226" customWidth="1"/>
    <col min="426" max="426" width="10.25" style="225" customWidth="1"/>
    <col min="427" max="427" width="5.75" style="256" customWidth="1"/>
    <col min="428" max="428" width="3" style="226" customWidth="1"/>
    <col min="429" max="429" width="10.25" style="225" customWidth="1"/>
    <col min="430" max="430" width="5.75" style="256" customWidth="1"/>
    <col min="431" max="431" width="3" style="226" customWidth="1"/>
    <col min="432" max="432" width="10.25" style="225" customWidth="1"/>
    <col min="433" max="433" width="5.75" style="256" customWidth="1"/>
    <col min="434" max="434" width="3" style="226" customWidth="1"/>
    <col min="435" max="435" width="10.25" style="225" customWidth="1"/>
    <col min="436" max="436" width="5.75" style="256" customWidth="1"/>
    <col min="437" max="437" width="3" style="226" customWidth="1"/>
    <col min="438" max="438" width="10.25" style="225" customWidth="1"/>
    <col min="439" max="439" width="5.75" style="256" customWidth="1"/>
    <col min="440" max="440" width="3" style="226" customWidth="1"/>
    <col min="441" max="441" width="10.25" style="225" customWidth="1"/>
    <col min="442" max="442" width="5.75" style="256" customWidth="1"/>
    <col min="443" max="443" width="3" style="226" customWidth="1"/>
    <col min="444" max="444" width="10.25" style="225" customWidth="1"/>
    <col min="445" max="445" width="5.75" style="256" customWidth="1"/>
    <col min="446" max="446" width="3" style="226" customWidth="1"/>
    <col min="447" max="447" width="10.25" style="225" customWidth="1"/>
    <col min="448" max="448" width="5.75" style="256" customWidth="1"/>
    <col min="449" max="449" width="3" style="226" customWidth="1"/>
    <col min="450" max="450" width="10.25" style="225" customWidth="1"/>
    <col min="451" max="451" width="5.75" style="256" customWidth="1"/>
    <col min="452" max="452" width="3" style="226" customWidth="1"/>
    <col min="453" max="453" width="10.25" style="225" customWidth="1"/>
    <col min="454" max="454" width="5.75" style="256" customWidth="1"/>
    <col min="455" max="455" width="3" style="226" customWidth="1"/>
    <col min="456" max="456" width="10.25" style="225" customWidth="1"/>
    <col min="457" max="457" width="5.75" style="256" customWidth="1"/>
    <col min="458" max="458" width="3" style="226" customWidth="1"/>
    <col min="459" max="459" width="10.25" style="225" customWidth="1"/>
    <col min="460" max="460" width="5.75" style="256" customWidth="1"/>
    <col min="461" max="461" width="3" style="226" customWidth="1"/>
    <col min="462" max="462" width="10.25" style="225" customWidth="1"/>
    <col min="463" max="463" width="5.75" style="256" customWidth="1"/>
    <col min="464" max="464" width="3" style="226" customWidth="1"/>
    <col min="465" max="465" width="10.25" style="225" customWidth="1"/>
    <col min="466" max="466" width="5.75" style="256" customWidth="1"/>
    <col min="467" max="467" width="3" style="226" customWidth="1"/>
    <col min="468" max="468" width="10.25" style="225" customWidth="1"/>
    <col min="469" max="469" width="5.75" style="256" customWidth="1"/>
    <col min="470" max="470" width="3" style="226" customWidth="1"/>
    <col min="471" max="471" width="10.25" style="225" customWidth="1"/>
    <col min="472" max="472" width="5.75" style="256" customWidth="1"/>
    <col min="473" max="473" width="3" style="226" customWidth="1"/>
    <col min="474" max="474" width="10.25" style="225" customWidth="1"/>
    <col min="475" max="475" width="5.75" style="256" customWidth="1"/>
    <col min="476" max="476" width="3" style="226" customWidth="1"/>
    <col min="477" max="477" width="10.25" style="225" customWidth="1"/>
    <col min="478" max="478" width="5.75" style="256" customWidth="1"/>
    <col min="479" max="479" width="3" style="226" customWidth="1"/>
    <col min="480" max="480" width="10.25" style="225" customWidth="1"/>
    <col min="481" max="481" width="5.75" style="256" customWidth="1"/>
    <col min="482" max="482" width="3" style="226" customWidth="1"/>
    <col min="483" max="483" width="10.25" style="225" customWidth="1"/>
    <col min="484" max="484" width="5.75" style="256" customWidth="1"/>
    <col min="485" max="485" width="3" style="226" customWidth="1"/>
    <col min="486" max="486" width="10.25" style="225" customWidth="1"/>
    <col min="487" max="487" width="5.75" style="256" customWidth="1"/>
    <col min="488" max="488" width="3" style="226" customWidth="1"/>
    <col min="489" max="489" width="10.25" style="225" customWidth="1"/>
    <col min="490" max="490" width="5.75" style="256" customWidth="1"/>
    <col min="491" max="491" width="3" style="226" customWidth="1"/>
    <col min="492" max="492" width="10.25" style="225" customWidth="1"/>
    <col min="493" max="493" width="5.75" style="256" customWidth="1"/>
    <col min="494" max="494" width="3" style="226" customWidth="1"/>
    <col min="495" max="495" width="10.25" style="225" customWidth="1"/>
    <col min="496" max="496" width="5.75" style="256" customWidth="1"/>
    <col min="497" max="497" width="3" style="226" customWidth="1"/>
    <col min="498" max="498" width="10.25" style="225" customWidth="1"/>
    <col min="499" max="499" width="5.75" style="256" customWidth="1"/>
    <col min="500" max="500" width="3" style="226" customWidth="1"/>
    <col min="501" max="512" width="7.75" style="226" customWidth="1"/>
    <col min="513" max="514" width="7.75" style="226"/>
    <col min="515" max="515" width="14.75" style="226" customWidth="1"/>
    <col min="516" max="519" width="7.75" style="226"/>
    <col min="520" max="520" width="11.625" style="226" customWidth="1"/>
    <col min="521" max="16384" width="7.75" style="226"/>
  </cols>
  <sheetData>
    <row r="1" spans="1:499" ht="18" customHeight="1">
      <c r="A1" s="218" t="s">
        <v>832</v>
      </c>
      <c r="B1" s="219"/>
      <c r="C1" s="220"/>
      <c r="D1" s="221"/>
      <c r="E1" s="224"/>
      <c r="F1" s="226"/>
      <c r="G1" s="226"/>
      <c r="I1" s="226"/>
      <c r="J1" s="226"/>
      <c r="L1" s="226"/>
      <c r="M1" s="226"/>
      <c r="O1" s="226"/>
      <c r="P1" s="226"/>
      <c r="R1" s="226"/>
      <c r="S1" s="226"/>
      <c r="U1" s="226"/>
      <c r="V1" s="226"/>
      <c r="X1" s="226"/>
      <c r="Y1" s="226"/>
      <c r="AA1" s="226"/>
      <c r="AB1" s="226"/>
      <c r="AD1" s="226"/>
      <c r="AE1" s="226"/>
      <c r="AG1" s="226"/>
      <c r="AH1" s="226"/>
      <c r="AJ1" s="226"/>
      <c r="AK1" s="226"/>
      <c r="AM1" s="226"/>
      <c r="AN1" s="226"/>
      <c r="AP1" s="226"/>
      <c r="AQ1" s="226"/>
      <c r="AS1" s="226"/>
      <c r="AT1" s="226"/>
      <c r="AV1" s="226"/>
      <c r="AW1" s="226"/>
      <c r="AY1" s="226"/>
      <c r="AZ1" s="226"/>
      <c r="BB1" s="226"/>
      <c r="BC1" s="226"/>
      <c r="BE1" s="226"/>
      <c r="BF1" s="226"/>
      <c r="BH1" s="226"/>
      <c r="BI1" s="226"/>
      <c r="BK1" s="226"/>
      <c r="BL1" s="226"/>
      <c r="BN1" s="226"/>
      <c r="BO1" s="226"/>
      <c r="BQ1" s="226"/>
      <c r="BR1" s="226"/>
      <c r="BT1" s="226"/>
      <c r="BU1" s="226"/>
      <c r="BW1" s="226"/>
      <c r="BX1" s="226"/>
      <c r="BZ1" s="226"/>
      <c r="CA1" s="226"/>
      <c r="CC1" s="226"/>
      <c r="CD1" s="226"/>
      <c r="CF1" s="226"/>
      <c r="CG1" s="226"/>
      <c r="CI1" s="226"/>
      <c r="CJ1" s="226"/>
      <c r="CL1" s="226"/>
      <c r="CM1" s="226"/>
      <c r="CO1" s="226"/>
      <c r="CP1" s="226"/>
      <c r="CR1" s="226"/>
      <c r="CS1" s="226"/>
      <c r="CU1" s="226"/>
      <c r="CV1" s="226"/>
      <c r="CX1" s="226"/>
      <c r="CY1" s="226"/>
      <c r="DA1" s="226"/>
      <c r="DB1" s="226"/>
      <c r="DD1" s="226"/>
      <c r="DE1" s="226"/>
      <c r="DG1" s="226"/>
      <c r="DH1" s="226"/>
      <c r="DJ1" s="226"/>
      <c r="DK1" s="226"/>
      <c r="DM1" s="226"/>
      <c r="DN1" s="226"/>
      <c r="DP1" s="226"/>
      <c r="DQ1" s="226"/>
      <c r="DS1" s="226"/>
      <c r="DT1" s="226"/>
      <c r="DV1" s="226"/>
      <c r="DW1" s="226"/>
      <c r="DY1" s="226"/>
      <c r="DZ1" s="226"/>
      <c r="EB1" s="226"/>
      <c r="EC1" s="226"/>
      <c r="EE1" s="226"/>
      <c r="EF1" s="226"/>
      <c r="EH1" s="226"/>
      <c r="EI1" s="226"/>
      <c r="EK1" s="226"/>
      <c r="EL1" s="226"/>
      <c r="EN1" s="226"/>
      <c r="EO1" s="226"/>
      <c r="EQ1" s="226"/>
      <c r="ER1" s="226"/>
      <c r="ET1" s="226"/>
      <c r="EU1" s="226"/>
      <c r="EW1" s="226"/>
      <c r="EX1" s="226"/>
      <c r="EZ1" s="226"/>
      <c r="FA1" s="226"/>
      <c r="FC1" s="226"/>
      <c r="FD1" s="226"/>
      <c r="FF1" s="226"/>
      <c r="FG1" s="226"/>
      <c r="FI1" s="226"/>
      <c r="FJ1" s="226"/>
      <c r="FL1" s="226"/>
      <c r="FM1" s="226"/>
      <c r="FO1" s="226"/>
      <c r="FP1" s="226"/>
      <c r="FR1" s="226"/>
      <c r="FS1" s="226"/>
      <c r="FU1" s="226"/>
      <c r="FV1" s="226"/>
      <c r="FX1" s="226"/>
      <c r="FY1" s="226"/>
      <c r="GA1" s="226"/>
      <c r="GB1" s="226"/>
      <c r="GD1" s="226"/>
      <c r="GE1" s="226"/>
      <c r="GG1" s="226"/>
      <c r="GH1" s="226"/>
      <c r="GJ1" s="226"/>
      <c r="GK1" s="226"/>
      <c r="GM1" s="226"/>
      <c r="GN1" s="226"/>
      <c r="GP1" s="226"/>
      <c r="GQ1" s="226"/>
      <c r="GS1" s="226"/>
      <c r="GT1" s="226"/>
      <c r="GV1" s="226"/>
      <c r="GW1" s="226"/>
      <c r="GY1" s="226"/>
      <c r="GZ1" s="226"/>
      <c r="HB1" s="226"/>
      <c r="HC1" s="226"/>
      <c r="HE1" s="226"/>
      <c r="HF1" s="226"/>
      <c r="HH1" s="226"/>
      <c r="HI1" s="226"/>
      <c r="HK1" s="226"/>
      <c r="HL1" s="226"/>
      <c r="HN1" s="226"/>
      <c r="HO1" s="226"/>
      <c r="HQ1" s="226"/>
      <c r="HR1" s="226"/>
      <c r="HT1" s="226"/>
      <c r="HU1" s="226"/>
      <c r="HW1" s="226"/>
      <c r="HX1" s="226"/>
      <c r="HZ1" s="226"/>
      <c r="IA1" s="226"/>
      <c r="IC1" s="226"/>
      <c r="ID1" s="226"/>
      <c r="IF1" s="226"/>
      <c r="IG1" s="226"/>
      <c r="II1" s="226"/>
      <c r="IJ1" s="226"/>
      <c r="IL1" s="226"/>
      <c r="IM1" s="226"/>
      <c r="IO1" s="226"/>
      <c r="IP1" s="226"/>
      <c r="IR1" s="226"/>
      <c r="IS1" s="226"/>
      <c r="IU1" s="226"/>
      <c r="IV1" s="226"/>
      <c r="IX1" s="226"/>
      <c r="IY1" s="226"/>
      <c r="JA1" s="226"/>
      <c r="JB1" s="226"/>
      <c r="JD1" s="226"/>
      <c r="JE1" s="226"/>
      <c r="JG1" s="226"/>
      <c r="JH1" s="226"/>
      <c r="JJ1" s="226"/>
      <c r="JK1" s="226"/>
      <c r="JM1" s="226"/>
      <c r="JN1" s="226"/>
      <c r="JP1" s="226"/>
      <c r="JQ1" s="226"/>
      <c r="JS1" s="226"/>
      <c r="JT1" s="226"/>
      <c r="JV1" s="226"/>
      <c r="JW1" s="226"/>
      <c r="JY1" s="226"/>
      <c r="JZ1" s="226"/>
      <c r="KB1" s="226"/>
      <c r="KC1" s="226"/>
      <c r="KE1" s="226"/>
      <c r="KF1" s="226"/>
      <c r="KH1" s="226"/>
      <c r="KI1" s="226"/>
      <c r="KK1" s="226"/>
      <c r="KL1" s="226"/>
      <c r="KN1" s="226"/>
      <c r="KO1" s="226"/>
      <c r="KQ1" s="226"/>
      <c r="KR1" s="226"/>
      <c r="KT1" s="226"/>
      <c r="KU1" s="226"/>
      <c r="KW1" s="226"/>
      <c r="KX1" s="226"/>
      <c r="KZ1" s="226"/>
      <c r="LA1" s="226"/>
      <c r="LC1" s="226"/>
      <c r="LD1" s="226"/>
      <c r="LF1" s="226"/>
      <c r="LG1" s="226"/>
      <c r="LI1" s="226"/>
      <c r="LJ1" s="226"/>
      <c r="LL1" s="226"/>
      <c r="LM1" s="226"/>
      <c r="LO1" s="226"/>
      <c r="LP1" s="226"/>
      <c r="LR1" s="226"/>
      <c r="LS1" s="226"/>
      <c r="LU1" s="226"/>
      <c r="LV1" s="226"/>
      <c r="LX1" s="226"/>
      <c r="LY1" s="226"/>
      <c r="MA1" s="226"/>
      <c r="MB1" s="226"/>
      <c r="MD1" s="226"/>
      <c r="ME1" s="226"/>
      <c r="MG1" s="226"/>
      <c r="MH1" s="226"/>
      <c r="MJ1" s="226"/>
      <c r="MK1" s="226"/>
      <c r="MM1" s="226"/>
      <c r="MN1" s="226"/>
      <c r="MP1" s="226"/>
      <c r="MQ1" s="226"/>
      <c r="MS1" s="226"/>
      <c r="MT1" s="226"/>
      <c r="MV1" s="226"/>
      <c r="MW1" s="226"/>
      <c r="MY1" s="226"/>
      <c r="MZ1" s="226"/>
      <c r="NB1" s="226"/>
      <c r="NC1" s="226"/>
      <c r="NE1" s="226"/>
      <c r="NF1" s="226"/>
      <c r="NH1" s="226"/>
      <c r="NI1" s="226"/>
      <c r="NK1" s="226"/>
      <c r="NL1" s="226"/>
      <c r="NN1" s="226"/>
      <c r="NO1" s="226"/>
      <c r="NQ1" s="226"/>
      <c r="NR1" s="226"/>
      <c r="NT1" s="226"/>
      <c r="NU1" s="226"/>
      <c r="NW1" s="226"/>
      <c r="NX1" s="226"/>
      <c r="NZ1" s="226"/>
      <c r="OA1" s="226"/>
      <c r="OC1" s="226"/>
      <c r="OD1" s="226"/>
      <c r="OF1" s="226"/>
      <c r="OG1" s="226"/>
      <c r="OI1" s="226"/>
      <c r="OJ1" s="226"/>
      <c r="OL1" s="226"/>
      <c r="OM1" s="226"/>
      <c r="OO1" s="226"/>
      <c r="OP1" s="226"/>
      <c r="OR1" s="226"/>
      <c r="OS1" s="226"/>
      <c r="OU1" s="226"/>
      <c r="OV1" s="226"/>
      <c r="OX1" s="226"/>
      <c r="OY1" s="226"/>
      <c r="PA1" s="226"/>
      <c r="PB1" s="226"/>
      <c r="PD1" s="226"/>
      <c r="PE1" s="226"/>
      <c r="PG1" s="226"/>
      <c r="PH1" s="226"/>
      <c r="PJ1" s="226"/>
      <c r="PK1" s="226"/>
      <c r="PM1" s="226"/>
      <c r="PN1" s="226"/>
      <c r="PP1" s="226"/>
      <c r="PQ1" s="226"/>
      <c r="PS1" s="226"/>
      <c r="PT1" s="226"/>
      <c r="PV1" s="226"/>
      <c r="PW1" s="226"/>
      <c r="PY1" s="226"/>
      <c r="PZ1" s="226"/>
      <c r="QB1" s="226"/>
      <c r="QC1" s="226"/>
      <c r="QE1" s="226"/>
      <c r="QF1" s="226"/>
      <c r="QH1" s="226"/>
      <c r="QI1" s="226"/>
      <c r="QK1" s="226"/>
      <c r="QL1" s="226"/>
      <c r="QN1" s="226"/>
      <c r="QO1" s="226"/>
      <c r="QQ1" s="226"/>
      <c r="QR1" s="226"/>
      <c r="QT1" s="226"/>
      <c r="QU1" s="226"/>
      <c r="QW1" s="226"/>
      <c r="QX1" s="226"/>
      <c r="QZ1" s="226"/>
      <c r="RA1" s="226"/>
      <c r="RC1" s="226"/>
      <c r="RD1" s="226"/>
      <c r="RF1" s="226"/>
      <c r="RG1" s="226"/>
      <c r="RI1" s="226"/>
      <c r="RJ1" s="226"/>
      <c r="RL1" s="226"/>
      <c r="RM1" s="226"/>
      <c r="RO1" s="226"/>
      <c r="RP1" s="226"/>
      <c r="RR1" s="226"/>
      <c r="RS1" s="226"/>
      <c r="RU1" s="226"/>
      <c r="RV1" s="226"/>
      <c r="RX1" s="226"/>
      <c r="RY1" s="226"/>
      <c r="SA1" s="226"/>
      <c r="SB1" s="226"/>
      <c r="SD1" s="226"/>
      <c r="SE1" s="226"/>
    </row>
    <row r="2" spans="1:499" ht="9.6" customHeight="1">
      <c r="A2" s="224"/>
      <c r="B2" s="224"/>
      <c r="C2" s="222"/>
      <c r="D2" s="223"/>
      <c r="E2" s="224"/>
      <c r="F2" s="226"/>
      <c r="G2" s="226"/>
      <c r="I2" s="226"/>
      <c r="J2" s="226"/>
      <c r="L2" s="226"/>
      <c r="M2" s="226"/>
      <c r="O2" s="226"/>
      <c r="P2" s="226"/>
      <c r="R2" s="226"/>
      <c r="S2" s="226"/>
      <c r="U2" s="226"/>
      <c r="V2" s="226"/>
      <c r="X2" s="226"/>
      <c r="Y2" s="226"/>
      <c r="AA2" s="226"/>
      <c r="AB2" s="226"/>
      <c r="AD2" s="226"/>
      <c r="AE2" s="226"/>
      <c r="AG2" s="226"/>
      <c r="AH2" s="226"/>
      <c r="AJ2" s="226"/>
      <c r="AK2" s="226"/>
      <c r="AM2" s="226"/>
      <c r="AN2" s="226"/>
      <c r="AP2" s="226"/>
      <c r="AQ2" s="226"/>
      <c r="AS2" s="226"/>
      <c r="AT2" s="226"/>
      <c r="AV2" s="226"/>
      <c r="AW2" s="226"/>
      <c r="AY2" s="226"/>
      <c r="AZ2" s="226"/>
      <c r="BB2" s="226"/>
      <c r="BC2" s="226"/>
      <c r="BE2" s="226"/>
      <c r="BF2" s="226"/>
      <c r="BH2" s="226"/>
      <c r="BI2" s="226"/>
      <c r="BK2" s="226"/>
      <c r="BL2" s="226"/>
      <c r="BN2" s="226"/>
      <c r="BO2" s="226"/>
      <c r="BQ2" s="226"/>
      <c r="BR2" s="226"/>
      <c r="BT2" s="226"/>
      <c r="BU2" s="226"/>
      <c r="BW2" s="226"/>
      <c r="BX2" s="226"/>
      <c r="BZ2" s="226"/>
      <c r="CA2" s="226"/>
      <c r="CC2" s="226"/>
      <c r="CD2" s="226"/>
      <c r="CF2" s="226"/>
      <c r="CG2" s="226"/>
      <c r="CI2" s="226"/>
      <c r="CJ2" s="226"/>
      <c r="CL2" s="226"/>
      <c r="CM2" s="226"/>
      <c r="CO2" s="226"/>
      <c r="CP2" s="226"/>
      <c r="CR2" s="226"/>
      <c r="CS2" s="226"/>
      <c r="CU2" s="226"/>
      <c r="CV2" s="226"/>
      <c r="CX2" s="226"/>
      <c r="CY2" s="226"/>
      <c r="DA2" s="226"/>
      <c r="DB2" s="226"/>
      <c r="DD2" s="226"/>
      <c r="DE2" s="226"/>
      <c r="DG2" s="226"/>
      <c r="DH2" s="226"/>
      <c r="DJ2" s="226"/>
      <c r="DK2" s="226"/>
      <c r="DM2" s="226"/>
      <c r="DN2" s="226"/>
      <c r="DP2" s="226"/>
      <c r="DQ2" s="226"/>
      <c r="DS2" s="226"/>
      <c r="DT2" s="226"/>
      <c r="DV2" s="226"/>
      <c r="DW2" s="226"/>
      <c r="DY2" s="226"/>
      <c r="DZ2" s="226"/>
      <c r="EB2" s="226"/>
      <c r="EC2" s="226"/>
      <c r="EE2" s="226"/>
      <c r="EF2" s="226"/>
      <c r="EH2" s="226"/>
      <c r="EI2" s="226"/>
      <c r="EK2" s="226"/>
      <c r="EL2" s="226"/>
      <c r="EN2" s="226"/>
      <c r="EO2" s="226"/>
      <c r="EQ2" s="226"/>
      <c r="ER2" s="226"/>
      <c r="ET2" s="226"/>
      <c r="EU2" s="226"/>
      <c r="EW2" s="226"/>
      <c r="EX2" s="226"/>
      <c r="EZ2" s="226"/>
      <c r="FA2" s="226"/>
      <c r="FC2" s="226"/>
      <c r="FD2" s="226"/>
      <c r="FF2" s="226"/>
      <c r="FG2" s="226"/>
      <c r="FI2" s="226"/>
      <c r="FJ2" s="226"/>
      <c r="FL2" s="226"/>
      <c r="FM2" s="226"/>
      <c r="FO2" s="226"/>
      <c r="FP2" s="226"/>
      <c r="FR2" s="226"/>
      <c r="FS2" s="226"/>
      <c r="FU2" s="226"/>
      <c r="FV2" s="226"/>
      <c r="FX2" s="226"/>
      <c r="FY2" s="226"/>
      <c r="GA2" s="226"/>
      <c r="GB2" s="226"/>
      <c r="GD2" s="226"/>
      <c r="GE2" s="226"/>
      <c r="GG2" s="226"/>
      <c r="GH2" s="226"/>
      <c r="GJ2" s="226"/>
      <c r="GK2" s="226"/>
      <c r="GM2" s="226"/>
      <c r="GN2" s="226"/>
      <c r="GP2" s="226"/>
      <c r="GQ2" s="226"/>
      <c r="GS2" s="226"/>
      <c r="GT2" s="226"/>
      <c r="GV2" s="226"/>
      <c r="GW2" s="226"/>
      <c r="GY2" s="226"/>
      <c r="GZ2" s="226"/>
      <c r="HB2" s="226"/>
      <c r="HC2" s="226"/>
      <c r="HE2" s="226"/>
      <c r="HF2" s="226"/>
      <c r="HH2" s="226"/>
      <c r="HI2" s="226"/>
      <c r="HK2" s="226"/>
      <c r="HL2" s="226"/>
      <c r="HN2" s="226"/>
      <c r="HO2" s="226"/>
      <c r="HQ2" s="226"/>
      <c r="HR2" s="226"/>
      <c r="HT2" s="226"/>
      <c r="HU2" s="226"/>
      <c r="HW2" s="226"/>
      <c r="HX2" s="226"/>
      <c r="HZ2" s="226"/>
      <c r="IA2" s="226"/>
      <c r="IC2" s="226"/>
      <c r="ID2" s="226"/>
      <c r="IF2" s="226"/>
      <c r="IG2" s="226"/>
      <c r="II2" s="226"/>
      <c r="IJ2" s="226"/>
      <c r="IL2" s="226"/>
      <c r="IM2" s="226"/>
      <c r="IO2" s="226"/>
      <c r="IP2" s="226"/>
      <c r="IR2" s="226"/>
      <c r="IS2" s="226"/>
      <c r="IU2" s="226"/>
      <c r="IV2" s="226"/>
      <c r="IX2" s="226"/>
      <c r="IY2" s="226"/>
      <c r="JA2" s="226"/>
      <c r="JB2" s="226"/>
      <c r="JD2" s="226"/>
      <c r="JE2" s="226"/>
      <c r="JG2" s="226"/>
      <c r="JH2" s="226"/>
      <c r="JJ2" s="226"/>
      <c r="JK2" s="226"/>
      <c r="JM2" s="226"/>
      <c r="JN2" s="226"/>
      <c r="JP2" s="226"/>
      <c r="JQ2" s="226"/>
      <c r="JS2" s="226"/>
      <c r="JT2" s="226"/>
      <c r="JV2" s="226"/>
      <c r="JW2" s="226"/>
      <c r="JY2" s="226"/>
      <c r="JZ2" s="226"/>
      <c r="KB2" s="226"/>
      <c r="KC2" s="226"/>
      <c r="KE2" s="226"/>
      <c r="KF2" s="226"/>
      <c r="KH2" s="226"/>
      <c r="KI2" s="226"/>
      <c r="KK2" s="226"/>
      <c r="KL2" s="226"/>
      <c r="KN2" s="226"/>
      <c r="KO2" s="226"/>
      <c r="KQ2" s="226"/>
      <c r="KR2" s="226"/>
      <c r="KT2" s="226"/>
      <c r="KU2" s="226"/>
      <c r="KW2" s="226"/>
      <c r="KX2" s="226"/>
      <c r="KZ2" s="226"/>
      <c r="LA2" s="226"/>
      <c r="LC2" s="226"/>
      <c r="LD2" s="226"/>
      <c r="LF2" s="226"/>
      <c r="LG2" s="226"/>
      <c r="LI2" s="226"/>
      <c r="LJ2" s="226"/>
      <c r="LL2" s="226"/>
      <c r="LM2" s="226"/>
      <c r="LO2" s="226"/>
      <c r="LP2" s="226"/>
      <c r="LR2" s="226"/>
      <c r="LS2" s="226"/>
      <c r="LU2" s="226"/>
      <c r="LV2" s="226"/>
      <c r="LX2" s="226"/>
      <c r="LY2" s="226"/>
      <c r="MA2" s="226"/>
      <c r="MB2" s="226"/>
      <c r="MD2" s="226"/>
      <c r="ME2" s="226"/>
      <c r="MG2" s="226"/>
      <c r="MH2" s="226"/>
      <c r="MJ2" s="226"/>
      <c r="MK2" s="226"/>
      <c r="MM2" s="226"/>
      <c r="MN2" s="226"/>
      <c r="MP2" s="226"/>
      <c r="MQ2" s="226"/>
      <c r="MS2" s="226"/>
      <c r="MT2" s="226"/>
      <c r="MV2" s="226"/>
      <c r="MW2" s="226"/>
      <c r="MY2" s="226"/>
      <c r="MZ2" s="226"/>
      <c r="NB2" s="226"/>
      <c r="NC2" s="226"/>
      <c r="NE2" s="226"/>
      <c r="NF2" s="226"/>
      <c r="NH2" s="226"/>
      <c r="NI2" s="226"/>
      <c r="NK2" s="226"/>
      <c r="NL2" s="226"/>
      <c r="NN2" s="226"/>
      <c r="NO2" s="226"/>
      <c r="NQ2" s="226"/>
      <c r="NR2" s="226"/>
      <c r="NT2" s="226"/>
      <c r="NU2" s="226"/>
      <c r="NW2" s="226"/>
      <c r="NX2" s="226"/>
      <c r="NZ2" s="226"/>
      <c r="OA2" s="226"/>
      <c r="OC2" s="226"/>
      <c r="OD2" s="226"/>
      <c r="OF2" s="226"/>
      <c r="OG2" s="226"/>
      <c r="OI2" s="226"/>
      <c r="OJ2" s="226"/>
      <c r="OL2" s="226"/>
      <c r="OM2" s="226"/>
      <c r="OO2" s="226"/>
      <c r="OP2" s="226"/>
      <c r="OR2" s="226"/>
      <c r="OS2" s="226"/>
      <c r="OU2" s="226"/>
      <c r="OV2" s="226"/>
      <c r="OX2" s="226"/>
      <c r="OY2" s="226"/>
      <c r="PA2" s="226"/>
      <c r="PB2" s="226"/>
      <c r="PD2" s="226"/>
      <c r="PE2" s="226"/>
      <c r="PG2" s="226"/>
      <c r="PH2" s="226"/>
      <c r="PJ2" s="226"/>
      <c r="PK2" s="226"/>
      <c r="PM2" s="226"/>
      <c r="PN2" s="226"/>
      <c r="PP2" s="226"/>
      <c r="PQ2" s="226"/>
      <c r="PS2" s="226"/>
      <c r="PT2" s="226"/>
      <c r="PV2" s="226"/>
      <c r="PW2" s="226"/>
      <c r="PY2" s="226"/>
      <c r="PZ2" s="226"/>
      <c r="QB2" s="226"/>
      <c r="QC2" s="226"/>
      <c r="QE2" s="226"/>
      <c r="QF2" s="226"/>
      <c r="QH2" s="226"/>
      <c r="QI2" s="226"/>
      <c r="QK2" s="226"/>
      <c r="QL2" s="226"/>
      <c r="QN2" s="226"/>
      <c r="QO2" s="226"/>
      <c r="QQ2" s="226"/>
      <c r="QR2" s="226"/>
      <c r="QT2" s="226"/>
      <c r="QU2" s="226"/>
      <c r="QW2" s="226"/>
      <c r="QX2" s="226"/>
      <c r="QZ2" s="226"/>
      <c r="RA2" s="226"/>
      <c r="RC2" s="226"/>
      <c r="RD2" s="226"/>
      <c r="RF2" s="226"/>
      <c r="RG2" s="226"/>
      <c r="RI2" s="226"/>
      <c r="RJ2" s="226"/>
      <c r="RL2" s="226"/>
      <c r="RM2" s="226"/>
      <c r="RO2" s="226"/>
      <c r="RP2" s="226"/>
      <c r="RR2" s="226"/>
      <c r="RS2" s="226"/>
      <c r="RU2" s="226"/>
      <c r="RV2" s="226"/>
      <c r="RX2" s="226"/>
      <c r="RY2" s="226"/>
      <c r="SA2" s="226"/>
      <c r="SB2" s="226"/>
      <c r="SD2" s="226"/>
      <c r="SE2" s="226"/>
    </row>
    <row r="3" spans="1:499" ht="18" thickBot="1">
      <c r="A3" s="270" t="s">
        <v>833</v>
      </c>
      <c r="B3" s="227"/>
      <c r="C3" s="271"/>
      <c r="D3" s="271"/>
      <c r="E3" s="271"/>
      <c r="F3" s="226"/>
      <c r="G3" s="226"/>
      <c r="I3" s="226"/>
      <c r="J3" s="226"/>
      <c r="L3" s="226"/>
      <c r="M3" s="226"/>
      <c r="O3" s="226"/>
      <c r="P3" s="226"/>
      <c r="R3" s="226"/>
      <c r="S3" s="226"/>
      <c r="U3" s="226"/>
      <c r="V3" s="226"/>
      <c r="X3" s="226"/>
      <c r="Y3" s="226"/>
      <c r="AA3" s="226"/>
      <c r="AB3" s="226"/>
      <c r="AD3" s="226"/>
      <c r="AE3" s="226"/>
      <c r="AG3" s="226"/>
      <c r="AH3" s="226"/>
      <c r="AJ3" s="226"/>
      <c r="AK3" s="226"/>
      <c r="AM3" s="226"/>
      <c r="AN3" s="226"/>
      <c r="AP3" s="226"/>
      <c r="AQ3" s="226"/>
      <c r="AS3" s="226"/>
      <c r="AT3" s="226"/>
      <c r="AV3" s="226"/>
      <c r="AW3" s="226"/>
      <c r="AY3" s="226"/>
      <c r="AZ3" s="226"/>
      <c r="BB3" s="226"/>
      <c r="BC3" s="226"/>
      <c r="BE3" s="226"/>
      <c r="BF3" s="226"/>
      <c r="BH3" s="226"/>
      <c r="BI3" s="226"/>
      <c r="BK3" s="226"/>
      <c r="BL3" s="226"/>
      <c r="BN3" s="226"/>
      <c r="BO3" s="226"/>
      <c r="BQ3" s="226"/>
      <c r="BR3" s="226"/>
      <c r="BT3" s="226"/>
      <c r="BU3" s="226"/>
      <c r="BW3" s="226"/>
      <c r="BX3" s="226"/>
      <c r="BZ3" s="226"/>
      <c r="CA3" s="226"/>
      <c r="CC3" s="226"/>
      <c r="CD3" s="226"/>
      <c r="CF3" s="226"/>
      <c r="CG3" s="226"/>
      <c r="CI3" s="226"/>
      <c r="CJ3" s="226"/>
      <c r="CL3" s="226"/>
      <c r="CM3" s="226"/>
      <c r="CO3" s="226"/>
      <c r="CP3" s="226"/>
      <c r="CR3" s="226"/>
      <c r="CS3" s="226"/>
      <c r="CU3" s="226"/>
      <c r="CV3" s="226"/>
      <c r="CX3" s="226"/>
      <c r="CY3" s="226"/>
      <c r="DA3" s="226"/>
      <c r="DB3" s="226"/>
      <c r="DD3" s="226"/>
      <c r="DE3" s="226"/>
      <c r="DG3" s="226"/>
      <c r="DH3" s="226"/>
      <c r="DJ3" s="226"/>
      <c r="DK3" s="226"/>
      <c r="DM3" s="226"/>
      <c r="DN3" s="226"/>
      <c r="DP3" s="226"/>
      <c r="DQ3" s="226"/>
      <c r="DS3" s="226"/>
      <c r="DT3" s="226"/>
      <c r="DV3" s="226"/>
      <c r="DW3" s="226"/>
      <c r="DY3" s="226"/>
      <c r="DZ3" s="226"/>
      <c r="EB3" s="226"/>
      <c r="EC3" s="226"/>
      <c r="EE3" s="226"/>
      <c r="EF3" s="226"/>
      <c r="EH3" s="226"/>
      <c r="EI3" s="226"/>
      <c r="EK3" s="226"/>
      <c r="EL3" s="226"/>
      <c r="EN3" s="226"/>
      <c r="EO3" s="226"/>
      <c r="EQ3" s="226"/>
      <c r="ER3" s="226"/>
      <c r="ET3" s="226"/>
      <c r="EU3" s="226"/>
      <c r="EW3" s="226"/>
      <c r="EX3" s="226"/>
      <c r="EZ3" s="226"/>
      <c r="FA3" s="226"/>
      <c r="FC3" s="226"/>
      <c r="FD3" s="226"/>
      <c r="FF3" s="226"/>
      <c r="FG3" s="226"/>
      <c r="FI3" s="226"/>
      <c r="FJ3" s="226"/>
      <c r="FL3" s="226"/>
      <c r="FM3" s="226"/>
      <c r="FO3" s="226"/>
      <c r="FP3" s="226"/>
      <c r="FR3" s="226"/>
      <c r="FS3" s="226"/>
      <c r="FU3" s="226"/>
      <c r="FV3" s="226"/>
      <c r="FX3" s="226"/>
      <c r="FY3" s="226"/>
      <c r="GA3" s="226"/>
      <c r="GB3" s="226"/>
      <c r="GD3" s="226"/>
      <c r="GE3" s="226"/>
      <c r="GG3" s="226"/>
      <c r="GH3" s="226"/>
      <c r="GJ3" s="226"/>
      <c r="GK3" s="226"/>
      <c r="GM3" s="226"/>
      <c r="GN3" s="226"/>
      <c r="GP3" s="226"/>
      <c r="GQ3" s="226"/>
      <c r="GS3" s="226"/>
      <c r="GT3" s="226"/>
      <c r="GV3" s="226"/>
      <c r="GW3" s="226"/>
      <c r="GY3" s="226"/>
      <c r="GZ3" s="226"/>
      <c r="HB3" s="226"/>
      <c r="HC3" s="226"/>
      <c r="HE3" s="226"/>
      <c r="HF3" s="226"/>
      <c r="HH3" s="226"/>
      <c r="HI3" s="226"/>
      <c r="HK3" s="226"/>
      <c r="HL3" s="226"/>
      <c r="HN3" s="226"/>
      <c r="HO3" s="226"/>
      <c r="HQ3" s="226"/>
      <c r="HR3" s="226"/>
      <c r="HT3" s="226"/>
      <c r="HU3" s="226"/>
      <c r="HW3" s="226"/>
      <c r="HX3" s="226"/>
      <c r="HZ3" s="226"/>
      <c r="IA3" s="226"/>
      <c r="IC3" s="226"/>
      <c r="ID3" s="226"/>
      <c r="IF3" s="226"/>
      <c r="IG3" s="226"/>
      <c r="II3" s="226"/>
      <c r="IJ3" s="226"/>
      <c r="IL3" s="226"/>
      <c r="IM3" s="226"/>
      <c r="IO3" s="226"/>
      <c r="IP3" s="226"/>
      <c r="IR3" s="226"/>
      <c r="IS3" s="226"/>
      <c r="IU3" s="226"/>
      <c r="IV3" s="226"/>
      <c r="IX3" s="226"/>
      <c r="IY3" s="226"/>
      <c r="JA3" s="226"/>
      <c r="JB3" s="226"/>
      <c r="JD3" s="226"/>
      <c r="JE3" s="226"/>
      <c r="JG3" s="226"/>
      <c r="JH3" s="226"/>
      <c r="JJ3" s="226"/>
      <c r="JK3" s="226"/>
      <c r="JM3" s="226"/>
      <c r="JN3" s="226"/>
      <c r="JP3" s="226"/>
      <c r="JQ3" s="226"/>
      <c r="JS3" s="226"/>
      <c r="JT3" s="226"/>
      <c r="JV3" s="226"/>
      <c r="JW3" s="226"/>
      <c r="JY3" s="226"/>
      <c r="JZ3" s="226"/>
      <c r="KB3" s="226"/>
      <c r="KC3" s="226"/>
      <c r="KE3" s="226"/>
      <c r="KF3" s="226"/>
      <c r="KH3" s="226"/>
      <c r="KI3" s="226"/>
      <c r="KK3" s="226"/>
      <c r="KL3" s="226"/>
      <c r="KN3" s="226"/>
      <c r="KO3" s="226"/>
      <c r="KQ3" s="226"/>
      <c r="KR3" s="226"/>
      <c r="KT3" s="226"/>
      <c r="KU3" s="226"/>
      <c r="KW3" s="226"/>
      <c r="KX3" s="226"/>
      <c r="KZ3" s="226"/>
      <c r="LA3" s="226"/>
      <c r="LC3" s="226"/>
      <c r="LD3" s="226"/>
      <c r="LF3" s="226"/>
      <c r="LG3" s="226"/>
      <c r="LI3" s="226"/>
      <c r="LJ3" s="226"/>
      <c r="LL3" s="226"/>
      <c r="LM3" s="226"/>
      <c r="LO3" s="226"/>
      <c r="LP3" s="226"/>
      <c r="LR3" s="226"/>
      <c r="LS3" s="226"/>
      <c r="LU3" s="226"/>
      <c r="LV3" s="226"/>
      <c r="LX3" s="226"/>
      <c r="LY3" s="226"/>
      <c r="MA3" s="226"/>
      <c r="MB3" s="226"/>
      <c r="MD3" s="226"/>
      <c r="ME3" s="226"/>
      <c r="MG3" s="226"/>
      <c r="MH3" s="226"/>
      <c r="MJ3" s="226"/>
      <c r="MK3" s="226"/>
      <c r="MM3" s="226"/>
      <c r="MN3" s="226"/>
      <c r="MP3" s="226"/>
      <c r="MQ3" s="226"/>
      <c r="MS3" s="226"/>
      <c r="MT3" s="226"/>
      <c r="MV3" s="226"/>
      <c r="MW3" s="226"/>
      <c r="MY3" s="226"/>
      <c r="MZ3" s="226"/>
      <c r="NB3" s="226"/>
      <c r="NC3" s="226"/>
      <c r="NE3" s="226"/>
      <c r="NF3" s="226"/>
      <c r="NH3" s="226"/>
      <c r="NI3" s="226"/>
      <c r="NK3" s="226"/>
      <c r="NL3" s="226"/>
      <c r="NN3" s="226"/>
      <c r="NO3" s="226"/>
      <c r="NQ3" s="226"/>
      <c r="NR3" s="226"/>
      <c r="NT3" s="226"/>
      <c r="NU3" s="226"/>
      <c r="NW3" s="226"/>
      <c r="NX3" s="226"/>
      <c r="NZ3" s="226"/>
      <c r="OA3" s="226"/>
      <c r="OC3" s="226"/>
      <c r="OD3" s="226"/>
      <c r="OF3" s="226"/>
      <c r="OG3" s="226"/>
      <c r="OI3" s="226"/>
      <c r="OJ3" s="226"/>
      <c r="OL3" s="226"/>
      <c r="OM3" s="226"/>
      <c r="OO3" s="226"/>
      <c r="OP3" s="226"/>
      <c r="OR3" s="226"/>
      <c r="OS3" s="226"/>
      <c r="OU3" s="226"/>
      <c r="OV3" s="226"/>
      <c r="OX3" s="226"/>
      <c r="OY3" s="226"/>
      <c r="PA3" s="226"/>
      <c r="PB3" s="226"/>
      <c r="PD3" s="226"/>
      <c r="PE3" s="226"/>
      <c r="PG3" s="226"/>
      <c r="PH3" s="226"/>
      <c r="PJ3" s="226"/>
      <c r="PK3" s="226"/>
      <c r="PM3" s="226"/>
      <c r="PN3" s="226"/>
      <c r="PP3" s="226"/>
      <c r="PQ3" s="226"/>
      <c r="PS3" s="226"/>
      <c r="PT3" s="226"/>
      <c r="PV3" s="226"/>
      <c r="PW3" s="226"/>
      <c r="PY3" s="226"/>
      <c r="PZ3" s="226"/>
      <c r="QB3" s="226"/>
      <c r="QC3" s="226"/>
      <c r="QE3" s="226"/>
      <c r="QF3" s="226"/>
      <c r="QH3" s="226"/>
      <c r="QI3" s="226"/>
      <c r="QK3" s="226"/>
      <c r="QL3" s="226"/>
      <c r="QN3" s="226"/>
      <c r="QO3" s="226"/>
      <c r="QQ3" s="226"/>
      <c r="QR3" s="226"/>
      <c r="QT3" s="226"/>
      <c r="QU3" s="226"/>
      <c r="QW3" s="226"/>
      <c r="QX3" s="226"/>
      <c r="QZ3" s="226"/>
      <c r="RA3" s="226"/>
      <c r="RC3" s="226"/>
      <c r="RD3" s="226"/>
      <c r="RF3" s="226"/>
      <c r="RG3" s="226"/>
      <c r="RI3" s="226"/>
      <c r="RJ3" s="226"/>
      <c r="RL3" s="226"/>
      <c r="RM3" s="226"/>
      <c r="RO3" s="226"/>
      <c r="RP3" s="226"/>
      <c r="RR3" s="226"/>
      <c r="RS3" s="226"/>
      <c r="RU3" s="226"/>
      <c r="RV3" s="226"/>
      <c r="RX3" s="226"/>
      <c r="RY3" s="226"/>
      <c r="SA3" s="226"/>
      <c r="SB3" s="226"/>
      <c r="SD3" s="226"/>
      <c r="SE3" s="226"/>
    </row>
    <row r="4" spans="1:499" ht="15" customHeight="1" thickTop="1">
      <c r="A4" s="264" t="s">
        <v>834</v>
      </c>
      <c r="B4" s="265"/>
      <c r="C4" s="452" t="s">
        <v>835</v>
      </c>
      <c r="D4" s="453"/>
      <c r="E4" s="454"/>
      <c r="F4" s="226"/>
      <c r="G4" s="448" t="s">
        <v>836</v>
      </c>
      <c r="H4" s="448"/>
      <c r="I4" s="448"/>
      <c r="J4" s="448"/>
      <c r="K4" s="448"/>
      <c r="L4" s="448"/>
      <c r="M4" s="448"/>
      <c r="N4" s="448"/>
      <c r="O4" s="448"/>
      <c r="P4" s="448"/>
      <c r="R4" s="226"/>
      <c r="S4" s="226"/>
      <c r="U4" s="226"/>
      <c r="V4" s="226"/>
      <c r="X4" s="226"/>
      <c r="Y4" s="226"/>
      <c r="AA4" s="226"/>
      <c r="AB4" s="226"/>
      <c r="AD4" s="226"/>
      <c r="AE4" s="226"/>
      <c r="AG4" s="226"/>
      <c r="AH4" s="226"/>
      <c r="AJ4" s="226"/>
      <c r="AK4" s="226"/>
      <c r="AM4" s="226"/>
      <c r="AN4" s="226"/>
      <c r="AP4" s="226"/>
      <c r="AQ4" s="226"/>
      <c r="AS4" s="226"/>
      <c r="AT4" s="226"/>
      <c r="AV4" s="226"/>
      <c r="AW4" s="226"/>
      <c r="AY4" s="226"/>
      <c r="AZ4" s="226"/>
      <c r="BB4" s="226"/>
      <c r="BC4" s="226"/>
      <c r="BE4" s="226"/>
      <c r="BF4" s="226"/>
      <c r="BH4" s="226"/>
      <c r="BI4" s="226"/>
      <c r="BK4" s="226"/>
      <c r="BL4" s="226"/>
      <c r="BN4" s="226"/>
      <c r="BO4" s="226"/>
      <c r="BQ4" s="226"/>
      <c r="BR4" s="226"/>
      <c r="BT4" s="226"/>
      <c r="BU4" s="226"/>
      <c r="BW4" s="226"/>
      <c r="BX4" s="226"/>
      <c r="BZ4" s="226"/>
      <c r="CA4" s="226"/>
      <c r="CC4" s="226"/>
      <c r="CD4" s="226"/>
      <c r="CF4" s="226"/>
      <c r="CG4" s="226"/>
      <c r="CI4" s="226"/>
      <c r="CJ4" s="226"/>
      <c r="CL4" s="226"/>
      <c r="CM4" s="226"/>
      <c r="CO4" s="226"/>
      <c r="CP4" s="226"/>
      <c r="CR4" s="226"/>
      <c r="CS4" s="226"/>
      <c r="CU4" s="226"/>
      <c r="CV4" s="226"/>
      <c r="CX4" s="226"/>
      <c r="CY4" s="226"/>
      <c r="DA4" s="226"/>
      <c r="DB4" s="226"/>
      <c r="DD4" s="226"/>
      <c r="DE4" s="226"/>
      <c r="DG4" s="226"/>
      <c r="DH4" s="226"/>
      <c r="DJ4" s="226"/>
      <c r="DK4" s="226"/>
      <c r="DM4" s="226"/>
      <c r="DN4" s="226"/>
      <c r="DP4" s="226"/>
      <c r="DQ4" s="226"/>
      <c r="DS4" s="226"/>
      <c r="DT4" s="226"/>
      <c r="DV4" s="226"/>
      <c r="DW4" s="226"/>
      <c r="DY4" s="226"/>
      <c r="DZ4" s="226"/>
      <c r="EB4" s="226"/>
      <c r="EC4" s="226"/>
      <c r="EE4" s="226"/>
      <c r="EF4" s="226"/>
      <c r="EH4" s="226"/>
      <c r="EI4" s="226"/>
      <c r="EK4" s="226"/>
      <c r="EL4" s="226"/>
      <c r="EN4" s="226"/>
      <c r="EO4" s="226"/>
      <c r="EQ4" s="226"/>
      <c r="ER4" s="226"/>
      <c r="ET4" s="226"/>
      <c r="EU4" s="226"/>
      <c r="EW4" s="226"/>
      <c r="EX4" s="226"/>
      <c r="EZ4" s="226"/>
      <c r="FA4" s="226"/>
      <c r="FC4" s="226"/>
      <c r="FD4" s="226"/>
      <c r="FF4" s="226"/>
      <c r="FG4" s="226"/>
      <c r="FI4" s="226"/>
      <c r="FJ4" s="226"/>
      <c r="FL4" s="226"/>
      <c r="FM4" s="226"/>
      <c r="FO4" s="226"/>
      <c r="FP4" s="226"/>
      <c r="FR4" s="226"/>
      <c r="FS4" s="226"/>
      <c r="FU4" s="226"/>
      <c r="FV4" s="226"/>
      <c r="FX4" s="226"/>
      <c r="FY4" s="226"/>
      <c r="GA4" s="226"/>
      <c r="GB4" s="226"/>
      <c r="GD4" s="226"/>
      <c r="GE4" s="226"/>
      <c r="GG4" s="226"/>
      <c r="GH4" s="226"/>
      <c r="GJ4" s="226"/>
      <c r="GK4" s="226"/>
      <c r="GM4" s="226"/>
      <c r="GN4" s="226"/>
      <c r="GP4" s="226"/>
      <c r="GQ4" s="226"/>
      <c r="GS4" s="226"/>
      <c r="GT4" s="226"/>
      <c r="GV4" s="226"/>
      <c r="GW4" s="226"/>
      <c r="GY4" s="226"/>
      <c r="GZ4" s="226"/>
      <c r="HB4" s="226"/>
      <c r="HC4" s="226"/>
      <c r="HE4" s="226"/>
      <c r="HF4" s="226"/>
      <c r="HH4" s="226"/>
      <c r="HI4" s="226"/>
      <c r="HK4" s="226"/>
      <c r="HL4" s="226"/>
      <c r="HN4" s="226"/>
      <c r="HO4" s="226"/>
      <c r="HQ4" s="226"/>
      <c r="HR4" s="226"/>
      <c r="HT4" s="226"/>
      <c r="HU4" s="226"/>
      <c r="HW4" s="226"/>
      <c r="HX4" s="226"/>
      <c r="HZ4" s="226"/>
      <c r="IA4" s="226"/>
      <c r="IC4" s="226"/>
      <c r="ID4" s="226"/>
      <c r="IF4" s="226"/>
      <c r="IG4" s="226"/>
      <c r="II4" s="226"/>
      <c r="IJ4" s="226"/>
      <c r="IL4" s="226"/>
      <c r="IM4" s="226"/>
      <c r="IO4" s="226"/>
      <c r="IP4" s="226"/>
      <c r="IR4" s="226"/>
      <c r="IS4" s="226"/>
      <c r="IU4" s="226"/>
      <c r="IV4" s="226"/>
      <c r="IX4" s="226"/>
      <c r="IY4" s="226"/>
      <c r="JA4" s="226"/>
      <c r="JB4" s="226"/>
      <c r="JD4" s="226"/>
      <c r="JE4" s="226"/>
      <c r="JG4" s="226"/>
      <c r="JH4" s="226"/>
      <c r="JJ4" s="226"/>
      <c r="JK4" s="226"/>
      <c r="JM4" s="226"/>
      <c r="JN4" s="226"/>
      <c r="JP4" s="226"/>
      <c r="JQ4" s="226"/>
      <c r="JS4" s="226"/>
      <c r="JT4" s="226"/>
      <c r="JV4" s="226"/>
      <c r="JW4" s="226"/>
      <c r="JY4" s="226"/>
      <c r="JZ4" s="226"/>
      <c r="KB4" s="226"/>
      <c r="KC4" s="226"/>
      <c r="KE4" s="226"/>
      <c r="KF4" s="226"/>
      <c r="KH4" s="226"/>
      <c r="KI4" s="226"/>
      <c r="KK4" s="226"/>
      <c r="KL4" s="226"/>
      <c r="KN4" s="226"/>
      <c r="KO4" s="226"/>
      <c r="KQ4" s="226"/>
      <c r="KR4" s="226"/>
      <c r="KT4" s="226"/>
      <c r="KU4" s="226"/>
      <c r="KW4" s="226"/>
      <c r="KX4" s="226"/>
      <c r="KZ4" s="226"/>
      <c r="LA4" s="226"/>
      <c r="LC4" s="226"/>
      <c r="LD4" s="226"/>
      <c r="LF4" s="226"/>
      <c r="LG4" s="226"/>
      <c r="LI4" s="226"/>
      <c r="LJ4" s="226"/>
      <c r="LL4" s="226"/>
      <c r="LM4" s="226"/>
      <c r="LO4" s="226"/>
      <c r="LP4" s="226"/>
      <c r="LR4" s="226"/>
      <c r="LS4" s="226"/>
      <c r="LU4" s="226"/>
      <c r="LV4" s="226"/>
      <c r="LX4" s="226"/>
      <c r="LY4" s="226"/>
      <c r="MA4" s="226"/>
      <c r="MB4" s="226"/>
      <c r="MD4" s="226"/>
      <c r="ME4" s="226"/>
      <c r="MG4" s="226"/>
      <c r="MH4" s="226"/>
      <c r="MJ4" s="226"/>
      <c r="MK4" s="226"/>
      <c r="MM4" s="226"/>
      <c r="MN4" s="226"/>
      <c r="MP4" s="226"/>
      <c r="MQ4" s="226"/>
      <c r="MS4" s="226"/>
      <c r="MT4" s="226"/>
      <c r="MV4" s="226"/>
      <c r="MW4" s="226"/>
      <c r="MY4" s="226"/>
      <c r="MZ4" s="226"/>
      <c r="NB4" s="226"/>
      <c r="NC4" s="226"/>
      <c r="NE4" s="226"/>
      <c r="NF4" s="226"/>
      <c r="NH4" s="226"/>
      <c r="NI4" s="226"/>
      <c r="NK4" s="226"/>
      <c r="NL4" s="226"/>
      <c r="NN4" s="226"/>
      <c r="NO4" s="226"/>
      <c r="NQ4" s="226"/>
      <c r="NR4" s="226"/>
      <c r="NT4" s="226"/>
      <c r="NU4" s="226"/>
      <c r="NW4" s="226"/>
      <c r="NX4" s="226"/>
      <c r="NZ4" s="226"/>
      <c r="OA4" s="226"/>
      <c r="OC4" s="226"/>
      <c r="OD4" s="226"/>
      <c r="OF4" s="226"/>
      <c r="OG4" s="226"/>
      <c r="OI4" s="226"/>
      <c r="OJ4" s="226"/>
      <c r="OL4" s="226"/>
      <c r="OM4" s="226"/>
      <c r="OO4" s="226"/>
      <c r="OP4" s="226"/>
      <c r="OR4" s="226"/>
      <c r="OS4" s="226"/>
      <c r="OU4" s="226"/>
      <c r="OV4" s="226"/>
      <c r="OX4" s="226"/>
      <c r="OY4" s="226"/>
      <c r="PA4" s="226"/>
      <c r="PB4" s="226"/>
      <c r="PD4" s="226"/>
      <c r="PE4" s="226"/>
      <c r="PG4" s="226"/>
      <c r="PH4" s="226"/>
      <c r="PJ4" s="226"/>
      <c r="PK4" s="226"/>
      <c r="PM4" s="226"/>
      <c r="PN4" s="226"/>
      <c r="PP4" s="226"/>
      <c r="PQ4" s="226"/>
      <c r="PS4" s="226"/>
      <c r="PT4" s="226"/>
      <c r="PV4" s="226"/>
      <c r="PW4" s="226"/>
      <c r="PY4" s="226"/>
      <c r="PZ4" s="226"/>
      <c r="QB4" s="226"/>
      <c r="QC4" s="226"/>
      <c r="QE4" s="226"/>
      <c r="QF4" s="226"/>
      <c r="QH4" s="226"/>
      <c r="QI4" s="226"/>
      <c r="QK4" s="226"/>
      <c r="QL4" s="226"/>
      <c r="QN4" s="226"/>
      <c r="QO4" s="226"/>
      <c r="QQ4" s="226"/>
      <c r="QR4" s="226"/>
      <c r="QT4" s="226"/>
      <c r="QU4" s="226"/>
      <c r="QW4" s="226"/>
      <c r="QX4" s="226"/>
      <c r="QZ4" s="226"/>
      <c r="RA4" s="226"/>
      <c r="RC4" s="226"/>
      <c r="RD4" s="226"/>
      <c r="RF4" s="226"/>
      <c r="RG4" s="226"/>
      <c r="RI4" s="226"/>
      <c r="RJ4" s="226"/>
      <c r="RL4" s="226"/>
      <c r="RM4" s="226"/>
      <c r="RO4" s="226"/>
      <c r="RP4" s="226"/>
      <c r="RR4" s="226"/>
      <c r="RS4" s="226"/>
      <c r="RU4" s="226"/>
      <c r="RV4" s="226"/>
      <c r="RX4" s="226"/>
      <c r="RY4" s="226"/>
      <c r="SA4" s="226"/>
      <c r="SB4" s="226"/>
      <c r="SD4" s="226"/>
      <c r="SE4" s="226"/>
    </row>
    <row r="5" spans="1:499" ht="13.9" customHeight="1">
      <c r="A5" s="266" t="s">
        <v>837</v>
      </c>
      <c r="B5" s="267"/>
      <c r="C5" s="444" t="s">
        <v>838</v>
      </c>
      <c r="D5" s="445"/>
      <c r="E5" s="446"/>
      <c r="F5" s="226"/>
      <c r="G5" s="448"/>
      <c r="H5" s="448"/>
      <c r="I5" s="448"/>
      <c r="J5" s="448"/>
      <c r="K5" s="448"/>
      <c r="L5" s="448"/>
      <c r="M5" s="448"/>
      <c r="N5" s="448"/>
      <c r="O5" s="448"/>
      <c r="P5" s="448"/>
      <c r="R5" s="226"/>
      <c r="S5" s="226"/>
      <c r="U5" s="226"/>
      <c r="V5" s="226"/>
      <c r="X5" s="226"/>
      <c r="Y5" s="226"/>
      <c r="AA5" s="226"/>
      <c r="AB5" s="226"/>
      <c r="AD5" s="226"/>
      <c r="AE5" s="226"/>
      <c r="AG5" s="226"/>
      <c r="AH5" s="226"/>
      <c r="AJ5" s="226"/>
      <c r="AK5" s="226"/>
      <c r="AM5" s="226"/>
      <c r="AN5" s="226"/>
      <c r="AP5" s="226"/>
      <c r="AQ5" s="226"/>
      <c r="AS5" s="226"/>
      <c r="AT5" s="226"/>
      <c r="AV5" s="226"/>
      <c r="AW5" s="226"/>
      <c r="AY5" s="226"/>
      <c r="AZ5" s="226"/>
      <c r="BB5" s="226"/>
      <c r="BC5" s="226"/>
      <c r="BE5" s="226"/>
      <c r="BF5" s="226"/>
      <c r="BH5" s="226"/>
      <c r="BI5" s="226"/>
      <c r="BK5" s="226"/>
      <c r="BL5" s="226"/>
      <c r="BN5" s="226"/>
      <c r="BO5" s="226"/>
      <c r="BQ5" s="226"/>
      <c r="BR5" s="226"/>
      <c r="BT5" s="226"/>
      <c r="BU5" s="226"/>
      <c r="BW5" s="226"/>
      <c r="BX5" s="226"/>
      <c r="BZ5" s="226"/>
      <c r="CA5" s="226"/>
      <c r="CC5" s="226"/>
      <c r="CD5" s="226"/>
      <c r="CF5" s="226"/>
      <c r="CG5" s="226"/>
      <c r="CI5" s="226"/>
      <c r="CJ5" s="226"/>
      <c r="CL5" s="226"/>
      <c r="CM5" s="226"/>
      <c r="CO5" s="226"/>
      <c r="CP5" s="226"/>
      <c r="CR5" s="226"/>
      <c r="CS5" s="226"/>
      <c r="CU5" s="226"/>
      <c r="CV5" s="226"/>
      <c r="CX5" s="226"/>
      <c r="CY5" s="226"/>
      <c r="DA5" s="226"/>
      <c r="DB5" s="226"/>
      <c r="DD5" s="226"/>
      <c r="DE5" s="226"/>
      <c r="DG5" s="226"/>
      <c r="DH5" s="226"/>
      <c r="DJ5" s="226"/>
      <c r="DK5" s="226"/>
      <c r="DM5" s="226"/>
      <c r="DN5" s="226"/>
      <c r="DP5" s="226"/>
      <c r="DQ5" s="226"/>
      <c r="DS5" s="226"/>
      <c r="DT5" s="226"/>
      <c r="DV5" s="226"/>
      <c r="DW5" s="226"/>
      <c r="DY5" s="226"/>
      <c r="DZ5" s="226"/>
      <c r="EB5" s="226"/>
      <c r="EC5" s="226"/>
      <c r="EE5" s="226"/>
      <c r="EF5" s="226"/>
      <c r="EH5" s="226"/>
      <c r="EI5" s="226"/>
      <c r="EK5" s="226"/>
      <c r="EL5" s="226"/>
      <c r="EN5" s="226"/>
      <c r="EO5" s="226"/>
      <c r="EQ5" s="226"/>
      <c r="ER5" s="226"/>
      <c r="ET5" s="226"/>
      <c r="EU5" s="226"/>
      <c r="EW5" s="226"/>
      <c r="EX5" s="226"/>
      <c r="EZ5" s="226"/>
      <c r="FA5" s="226"/>
      <c r="FC5" s="226"/>
      <c r="FD5" s="226"/>
      <c r="FF5" s="226"/>
      <c r="FG5" s="226"/>
      <c r="FI5" s="226"/>
      <c r="FJ5" s="226"/>
      <c r="FL5" s="226"/>
      <c r="FM5" s="226"/>
      <c r="FO5" s="226"/>
      <c r="FP5" s="226"/>
      <c r="FR5" s="226"/>
      <c r="FS5" s="226"/>
      <c r="FU5" s="226"/>
      <c r="FV5" s="226"/>
      <c r="FX5" s="226"/>
      <c r="FY5" s="226"/>
      <c r="GA5" s="226"/>
      <c r="GB5" s="226"/>
      <c r="GD5" s="226"/>
      <c r="GE5" s="226"/>
      <c r="GG5" s="226"/>
      <c r="GH5" s="226"/>
      <c r="GJ5" s="226"/>
      <c r="GK5" s="226"/>
      <c r="GM5" s="226"/>
      <c r="GN5" s="226"/>
      <c r="GP5" s="226"/>
      <c r="GQ5" s="226"/>
      <c r="GS5" s="226"/>
      <c r="GT5" s="226"/>
      <c r="GV5" s="226"/>
      <c r="GW5" s="226"/>
      <c r="GY5" s="226"/>
      <c r="GZ5" s="226"/>
      <c r="HB5" s="226"/>
      <c r="HC5" s="226"/>
      <c r="HE5" s="226"/>
      <c r="HF5" s="226"/>
      <c r="HH5" s="226"/>
      <c r="HI5" s="226"/>
      <c r="HK5" s="226"/>
      <c r="HL5" s="226"/>
      <c r="HN5" s="226"/>
      <c r="HO5" s="226"/>
      <c r="HQ5" s="226"/>
      <c r="HR5" s="226"/>
      <c r="HT5" s="226"/>
      <c r="HU5" s="226"/>
      <c r="HW5" s="226"/>
      <c r="HX5" s="226"/>
      <c r="HZ5" s="226"/>
      <c r="IA5" s="226"/>
      <c r="IC5" s="226"/>
      <c r="ID5" s="226"/>
      <c r="IF5" s="226"/>
      <c r="IG5" s="226"/>
      <c r="II5" s="226"/>
      <c r="IJ5" s="226"/>
      <c r="IL5" s="226"/>
      <c r="IM5" s="226"/>
      <c r="IO5" s="226"/>
      <c r="IP5" s="226"/>
      <c r="IR5" s="226"/>
      <c r="IS5" s="226"/>
      <c r="IU5" s="226"/>
      <c r="IV5" s="226"/>
      <c r="IX5" s="226"/>
      <c r="IY5" s="226"/>
      <c r="JA5" s="226"/>
      <c r="JB5" s="226"/>
      <c r="JD5" s="226"/>
      <c r="JE5" s="226"/>
      <c r="JG5" s="226"/>
      <c r="JH5" s="226"/>
      <c r="JJ5" s="226"/>
      <c r="JK5" s="226"/>
      <c r="JM5" s="226"/>
      <c r="JN5" s="226"/>
      <c r="JP5" s="226"/>
      <c r="JQ5" s="226"/>
      <c r="JS5" s="226"/>
      <c r="JT5" s="226"/>
      <c r="JV5" s="226"/>
      <c r="JW5" s="226"/>
      <c r="JY5" s="226"/>
      <c r="JZ5" s="226"/>
      <c r="KB5" s="226"/>
      <c r="KC5" s="226"/>
      <c r="KE5" s="226"/>
      <c r="KF5" s="226"/>
      <c r="KH5" s="226"/>
      <c r="KI5" s="226"/>
      <c r="KK5" s="226"/>
      <c r="KL5" s="226"/>
      <c r="KN5" s="226"/>
      <c r="KO5" s="226"/>
      <c r="KQ5" s="226"/>
      <c r="KR5" s="226"/>
      <c r="KT5" s="226"/>
      <c r="KU5" s="226"/>
      <c r="KW5" s="226"/>
      <c r="KX5" s="226"/>
      <c r="KZ5" s="226"/>
      <c r="LA5" s="226"/>
      <c r="LC5" s="226"/>
      <c r="LD5" s="226"/>
      <c r="LF5" s="226"/>
      <c r="LG5" s="226"/>
      <c r="LI5" s="226"/>
      <c r="LJ5" s="226"/>
      <c r="LL5" s="226"/>
      <c r="LM5" s="226"/>
      <c r="LO5" s="226"/>
      <c r="LP5" s="226"/>
      <c r="LR5" s="226"/>
      <c r="LS5" s="226"/>
      <c r="LU5" s="226"/>
      <c r="LV5" s="226"/>
      <c r="LX5" s="226"/>
      <c r="LY5" s="226"/>
      <c r="MA5" s="226"/>
      <c r="MB5" s="226"/>
      <c r="MD5" s="226"/>
      <c r="ME5" s="226"/>
      <c r="MG5" s="226"/>
      <c r="MH5" s="226"/>
      <c r="MJ5" s="226"/>
      <c r="MK5" s="226"/>
      <c r="MM5" s="226"/>
      <c r="MN5" s="226"/>
      <c r="MP5" s="226"/>
      <c r="MQ5" s="226"/>
      <c r="MS5" s="226"/>
      <c r="MT5" s="226"/>
      <c r="MV5" s="226"/>
      <c r="MW5" s="226"/>
      <c r="MY5" s="226"/>
      <c r="MZ5" s="226"/>
      <c r="NB5" s="226"/>
      <c r="NC5" s="226"/>
      <c r="NE5" s="226"/>
      <c r="NF5" s="226"/>
      <c r="NH5" s="226"/>
      <c r="NI5" s="226"/>
      <c r="NK5" s="226"/>
      <c r="NL5" s="226"/>
      <c r="NN5" s="226"/>
      <c r="NO5" s="226"/>
      <c r="NQ5" s="226"/>
      <c r="NR5" s="226"/>
      <c r="NT5" s="226"/>
      <c r="NU5" s="226"/>
      <c r="NW5" s="226"/>
      <c r="NX5" s="226"/>
      <c r="NZ5" s="226"/>
      <c r="OA5" s="226"/>
      <c r="OC5" s="226"/>
      <c r="OD5" s="226"/>
      <c r="OF5" s="226"/>
      <c r="OG5" s="226"/>
      <c r="OI5" s="226"/>
      <c r="OJ5" s="226"/>
      <c r="OL5" s="226"/>
      <c r="OM5" s="226"/>
      <c r="OO5" s="226"/>
      <c r="OP5" s="226"/>
      <c r="OR5" s="226"/>
      <c r="OS5" s="226"/>
      <c r="OU5" s="226"/>
      <c r="OV5" s="226"/>
      <c r="OX5" s="226"/>
      <c r="OY5" s="226"/>
      <c r="PA5" s="226"/>
      <c r="PB5" s="226"/>
      <c r="PD5" s="226"/>
      <c r="PE5" s="226"/>
      <c r="PG5" s="226"/>
      <c r="PH5" s="226"/>
      <c r="PJ5" s="226"/>
      <c r="PK5" s="226"/>
      <c r="PM5" s="226"/>
      <c r="PN5" s="226"/>
      <c r="PP5" s="226"/>
      <c r="PQ5" s="226"/>
      <c r="PS5" s="226"/>
      <c r="PT5" s="226"/>
      <c r="PV5" s="226"/>
      <c r="PW5" s="226"/>
      <c r="PY5" s="226"/>
      <c r="PZ5" s="226"/>
      <c r="QB5" s="226"/>
      <c r="QC5" s="226"/>
      <c r="QE5" s="226"/>
      <c r="QF5" s="226"/>
      <c r="QH5" s="226"/>
      <c r="QI5" s="226"/>
      <c r="QK5" s="226"/>
      <c r="QL5" s="226"/>
      <c r="QN5" s="226"/>
      <c r="QO5" s="226"/>
      <c r="QQ5" s="226"/>
      <c r="QR5" s="226"/>
      <c r="QT5" s="226"/>
      <c r="QU5" s="226"/>
      <c r="QW5" s="226"/>
      <c r="QX5" s="226"/>
      <c r="QZ5" s="226"/>
      <c r="RA5" s="226"/>
      <c r="RC5" s="226"/>
      <c r="RD5" s="226"/>
      <c r="RF5" s="226"/>
      <c r="RG5" s="226"/>
      <c r="RI5" s="226"/>
      <c r="RJ5" s="226"/>
      <c r="RL5" s="226"/>
      <c r="RM5" s="226"/>
      <c r="RO5" s="226"/>
      <c r="RP5" s="226"/>
      <c r="RR5" s="226"/>
      <c r="RS5" s="226"/>
      <c r="RU5" s="226"/>
      <c r="RV5" s="226"/>
      <c r="RX5" s="226"/>
      <c r="RY5" s="226"/>
      <c r="SA5" s="226"/>
      <c r="SB5" s="226"/>
      <c r="SD5" s="226"/>
      <c r="SE5" s="226"/>
    </row>
    <row r="6" spans="1:499" ht="13.9" customHeight="1">
      <c r="A6" s="268" t="s">
        <v>839</v>
      </c>
      <c r="B6" s="269"/>
      <c r="C6" s="272" t="s">
        <v>840</v>
      </c>
      <c r="D6" s="273" t="s">
        <v>841</v>
      </c>
      <c r="E6" s="274" t="s">
        <v>842</v>
      </c>
      <c r="F6" s="226"/>
      <c r="G6" s="448"/>
      <c r="H6" s="448"/>
      <c r="I6" s="448"/>
      <c r="J6" s="448"/>
      <c r="K6" s="448"/>
      <c r="L6" s="448"/>
      <c r="M6" s="448"/>
      <c r="N6" s="448"/>
      <c r="O6" s="448"/>
      <c r="P6" s="448"/>
      <c r="R6" s="226"/>
      <c r="S6" s="226"/>
      <c r="U6" s="226"/>
      <c r="V6" s="226"/>
      <c r="X6" s="226"/>
      <c r="Y6" s="226"/>
      <c r="AA6" s="226"/>
      <c r="AB6" s="226"/>
      <c r="AD6" s="226"/>
      <c r="AE6" s="226"/>
      <c r="AG6" s="226"/>
      <c r="AH6" s="226"/>
      <c r="AJ6" s="226"/>
      <c r="AK6" s="226"/>
      <c r="AM6" s="226"/>
      <c r="AN6" s="226"/>
      <c r="AP6" s="226"/>
      <c r="AQ6" s="226"/>
      <c r="AS6" s="226"/>
      <c r="AT6" s="226"/>
      <c r="AV6" s="226"/>
      <c r="AW6" s="226"/>
      <c r="AY6" s="226"/>
      <c r="AZ6" s="226"/>
      <c r="BB6" s="226"/>
      <c r="BC6" s="226"/>
      <c r="BE6" s="226"/>
      <c r="BF6" s="226"/>
      <c r="BH6" s="226"/>
      <c r="BI6" s="226"/>
      <c r="BK6" s="226"/>
      <c r="BL6" s="226"/>
      <c r="BN6" s="226"/>
      <c r="BO6" s="226"/>
      <c r="BQ6" s="226"/>
      <c r="BR6" s="226"/>
      <c r="BT6" s="226"/>
      <c r="BU6" s="226"/>
      <c r="BW6" s="226"/>
      <c r="BX6" s="226"/>
      <c r="BZ6" s="226"/>
      <c r="CA6" s="226"/>
      <c r="CC6" s="226"/>
      <c r="CD6" s="226"/>
      <c r="CF6" s="226"/>
      <c r="CG6" s="226"/>
      <c r="CI6" s="226"/>
      <c r="CJ6" s="226"/>
      <c r="CL6" s="226"/>
      <c r="CM6" s="226"/>
      <c r="CO6" s="226"/>
      <c r="CP6" s="226"/>
      <c r="CR6" s="226"/>
      <c r="CS6" s="226"/>
      <c r="CU6" s="226"/>
      <c r="CV6" s="226"/>
      <c r="CX6" s="226"/>
      <c r="CY6" s="226"/>
      <c r="DA6" s="226"/>
      <c r="DB6" s="226"/>
      <c r="DD6" s="226"/>
      <c r="DE6" s="226"/>
      <c r="DG6" s="226"/>
      <c r="DH6" s="226"/>
      <c r="DJ6" s="226"/>
      <c r="DK6" s="226"/>
      <c r="DM6" s="226"/>
      <c r="DN6" s="226"/>
      <c r="DP6" s="226"/>
      <c r="DQ6" s="226"/>
      <c r="DS6" s="226"/>
      <c r="DT6" s="226"/>
      <c r="DV6" s="226"/>
      <c r="DW6" s="226"/>
      <c r="DY6" s="226"/>
      <c r="DZ6" s="226"/>
      <c r="EB6" s="226"/>
      <c r="EC6" s="226"/>
      <c r="EE6" s="226"/>
      <c r="EF6" s="226"/>
      <c r="EH6" s="226"/>
      <c r="EI6" s="226"/>
      <c r="EK6" s="226"/>
      <c r="EL6" s="226"/>
      <c r="EN6" s="226"/>
      <c r="EO6" s="226"/>
      <c r="EQ6" s="226"/>
      <c r="ER6" s="226"/>
      <c r="ET6" s="226"/>
      <c r="EU6" s="226"/>
      <c r="EW6" s="226"/>
      <c r="EX6" s="226"/>
      <c r="EZ6" s="226"/>
      <c r="FA6" s="226"/>
      <c r="FC6" s="226"/>
      <c r="FD6" s="226"/>
      <c r="FF6" s="226"/>
      <c r="FG6" s="226"/>
      <c r="FI6" s="226"/>
      <c r="FJ6" s="226"/>
      <c r="FL6" s="226"/>
      <c r="FM6" s="226"/>
      <c r="FO6" s="226"/>
      <c r="FP6" s="226"/>
      <c r="FR6" s="226"/>
      <c r="FS6" s="226"/>
      <c r="FU6" s="226"/>
      <c r="FV6" s="226"/>
      <c r="FX6" s="226"/>
      <c r="FY6" s="226"/>
      <c r="GA6" s="226"/>
      <c r="GB6" s="226"/>
      <c r="GD6" s="226"/>
      <c r="GE6" s="226"/>
      <c r="GG6" s="226"/>
      <c r="GH6" s="226"/>
      <c r="GJ6" s="226"/>
      <c r="GK6" s="226"/>
      <c r="GM6" s="226"/>
      <c r="GN6" s="226"/>
      <c r="GP6" s="226"/>
      <c r="GQ6" s="226"/>
      <c r="GS6" s="226"/>
      <c r="GT6" s="226"/>
      <c r="GV6" s="226"/>
      <c r="GW6" s="226"/>
      <c r="GY6" s="226"/>
      <c r="GZ6" s="226"/>
      <c r="HB6" s="226"/>
      <c r="HC6" s="226"/>
      <c r="HE6" s="226"/>
      <c r="HF6" s="226"/>
      <c r="HH6" s="226"/>
      <c r="HI6" s="226"/>
      <c r="HK6" s="226"/>
      <c r="HL6" s="226"/>
      <c r="HN6" s="226"/>
      <c r="HO6" s="226"/>
      <c r="HQ6" s="226"/>
      <c r="HR6" s="226"/>
      <c r="HT6" s="226"/>
      <c r="HU6" s="226"/>
      <c r="HW6" s="226"/>
      <c r="HX6" s="226"/>
      <c r="HZ6" s="226"/>
      <c r="IA6" s="226"/>
      <c r="IC6" s="226"/>
      <c r="ID6" s="226"/>
      <c r="IF6" s="226"/>
      <c r="IG6" s="226"/>
      <c r="II6" s="226"/>
      <c r="IJ6" s="226"/>
      <c r="IL6" s="226"/>
      <c r="IM6" s="226"/>
      <c r="IO6" s="226"/>
      <c r="IP6" s="226"/>
      <c r="IR6" s="226"/>
      <c r="IS6" s="226"/>
      <c r="IU6" s="226"/>
      <c r="IV6" s="226"/>
      <c r="IX6" s="226"/>
      <c r="IY6" s="226"/>
      <c r="JA6" s="226"/>
      <c r="JB6" s="226"/>
      <c r="JD6" s="226"/>
      <c r="JE6" s="226"/>
      <c r="JG6" s="226"/>
      <c r="JH6" s="226"/>
      <c r="JJ6" s="226"/>
      <c r="JK6" s="226"/>
      <c r="JM6" s="226"/>
      <c r="JN6" s="226"/>
      <c r="JP6" s="226"/>
      <c r="JQ6" s="226"/>
      <c r="JS6" s="226"/>
      <c r="JT6" s="226"/>
      <c r="JV6" s="226"/>
      <c r="JW6" s="226"/>
      <c r="JY6" s="226"/>
      <c r="JZ6" s="226"/>
      <c r="KB6" s="226"/>
      <c r="KC6" s="226"/>
      <c r="KE6" s="226"/>
      <c r="KF6" s="226"/>
      <c r="KH6" s="226"/>
      <c r="KI6" s="226"/>
      <c r="KK6" s="226"/>
      <c r="KL6" s="226"/>
      <c r="KN6" s="226"/>
      <c r="KO6" s="226"/>
      <c r="KQ6" s="226"/>
      <c r="KR6" s="226"/>
      <c r="KT6" s="226"/>
      <c r="KU6" s="226"/>
      <c r="KW6" s="226"/>
      <c r="KX6" s="226"/>
      <c r="KZ6" s="226"/>
      <c r="LA6" s="226"/>
      <c r="LC6" s="226"/>
      <c r="LD6" s="226"/>
      <c r="LF6" s="226"/>
      <c r="LG6" s="226"/>
      <c r="LI6" s="226"/>
      <c r="LJ6" s="226"/>
      <c r="LL6" s="226"/>
      <c r="LM6" s="226"/>
      <c r="LO6" s="226"/>
      <c r="LP6" s="226"/>
      <c r="LR6" s="226"/>
      <c r="LS6" s="226"/>
      <c r="LU6" s="226"/>
      <c r="LV6" s="226"/>
      <c r="LX6" s="226"/>
      <c r="LY6" s="226"/>
      <c r="MA6" s="226"/>
      <c r="MB6" s="226"/>
      <c r="MD6" s="226"/>
      <c r="ME6" s="226"/>
      <c r="MG6" s="226"/>
      <c r="MH6" s="226"/>
      <c r="MJ6" s="226"/>
      <c r="MK6" s="226"/>
      <c r="MM6" s="226"/>
      <c r="MN6" s="226"/>
      <c r="MP6" s="226"/>
      <c r="MQ6" s="226"/>
      <c r="MS6" s="226"/>
      <c r="MT6" s="226"/>
      <c r="MV6" s="226"/>
      <c r="MW6" s="226"/>
      <c r="MY6" s="226"/>
      <c r="MZ6" s="226"/>
      <c r="NB6" s="226"/>
      <c r="NC6" s="226"/>
      <c r="NE6" s="226"/>
      <c r="NF6" s="226"/>
      <c r="NH6" s="226"/>
      <c r="NI6" s="226"/>
      <c r="NK6" s="226"/>
      <c r="NL6" s="226"/>
      <c r="NN6" s="226"/>
      <c r="NO6" s="226"/>
      <c r="NQ6" s="226"/>
      <c r="NR6" s="226"/>
      <c r="NT6" s="226"/>
      <c r="NU6" s="226"/>
      <c r="NW6" s="226"/>
      <c r="NX6" s="226"/>
      <c r="NZ6" s="226"/>
      <c r="OA6" s="226"/>
      <c r="OC6" s="226"/>
      <c r="OD6" s="226"/>
      <c r="OF6" s="226"/>
      <c r="OG6" s="226"/>
      <c r="OI6" s="226"/>
      <c r="OJ6" s="226"/>
      <c r="OL6" s="226"/>
      <c r="OM6" s="226"/>
      <c r="OO6" s="226"/>
      <c r="OP6" s="226"/>
      <c r="OR6" s="226"/>
      <c r="OS6" s="226"/>
      <c r="OU6" s="226"/>
      <c r="OV6" s="226"/>
      <c r="OX6" s="226"/>
      <c r="OY6" s="226"/>
      <c r="PA6" s="226"/>
      <c r="PB6" s="226"/>
      <c r="PD6" s="226"/>
      <c r="PE6" s="226"/>
      <c r="PG6" s="226"/>
      <c r="PH6" s="226"/>
      <c r="PJ6" s="226"/>
      <c r="PK6" s="226"/>
      <c r="PM6" s="226"/>
      <c r="PN6" s="226"/>
      <c r="PP6" s="226"/>
      <c r="PQ6" s="226"/>
      <c r="PS6" s="226"/>
      <c r="PT6" s="226"/>
      <c r="PV6" s="226"/>
      <c r="PW6" s="226"/>
      <c r="PY6" s="226"/>
      <c r="PZ6" s="226"/>
      <c r="QB6" s="226"/>
      <c r="QC6" s="226"/>
      <c r="QE6" s="226"/>
      <c r="QF6" s="226"/>
      <c r="QH6" s="226"/>
      <c r="QI6" s="226"/>
      <c r="QK6" s="226"/>
      <c r="QL6" s="226"/>
      <c r="QN6" s="226"/>
      <c r="QO6" s="226"/>
      <c r="QQ6" s="226"/>
      <c r="QR6" s="226"/>
      <c r="QT6" s="226"/>
      <c r="QU6" s="226"/>
      <c r="QW6" s="226"/>
      <c r="QX6" s="226"/>
      <c r="QZ6" s="226"/>
      <c r="RA6" s="226"/>
      <c r="RC6" s="226"/>
      <c r="RD6" s="226"/>
      <c r="RF6" s="226"/>
      <c r="RG6" s="226"/>
      <c r="RI6" s="226"/>
      <c r="RJ6" s="226"/>
      <c r="RL6" s="226"/>
      <c r="RM6" s="226"/>
      <c r="RO6" s="226"/>
      <c r="RP6" s="226"/>
      <c r="RR6" s="226"/>
      <c r="RS6" s="226"/>
      <c r="RU6" s="226"/>
      <c r="RV6" s="226"/>
      <c r="RX6" s="226"/>
      <c r="RY6" s="226"/>
      <c r="SA6" s="226"/>
      <c r="SB6" s="226"/>
      <c r="SD6" s="226"/>
      <c r="SE6" s="226"/>
    </row>
    <row r="7" spans="1:499" ht="12" customHeight="1">
      <c r="B7" s="228"/>
      <c r="C7" s="275"/>
      <c r="D7" s="276"/>
      <c r="E7" s="277"/>
      <c r="F7" s="226"/>
      <c r="G7" s="226"/>
      <c r="I7" s="226"/>
      <c r="J7" s="226"/>
      <c r="L7" s="226"/>
      <c r="M7" s="226"/>
      <c r="O7" s="226"/>
      <c r="P7" s="226"/>
      <c r="R7" s="226"/>
      <c r="S7" s="226"/>
      <c r="U7" s="226"/>
      <c r="V7" s="226"/>
      <c r="X7" s="226"/>
      <c r="Y7" s="226"/>
      <c r="AA7" s="226"/>
      <c r="AB7" s="226"/>
      <c r="AD7" s="226"/>
      <c r="AE7" s="226"/>
      <c r="AG7" s="226"/>
      <c r="AH7" s="226"/>
      <c r="AJ7" s="226"/>
      <c r="AK7" s="226"/>
      <c r="AM7" s="226"/>
      <c r="AN7" s="226"/>
      <c r="AP7" s="226"/>
      <c r="AQ7" s="226"/>
      <c r="AS7" s="226"/>
      <c r="AT7" s="226"/>
      <c r="AV7" s="226"/>
      <c r="AW7" s="226"/>
      <c r="AY7" s="226"/>
      <c r="AZ7" s="226"/>
      <c r="BB7" s="226"/>
      <c r="BC7" s="226"/>
      <c r="BE7" s="226"/>
      <c r="BF7" s="226"/>
      <c r="BH7" s="226"/>
      <c r="BI7" s="226"/>
      <c r="BK7" s="226"/>
      <c r="BL7" s="226"/>
      <c r="BN7" s="226"/>
      <c r="BO7" s="226"/>
      <c r="BQ7" s="226"/>
      <c r="BR7" s="226"/>
      <c r="BT7" s="226"/>
      <c r="BU7" s="226"/>
      <c r="BW7" s="226"/>
      <c r="BX7" s="226"/>
      <c r="BZ7" s="226"/>
      <c r="CA7" s="226"/>
      <c r="CC7" s="226"/>
      <c r="CD7" s="226"/>
      <c r="CF7" s="226"/>
      <c r="CG7" s="226"/>
      <c r="CI7" s="226"/>
      <c r="CJ7" s="226"/>
      <c r="CL7" s="226"/>
      <c r="CM7" s="226"/>
      <c r="CO7" s="226"/>
      <c r="CP7" s="226"/>
      <c r="CR7" s="226"/>
      <c r="CS7" s="226"/>
      <c r="CU7" s="226"/>
      <c r="CV7" s="226"/>
      <c r="CX7" s="226"/>
      <c r="CY7" s="226"/>
      <c r="DA7" s="226"/>
      <c r="DB7" s="226"/>
      <c r="DD7" s="226"/>
      <c r="DE7" s="226"/>
      <c r="DG7" s="226"/>
      <c r="DH7" s="226"/>
      <c r="DJ7" s="226"/>
      <c r="DK7" s="226"/>
      <c r="DM7" s="226"/>
      <c r="DN7" s="226"/>
      <c r="DP7" s="226"/>
      <c r="DQ7" s="226"/>
      <c r="DS7" s="226"/>
      <c r="DT7" s="226"/>
      <c r="DV7" s="226"/>
      <c r="DW7" s="226"/>
      <c r="DY7" s="226"/>
      <c r="DZ7" s="226"/>
      <c r="EB7" s="226"/>
      <c r="EC7" s="226"/>
      <c r="EE7" s="226"/>
      <c r="EF7" s="226"/>
      <c r="EH7" s="226"/>
      <c r="EI7" s="226"/>
      <c r="EK7" s="226"/>
      <c r="EL7" s="226"/>
      <c r="EN7" s="226"/>
      <c r="EO7" s="226"/>
      <c r="EQ7" s="226"/>
      <c r="ER7" s="226"/>
      <c r="ET7" s="226"/>
      <c r="EU7" s="226"/>
      <c r="EW7" s="226"/>
      <c r="EX7" s="226"/>
      <c r="EZ7" s="226"/>
      <c r="FA7" s="226"/>
      <c r="FC7" s="226"/>
      <c r="FD7" s="226"/>
      <c r="FF7" s="226"/>
      <c r="FG7" s="226"/>
      <c r="FI7" s="226"/>
      <c r="FJ7" s="226"/>
      <c r="FL7" s="226"/>
      <c r="FM7" s="226"/>
      <c r="FO7" s="226"/>
      <c r="FP7" s="226"/>
      <c r="FR7" s="226"/>
      <c r="FS7" s="226"/>
      <c r="FU7" s="226"/>
      <c r="FV7" s="226"/>
      <c r="FX7" s="226"/>
      <c r="FY7" s="226"/>
      <c r="GA7" s="226"/>
      <c r="GB7" s="226"/>
      <c r="GD7" s="226"/>
      <c r="GE7" s="226"/>
      <c r="GG7" s="226"/>
      <c r="GH7" s="226"/>
      <c r="GJ7" s="226"/>
      <c r="GK7" s="226"/>
      <c r="GM7" s="226"/>
      <c r="GN7" s="226"/>
      <c r="GP7" s="226"/>
      <c r="GQ7" s="226"/>
      <c r="GS7" s="226"/>
      <c r="GT7" s="226"/>
      <c r="GV7" s="226"/>
      <c r="GW7" s="226"/>
      <c r="GY7" s="226"/>
      <c r="GZ7" s="226"/>
      <c r="HB7" s="226"/>
      <c r="HC7" s="226"/>
      <c r="HE7" s="226"/>
      <c r="HF7" s="226"/>
      <c r="HH7" s="226"/>
      <c r="HI7" s="226"/>
      <c r="HK7" s="226"/>
      <c r="HL7" s="226"/>
      <c r="HN7" s="226"/>
      <c r="HO7" s="226"/>
      <c r="HQ7" s="226"/>
      <c r="HR7" s="226"/>
      <c r="HT7" s="226"/>
      <c r="HU7" s="226"/>
      <c r="HW7" s="226"/>
      <c r="HX7" s="226"/>
      <c r="HZ7" s="226"/>
      <c r="IA7" s="226"/>
      <c r="IC7" s="226"/>
      <c r="ID7" s="226"/>
      <c r="IF7" s="226"/>
      <c r="IG7" s="226"/>
      <c r="II7" s="226"/>
      <c r="IJ7" s="226"/>
      <c r="IL7" s="226"/>
      <c r="IM7" s="226"/>
      <c r="IO7" s="226"/>
      <c r="IP7" s="226"/>
      <c r="IR7" s="226"/>
      <c r="IS7" s="226"/>
      <c r="IU7" s="226"/>
      <c r="IV7" s="226"/>
      <c r="IX7" s="226"/>
      <c r="IY7" s="226"/>
      <c r="JA7" s="226"/>
      <c r="JB7" s="226"/>
      <c r="JD7" s="226"/>
      <c r="JE7" s="226"/>
      <c r="JG7" s="226"/>
      <c r="JH7" s="226"/>
      <c r="JJ7" s="226"/>
      <c r="JK7" s="226"/>
      <c r="JM7" s="226"/>
      <c r="JN7" s="226"/>
      <c r="JP7" s="226"/>
      <c r="JQ7" s="226"/>
      <c r="JS7" s="226"/>
      <c r="JT7" s="226"/>
      <c r="JV7" s="226"/>
      <c r="JW7" s="226"/>
      <c r="JY7" s="226"/>
      <c r="JZ7" s="226"/>
      <c r="KB7" s="226"/>
      <c r="KC7" s="226"/>
      <c r="KE7" s="226"/>
      <c r="KF7" s="226"/>
      <c r="KH7" s="226"/>
      <c r="KI7" s="226"/>
      <c r="KK7" s="226"/>
      <c r="KL7" s="226"/>
      <c r="KN7" s="226"/>
      <c r="KO7" s="226"/>
      <c r="KQ7" s="226"/>
      <c r="KR7" s="226"/>
      <c r="KT7" s="226"/>
      <c r="KU7" s="226"/>
      <c r="KW7" s="226"/>
      <c r="KX7" s="226"/>
      <c r="KZ7" s="226"/>
      <c r="LA7" s="226"/>
      <c r="LC7" s="226"/>
      <c r="LD7" s="226"/>
      <c r="LF7" s="226"/>
      <c r="LG7" s="226"/>
      <c r="LI7" s="226"/>
      <c r="LJ7" s="226"/>
      <c r="LL7" s="226"/>
      <c r="LM7" s="226"/>
      <c r="LO7" s="226"/>
      <c r="LP7" s="226"/>
      <c r="LR7" s="226"/>
      <c r="LS7" s="226"/>
      <c r="LU7" s="226"/>
      <c r="LV7" s="226"/>
      <c r="LX7" s="226"/>
      <c r="LY7" s="226"/>
      <c r="MA7" s="226"/>
      <c r="MB7" s="226"/>
      <c r="MD7" s="226"/>
      <c r="ME7" s="226"/>
      <c r="MG7" s="226"/>
      <c r="MH7" s="226"/>
      <c r="MJ7" s="226"/>
      <c r="MK7" s="226"/>
      <c r="MM7" s="226"/>
      <c r="MN7" s="226"/>
      <c r="MP7" s="226"/>
      <c r="MQ7" s="226"/>
      <c r="MS7" s="226"/>
      <c r="MT7" s="226"/>
      <c r="MV7" s="226"/>
      <c r="MW7" s="226"/>
      <c r="MY7" s="226"/>
      <c r="MZ7" s="226"/>
      <c r="NB7" s="226"/>
      <c r="NC7" s="226"/>
      <c r="NE7" s="226"/>
      <c r="NF7" s="226"/>
      <c r="NH7" s="226"/>
      <c r="NI7" s="226"/>
      <c r="NK7" s="226"/>
      <c r="NL7" s="226"/>
      <c r="NN7" s="226"/>
      <c r="NO7" s="226"/>
      <c r="NQ7" s="226"/>
      <c r="NR7" s="226"/>
      <c r="NT7" s="226"/>
      <c r="NU7" s="226"/>
      <c r="NW7" s="226"/>
      <c r="NX7" s="226"/>
      <c r="NZ7" s="226"/>
      <c r="OA7" s="226"/>
      <c r="OC7" s="226"/>
      <c r="OD7" s="226"/>
      <c r="OF7" s="226"/>
      <c r="OG7" s="226"/>
      <c r="OI7" s="226"/>
      <c r="OJ7" s="226"/>
      <c r="OL7" s="226"/>
      <c r="OM7" s="226"/>
      <c r="OO7" s="226"/>
      <c r="OP7" s="226"/>
      <c r="OR7" s="226"/>
      <c r="OS7" s="226"/>
      <c r="OU7" s="226"/>
      <c r="OV7" s="226"/>
      <c r="OX7" s="226"/>
      <c r="OY7" s="226"/>
      <c r="PA7" s="226"/>
      <c r="PB7" s="226"/>
      <c r="PD7" s="226"/>
      <c r="PE7" s="226"/>
      <c r="PG7" s="226"/>
      <c r="PH7" s="226"/>
      <c r="PJ7" s="226"/>
      <c r="PK7" s="226"/>
      <c r="PM7" s="226"/>
      <c r="PN7" s="226"/>
      <c r="PP7" s="226"/>
      <c r="PQ7" s="226"/>
      <c r="PS7" s="226"/>
      <c r="PT7" s="226"/>
      <c r="PV7" s="226"/>
      <c r="PW7" s="226"/>
      <c r="PY7" s="226"/>
      <c r="PZ7" s="226"/>
      <c r="QB7" s="226"/>
      <c r="QC7" s="226"/>
      <c r="QE7" s="226"/>
      <c r="QF7" s="226"/>
      <c r="QH7" s="226"/>
      <c r="QI7" s="226"/>
      <c r="QK7" s="226"/>
      <c r="QL7" s="226"/>
      <c r="QN7" s="226"/>
      <c r="QO7" s="226"/>
      <c r="QQ7" s="226"/>
      <c r="QR7" s="226"/>
      <c r="QT7" s="226"/>
      <c r="QU7" s="226"/>
      <c r="QW7" s="226"/>
      <c r="QX7" s="226"/>
      <c r="QZ7" s="226"/>
      <c r="RA7" s="226"/>
      <c r="RC7" s="226"/>
      <c r="RD7" s="226"/>
      <c r="RF7" s="226"/>
      <c r="RG7" s="226"/>
      <c r="RI7" s="226"/>
      <c r="RJ7" s="226"/>
      <c r="RL7" s="226"/>
      <c r="RM7" s="226"/>
      <c r="RO7" s="226"/>
      <c r="RP7" s="226"/>
      <c r="RR7" s="226"/>
      <c r="RS7" s="226"/>
      <c r="RU7" s="226"/>
      <c r="RV7" s="226"/>
      <c r="RX7" s="226"/>
      <c r="RY7" s="226"/>
      <c r="SA7" s="226"/>
      <c r="SB7" s="226"/>
      <c r="SD7" s="226"/>
      <c r="SE7" s="226"/>
    </row>
    <row r="8" spans="1:499">
      <c r="B8" s="228"/>
      <c r="C8" s="278" t="s">
        <v>734</v>
      </c>
      <c r="D8" s="279" t="s">
        <v>843</v>
      </c>
      <c r="E8" s="280"/>
      <c r="F8" s="226"/>
      <c r="G8" s="226"/>
      <c r="I8" s="226"/>
      <c r="J8" s="226"/>
      <c r="L8" s="226"/>
      <c r="M8" s="226"/>
      <c r="O8" s="226"/>
      <c r="P8" s="226"/>
      <c r="R8" s="226"/>
      <c r="S8" s="226"/>
      <c r="U8" s="226"/>
      <c r="V8" s="226"/>
      <c r="X8" s="226"/>
      <c r="Y8" s="226"/>
      <c r="AA8" s="226"/>
      <c r="AB8" s="226"/>
      <c r="AD8" s="226"/>
      <c r="AE8" s="226"/>
      <c r="AG8" s="226"/>
      <c r="AH8" s="226"/>
      <c r="AJ8" s="226"/>
      <c r="AK8" s="226"/>
      <c r="AM8" s="226"/>
      <c r="AN8" s="226"/>
      <c r="AP8" s="226"/>
      <c r="AQ8" s="226"/>
      <c r="AS8" s="226"/>
      <c r="AT8" s="226"/>
      <c r="AV8" s="226"/>
      <c r="AW8" s="226"/>
      <c r="AY8" s="226"/>
      <c r="AZ8" s="226"/>
      <c r="BB8" s="226"/>
      <c r="BC8" s="226"/>
      <c r="BE8" s="226"/>
      <c r="BF8" s="226"/>
      <c r="BH8" s="226"/>
      <c r="BI8" s="226"/>
      <c r="BK8" s="226"/>
      <c r="BL8" s="226"/>
      <c r="BN8" s="226"/>
      <c r="BO8" s="226"/>
      <c r="BQ8" s="226"/>
      <c r="BR8" s="226"/>
      <c r="BT8" s="226"/>
      <c r="BU8" s="226"/>
      <c r="BW8" s="226"/>
      <c r="BX8" s="226"/>
      <c r="BZ8" s="226"/>
      <c r="CA8" s="226"/>
      <c r="CC8" s="226"/>
      <c r="CD8" s="226"/>
      <c r="CF8" s="226"/>
      <c r="CG8" s="226"/>
      <c r="CI8" s="226"/>
      <c r="CJ8" s="226"/>
      <c r="CL8" s="226"/>
      <c r="CM8" s="226"/>
      <c r="CO8" s="226"/>
      <c r="CP8" s="226"/>
      <c r="CR8" s="226"/>
      <c r="CS8" s="226"/>
      <c r="CU8" s="226"/>
      <c r="CV8" s="226"/>
      <c r="CX8" s="226"/>
      <c r="CY8" s="226"/>
      <c r="DA8" s="226"/>
      <c r="DB8" s="226"/>
      <c r="DD8" s="226"/>
      <c r="DE8" s="226"/>
      <c r="DG8" s="226"/>
      <c r="DH8" s="226"/>
      <c r="DJ8" s="226"/>
      <c r="DK8" s="226"/>
      <c r="DM8" s="226"/>
      <c r="DN8" s="226"/>
      <c r="DP8" s="226"/>
      <c r="DQ8" s="226"/>
      <c r="DS8" s="226"/>
      <c r="DT8" s="226"/>
      <c r="DV8" s="226"/>
      <c r="DW8" s="226"/>
      <c r="DY8" s="226"/>
      <c r="DZ8" s="226"/>
      <c r="EB8" s="226"/>
      <c r="EC8" s="226"/>
      <c r="EE8" s="226"/>
      <c r="EF8" s="226"/>
      <c r="EH8" s="226"/>
      <c r="EI8" s="226"/>
      <c r="EK8" s="226"/>
      <c r="EL8" s="226"/>
      <c r="EN8" s="226"/>
      <c r="EO8" s="226"/>
      <c r="EQ8" s="226"/>
      <c r="ER8" s="226"/>
      <c r="ET8" s="226"/>
      <c r="EU8" s="226"/>
      <c r="EW8" s="226"/>
      <c r="EX8" s="226"/>
      <c r="EZ8" s="226"/>
      <c r="FA8" s="226"/>
      <c r="FC8" s="226"/>
      <c r="FD8" s="226"/>
      <c r="FF8" s="226"/>
      <c r="FG8" s="226"/>
      <c r="FI8" s="226"/>
      <c r="FJ8" s="226"/>
      <c r="FL8" s="226"/>
      <c r="FM8" s="226"/>
      <c r="FO8" s="226"/>
      <c r="FP8" s="226"/>
      <c r="FR8" s="226"/>
      <c r="FS8" s="226"/>
      <c r="FU8" s="226"/>
      <c r="FV8" s="226"/>
      <c r="FX8" s="226"/>
      <c r="FY8" s="226"/>
      <c r="GA8" s="226"/>
      <c r="GB8" s="226"/>
      <c r="GD8" s="226"/>
      <c r="GE8" s="226"/>
      <c r="GG8" s="226"/>
      <c r="GH8" s="226"/>
      <c r="GJ8" s="226"/>
      <c r="GK8" s="226"/>
      <c r="GM8" s="226"/>
      <c r="GN8" s="226"/>
      <c r="GP8" s="226"/>
      <c r="GQ8" s="226"/>
      <c r="GS8" s="226"/>
      <c r="GT8" s="226"/>
      <c r="GV8" s="226"/>
      <c r="GW8" s="226"/>
      <c r="GY8" s="226"/>
      <c r="GZ8" s="226"/>
      <c r="HB8" s="226"/>
      <c r="HC8" s="226"/>
      <c r="HE8" s="226"/>
      <c r="HF8" s="226"/>
      <c r="HH8" s="226"/>
      <c r="HI8" s="226"/>
      <c r="HK8" s="226"/>
      <c r="HL8" s="226"/>
      <c r="HN8" s="226"/>
      <c r="HO8" s="226"/>
      <c r="HQ8" s="226"/>
      <c r="HR8" s="226"/>
      <c r="HT8" s="226"/>
      <c r="HU8" s="226"/>
      <c r="HW8" s="226"/>
      <c r="HX8" s="226"/>
      <c r="HZ8" s="226"/>
      <c r="IA8" s="226"/>
      <c r="IC8" s="226"/>
      <c r="ID8" s="226"/>
      <c r="IF8" s="226"/>
      <c r="IG8" s="226"/>
      <c r="II8" s="226"/>
      <c r="IJ8" s="226"/>
      <c r="IL8" s="226"/>
      <c r="IM8" s="226"/>
      <c r="IO8" s="226"/>
      <c r="IP8" s="226"/>
      <c r="IR8" s="226"/>
      <c r="IS8" s="226"/>
      <c r="IU8" s="226"/>
      <c r="IV8" s="226"/>
      <c r="IX8" s="226"/>
      <c r="IY8" s="226"/>
      <c r="JA8" s="226"/>
      <c r="JB8" s="226"/>
      <c r="JD8" s="226"/>
      <c r="JE8" s="226"/>
      <c r="JG8" s="226"/>
      <c r="JH8" s="226"/>
      <c r="JJ8" s="226"/>
      <c r="JK8" s="226"/>
      <c r="JM8" s="226"/>
      <c r="JN8" s="226"/>
      <c r="JP8" s="226"/>
      <c r="JQ8" s="226"/>
      <c r="JS8" s="226"/>
      <c r="JT8" s="226"/>
      <c r="JV8" s="226"/>
      <c r="JW8" s="226"/>
      <c r="JY8" s="226"/>
      <c r="JZ8" s="226"/>
      <c r="KB8" s="226"/>
      <c r="KC8" s="226"/>
      <c r="KE8" s="226"/>
      <c r="KF8" s="226"/>
      <c r="KH8" s="226"/>
      <c r="KI8" s="226"/>
      <c r="KK8" s="226"/>
      <c r="KL8" s="226"/>
      <c r="KN8" s="226"/>
      <c r="KO8" s="226"/>
      <c r="KQ8" s="226"/>
      <c r="KR8" s="226"/>
      <c r="KT8" s="226"/>
      <c r="KU8" s="226"/>
      <c r="KW8" s="226"/>
      <c r="KX8" s="226"/>
      <c r="KZ8" s="226"/>
      <c r="LA8" s="226"/>
      <c r="LC8" s="226"/>
      <c r="LD8" s="226"/>
      <c r="LF8" s="226"/>
      <c r="LG8" s="226"/>
      <c r="LI8" s="226"/>
      <c r="LJ8" s="226"/>
      <c r="LL8" s="226"/>
      <c r="LM8" s="226"/>
      <c r="LO8" s="226"/>
      <c r="LP8" s="226"/>
      <c r="LR8" s="226"/>
      <c r="LS8" s="226"/>
      <c r="LU8" s="226"/>
      <c r="LV8" s="226"/>
      <c r="LX8" s="226"/>
      <c r="LY8" s="226"/>
      <c r="MA8" s="226"/>
      <c r="MB8" s="226"/>
      <c r="MD8" s="226"/>
      <c r="ME8" s="226"/>
      <c r="MG8" s="226"/>
      <c r="MH8" s="226"/>
      <c r="MJ8" s="226"/>
      <c r="MK8" s="226"/>
      <c r="MM8" s="226"/>
      <c r="MN8" s="226"/>
      <c r="MP8" s="226"/>
      <c r="MQ8" s="226"/>
      <c r="MS8" s="226"/>
      <c r="MT8" s="226"/>
      <c r="MV8" s="226"/>
      <c r="MW8" s="226"/>
      <c r="MY8" s="226"/>
      <c r="MZ8" s="226"/>
      <c r="NB8" s="226"/>
      <c r="NC8" s="226"/>
      <c r="NE8" s="226"/>
      <c r="NF8" s="226"/>
      <c r="NH8" s="226"/>
      <c r="NI8" s="226"/>
      <c r="NK8" s="226"/>
      <c r="NL8" s="226"/>
      <c r="NN8" s="226"/>
      <c r="NO8" s="226"/>
      <c r="NQ8" s="226"/>
      <c r="NR8" s="226"/>
      <c r="NT8" s="226"/>
      <c r="NU8" s="226"/>
      <c r="NW8" s="226"/>
      <c r="NX8" s="226"/>
      <c r="NZ8" s="226"/>
      <c r="OA8" s="226"/>
      <c r="OC8" s="226"/>
      <c r="OD8" s="226"/>
      <c r="OF8" s="226"/>
      <c r="OG8" s="226"/>
      <c r="OI8" s="226"/>
      <c r="OJ8" s="226"/>
      <c r="OL8" s="226"/>
      <c r="OM8" s="226"/>
      <c r="OO8" s="226"/>
      <c r="OP8" s="226"/>
      <c r="OR8" s="226"/>
      <c r="OS8" s="226"/>
      <c r="OU8" s="226"/>
      <c r="OV8" s="226"/>
      <c r="OX8" s="226"/>
      <c r="OY8" s="226"/>
      <c r="PA8" s="226"/>
      <c r="PB8" s="226"/>
      <c r="PD8" s="226"/>
      <c r="PE8" s="226"/>
      <c r="PG8" s="226"/>
      <c r="PH8" s="226"/>
      <c r="PJ8" s="226"/>
      <c r="PK8" s="226"/>
      <c r="PM8" s="226"/>
      <c r="PN8" s="226"/>
      <c r="PP8" s="226"/>
      <c r="PQ8" s="226"/>
      <c r="PS8" s="226"/>
      <c r="PT8" s="226"/>
      <c r="PV8" s="226"/>
      <c r="PW8" s="226"/>
      <c r="PY8" s="226"/>
      <c r="PZ8" s="226"/>
      <c r="QB8" s="226"/>
      <c r="QC8" s="226"/>
      <c r="QE8" s="226"/>
      <c r="QF8" s="226"/>
      <c r="QH8" s="226"/>
      <c r="QI8" s="226"/>
      <c r="QK8" s="226"/>
      <c r="QL8" s="226"/>
      <c r="QN8" s="226"/>
      <c r="QO8" s="226"/>
      <c r="QQ8" s="226"/>
      <c r="QR8" s="226"/>
      <c r="QT8" s="226"/>
      <c r="QU8" s="226"/>
      <c r="QW8" s="226"/>
      <c r="QX8" s="226"/>
      <c r="QZ8" s="226"/>
      <c r="RA8" s="226"/>
      <c r="RC8" s="226"/>
      <c r="RD8" s="226"/>
      <c r="RF8" s="226"/>
      <c r="RG8" s="226"/>
      <c r="RI8" s="226"/>
      <c r="RJ8" s="226"/>
      <c r="RL8" s="226"/>
      <c r="RM8" s="226"/>
      <c r="RO8" s="226"/>
      <c r="RP8" s="226"/>
      <c r="RR8" s="226"/>
      <c r="RS8" s="226"/>
      <c r="RU8" s="226"/>
      <c r="RV8" s="226"/>
      <c r="RX8" s="226"/>
      <c r="RY8" s="226"/>
      <c r="SA8" s="226"/>
      <c r="SB8" s="226"/>
      <c r="SD8" s="226"/>
      <c r="SE8" s="226"/>
    </row>
    <row r="9" spans="1:499" ht="3.75" customHeight="1">
      <c r="B9" s="228"/>
      <c r="C9" s="281"/>
      <c r="D9" s="282"/>
      <c r="E9" s="283"/>
      <c r="F9" s="226"/>
      <c r="G9" s="226"/>
      <c r="I9" s="226"/>
      <c r="J9" s="226"/>
      <c r="L9" s="226"/>
      <c r="M9" s="226"/>
      <c r="O9" s="226"/>
      <c r="P9" s="226"/>
      <c r="R9" s="226"/>
      <c r="S9" s="226"/>
      <c r="U9" s="226"/>
      <c r="V9" s="226"/>
      <c r="X9" s="226"/>
      <c r="Y9" s="226"/>
      <c r="AA9" s="226"/>
      <c r="AB9" s="226"/>
      <c r="AD9" s="226"/>
      <c r="AE9" s="226"/>
      <c r="AG9" s="226"/>
      <c r="AH9" s="226"/>
      <c r="AJ9" s="226"/>
      <c r="AK9" s="226"/>
      <c r="AM9" s="226"/>
      <c r="AN9" s="226"/>
      <c r="AP9" s="226"/>
      <c r="AQ9" s="226"/>
      <c r="AS9" s="226"/>
      <c r="AT9" s="226"/>
      <c r="AV9" s="226"/>
      <c r="AW9" s="226"/>
      <c r="AY9" s="226"/>
      <c r="AZ9" s="226"/>
      <c r="BB9" s="226"/>
      <c r="BC9" s="226"/>
      <c r="BE9" s="226"/>
      <c r="BF9" s="226"/>
      <c r="BH9" s="226"/>
      <c r="BI9" s="226"/>
      <c r="BK9" s="226"/>
      <c r="BL9" s="226"/>
      <c r="BN9" s="226"/>
      <c r="BO9" s="226"/>
      <c r="BQ9" s="226"/>
      <c r="BR9" s="226"/>
      <c r="BT9" s="226"/>
      <c r="BU9" s="226"/>
      <c r="BW9" s="226"/>
      <c r="BX9" s="226"/>
      <c r="BZ9" s="226"/>
      <c r="CA9" s="226"/>
      <c r="CC9" s="226"/>
      <c r="CD9" s="226"/>
      <c r="CF9" s="226"/>
      <c r="CG9" s="226"/>
      <c r="CI9" s="226"/>
      <c r="CJ9" s="226"/>
      <c r="CL9" s="226"/>
      <c r="CM9" s="226"/>
      <c r="CO9" s="226"/>
      <c r="CP9" s="226"/>
      <c r="CR9" s="226"/>
      <c r="CS9" s="226"/>
      <c r="CU9" s="226"/>
      <c r="CV9" s="226"/>
      <c r="CX9" s="226"/>
      <c r="CY9" s="226"/>
      <c r="DA9" s="226"/>
      <c r="DB9" s="226"/>
      <c r="DD9" s="226"/>
      <c r="DE9" s="226"/>
      <c r="DG9" s="226"/>
      <c r="DH9" s="226"/>
      <c r="DJ9" s="226"/>
      <c r="DK9" s="226"/>
      <c r="DM9" s="226"/>
      <c r="DN9" s="226"/>
      <c r="DP9" s="226"/>
      <c r="DQ9" s="226"/>
      <c r="DS9" s="226"/>
      <c r="DT9" s="226"/>
      <c r="DV9" s="226"/>
      <c r="DW9" s="226"/>
      <c r="DY9" s="226"/>
      <c r="DZ9" s="226"/>
      <c r="EB9" s="226"/>
      <c r="EC9" s="226"/>
      <c r="EE9" s="226"/>
      <c r="EF9" s="226"/>
      <c r="EH9" s="226"/>
      <c r="EI9" s="226"/>
      <c r="EK9" s="226"/>
      <c r="EL9" s="226"/>
      <c r="EN9" s="226"/>
      <c r="EO9" s="226"/>
      <c r="EQ9" s="226"/>
      <c r="ER9" s="226"/>
      <c r="ET9" s="226"/>
      <c r="EU9" s="226"/>
      <c r="EW9" s="226"/>
      <c r="EX9" s="226"/>
      <c r="EZ9" s="226"/>
      <c r="FA9" s="226"/>
      <c r="FC9" s="226"/>
      <c r="FD9" s="226"/>
      <c r="FF9" s="226"/>
      <c r="FG9" s="226"/>
      <c r="FI9" s="226"/>
      <c r="FJ9" s="226"/>
      <c r="FL9" s="226"/>
      <c r="FM9" s="226"/>
      <c r="FO9" s="226"/>
      <c r="FP9" s="226"/>
      <c r="FR9" s="226"/>
      <c r="FS9" s="226"/>
      <c r="FU9" s="226"/>
      <c r="FV9" s="226"/>
      <c r="FX9" s="226"/>
      <c r="FY9" s="226"/>
      <c r="GA9" s="226"/>
      <c r="GB9" s="226"/>
      <c r="GD9" s="226"/>
      <c r="GE9" s="226"/>
      <c r="GG9" s="226"/>
      <c r="GH9" s="226"/>
      <c r="GJ9" s="226"/>
      <c r="GK9" s="226"/>
      <c r="GM9" s="226"/>
      <c r="GN9" s="226"/>
      <c r="GP9" s="226"/>
      <c r="GQ9" s="226"/>
      <c r="GS9" s="226"/>
      <c r="GT9" s="226"/>
      <c r="GV9" s="226"/>
      <c r="GW9" s="226"/>
      <c r="GY9" s="226"/>
      <c r="GZ9" s="226"/>
      <c r="HB9" s="226"/>
      <c r="HC9" s="226"/>
      <c r="HE9" s="226"/>
      <c r="HF9" s="226"/>
      <c r="HH9" s="226"/>
      <c r="HI9" s="226"/>
      <c r="HK9" s="226"/>
      <c r="HL9" s="226"/>
      <c r="HN9" s="226"/>
      <c r="HO9" s="226"/>
      <c r="HQ9" s="226"/>
      <c r="HR9" s="226"/>
      <c r="HT9" s="226"/>
      <c r="HU9" s="226"/>
      <c r="HW9" s="226"/>
      <c r="HX9" s="226"/>
      <c r="HZ9" s="226"/>
      <c r="IA9" s="226"/>
      <c r="IC9" s="226"/>
      <c r="ID9" s="226"/>
      <c r="IF9" s="226"/>
      <c r="IG9" s="226"/>
      <c r="II9" s="226"/>
      <c r="IJ9" s="226"/>
      <c r="IL9" s="226"/>
      <c r="IM9" s="226"/>
      <c r="IO9" s="226"/>
      <c r="IP9" s="226"/>
      <c r="IR9" s="226"/>
      <c r="IS9" s="226"/>
      <c r="IU9" s="226"/>
      <c r="IV9" s="226"/>
      <c r="IX9" s="226"/>
      <c r="IY9" s="226"/>
      <c r="JA9" s="226"/>
      <c r="JB9" s="226"/>
      <c r="JD9" s="226"/>
      <c r="JE9" s="226"/>
      <c r="JG9" s="226"/>
      <c r="JH9" s="226"/>
      <c r="JJ9" s="226"/>
      <c r="JK9" s="226"/>
      <c r="JM9" s="226"/>
      <c r="JN9" s="226"/>
      <c r="JP9" s="226"/>
      <c r="JQ9" s="226"/>
      <c r="JS9" s="226"/>
      <c r="JT9" s="226"/>
      <c r="JV9" s="226"/>
      <c r="JW9" s="226"/>
      <c r="JY9" s="226"/>
      <c r="JZ9" s="226"/>
      <c r="KB9" s="226"/>
      <c r="KC9" s="226"/>
      <c r="KE9" s="226"/>
      <c r="KF9" s="226"/>
      <c r="KH9" s="226"/>
      <c r="KI9" s="226"/>
      <c r="KK9" s="226"/>
      <c r="KL9" s="226"/>
      <c r="KN9" s="226"/>
      <c r="KO9" s="226"/>
      <c r="KQ9" s="226"/>
      <c r="KR9" s="226"/>
      <c r="KT9" s="226"/>
      <c r="KU9" s="226"/>
      <c r="KW9" s="226"/>
      <c r="KX9" s="226"/>
      <c r="KZ9" s="226"/>
      <c r="LA9" s="226"/>
      <c r="LC9" s="226"/>
      <c r="LD9" s="226"/>
      <c r="LF9" s="226"/>
      <c r="LG9" s="226"/>
      <c r="LI9" s="226"/>
      <c r="LJ9" s="226"/>
      <c r="LL9" s="226"/>
      <c r="LM9" s="226"/>
      <c r="LO9" s="226"/>
      <c r="LP9" s="226"/>
      <c r="LR9" s="226"/>
      <c r="LS9" s="226"/>
      <c r="LU9" s="226"/>
      <c r="LV9" s="226"/>
      <c r="LX9" s="226"/>
      <c r="LY9" s="226"/>
      <c r="MA9" s="226"/>
      <c r="MB9" s="226"/>
      <c r="MD9" s="226"/>
      <c r="ME9" s="226"/>
      <c r="MG9" s="226"/>
      <c r="MH9" s="226"/>
      <c r="MJ9" s="226"/>
      <c r="MK9" s="226"/>
      <c r="MM9" s="226"/>
      <c r="MN9" s="226"/>
      <c r="MP9" s="226"/>
      <c r="MQ9" s="226"/>
      <c r="MS9" s="226"/>
      <c r="MT9" s="226"/>
      <c r="MV9" s="226"/>
      <c r="MW9" s="226"/>
      <c r="MY9" s="226"/>
      <c r="MZ9" s="226"/>
      <c r="NB9" s="226"/>
      <c r="NC9" s="226"/>
      <c r="NE9" s="226"/>
      <c r="NF9" s="226"/>
      <c r="NH9" s="226"/>
      <c r="NI9" s="226"/>
      <c r="NK9" s="226"/>
      <c r="NL9" s="226"/>
      <c r="NN9" s="226"/>
      <c r="NO9" s="226"/>
      <c r="NQ9" s="226"/>
      <c r="NR9" s="226"/>
      <c r="NT9" s="226"/>
      <c r="NU9" s="226"/>
      <c r="NW9" s="226"/>
      <c r="NX9" s="226"/>
      <c r="NZ9" s="226"/>
      <c r="OA9" s="226"/>
      <c r="OC9" s="226"/>
      <c r="OD9" s="226"/>
      <c r="OF9" s="226"/>
      <c r="OG9" s="226"/>
      <c r="OI9" s="226"/>
      <c r="OJ9" s="226"/>
      <c r="OL9" s="226"/>
      <c r="OM9" s="226"/>
      <c r="OO9" s="226"/>
      <c r="OP9" s="226"/>
      <c r="OR9" s="226"/>
      <c r="OS9" s="226"/>
      <c r="OU9" s="226"/>
      <c r="OV9" s="226"/>
      <c r="OX9" s="226"/>
      <c r="OY9" s="226"/>
      <c r="PA9" s="226"/>
      <c r="PB9" s="226"/>
      <c r="PD9" s="226"/>
      <c r="PE9" s="226"/>
      <c r="PG9" s="226"/>
      <c r="PH9" s="226"/>
      <c r="PJ9" s="226"/>
      <c r="PK9" s="226"/>
      <c r="PM9" s="226"/>
      <c r="PN9" s="226"/>
      <c r="PP9" s="226"/>
      <c r="PQ9" s="226"/>
      <c r="PS9" s="226"/>
      <c r="PT9" s="226"/>
      <c r="PV9" s="226"/>
      <c r="PW9" s="226"/>
      <c r="PY9" s="226"/>
      <c r="PZ9" s="226"/>
      <c r="QB9" s="226"/>
      <c r="QC9" s="226"/>
      <c r="QE9" s="226"/>
      <c r="QF9" s="226"/>
      <c r="QH9" s="226"/>
      <c r="QI9" s="226"/>
      <c r="QK9" s="226"/>
      <c r="QL9" s="226"/>
      <c r="QN9" s="226"/>
      <c r="QO9" s="226"/>
      <c r="QQ9" s="226"/>
      <c r="QR9" s="226"/>
      <c r="QT9" s="226"/>
      <c r="QU9" s="226"/>
      <c r="QW9" s="226"/>
      <c r="QX9" s="226"/>
      <c r="QZ9" s="226"/>
      <c r="RA9" s="226"/>
      <c r="RC9" s="226"/>
      <c r="RD9" s="226"/>
      <c r="RF9" s="226"/>
      <c r="RG9" s="226"/>
      <c r="RI9" s="226"/>
      <c r="RJ9" s="226"/>
      <c r="RL9" s="226"/>
      <c r="RM9" s="226"/>
      <c r="RO9" s="226"/>
      <c r="RP9" s="226"/>
      <c r="RR9" s="226"/>
      <c r="RS9" s="226"/>
      <c r="RU9" s="226"/>
      <c r="RV9" s="226"/>
      <c r="RX9" s="226"/>
      <c r="RY9" s="226"/>
      <c r="SA9" s="226"/>
      <c r="SB9" s="226"/>
      <c r="SD9" s="226"/>
      <c r="SE9" s="226"/>
    </row>
    <row r="10" spans="1:499" ht="13.9" customHeight="1">
      <c r="A10" s="230" t="s">
        <v>844</v>
      </c>
      <c r="B10" s="231" t="s">
        <v>845</v>
      </c>
      <c r="C10" s="284">
        <v>4</v>
      </c>
      <c r="D10" s="232">
        <v>100</v>
      </c>
      <c r="E10" s="233"/>
      <c r="F10" s="226"/>
      <c r="G10" s="226"/>
      <c r="I10" s="226"/>
      <c r="J10" s="226"/>
      <c r="L10" s="226"/>
      <c r="M10" s="226"/>
      <c r="O10" s="226"/>
      <c r="P10" s="226"/>
      <c r="R10" s="226"/>
      <c r="S10" s="226"/>
      <c r="U10" s="226"/>
      <c r="V10" s="226"/>
      <c r="X10" s="226"/>
      <c r="Y10" s="226"/>
      <c r="AA10" s="226"/>
      <c r="AB10" s="226"/>
      <c r="AD10" s="226"/>
      <c r="AE10" s="226"/>
      <c r="AG10" s="226"/>
      <c r="AH10" s="226"/>
      <c r="AJ10" s="226"/>
      <c r="AK10" s="226"/>
      <c r="AM10" s="226"/>
      <c r="AN10" s="226"/>
      <c r="AP10" s="226"/>
      <c r="AQ10" s="226"/>
      <c r="AS10" s="226"/>
      <c r="AT10" s="226"/>
      <c r="AV10" s="226"/>
      <c r="AW10" s="226"/>
      <c r="AY10" s="226"/>
      <c r="AZ10" s="226"/>
      <c r="BB10" s="226"/>
      <c r="BC10" s="226"/>
      <c r="BE10" s="226"/>
      <c r="BF10" s="226"/>
      <c r="BH10" s="226"/>
      <c r="BI10" s="226"/>
      <c r="BK10" s="226"/>
      <c r="BL10" s="226"/>
      <c r="BN10" s="226"/>
      <c r="BO10" s="226"/>
      <c r="BQ10" s="226"/>
      <c r="BR10" s="226"/>
      <c r="BT10" s="226"/>
      <c r="BU10" s="226"/>
      <c r="BW10" s="226"/>
      <c r="BX10" s="226"/>
      <c r="BZ10" s="226"/>
      <c r="CA10" s="226"/>
      <c r="CC10" s="226"/>
      <c r="CD10" s="226"/>
      <c r="CF10" s="226"/>
      <c r="CG10" s="226"/>
      <c r="CI10" s="226"/>
      <c r="CJ10" s="226"/>
      <c r="CL10" s="226"/>
      <c r="CM10" s="226"/>
      <c r="CO10" s="226"/>
      <c r="CP10" s="226"/>
      <c r="CR10" s="226"/>
      <c r="CS10" s="226"/>
      <c r="CU10" s="226"/>
      <c r="CV10" s="226"/>
      <c r="CX10" s="226"/>
      <c r="CY10" s="226"/>
      <c r="DA10" s="226"/>
      <c r="DB10" s="226"/>
      <c r="DD10" s="226"/>
      <c r="DE10" s="226"/>
      <c r="DG10" s="226"/>
      <c r="DH10" s="226"/>
      <c r="DJ10" s="226"/>
      <c r="DK10" s="226"/>
      <c r="DM10" s="226"/>
      <c r="DN10" s="226"/>
      <c r="DP10" s="226"/>
      <c r="DQ10" s="226"/>
      <c r="DS10" s="226"/>
      <c r="DT10" s="226"/>
      <c r="DV10" s="226"/>
      <c r="DW10" s="226"/>
      <c r="DY10" s="226"/>
      <c r="DZ10" s="226"/>
      <c r="EB10" s="226"/>
      <c r="EC10" s="226"/>
      <c r="EE10" s="226"/>
      <c r="EF10" s="226"/>
      <c r="EH10" s="226"/>
      <c r="EI10" s="226"/>
      <c r="EK10" s="226"/>
      <c r="EL10" s="226"/>
      <c r="EN10" s="226"/>
      <c r="EO10" s="226"/>
      <c r="EQ10" s="226"/>
      <c r="ER10" s="226"/>
      <c r="ET10" s="226"/>
      <c r="EU10" s="226"/>
      <c r="EW10" s="226"/>
      <c r="EX10" s="226"/>
      <c r="EZ10" s="226"/>
      <c r="FA10" s="226"/>
      <c r="FC10" s="226"/>
      <c r="FD10" s="226"/>
      <c r="FF10" s="226"/>
      <c r="FG10" s="226"/>
      <c r="FI10" s="226"/>
      <c r="FJ10" s="226"/>
      <c r="FL10" s="226"/>
      <c r="FM10" s="226"/>
      <c r="FO10" s="226"/>
      <c r="FP10" s="226"/>
      <c r="FR10" s="226"/>
      <c r="FS10" s="226"/>
      <c r="FU10" s="226"/>
      <c r="FV10" s="226"/>
      <c r="FX10" s="226"/>
      <c r="FY10" s="226"/>
      <c r="GA10" s="226"/>
      <c r="GB10" s="226"/>
      <c r="GD10" s="226"/>
      <c r="GE10" s="226"/>
      <c r="GG10" s="226"/>
      <c r="GH10" s="226"/>
      <c r="GJ10" s="226"/>
      <c r="GK10" s="226"/>
      <c r="GM10" s="226"/>
      <c r="GN10" s="226"/>
      <c r="GP10" s="226"/>
      <c r="GQ10" s="226"/>
      <c r="GS10" s="226"/>
      <c r="GT10" s="226"/>
      <c r="GV10" s="226"/>
      <c r="GW10" s="226"/>
      <c r="GY10" s="226"/>
      <c r="GZ10" s="226"/>
      <c r="HB10" s="226"/>
      <c r="HC10" s="226"/>
      <c r="HE10" s="226"/>
      <c r="HF10" s="226"/>
      <c r="HH10" s="226"/>
      <c r="HI10" s="226"/>
      <c r="HK10" s="226"/>
      <c r="HL10" s="226"/>
      <c r="HN10" s="226"/>
      <c r="HO10" s="226"/>
      <c r="HQ10" s="226"/>
      <c r="HR10" s="226"/>
      <c r="HT10" s="226"/>
      <c r="HU10" s="226"/>
      <c r="HW10" s="226"/>
      <c r="HX10" s="226"/>
      <c r="HZ10" s="226"/>
      <c r="IA10" s="226"/>
      <c r="IC10" s="226"/>
      <c r="ID10" s="226"/>
      <c r="IF10" s="226"/>
      <c r="IG10" s="226"/>
      <c r="II10" s="226"/>
      <c r="IJ10" s="226"/>
      <c r="IL10" s="226"/>
      <c r="IM10" s="226"/>
      <c r="IO10" s="226"/>
      <c r="IP10" s="226"/>
      <c r="IR10" s="226"/>
      <c r="IS10" s="226"/>
      <c r="IU10" s="226"/>
      <c r="IV10" s="226"/>
      <c r="IX10" s="226"/>
      <c r="IY10" s="226"/>
      <c r="JA10" s="226"/>
      <c r="JB10" s="226"/>
      <c r="JD10" s="226"/>
      <c r="JE10" s="226"/>
      <c r="JG10" s="226"/>
      <c r="JH10" s="226"/>
      <c r="JJ10" s="226"/>
      <c r="JK10" s="226"/>
      <c r="JM10" s="226"/>
      <c r="JN10" s="226"/>
      <c r="JP10" s="226"/>
      <c r="JQ10" s="226"/>
      <c r="JS10" s="226"/>
      <c r="JT10" s="226"/>
      <c r="JV10" s="226"/>
      <c r="JW10" s="226"/>
      <c r="JY10" s="226"/>
      <c r="JZ10" s="226"/>
      <c r="KB10" s="226"/>
      <c r="KC10" s="226"/>
      <c r="KE10" s="226"/>
      <c r="KF10" s="226"/>
      <c r="KH10" s="226"/>
      <c r="KI10" s="226"/>
      <c r="KK10" s="226"/>
      <c r="KL10" s="226"/>
      <c r="KN10" s="226"/>
      <c r="KO10" s="226"/>
      <c r="KQ10" s="226"/>
      <c r="KR10" s="226"/>
      <c r="KT10" s="226"/>
      <c r="KU10" s="226"/>
      <c r="KW10" s="226"/>
      <c r="KX10" s="226"/>
      <c r="KZ10" s="226"/>
      <c r="LA10" s="226"/>
      <c r="LC10" s="226"/>
      <c r="LD10" s="226"/>
      <c r="LF10" s="226"/>
      <c r="LG10" s="226"/>
      <c r="LI10" s="226"/>
      <c r="LJ10" s="226"/>
      <c r="LL10" s="226"/>
      <c r="LM10" s="226"/>
      <c r="LO10" s="226"/>
      <c r="LP10" s="226"/>
      <c r="LR10" s="226"/>
      <c r="LS10" s="226"/>
      <c r="LU10" s="226"/>
      <c r="LV10" s="226"/>
      <c r="LX10" s="226"/>
      <c r="LY10" s="226"/>
      <c r="MA10" s="226"/>
      <c r="MB10" s="226"/>
      <c r="MD10" s="226"/>
      <c r="ME10" s="226"/>
      <c r="MG10" s="226"/>
      <c r="MH10" s="226"/>
      <c r="MJ10" s="226"/>
      <c r="MK10" s="226"/>
      <c r="MM10" s="226"/>
      <c r="MN10" s="226"/>
      <c r="MP10" s="226"/>
      <c r="MQ10" s="226"/>
      <c r="MS10" s="226"/>
      <c r="MT10" s="226"/>
      <c r="MV10" s="226"/>
      <c r="MW10" s="226"/>
      <c r="MY10" s="226"/>
      <c r="MZ10" s="226"/>
      <c r="NB10" s="226"/>
      <c r="NC10" s="226"/>
      <c r="NE10" s="226"/>
      <c r="NF10" s="226"/>
      <c r="NH10" s="226"/>
      <c r="NI10" s="226"/>
      <c r="NK10" s="226"/>
      <c r="NL10" s="226"/>
      <c r="NN10" s="226"/>
      <c r="NO10" s="226"/>
      <c r="NQ10" s="226"/>
      <c r="NR10" s="226"/>
      <c r="NT10" s="226"/>
      <c r="NU10" s="226"/>
      <c r="NW10" s="226"/>
      <c r="NX10" s="226"/>
      <c r="NZ10" s="226"/>
      <c r="OA10" s="226"/>
      <c r="OC10" s="226"/>
      <c r="OD10" s="226"/>
      <c r="OF10" s="226"/>
      <c r="OG10" s="226"/>
      <c r="OI10" s="226"/>
      <c r="OJ10" s="226"/>
      <c r="OL10" s="226"/>
      <c r="OM10" s="226"/>
      <c r="OO10" s="226"/>
      <c r="OP10" s="226"/>
      <c r="OR10" s="226"/>
      <c r="OS10" s="226"/>
      <c r="OU10" s="226"/>
      <c r="OV10" s="226"/>
      <c r="OX10" s="226"/>
      <c r="OY10" s="226"/>
      <c r="PA10" s="226"/>
      <c r="PB10" s="226"/>
      <c r="PD10" s="226"/>
      <c r="PE10" s="226"/>
      <c r="PG10" s="226"/>
      <c r="PH10" s="226"/>
      <c r="PJ10" s="226"/>
      <c r="PK10" s="226"/>
      <c r="PM10" s="226"/>
      <c r="PN10" s="226"/>
      <c r="PP10" s="226"/>
      <c r="PQ10" s="226"/>
      <c r="PS10" s="226"/>
      <c r="PT10" s="226"/>
      <c r="PV10" s="226"/>
      <c r="PW10" s="226"/>
      <c r="PY10" s="226"/>
      <c r="PZ10" s="226"/>
      <c r="QB10" s="226"/>
      <c r="QC10" s="226"/>
      <c r="QE10" s="226"/>
      <c r="QF10" s="226"/>
      <c r="QH10" s="226"/>
      <c r="QI10" s="226"/>
      <c r="QK10" s="226"/>
      <c r="QL10" s="226"/>
      <c r="QN10" s="226"/>
      <c r="QO10" s="226"/>
      <c r="QQ10" s="226"/>
      <c r="QR10" s="226"/>
      <c r="QT10" s="226"/>
      <c r="QU10" s="226"/>
      <c r="QW10" s="226"/>
      <c r="QX10" s="226"/>
      <c r="QZ10" s="226"/>
      <c r="RA10" s="226"/>
      <c r="RC10" s="226"/>
      <c r="RD10" s="226"/>
      <c r="RF10" s="226"/>
      <c r="RG10" s="226"/>
      <c r="RI10" s="226"/>
      <c r="RJ10" s="226"/>
      <c r="RL10" s="226"/>
      <c r="RM10" s="226"/>
      <c r="RO10" s="226"/>
      <c r="RP10" s="226"/>
      <c r="RR10" s="226"/>
      <c r="RS10" s="226"/>
      <c r="RU10" s="226"/>
      <c r="RV10" s="226"/>
      <c r="RX10" s="226"/>
      <c r="RY10" s="226"/>
      <c r="SA10" s="226"/>
      <c r="SB10" s="226"/>
      <c r="SD10" s="226"/>
      <c r="SE10" s="226"/>
    </row>
    <row r="11" spans="1:499" s="236" customFormat="1" ht="12" customHeight="1">
      <c r="B11" s="239"/>
      <c r="C11" s="285"/>
      <c r="D11" s="234"/>
      <c r="E11" s="235"/>
    </row>
    <row r="12" spans="1:499" ht="12.4" customHeight="1">
      <c r="A12" s="226" t="s">
        <v>846</v>
      </c>
      <c r="B12" s="237" t="s">
        <v>847</v>
      </c>
      <c r="C12" s="286">
        <v>3</v>
      </c>
      <c r="D12" s="238">
        <v>75</v>
      </c>
      <c r="E12" s="287"/>
      <c r="F12" s="226"/>
      <c r="G12" s="226"/>
      <c r="I12" s="226"/>
      <c r="J12" s="226"/>
      <c r="L12" s="226"/>
      <c r="M12" s="226"/>
      <c r="O12" s="226"/>
      <c r="P12" s="226"/>
      <c r="R12" s="226"/>
      <c r="S12" s="226"/>
      <c r="U12" s="226"/>
      <c r="V12" s="226"/>
      <c r="X12" s="226"/>
      <c r="Y12" s="226"/>
      <c r="AA12" s="226"/>
      <c r="AB12" s="226"/>
      <c r="AD12" s="226"/>
      <c r="AE12" s="226"/>
      <c r="AG12" s="226"/>
      <c r="AH12" s="226"/>
      <c r="AJ12" s="226"/>
      <c r="AK12" s="226"/>
      <c r="AM12" s="226"/>
      <c r="AN12" s="226"/>
      <c r="AP12" s="226"/>
      <c r="AQ12" s="226"/>
      <c r="AS12" s="226"/>
      <c r="AT12" s="226"/>
      <c r="AV12" s="226"/>
      <c r="AW12" s="226"/>
      <c r="AY12" s="226"/>
      <c r="AZ12" s="226"/>
      <c r="BB12" s="226"/>
      <c r="BC12" s="226"/>
      <c r="BE12" s="226"/>
      <c r="BF12" s="226"/>
      <c r="BH12" s="226"/>
      <c r="BI12" s="226"/>
      <c r="BK12" s="226"/>
      <c r="BL12" s="226"/>
      <c r="BN12" s="226"/>
      <c r="BO12" s="226"/>
      <c r="BQ12" s="226"/>
      <c r="BR12" s="226"/>
      <c r="BT12" s="226"/>
      <c r="BU12" s="226"/>
      <c r="BW12" s="226"/>
      <c r="BX12" s="226"/>
      <c r="BZ12" s="226"/>
      <c r="CA12" s="226"/>
      <c r="CC12" s="226"/>
      <c r="CD12" s="226"/>
      <c r="CF12" s="226"/>
      <c r="CG12" s="226"/>
      <c r="CI12" s="226"/>
      <c r="CJ12" s="226"/>
      <c r="CL12" s="226"/>
      <c r="CM12" s="226"/>
      <c r="CO12" s="226"/>
      <c r="CP12" s="226"/>
      <c r="CR12" s="226"/>
      <c r="CS12" s="226"/>
      <c r="CU12" s="226"/>
      <c r="CV12" s="226"/>
      <c r="CX12" s="226"/>
      <c r="CY12" s="226"/>
      <c r="DA12" s="226"/>
      <c r="DB12" s="226"/>
      <c r="DD12" s="226"/>
      <c r="DE12" s="226"/>
      <c r="DG12" s="226"/>
      <c r="DH12" s="226"/>
      <c r="DJ12" s="226"/>
      <c r="DK12" s="226"/>
      <c r="DM12" s="226"/>
      <c r="DN12" s="226"/>
      <c r="DP12" s="226"/>
      <c r="DQ12" s="226"/>
      <c r="DS12" s="226"/>
      <c r="DT12" s="226"/>
      <c r="DV12" s="226"/>
      <c r="DW12" s="226"/>
      <c r="DY12" s="226"/>
      <c r="DZ12" s="226"/>
      <c r="EB12" s="226"/>
      <c r="EC12" s="226"/>
      <c r="EE12" s="226"/>
      <c r="EF12" s="226"/>
      <c r="EH12" s="226"/>
      <c r="EI12" s="226"/>
      <c r="EK12" s="226"/>
      <c r="EL12" s="226"/>
      <c r="EN12" s="226"/>
      <c r="EO12" s="226"/>
      <c r="EQ12" s="226"/>
      <c r="ER12" s="226"/>
      <c r="ET12" s="226"/>
      <c r="EU12" s="226"/>
      <c r="EW12" s="226"/>
      <c r="EX12" s="226"/>
      <c r="EZ12" s="226"/>
      <c r="FA12" s="226"/>
      <c r="FC12" s="226"/>
      <c r="FD12" s="226"/>
      <c r="FF12" s="226"/>
      <c r="FG12" s="226"/>
      <c r="FI12" s="226"/>
      <c r="FJ12" s="226"/>
      <c r="FL12" s="226"/>
      <c r="FM12" s="226"/>
      <c r="FO12" s="226"/>
      <c r="FP12" s="226"/>
      <c r="FR12" s="226"/>
      <c r="FS12" s="226"/>
      <c r="FU12" s="226"/>
      <c r="FV12" s="226"/>
      <c r="FX12" s="226"/>
      <c r="FY12" s="226"/>
      <c r="GA12" s="226"/>
      <c r="GB12" s="226"/>
      <c r="GD12" s="226"/>
      <c r="GE12" s="226"/>
      <c r="GG12" s="226"/>
      <c r="GH12" s="226"/>
      <c r="GJ12" s="226"/>
      <c r="GK12" s="226"/>
      <c r="GM12" s="226"/>
      <c r="GN12" s="226"/>
      <c r="GP12" s="226"/>
      <c r="GQ12" s="226"/>
      <c r="GS12" s="226"/>
      <c r="GT12" s="226"/>
      <c r="GV12" s="226"/>
      <c r="GW12" s="226"/>
      <c r="GY12" s="226"/>
      <c r="GZ12" s="226"/>
      <c r="HB12" s="226"/>
      <c r="HC12" s="226"/>
      <c r="HE12" s="226"/>
      <c r="HF12" s="226"/>
      <c r="HH12" s="226"/>
      <c r="HI12" s="226"/>
      <c r="HK12" s="226"/>
      <c r="HL12" s="226"/>
      <c r="HN12" s="226"/>
      <c r="HO12" s="226"/>
      <c r="HQ12" s="226"/>
      <c r="HR12" s="226"/>
      <c r="HT12" s="226"/>
      <c r="HU12" s="226"/>
      <c r="HW12" s="226"/>
      <c r="HX12" s="226"/>
      <c r="HZ12" s="226"/>
      <c r="IA12" s="226"/>
      <c r="IC12" s="226"/>
      <c r="ID12" s="226"/>
      <c r="IF12" s="226"/>
      <c r="IG12" s="226"/>
      <c r="II12" s="226"/>
      <c r="IJ12" s="226"/>
      <c r="IL12" s="226"/>
      <c r="IM12" s="226"/>
      <c r="IO12" s="226"/>
      <c r="IP12" s="226"/>
      <c r="IR12" s="226"/>
      <c r="IS12" s="226"/>
      <c r="IU12" s="226"/>
      <c r="IV12" s="226"/>
      <c r="IX12" s="226"/>
      <c r="IY12" s="226"/>
      <c r="JA12" s="226"/>
      <c r="JB12" s="226"/>
      <c r="JD12" s="226"/>
      <c r="JE12" s="226"/>
      <c r="JG12" s="226"/>
      <c r="JH12" s="226"/>
      <c r="JJ12" s="226"/>
      <c r="JK12" s="226"/>
      <c r="JM12" s="226"/>
      <c r="JN12" s="226"/>
      <c r="JP12" s="226"/>
      <c r="JQ12" s="226"/>
      <c r="JS12" s="226"/>
      <c r="JT12" s="226"/>
      <c r="JV12" s="226"/>
      <c r="JW12" s="226"/>
      <c r="JY12" s="226"/>
      <c r="JZ12" s="226"/>
      <c r="KB12" s="226"/>
      <c r="KC12" s="226"/>
      <c r="KE12" s="226"/>
      <c r="KF12" s="226"/>
      <c r="KH12" s="226"/>
      <c r="KI12" s="226"/>
      <c r="KK12" s="226"/>
      <c r="KL12" s="226"/>
      <c r="KN12" s="226"/>
      <c r="KO12" s="226"/>
      <c r="KQ12" s="226"/>
      <c r="KR12" s="226"/>
      <c r="KT12" s="226"/>
      <c r="KU12" s="226"/>
      <c r="KW12" s="226"/>
      <c r="KX12" s="226"/>
      <c r="KZ12" s="226"/>
      <c r="LA12" s="226"/>
      <c r="LC12" s="226"/>
      <c r="LD12" s="226"/>
      <c r="LF12" s="226"/>
      <c r="LG12" s="226"/>
      <c r="LI12" s="226"/>
      <c r="LJ12" s="226"/>
      <c r="LL12" s="226"/>
      <c r="LM12" s="226"/>
      <c r="LO12" s="226"/>
      <c r="LP12" s="226"/>
      <c r="LR12" s="226"/>
      <c r="LS12" s="226"/>
      <c r="LU12" s="226"/>
      <c r="LV12" s="226"/>
      <c r="LX12" s="226"/>
      <c r="LY12" s="226"/>
      <c r="MA12" s="226"/>
      <c r="MB12" s="226"/>
      <c r="MD12" s="226"/>
      <c r="ME12" s="226"/>
      <c r="MG12" s="226"/>
      <c r="MH12" s="226"/>
      <c r="MJ12" s="226"/>
      <c r="MK12" s="226"/>
      <c r="MM12" s="226"/>
      <c r="MN12" s="226"/>
      <c r="MP12" s="226"/>
      <c r="MQ12" s="226"/>
      <c r="MS12" s="226"/>
      <c r="MT12" s="226"/>
      <c r="MV12" s="226"/>
      <c r="MW12" s="226"/>
      <c r="MY12" s="226"/>
      <c r="MZ12" s="226"/>
      <c r="NB12" s="226"/>
      <c r="NC12" s="226"/>
      <c r="NE12" s="226"/>
      <c r="NF12" s="226"/>
      <c r="NH12" s="226"/>
      <c r="NI12" s="226"/>
      <c r="NK12" s="226"/>
      <c r="NL12" s="226"/>
      <c r="NN12" s="226"/>
      <c r="NO12" s="226"/>
      <c r="NQ12" s="226"/>
      <c r="NR12" s="226"/>
      <c r="NT12" s="226"/>
      <c r="NU12" s="226"/>
      <c r="NW12" s="226"/>
      <c r="NX12" s="226"/>
      <c r="NZ12" s="226"/>
      <c r="OA12" s="226"/>
      <c r="OC12" s="226"/>
      <c r="OD12" s="226"/>
      <c r="OF12" s="226"/>
      <c r="OG12" s="226"/>
      <c r="OI12" s="226"/>
      <c r="OJ12" s="226"/>
      <c r="OL12" s="226"/>
      <c r="OM12" s="226"/>
      <c r="OO12" s="226"/>
      <c r="OP12" s="226"/>
      <c r="OR12" s="226"/>
      <c r="OS12" s="226"/>
      <c r="OU12" s="226"/>
      <c r="OV12" s="226"/>
      <c r="OX12" s="226"/>
      <c r="OY12" s="226"/>
      <c r="PA12" s="226"/>
      <c r="PB12" s="226"/>
      <c r="PD12" s="226"/>
      <c r="PE12" s="226"/>
      <c r="PG12" s="226"/>
      <c r="PH12" s="226"/>
      <c r="PJ12" s="226"/>
      <c r="PK12" s="226"/>
      <c r="PM12" s="226"/>
      <c r="PN12" s="226"/>
      <c r="PP12" s="226"/>
      <c r="PQ12" s="226"/>
      <c r="PS12" s="226"/>
      <c r="PT12" s="226"/>
      <c r="PV12" s="226"/>
      <c r="PW12" s="226"/>
      <c r="PY12" s="226"/>
      <c r="PZ12" s="226"/>
      <c r="QB12" s="226"/>
      <c r="QC12" s="226"/>
      <c r="QE12" s="226"/>
      <c r="QF12" s="226"/>
      <c r="QH12" s="226"/>
      <c r="QI12" s="226"/>
      <c r="QK12" s="226"/>
      <c r="QL12" s="226"/>
      <c r="QN12" s="226"/>
      <c r="QO12" s="226"/>
      <c r="QQ12" s="226"/>
      <c r="QR12" s="226"/>
      <c r="QT12" s="226"/>
      <c r="QU12" s="226"/>
      <c r="QW12" s="226"/>
      <c r="QX12" s="226"/>
      <c r="QZ12" s="226"/>
      <c r="RA12" s="226"/>
      <c r="RC12" s="226"/>
      <c r="RD12" s="226"/>
      <c r="RF12" s="226"/>
      <c r="RG12" s="226"/>
      <c r="RI12" s="226"/>
      <c r="RJ12" s="226"/>
      <c r="RL12" s="226"/>
      <c r="RM12" s="226"/>
      <c r="RO12" s="226"/>
      <c r="RP12" s="226"/>
      <c r="RR12" s="226"/>
      <c r="RS12" s="226"/>
      <c r="RU12" s="226"/>
      <c r="RV12" s="226"/>
      <c r="RX12" s="226"/>
      <c r="RY12" s="226"/>
      <c r="SA12" s="226"/>
      <c r="SB12" s="226"/>
      <c r="SD12" s="226"/>
      <c r="SE12" s="226"/>
    </row>
    <row r="13" spans="1:499" ht="12.4" customHeight="1">
      <c r="A13" s="226" t="s">
        <v>848</v>
      </c>
      <c r="B13" s="237" t="s">
        <v>849</v>
      </c>
      <c r="C13" s="286">
        <v>1</v>
      </c>
      <c r="D13" s="238">
        <v>25</v>
      </c>
      <c r="E13" s="287"/>
      <c r="F13" s="226"/>
      <c r="G13" s="226"/>
      <c r="I13" s="226"/>
      <c r="J13" s="226"/>
      <c r="L13" s="226"/>
      <c r="M13" s="226"/>
      <c r="O13" s="226"/>
      <c r="P13" s="226"/>
      <c r="R13" s="226"/>
      <c r="S13" s="226"/>
      <c r="U13" s="226"/>
      <c r="V13" s="226"/>
      <c r="X13" s="226"/>
      <c r="Y13" s="226"/>
      <c r="AA13" s="226"/>
      <c r="AB13" s="226"/>
      <c r="AD13" s="226"/>
      <c r="AE13" s="226"/>
      <c r="AG13" s="226"/>
      <c r="AH13" s="226"/>
      <c r="AJ13" s="226"/>
      <c r="AK13" s="226"/>
      <c r="AM13" s="226"/>
      <c r="AN13" s="226"/>
      <c r="AP13" s="226"/>
      <c r="AQ13" s="226"/>
      <c r="AS13" s="226"/>
      <c r="AT13" s="226"/>
      <c r="AV13" s="226"/>
      <c r="AW13" s="226"/>
      <c r="AY13" s="226"/>
      <c r="AZ13" s="226"/>
      <c r="BB13" s="226"/>
      <c r="BC13" s="226"/>
      <c r="BE13" s="226"/>
      <c r="BF13" s="226"/>
      <c r="BH13" s="226"/>
      <c r="BI13" s="226"/>
      <c r="BK13" s="226"/>
      <c r="BL13" s="226"/>
      <c r="BN13" s="226"/>
      <c r="BO13" s="226"/>
      <c r="BQ13" s="226"/>
      <c r="BR13" s="226"/>
      <c r="BT13" s="226"/>
      <c r="BU13" s="226"/>
      <c r="BW13" s="226"/>
      <c r="BX13" s="226"/>
      <c r="BZ13" s="226"/>
      <c r="CA13" s="226"/>
      <c r="CC13" s="226"/>
      <c r="CD13" s="226"/>
      <c r="CF13" s="226"/>
      <c r="CG13" s="226"/>
      <c r="CI13" s="226"/>
      <c r="CJ13" s="226"/>
      <c r="CL13" s="226"/>
      <c r="CM13" s="226"/>
      <c r="CO13" s="226"/>
      <c r="CP13" s="226"/>
      <c r="CR13" s="226"/>
      <c r="CS13" s="226"/>
      <c r="CU13" s="226"/>
      <c r="CV13" s="226"/>
      <c r="CX13" s="226"/>
      <c r="CY13" s="226"/>
      <c r="DA13" s="226"/>
      <c r="DB13" s="226"/>
      <c r="DD13" s="226"/>
      <c r="DE13" s="226"/>
      <c r="DG13" s="226"/>
      <c r="DH13" s="226"/>
      <c r="DJ13" s="226"/>
      <c r="DK13" s="226"/>
      <c r="DM13" s="226"/>
      <c r="DN13" s="226"/>
      <c r="DP13" s="226"/>
      <c r="DQ13" s="226"/>
      <c r="DS13" s="226"/>
      <c r="DT13" s="226"/>
      <c r="DV13" s="226"/>
      <c r="DW13" s="226"/>
      <c r="DY13" s="226"/>
      <c r="DZ13" s="226"/>
      <c r="EB13" s="226"/>
      <c r="EC13" s="226"/>
      <c r="EE13" s="226"/>
      <c r="EF13" s="226"/>
      <c r="EH13" s="226"/>
      <c r="EI13" s="226"/>
      <c r="EK13" s="226"/>
      <c r="EL13" s="226"/>
      <c r="EN13" s="226"/>
      <c r="EO13" s="226"/>
      <c r="EQ13" s="226"/>
      <c r="ER13" s="226"/>
      <c r="ET13" s="226"/>
      <c r="EU13" s="226"/>
      <c r="EW13" s="226"/>
      <c r="EX13" s="226"/>
      <c r="EZ13" s="226"/>
      <c r="FA13" s="226"/>
      <c r="FC13" s="226"/>
      <c r="FD13" s="226"/>
      <c r="FF13" s="226"/>
      <c r="FG13" s="226"/>
      <c r="FI13" s="226"/>
      <c r="FJ13" s="226"/>
      <c r="FL13" s="226"/>
      <c r="FM13" s="226"/>
      <c r="FO13" s="226"/>
      <c r="FP13" s="226"/>
      <c r="FR13" s="226"/>
      <c r="FS13" s="226"/>
      <c r="FU13" s="226"/>
      <c r="FV13" s="226"/>
      <c r="FX13" s="226"/>
      <c r="FY13" s="226"/>
      <c r="GA13" s="226"/>
      <c r="GB13" s="226"/>
      <c r="GD13" s="226"/>
      <c r="GE13" s="226"/>
      <c r="GG13" s="226"/>
      <c r="GH13" s="226"/>
      <c r="GJ13" s="226"/>
      <c r="GK13" s="226"/>
      <c r="GM13" s="226"/>
      <c r="GN13" s="226"/>
      <c r="GP13" s="226"/>
      <c r="GQ13" s="226"/>
      <c r="GS13" s="226"/>
      <c r="GT13" s="226"/>
      <c r="GV13" s="226"/>
      <c r="GW13" s="226"/>
      <c r="GY13" s="226"/>
      <c r="GZ13" s="226"/>
      <c r="HB13" s="226"/>
      <c r="HC13" s="226"/>
      <c r="HE13" s="226"/>
      <c r="HF13" s="226"/>
      <c r="HH13" s="226"/>
      <c r="HI13" s="226"/>
      <c r="HK13" s="226"/>
      <c r="HL13" s="226"/>
      <c r="HN13" s="226"/>
      <c r="HO13" s="226"/>
      <c r="HQ13" s="226"/>
      <c r="HR13" s="226"/>
      <c r="HT13" s="226"/>
      <c r="HU13" s="226"/>
      <c r="HW13" s="226"/>
      <c r="HX13" s="226"/>
      <c r="HZ13" s="226"/>
      <c r="IA13" s="226"/>
      <c r="IC13" s="226"/>
      <c r="ID13" s="226"/>
      <c r="IF13" s="226"/>
      <c r="IG13" s="226"/>
      <c r="II13" s="226"/>
      <c r="IJ13" s="226"/>
      <c r="IL13" s="226"/>
      <c r="IM13" s="226"/>
      <c r="IO13" s="226"/>
      <c r="IP13" s="226"/>
      <c r="IR13" s="226"/>
      <c r="IS13" s="226"/>
      <c r="IU13" s="226"/>
      <c r="IV13" s="226"/>
      <c r="IX13" s="226"/>
      <c r="IY13" s="226"/>
      <c r="JA13" s="226"/>
      <c r="JB13" s="226"/>
      <c r="JD13" s="226"/>
      <c r="JE13" s="226"/>
      <c r="JG13" s="226"/>
      <c r="JH13" s="226"/>
      <c r="JJ13" s="226"/>
      <c r="JK13" s="226"/>
      <c r="JM13" s="226"/>
      <c r="JN13" s="226"/>
      <c r="JP13" s="226"/>
      <c r="JQ13" s="226"/>
      <c r="JS13" s="226"/>
      <c r="JT13" s="226"/>
      <c r="JV13" s="226"/>
      <c r="JW13" s="226"/>
      <c r="JY13" s="226"/>
      <c r="JZ13" s="226"/>
      <c r="KB13" s="226"/>
      <c r="KC13" s="226"/>
      <c r="KE13" s="226"/>
      <c r="KF13" s="226"/>
      <c r="KH13" s="226"/>
      <c r="KI13" s="226"/>
      <c r="KK13" s="226"/>
      <c r="KL13" s="226"/>
      <c r="KN13" s="226"/>
      <c r="KO13" s="226"/>
      <c r="KQ13" s="226"/>
      <c r="KR13" s="226"/>
      <c r="KT13" s="226"/>
      <c r="KU13" s="226"/>
      <c r="KW13" s="226"/>
      <c r="KX13" s="226"/>
      <c r="KZ13" s="226"/>
      <c r="LA13" s="226"/>
      <c r="LC13" s="226"/>
      <c r="LD13" s="226"/>
      <c r="LF13" s="226"/>
      <c r="LG13" s="226"/>
      <c r="LI13" s="226"/>
      <c r="LJ13" s="226"/>
      <c r="LL13" s="226"/>
      <c r="LM13" s="226"/>
      <c r="LO13" s="226"/>
      <c r="LP13" s="226"/>
      <c r="LR13" s="226"/>
      <c r="LS13" s="226"/>
      <c r="LU13" s="226"/>
      <c r="LV13" s="226"/>
      <c r="LX13" s="226"/>
      <c r="LY13" s="226"/>
      <c r="MA13" s="226"/>
      <c r="MB13" s="226"/>
      <c r="MD13" s="226"/>
      <c r="ME13" s="226"/>
      <c r="MG13" s="226"/>
      <c r="MH13" s="226"/>
      <c r="MJ13" s="226"/>
      <c r="MK13" s="226"/>
      <c r="MM13" s="226"/>
      <c r="MN13" s="226"/>
      <c r="MP13" s="226"/>
      <c r="MQ13" s="226"/>
      <c r="MS13" s="226"/>
      <c r="MT13" s="226"/>
      <c r="MV13" s="226"/>
      <c r="MW13" s="226"/>
      <c r="MY13" s="226"/>
      <c r="MZ13" s="226"/>
      <c r="NB13" s="226"/>
      <c r="NC13" s="226"/>
      <c r="NE13" s="226"/>
      <c r="NF13" s="226"/>
      <c r="NH13" s="226"/>
      <c r="NI13" s="226"/>
      <c r="NK13" s="226"/>
      <c r="NL13" s="226"/>
      <c r="NN13" s="226"/>
      <c r="NO13" s="226"/>
      <c r="NQ13" s="226"/>
      <c r="NR13" s="226"/>
      <c r="NT13" s="226"/>
      <c r="NU13" s="226"/>
      <c r="NW13" s="226"/>
      <c r="NX13" s="226"/>
      <c r="NZ13" s="226"/>
      <c r="OA13" s="226"/>
      <c r="OC13" s="226"/>
      <c r="OD13" s="226"/>
      <c r="OF13" s="226"/>
      <c r="OG13" s="226"/>
      <c r="OI13" s="226"/>
      <c r="OJ13" s="226"/>
      <c r="OL13" s="226"/>
      <c r="OM13" s="226"/>
      <c r="OO13" s="226"/>
      <c r="OP13" s="226"/>
      <c r="OR13" s="226"/>
      <c r="OS13" s="226"/>
      <c r="OU13" s="226"/>
      <c r="OV13" s="226"/>
      <c r="OX13" s="226"/>
      <c r="OY13" s="226"/>
      <c r="PA13" s="226"/>
      <c r="PB13" s="226"/>
      <c r="PD13" s="226"/>
      <c r="PE13" s="226"/>
      <c r="PG13" s="226"/>
      <c r="PH13" s="226"/>
      <c r="PJ13" s="226"/>
      <c r="PK13" s="226"/>
      <c r="PM13" s="226"/>
      <c r="PN13" s="226"/>
      <c r="PP13" s="226"/>
      <c r="PQ13" s="226"/>
      <c r="PS13" s="226"/>
      <c r="PT13" s="226"/>
      <c r="PV13" s="226"/>
      <c r="PW13" s="226"/>
      <c r="PY13" s="226"/>
      <c r="PZ13" s="226"/>
      <c r="QB13" s="226"/>
      <c r="QC13" s="226"/>
      <c r="QE13" s="226"/>
      <c r="QF13" s="226"/>
      <c r="QH13" s="226"/>
      <c r="QI13" s="226"/>
      <c r="QK13" s="226"/>
      <c r="QL13" s="226"/>
      <c r="QN13" s="226"/>
      <c r="QO13" s="226"/>
      <c r="QQ13" s="226"/>
      <c r="QR13" s="226"/>
      <c r="QT13" s="226"/>
      <c r="QU13" s="226"/>
      <c r="QW13" s="226"/>
      <c r="QX13" s="226"/>
      <c r="QZ13" s="226"/>
      <c r="RA13" s="226"/>
      <c r="RC13" s="226"/>
      <c r="RD13" s="226"/>
      <c r="RF13" s="226"/>
      <c r="RG13" s="226"/>
      <c r="RI13" s="226"/>
      <c r="RJ13" s="226"/>
      <c r="RL13" s="226"/>
      <c r="RM13" s="226"/>
      <c r="RO13" s="226"/>
      <c r="RP13" s="226"/>
      <c r="RR13" s="226"/>
      <c r="RS13" s="226"/>
      <c r="RU13" s="226"/>
      <c r="RV13" s="226"/>
      <c r="RX13" s="226"/>
      <c r="RY13" s="226"/>
      <c r="SA13" s="226"/>
      <c r="SB13" s="226"/>
      <c r="SD13" s="226"/>
      <c r="SE13" s="226"/>
    </row>
    <row r="14" spans="1:499" ht="12.4" customHeight="1">
      <c r="A14" s="226" t="s">
        <v>850</v>
      </c>
      <c r="B14" s="237" t="s">
        <v>851</v>
      </c>
      <c r="C14" s="286" t="s">
        <v>478</v>
      </c>
      <c r="D14" s="238" t="s">
        <v>478</v>
      </c>
      <c r="E14" s="287"/>
      <c r="F14" s="226"/>
      <c r="G14" s="226"/>
      <c r="I14" s="226"/>
      <c r="J14" s="226"/>
      <c r="L14" s="226"/>
      <c r="M14" s="226"/>
      <c r="O14" s="226"/>
      <c r="P14" s="226"/>
      <c r="R14" s="226"/>
      <c r="S14" s="226"/>
      <c r="U14" s="226"/>
      <c r="V14" s="226"/>
      <c r="X14" s="226"/>
      <c r="Y14" s="226"/>
      <c r="AA14" s="226"/>
      <c r="AB14" s="226"/>
      <c r="AD14" s="226"/>
      <c r="AE14" s="226"/>
      <c r="AG14" s="226"/>
      <c r="AH14" s="226"/>
      <c r="AJ14" s="226"/>
      <c r="AK14" s="226"/>
      <c r="AM14" s="226"/>
      <c r="AN14" s="226"/>
      <c r="AP14" s="226"/>
      <c r="AQ14" s="226"/>
      <c r="AS14" s="226"/>
      <c r="AT14" s="226"/>
      <c r="AV14" s="226"/>
      <c r="AW14" s="226"/>
      <c r="AY14" s="226"/>
      <c r="AZ14" s="226"/>
      <c r="BB14" s="226"/>
      <c r="BC14" s="226"/>
      <c r="BE14" s="226"/>
      <c r="BF14" s="226"/>
      <c r="BH14" s="226"/>
      <c r="BI14" s="226"/>
      <c r="BK14" s="226"/>
      <c r="BL14" s="226"/>
      <c r="BN14" s="226"/>
      <c r="BO14" s="226"/>
      <c r="BQ14" s="226"/>
      <c r="BR14" s="226"/>
      <c r="BT14" s="226"/>
      <c r="BU14" s="226"/>
      <c r="BW14" s="226"/>
      <c r="BX14" s="226"/>
      <c r="BZ14" s="226"/>
      <c r="CA14" s="226"/>
      <c r="CC14" s="226"/>
      <c r="CD14" s="226"/>
      <c r="CF14" s="226"/>
      <c r="CG14" s="226"/>
      <c r="CI14" s="226"/>
      <c r="CJ14" s="226"/>
      <c r="CL14" s="226"/>
      <c r="CM14" s="226"/>
      <c r="CO14" s="226"/>
      <c r="CP14" s="226"/>
      <c r="CR14" s="226"/>
      <c r="CS14" s="226"/>
      <c r="CU14" s="226"/>
      <c r="CV14" s="226"/>
      <c r="CX14" s="226"/>
      <c r="CY14" s="226"/>
      <c r="DA14" s="226"/>
      <c r="DB14" s="226"/>
      <c r="DD14" s="226"/>
      <c r="DE14" s="226"/>
      <c r="DG14" s="226"/>
      <c r="DH14" s="226"/>
      <c r="DJ14" s="226"/>
      <c r="DK14" s="226"/>
      <c r="DM14" s="226"/>
      <c r="DN14" s="226"/>
      <c r="DP14" s="226"/>
      <c r="DQ14" s="226"/>
      <c r="DS14" s="226"/>
      <c r="DT14" s="226"/>
      <c r="DV14" s="226"/>
      <c r="DW14" s="226"/>
      <c r="DY14" s="226"/>
      <c r="DZ14" s="226"/>
      <c r="EB14" s="226"/>
      <c r="EC14" s="226"/>
      <c r="EE14" s="226"/>
      <c r="EF14" s="226"/>
      <c r="EH14" s="226"/>
      <c r="EI14" s="226"/>
      <c r="EK14" s="226"/>
      <c r="EL14" s="226"/>
      <c r="EN14" s="226"/>
      <c r="EO14" s="226"/>
      <c r="EQ14" s="226"/>
      <c r="ER14" s="226"/>
      <c r="ET14" s="226"/>
      <c r="EU14" s="226"/>
      <c r="EW14" s="226"/>
      <c r="EX14" s="226"/>
      <c r="EZ14" s="226"/>
      <c r="FA14" s="226"/>
      <c r="FC14" s="226"/>
      <c r="FD14" s="226"/>
      <c r="FF14" s="226"/>
      <c r="FG14" s="226"/>
      <c r="FI14" s="226"/>
      <c r="FJ14" s="226"/>
      <c r="FL14" s="226"/>
      <c r="FM14" s="226"/>
      <c r="FO14" s="226"/>
      <c r="FP14" s="226"/>
      <c r="FR14" s="226"/>
      <c r="FS14" s="226"/>
      <c r="FU14" s="226"/>
      <c r="FV14" s="226"/>
      <c r="FX14" s="226"/>
      <c r="FY14" s="226"/>
      <c r="GA14" s="226"/>
      <c r="GB14" s="226"/>
      <c r="GD14" s="226"/>
      <c r="GE14" s="226"/>
      <c r="GG14" s="226"/>
      <c r="GH14" s="226"/>
      <c r="GJ14" s="226"/>
      <c r="GK14" s="226"/>
      <c r="GM14" s="226"/>
      <c r="GN14" s="226"/>
      <c r="GP14" s="226"/>
      <c r="GQ14" s="226"/>
      <c r="GS14" s="226"/>
      <c r="GT14" s="226"/>
      <c r="GV14" s="226"/>
      <c r="GW14" s="226"/>
      <c r="GY14" s="226"/>
      <c r="GZ14" s="226"/>
      <c r="HB14" s="226"/>
      <c r="HC14" s="226"/>
      <c r="HE14" s="226"/>
      <c r="HF14" s="226"/>
      <c r="HH14" s="226"/>
      <c r="HI14" s="226"/>
      <c r="HK14" s="226"/>
      <c r="HL14" s="226"/>
      <c r="HN14" s="226"/>
      <c r="HO14" s="226"/>
      <c r="HQ14" s="226"/>
      <c r="HR14" s="226"/>
      <c r="HT14" s="226"/>
      <c r="HU14" s="226"/>
      <c r="HW14" s="226"/>
      <c r="HX14" s="226"/>
      <c r="HZ14" s="226"/>
      <c r="IA14" s="226"/>
      <c r="IC14" s="226"/>
      <c r="ID14" s="226"/>
      <c r="IF14" s="226"/>
      <c r="IG14" s="226"/>
      <c r="II14" s="226"/>
      <c r="IJ14" s="226"/>
      <c r="IL14" s="226"/>
      <c r="IM14" s="226"/>
      <c r="IO14" s="226"/>
      <c r="IP14" s="226"/>
      <c r="IR14" s="226"/>
      <c r="IS14" s="226"/>
      <c r="IU14" s="226"/>
      <c r="IV14" s="226"/>
      <c r="IX14" s="226"/>
      <c r="IY14" s="226"/>
      <c r="JA14" s="226"/>
      <c r="JB14" s="226"/>
      <c r="JD14" s="226"/>
      <c r="JE14" s="226"/>
      <c r="JG14" s="226"/>
      <c r="JH14" s="226"/>
      <c r="JJ14" s="226"/>
      <c r="JK14" s="226"/>
      <c r="JM14" s="226"/>
      <c r="JN14" s="226"/>
      <c r="JP14" s="226"/>
      <c r="JQ14" s="226"/>
      <c r="JS14" s="226"/>
      <c r="JT14" s="226"/>
      <c r="JV14" s="226"/>
      <c r="JW14" s="226"/>
      <c r="JY14" s="226"/>
      <c r="JZ14" s="226"/>
      <c r="KB14" s="226"/>
      <c r="KC14" s="226"/>
      <c r="KE14" s="226"/>
      <c r="KF14" s="226"/>
      <c r="KH14" s="226"/>
      <c r="KI14" s="226"/>
      <c r="KK14" s="226"/>
      <c r="KL14" s="226"/>
      <c r="KN14" s="226"/>
      <c r="KO14" s="226"/>
      <c r="KQ14" s="226"/>
      <c r="KR14" s="226"/>
      <c r="KT14" s="226"/>
      <c r="KU14" s="226"/>
      <c r="KW14" s="226"/>
      <c r="KX14" s="226"/>
      <c r="KZ14" s="226"/>
      <c r="LA14" s="226"/>
      <c r="LC14" s="226"/>
      <c r="LD14" s="226"/>
      <c r="LF14" s="226"/>
      <c r="LG14" s="226"/>
      <c r="LI14" s="226"/>
      <c r="LJ14" s="226"/>
      <c r="LL14" s="226"/>
      <c r="LM14" s="226"/>
      <c r="LO14" s="226"/>
      <c r="LP14" s="226"/>
      <c r="LR14" s="226"/>
      <c r="LS14" s="226"/>
      <c r="LU14" s="226"/>
      <c r="LV14" s="226"/>
      <c r="LX14" s="226"/>
      <c r="LY14" s="226"/>
      <c r="MA14" s="226"/>
      <c r="MB14" s="226"/>
      <c r="MD14" s="226"/>
      <c r="ME14" s="226"/>
      <c r="MG14" s="226"/>
      <c r="MH14" s="226"/>
      <c r="MJ14" s="226"/>
      <c r="MK14" s="226"/>
      <c r="MM14" s="226"/>
      <c r="MN14" s="226"/>
      <c r="MP14" s="226"/>
      <c r="MQ14" s="226"/>
      <c r="MS14" s="226"/>
      <c r="MT14" s="226"/>
      <c r="MV14" s="226"/>
      <c r="MW14" s="226"/>
      <c r="MY14" s="226"/>
      <c r="MZ14" s="226"/>
      <c r="NB14" s="226"/>
      <c r="NC14" s="226"/>
      <c r="NE14" s="226"/>
      <c r="NF14" s="226"/>
      <c r="NH14" s="226"/>
      <c r="NI14" s="226"/>
      <c r="NK14" s="226"/>
      <c r="NL14" s="226"/>
      <c r="NN14" s="226"/>
      <c r="NO14" s="226"/>
      <c r="NQ14" s="226"/>
      <c r="NR14" s="226"/>
      <c r="NT14" s="226"/>
      <c r="NU14" s="226"/>
      <c r="NW14" s="226"/>
      <c r="NX14" s="226"/>
      <c r="NZ14" s="226"/>
      <c r="OA14" s="226"/>
      <c r="OC14" s="226"/>
      <c r="OD14" s="226"/>
      <c r="OF14" s="226"/>
      <c r="OG14" s="226"/>
      <c r="OI14" s="226"/>
      <c r="OJ14" s="226"/>
      <c r="OL14" s="226"/>
      <c r="OM14" s="226"/>
      <c r="OO14" s="226"/>
      <c r="OP14" s="226"/>
      <c r="OR14" s="226"/>
      <c r="OS14" s="226"/>
      <c r="OU14" s="226"/>
      <c r="OV14" s="226"/>
      <c r="OX14" s="226"/>
      <c r="OY14" s="226"/>
      <c r="PA14" s="226"/>
      <c r="PB14" s="226"/>
      <c r="PD14" s="226"/>
      <c r="PE14" s="226"/>
      <c r="PG14" s="226"/>
      <c r="PH14" s="226"/>
      <c r="PJ14" s="226"/>
      <c r="PK14" s="226"/>
      <c r="PM14" s="226"/>
      <c r="PN14" s="226"/>
      <c r="PP14" s="226"/>
      <c r="PQ14" s="226"/>
      <c r="PS14" s="226"/>
      <c r="PT14" s="226"/>
      <c r="PV14" s="226"/>
      <c r="PW14" s="226"/>
      <c r="PY14" s="226"/>
      <c r="PZ14" s="226"/>
      <c r="QB14" s="226"/>
      <c r="QC14" s="226"/>
      <c r="QE14" s="226"/>
      <c r="QF14" s="226"/>
      <c r="QH14" s="226"/>
      <c r="QI14" s="226"/>
      <c r="QK14" s="226"/>
      <c r="QL14" s="226"/>
      <c r="QN14" s="226"/>
      <c r="QO14" s="226"/>
      <c r="QQ14" s="226"/>
      <c r="QR14" s="226"/>
      <c r="QT14" s="226"/>
      <c r="QU14" s="226"/>
      <c r="QW14" s="226"/>
      <c r="QX14" s="226"/>
      <c r="QZ14" s="226"/>
      <c r="RA14" s="226"/>
      <c r="RC14" s="226"/>
      <c r="RD14" s="226"/>
      <c r="RF14" s="226"/>
      <c r="RG14" s="226"/>
      <c r="RI14" s="226"/>
      <c r="RJ14" s="226"/>
      <c r="RL14" s="226"/>
      <c r="RM14" s="226"/>
      <c r="RO14" s="226"/>
      <c r="RP14" s="226"/>
      <c r="RR14" s="226"/>
      <c r="RS14" s="226"/>
      <c r="RU14" s="226"/>
      <c r="RV14" s="226"/>
      <c r="RX14" s="226"/>
      <c r="RY14" s="226"/>
      <c r="SA14" s="226"/>
      <c r="SB14" s="226"/>
      <c r="SD14" s="226"/>
      <c r="SE14" s="226"/>
    </row>
    <row r="15" spans="1:499" ht="12.4" customHeight="1">
      <c r="A15" s="226" t="s">
        <v>852</v>
      </c>
      <c r="B15" s="237" t="s">
        <v>853</v>
      </c>
      <c r="C15" s="286">
        <v>0</v>
      </c>
      <c r="D15" s="238">
        <v>0</v>
      </c>
      <c r="E15" s="287"/>
      <c r="F15" s="226"/>
      <c r="G15" s="226"/>
      <c r="I15" s="226"/>
      <c r="J15" s="226"/>
      <c r="L15" s="226"/>
      <c r="M15" s="226"/>
      <c r="O15" s="226"/>
      <c r="P15" s="226"/>
      <c r="R15" s="226"/>
      <c r="S15" s="226"/>
      <c r="U15" s="226"/>
      <c r="V15" s="226"/>
      <c r="X15" s="226"/>
      <c r="Y15" s="226"/>
      <c r="AA15" s="226"/>
      <c r="AB15" s="226"/>
      <c r="AD15" s="226"/>
      <c r="AE15" s="226"/>
      <c r="AG15" s="226"/>
      <c r="AH15" s="226"/>
      <c r="AJ15" s="226"/>
      <c r="AK15" s="226"/>
      <c r="AM15" s="226"/>
      <c r="AN15" s="226"/>
      <c r="AP15" s="226"/>
      <c r="AQ15" s="226"/>
      <c r="AS15" s="226"/>
      <c r="AT15" s="226"/>
      <c r="AV15" s="226"/>
      <c r="AW15" s="226"/>
      <c r="AY15" s="226"/>
      <c r="AZ15" s="226"/>
      <c r="BB15" s="226"/>
      <c r="BC15" s="226"/>
      <c r="BE15" s="226"/>
      <c r="BF15" s="226"/>
      <c r="BH15" s="226"/>
      <c r="BI15" s="226"/>
      <c r="BK15" s="226"/>
      <c r="BL15" s="226"/>
      <c r="BN15" s="226"/>
      <c r="BO15" s="226"/>
      <c r="BQ15" s="226"/>
      <c r="BR15" s="226"/>
      <c r="BT15" s="226"/>
      <c r="BU15" s="226"/>
      <c r="BW15" s="226"/>
      <c r="BX15" s="226"/>
      <c r="BZ15" s="226"/>
      <c r="CA15" s="226"/>
      <c r="CC15" s="226"/>
      <c r="CD15" s="226"/>
      <c r="CF15" s="226"/>
      <c r="CG15" s="226"/>
      <c r="CI15" s="226"/>
      <c r="CJ15" s="226"/>
      <c r="CL15" s="226"/>
      <c r="CM15" s="226"/>
      <c r="CO15" s="226"/>
      <c r="CP15" s="226"/>
      <c r="CR15" s="226"/>
      <c r="CS15" s="226"/>
      <c r="CU15" s="226"/>
      <c r="CV15" s="226"/>
      <c r="CX15" s="226"/>
      <c r="CY15" s="226"/>
      <c r="DA15" s="226"/>
      <c r="DB15" s="226"/>
      <c r="DD15" s="226"/>
      <c r="DE15" s="226"/>
      <c r="DG15" s="226"/>
      <c r="DH15" s="226"/>
      <c r="DJ15" s="226"/>
      <c r="DK15" s="226"/>
      <c r="DM15" s="226"/>
      <c r="DN15" s="226"/>
      <c r="DP15" s="226"/>
      <c r="DQ15" s="226"/>
      <c r="DS15" s="226"/>
      <c r="DT15" s="226"/>
      <c r="DV15" s="226"/>
      <c r="DW15" s="226"/>
      <c r="DY15" s="226"/>
      <c r="DZ15" s="226"/>
      <c r="EB15" s="226"/>
      <c r="EC15" s="226"/>
      <c r="EE15" s="226"/>
      <c r="EF15" s="226"/>
      <c r="EH15" s="226"/>
      <c r="EI15" s="226"/>
      <c r="EK15" s="226"/>
      <c r="EL15" s="226"/>
      <c r="EN15" s="226"/>
      <c r="EO15" s="226"/>
      <c r="EQ15" s="226"/>
      <c r="ER15" s="226"/>
      <c r="ET15" s="226"/>
      <c r="EU15" s="226"/>
      <c r="EW15" s="226"/>
      <c r="EX15" s="226"/>
      <c r="EZ15" s="226"/>
      <c r="FA15" s="226"/>
      <c r="FC15" s="226"/>
      <c r="FD15" s="226"/>
      <c r="FF15" s="226"/>
      <c r="FG15" s="226"/>
      <c r="FI15" s="226"/>
      <c r="FJ15" s="226"/>
      <c r="FL15" s="226"/>
      <c r="FM15" s="226"/>
      <c r="FO15" s="226"/>
      <c r="FP15" s="226"/>
      <c r="FR15" s="226"/>
      <c r="FS15" s="226"/>
      <c r="FU15" s="226"/>
      <c r="FV15" s="226"/>
      <c r="FX15" s="226"/>
      <c r="FY15" s="226"/>
      <c r="GA15" s="226"/>
      <c r="GB15" s="226"/>
      <c r="GD15" s="226"/>
      <c r="GE15" s="226"/>
      <c r="GG15" s="226"/>
      <c r="GH15" s="226"/>
      <c r="GJ15" s="226"/>
      <c r="GK15" s="226"/>
      <c r="GM15" s="226"/>
      <c r="GN15" s="226"/>
      <c r="GP15" s="226"/>
      <c r="GQ15" s="226"/>
      <c r="GS15" s="226"/>
      <c r="GT15" s="226"/>
      <c r="GV15" s="226"/>
      <c r="GW15" s="226"/>
      <c r="GY15" s="226"/>
      <c r="GZ15" s="226"/>
      <c r="HB15" s="226"/>
      <c r="HC15" s="226"/>
      <c r="HE15" s="226"/>
      <c r="HF15" s="226"/>
      <c r="HH15" s="226"/>
      <c r="HI15" s="226"/>
      <c r="HK15" s="226"/>
      <c r="HL15" s="226"/>
      <c r="HN15" s="226"/>
      <c r="HO15" s="226"/>
      <c r="HQ15" s="226"/>
      <c r="HR15" s="226"/>
      <c r="HT15" s="226"/>
      <c r="HU15" s="226"/>
      <c r="HW15" s="226"/>
      <c r="HX15" s="226"/>
      <c r="HZ15" s="226"/>
      <c r="IA15" s="226"/>
      <c r="IC15" s="226"/>
      <c r="ID15" s="226"/>
      <c r="IF15" s="226"/>
      <c r="IG15" s="226"/>
      <c r="II15" s="226"/>
      <c r="IJ15" s="226"/>
      <c r="IL15" s="226"/>
      <c r="IM15" s="226"/>
      <c r="IO15" s="226"/>
      <c r="IP15" s="226"/>
      <c r="IR15" s="226"/>
      <c r="IS15" s="226"/>
      <c r="IU15" s="226"/>
      <c r="IV15" s="226"/>
      <c r="IX15" s="226"/>
      <c r="IY15" s="226"/>
      <c r="JA15" s="226"/>
      <c r="JB15" s="226"/>
      <c r="JD15" s="226"/>
      <c r="JE15" s="226"/>
      <c r="JG15" s="226"/>
      <c r="JH15" s="226"/>
      <c r="JJ15" s="226"/>
      <c r="JK15" s="226"/>
      <c r="JM15" s="226"/>
      <c r="JN15" s="226"/>
      <c r="JP15" s="226"/>
      <c r="JQ15" s="226"/>
      <c r="JS15" s="226"/>
      <c r="JT15" s="226"/>
      <c r="JV15" s="226"/>
      <c r="JW15" s="226"/>
      <c r="JY15" s="226"/>
      <c r="JZ15" s="226"/>
      <c r="KB15" s="226"/>
      <c r="KC15" s="226"/>
      <c r="KE15" s="226"/>
      <c r="KF15" s="226"/>
      <c r="KH15" s="226"/>
      <c r="KI15" s="226"/>
      <c r="KK15" s="226"/>
      <c r="KL15" s="226"/>
      <c r="KN15" s="226"/>
      <c r="KO15" s="226"/>
      <c r="KQ15" s="226"/>
      <c r="KR15" s="226"/>
      <c r="KT15" s="226"/>
      <c r="KU15" s="226"/>
      <c r="KW15" s="226"/>
      <c r="KX15" s="226"/>
      <c r="KZ15" s="226"/>
      <c r="LA15" s="226"/>
      <c r="LC15" s="226"/>
      <c r="LD15" s="226"/>
      <c r="LF15" s="226"/>
      <c r="LG15" s="226"/>
      <c r="LI15" s="226"/>
      <c r="LJ15" s="226"/>
      <c r="LL15" s="226"/>
      <c r="LM15" s="226"/>
      <c r="LO15" s="226"/>
      <c r="LP15" s="226"/>
      <c r="LR15" s="226"/>
      <c r="LS15" s="226"/>
      <c r="LU15" s="226"/>
      <c r="LV15" s="226"/>
      <c r="LX15" s="226"/>
      <c r="LY15" s="226"/>
      <c r="MA15" s="226"/>
      <c r="MB15" s="226"/>
      <c r="MD15" s="226"/>
      <c r="ME15" s="226"/>
      <c r="MG15" s="226"/>
      <c r="MH15" s="226"/>
      <c r="MJ15" s="226"/>
      <c r="MK15" s="226"/>
      <c r="MM15" s="226"/>
      <c r="MN15" s="226"/>
      <c r="MP15" s="226"/>
      <c r="MQ15" s="226"/>
      <c r="MS15" s="226"/>
      <c r="MT15" s="226"/>
      <c r="MV15" s="226"/>
      <c r="MW15" s="226"/>
      <c r="MY15" s="226"/>
      <c r="MZ15" s="226"/>
      <c r="NB15" s="226"/>
      <c r="NC15" s="226"/>
      <c r="NE15" s="226"/>
      <c r="NF15" s="226"/>
      <c r="NH15" s="226"/>
      <c r="NI15" s="226"/>
      <c r="NK15" s="226"/>
      <c r="NL15" s="226"/>
      <c r="NN15" s="226"/>
      <c r="NO15" s="226"/>
      <c r="NQ15" s="226"/>
      <c r="NR15" s="226"/>
      <c r="NT15" s="226"/>
      <c r="NU15" s="226"/>
      <c r="NW15" s="226"/>
      <c r="NX15" s="226"/>
      <c r="NZ15" s="226"/>
      <c r="OA15" s="226"/>
      <c r="OC15" s="226"/>
      <c r="OD15" s="226"/>
      <c r="OF15" s="226"/>
      <c r="OG15" s="226"/>
      <c r="OI15" s="226"/>
      <c r="OJ15" s="226"/>
      <c r="OL15" s="226"/>
      <c r="OM15" s="226"/>
      <c r="OO15" s="226"/>
      <c r="OP15" s="226"/>
      <c r="OR15" s="226"/>
      <c r="OS15" s="226"/>
      <c r="OU15" s="226"/>
      <c r="OV15" s="226"/>
      <c r="OX15" s="226"/>
      <c r="OY15" s="226"/>
      <c r="PA15" s="226"/>
      <c r="PB15" s="226"/>
      <c r="PD15" s="226"/>
      <c r="PE15" s="226"/>
      <c r="PG15" s="226"/>
      <c r="PH15" s="226"/>
      <c r="PJ15" s="226"/>
      <c r="PK15" s="226"/>
      <c r="PM15" s="226"/>
      <c r="PN15" s="226"/>
      <c r="PP15" s="226"/>
      <c r="PQ15" s="226"/>
      <c r="PS15" s="226"/>
      <c r="PT15" s="226"/>
      <c r="PV15" s="226"/>
      <c r="PW15" s="226"/>
      <c r="PY15" s="226"/>
      <c r="PZ15" s="226"/>
      <c r="QB15" s="226"/>
      <c r="QC15" s="226"/>
      <c r="QE15" s="226"/>
      <c r="QF15" s="226"/>
      <c r="QH15" s="226"/>
      <c r="QI15" s="226"/>
      <c r="QK15" s="226"/>
      <c r="QL15" s="226"/>
      <c r="QN15" s="226"/>
      <c r="QO15" s="226"/>
      <c r="QQ15" s="226"/>
      <c r="QR15" s="226"/>
      <c r="QT15" s="226"/>
      <c r="QU15" s="226"/>
      <c r="QW15" s="226"/>
      <c r="QX15" s="226"/>
      <c r="QZ15" s="226"/>
      <c r="RA15" s="226"/>
      <c r="RC15" s="226"/>
      <c r="RD15" s="226"/>
      <c r="RF15" s="226"/>
      <c r="RG15" s="226"/>
      <c r="RI15" s="226"/>
      <c r="RJ15" s="226"/>
      <c r="RL15" s="226"/>
      <c r="RM15" s="226"/>
      <c r="RO15" s="226"/>
      <c r="RP15" s="226"/>
      <c r="RR15" s="226"/>
      <c r="RS15" s="226"/>
      <c r="RU15" s="226"/>
      <c r="RV15" s="226"/>
      <c r="RX15" s="226"/>
      <c r="RY15" s="226"/>
      <c r="SA15" s="226"/>
      <c r="SB15" s="226"/>
      <c r="SD15" s="226"/>
      <c r="SE15" s="226"/>
    </row>
    <row r="16" spans="1:499" s="236" customFormat="1" ht="10.15" customHeight="1">
      <c r="B16" s="239"/>
      <c r="C16" s="285"/>
      <c r="D16" s="234"/>
      <c r="E16" s="235"/>
    </row>
    <row r="17" spans="1:499" ht="12.4" customHeight="1">
      <c r="A17" s="226" t="s">
        <v>854</v>
      </c>
      <c r="B17" s="237" t="s">
        <v>855</v>
      </c>
      <c r="C17" s="286">
        <v>0</v>
      </c>
      <c r="D17" s="238">
        <v>0</v>
      </c>
      <c r="E17" s="287"/>
      <c r="F17" s="226"/>
      <c r="G17" s="226"/>
      <c r="I17" s="226"/>
      <c r="J17" s="226"/>
      <c r="L17" s="226"/>
      <c r="M17" s="226"/>
      <c r="O17" s="226"/>
      <c r="P17" s="226"/>
      <c r="R17" s="226"/>
      <c r="S17" s="226"/>
      <c r="U17" s="226"/>
      <c r="V17" s="226"/>
      <c r="X17" s="226"/>
      <c r="Y17" s="226"/>
      <c r="AA17" s="226"/>
      <c r="AB17" s="226"/>
      <c r="AD17" s="226"/>
      <c r="AE17" s="226"/>
      <c r="AG17" s="226"/>
      <c r="AH17" s="226"/>
      <c r="AJ17" s="226"/>
      <c r="AK17" s="226"/>
      <c r="AM17" s="226"/>
      <c r="AN17" s="226"/>
      <c r="AP17" s="226"/>
      <c r="AQ17" s="226"/>
      <c r="AS17" s="226"/>
      <c r="AT17" s="226"/>
      <c r="AV17" s="226"/>
      <c r="AW17" s="226"/>
      <c r="AY17" s="226"/>
      <c r="AZ17" s="226"/>
      <c r="BB17" s="226"/>
      <c r="BC17" s="226"/>
      <c r="BE17" s="226"/>
      <c r="BF17" s="226"/>
      <c r="BH17" s="226"/>
      <c r="BI17" s="226"/>
      <c r="BK17" s="226"/>
      <c r="BL17" s="226"/>
      <c r="BN17" s="226"/>
      <c r="BO17" s="226"/>
      <c r="BQ17" s="226"/>
      <c r="BR17" s="226"/>
      <c r="BT17" s="226"/>
      <c r="BU17" s="226"/>
      <c r="BW17" s="226"/>
      <c r="BX17" s="226"/>
      <c r="BZ17" s="226"/>
      <c r="CA17" s="226"/>
      <c r="CC17" s="226"/>
      <c r="CD17" s="226"/>
      <c r="CF17" s="226"/>
      <c r="CG17" s="226"/>
      <c r="CI17" s="226"/>
      <c r="CJ17" s="226"/>
      <c r="CL17" s="226"/>
      <c r="CM17" s="226"/>
      <c r="CO17" s="226"/>
      <c r="CP17" s="226"/>
      <c r="CR17" s="226"/>
      <c r="CS17" s="226"/>
      <c r="CU17" s="226"/>
      <c r="CV17" s="226"/>
      <c r="CX17" s="226"/>
      <c r="CY17" s="226"/>
      <c r="DA17" s="226"/>
      <c r="DB17" s="226"/>
      <c r="DD17" s="226"/>
      <c r="DE17" s="226"/>
      <c r="DG17" s="226"/>
      <c r="DH17" s="226"/>
      <c r="DJ17" s="226"/>
      <c r="DK17" s="226"/>
      <c r="DM17" s="226"/>
      <c r="DN17" s="226"/>
      <c r="DP17" s="226"/>
      <c r="DQ17" s="226"/>
      <c r="DS17" s="226"/>
      <c r="DT17" s="226"/>
      <c r="DV17" s="226"/>
      <c r="DW17" s="226"/>
      <c r="DY17" s="226"/>
      <c r="DZ17" s="226"/>
      <c r="EB17" s="226"/>
      <c r="EC17" s="226"/>
      <c r="EE17" s="226"/>
      <c r="EF17" s="226"/>
      <c r="EH17" s="226"/>
      <c r="EI17" s="226"/>
      <c r="EK17" s="226"/>
      <c r="EL17" s="226"/>
      <c r="EN17" s="226"/>
      <c r="EO17" s="226"/>
      <c r="EQ17" s="226"/>
      <c r="ER17" s="226"/>
      <c r="ET17" s="226"/>
      <c r="EU17" s="226"/>
      <c r="EW17" s="226"/>
      <c r="EX17" s="226"/>
      <c r="EZ17" s="226"/>
      <c r="FA17" s="226"/>
      <c r="FC17" s="226"/>
      <c r="FD17" s="226"/>
      <c r="FF17" s="226"/>
      <c r="FG17" s="226"/>
      <c r="FI17" s="226"/>
      <c r="FJ17" s="226"/>
      <c r="FL17" s="226"/>
      <c r="FM17" s="226"/>
      <c r="FO17" s="226"/>
      <c r="FP17" s="226"/>
      <c r="FR17" s="226"/>
      <c r="FS17" s="226"/>
      <c r="FU17" s="226"/>
      <c r="FV17" s="226"/>
      <c r="FX17" s="226"/>
      <c r="FY17" s="226"/>
      <c r="GA17" s="226"/>
      <c r="GB17" s="226"/>
      <c r="GD17" s="226"/>
      <c r="GE17" s="226"/>
      <c r="GG17" s="226"/>
      <c r="GH17" s="226"/>
      <c r="GJ17" s="226"/>
      <c r="GK17" s="226"/>
      <c r="GM17" s="226"/>
      <c r="GN17" s="226"/>
      <c r="GP17" s="226"/>
      <c r="GQ17" s="226"/>
      <c r="GS17" s="226"/>
      <c r="GT17" s="226"/>
      <c r="GV17" s="226"/>
      <c r="GW17" s="226"/>
      <c r="GY17" s="226"/>
      <c r="GZ17" s="226"/>
      <c r="HB17" s="226"/>
      <c r="HC17" s="226"/>
      <c r="HE17" s="226"/>
      <c r="HF17" s="226"/>
      <c r="HH17" s="226"/>
      <c r="HI17" s="226"/>
      <c r="HK17" s="226"/>
      <c r="HL17" s="226"/>
      <c r="HN17" s="226"/>
      <c r="HO17" s="226"/>
      <c r="HQ17" s="226"/>
      <c r="HR17" s="226"/>
      <c r="HT17" s="226"/>
      <c r="HU17" s="226"/>
      <c r="HW17" s="226"/>
      <c r="HX17" s="226"/>
      <c r="HZ17" s="226"/>
      <c r="IA17" s="226"/>
      <c r="IC17" s="226"/>
      <c r="ID17" s="226"/>
      <c r="IF17" s="226"/>
      <c r="IG17" s="226"/>
      <c r="II17" s="226"/>
      <c r="IJ17" s="226"/>
      <c r="IL17" s="226"/>
      <c r="IM17" s="226"/>
      <c r="IO17" s="226"/>
      <c r="IP17" s="226"/>
      <c r="IR17" s="226"/>
      <c r="IS17" s="226"/>
      <c r="IU17" s="226"/>
      <c r="IV17" s="226"/>
      <c r="IX17" s="226"/>
      <c r="IY17" s="226"/>
      <c r="JA17" s="226"/>
      <c r="JB17" s="226"/>
      <c r="JD17" s="226"/>
      <c r="JE17" s="226"/>
      <c r="JG17" s="226"/>
      <c r="JH17" s="226"/>
      <c r="JJ17" s="226"/>
      <c r="JK17" s="226"/>
      <c r="JM17" s="226"/>
      <c r="JN17" s="226"/>
      <c r="JP17" s="226"/>
      <c r="JQ17" s="226"/>
      <c r="JS17" s="226"/>
      <c r="JT17" s="226"/>
      <c r="JV17" s="226"/>
      <c r="JW17" s="226"/>
      <c r="JY17" s="226"/>
      <c r="JZ17" s="226"/>
      <c r="KB17" s="226"/>
      <c r="KC17" s="226"/>
      <c r="KE17" s="226"/>
      <c r="KF17" s="226"/>
      <c r="KH17" s="226"/>
      <c r="KI17" s="226"/>
      <c r="KK17" s="226"/>
      <c r="KL17" s="226"/>
      <c r="KN17" s="226"/>
      <c r="KO17" s="226"/>
      <c r="KQ17" s="226"/>
      <c r="KR17" s="226"/>
      <c r="KT17" s="226"/>
      <c r="KU17" s="226"/>
      <c r="KW17" s="226"/>
      <c r="KX17" s="226"/>
      <c r="KZ17" s="226"/>
      <c r="LA17" s="226"/>
      <c r="LC17" s="226"/>
      <c r="LD17" s="226"/>
      <c r="LF17" s="226"/>
      <c r="LG17" s="226"/>
      <c r="LI17" s="226"/>
      <c r="LJ17" s="226"/>
      <c r="LL17" s="226"/>
      <c r="LM17" s="226"/>
      <c r="LO17" s="226"/>
      <c r="LP17" s="226"/>
      <c r="LR17" s="226"/>
      <c r="LS17" s="226"/>
      <c r="LU17" s="226"/>
      <c r="LV17" s="226"/>
      <c r="LX17" s="226"/>
      <c r="LY17" s="226"/>
      <c r="MA17" s="226"/>
      <c r="MB17" s="226"/>
      <c r="MD17" s="226"/>
      <c r="ME17" s="226"/>
      <c r="MG17" s="226"/>
      <c r="MH17" s="226"/>
      <c r="MJ17" s="226"/>
      <c r="MK17" s="226"/>
      <c r="MM17" s="226"/>
      <c r="MN17" s="226"/>
      <c r="MP17" s="226"/>
      <c r="MQ17" s="226"/>
      <c r="MS17" s="226"/>
      <c r="MT17" s="226"/>
      <c r="MV17" s="226"/>
      <c r="MW17" s="226"/>
      <c r="MY17" s="226"/>
      <c r="MZ17" s="226"/>
      <c r="NB17" s="226"/>
      <c r="NC17" s="226"/>
      <c r="NE17" s="226"/>
      <c r="NF17" s="226"/>
      <c r="NH17" s="226"/>
      <c r="NI17" s="226"/>
      <c r="NK17" s="226"/>
      <c r="NL17" s="226"/>
      <c r="NN17" s="226"/>
      <c r="NO17" s="226"/>
      <c r="NQ17" s="226"/>
      <c r="NR17" s="226"/>
      <c r="NT17" s="226"/>
      <c r="NU17" s="226"/>
      <c r="NW17" s="226"/>
      <c r="NX17" s="226"/>
      <c r="NZ17" s="226"/>
      <c r="OA17" s="226"/>
      <c r="OC17" s="226"/>
      <c r="OD17" s="226"/>
      <c r="OF17" s="226"/>
      <c r="OG17" s="226"/>
      <c r="OI17" s="226"/>
      <c r="OJ17" s="226"/>
      <c r="OL17" s="226"/>
      <c r="OM17" s="226"/>
      <c r="OO17" s="226"/>
      <c r="OP17" s="226"/>
      <c r="OR17" s="226"/>
      <c r="OS17" s="226"/>
      <c r="OU17" s="226"/>
      <c r="OV17" s="226"/>
      <c r="OX17" s="226"/>
      <c r="OY17" s="226"/>
      <c r="PA17" s="226"/>
      <c r="PB17" s="226"/>
      <c r="PD17" s="226"/>
      <c r="PE17" s="226"/>
      <c r="PG17" s="226"/>
      <c r="PH17" s="226"/>
      <c r="PJ17" s="226"/>
      <c r="PK17" s="226"/>
      <c r="PM17" s="226"/>
      <c r="PN17" s="226"/>
      <c r="PP17" s="226"/>
      <c r="PQ17" s="226"/>
      <c r="PS17" s="226"/>
      <c r="PT17" s="226"/>
      <c r="PV17" s="226"/>
      <c r="PW17" s="226"/>
      <c r="PY17" s="226"/>
      <c r="PZ17" s="226"/>
      <c r="QB17" s="226"/>
      <c r="QC17" s="226"/>
      <c r="QE17" s="226"/>
      <c r="QF17" s="226"/>
      <c r="QH17" s="226"/>
      <c r="QI17" s="226"/>
      <c r="QK17" s="226"/>
      <c r="QL17" s="226"/>
      <c r="QN17" s="226"/>
      <c r="QO17" s="226"/>
      <c r="QQ17" s="226"/>
      <c r="QR17" s="226"/>
      <c r="QT17" s="226"/>
      <c r="QU17" s="226"/>
      <c r="QW17" s="226"/>
      <c r="QX17" s="226"/>
      <c r="QZ17" s="226"/>
      <c r="RA17" s="226"/>
      <c r="RC17" s="226"/>
      <c r="RD17" s="226"/>
      <c r="RF17" s="226"/>
      <c r="RG17" s="226"/>
      <c r="RI17" s="226"/>
      <c r="RJ17" s="226"/>
      <c r="RL17" s="226"/>
      <c r="RM17" s="226"/>
      <c r="RO17" s="226"/>
      <c r="RP17" s="226"/>
      <c r="RR17" s="226"/>
      <c r="RS17" s="226"/>
      <c r="RU17" s="226"/>
      <c r="RV17" s="226"/>
      <c r="RX17" s="226"/>
      <c r="RY17" s="226"/>
      <c r="SA17" s="226"/>
      <c r="SB17" s="226"/>
      <c r="SD17" s="226"/>
      <c r="SE17" s="226"/>
    </row>
    <row r="18" spans="1:499" ht="12.4" customHeight="1">
      <c r="A18" s="226" t="s">
        <v>856</v>
      </c>
      <c r="B18" s="237" t="s">
        <v>429</v>
      </c>
      <c r="C18" s="286" t="s">
        <v>478</v>
      </c>
      <c r="D18" s="238" t="s">
        <v>478</v>
      </c>
      <c r="E18" s="287"/>
      <c r="F18" s="226"/>
      <c r="G18" s="226"/>
      <c r="I18" s="226"/>
      <c r="J18" s="226"/>
      <c r="L18" s="226"/>
      <c r="M18" s="226"/>
      <c r="O18" s="226"/>
      <c r="P18" s="226"/>
      <c r="R18" s="226"/>
      <c r="S18" s="226"/>
      <c r="U18" s="226"/>
      <c r="V18" s="226"/>
      <c r="X18" s="226"/>
      <c r="Y18" s="226"/>
      <c r="AA18" s="226"/>
      <c r="AB18" s="226"/>
      <c r="AD18" s="226"/>
      <c r="AE18" s="226"/>
      <c r="AG18" s="226"/>
      <c r="AH18" s="226"/>
      <c r="AJ18" s="226"/>
      <c r="AK18" s="226"/>
      <c r="AM18" s="226"/>
      <c r="AN18" s="226"/>
      <c r="AP18" s="226"/>
      <c r="AQ18" s="226"/>
      <c r="AS18" s="226"/>
      <c r="AT18" s="226"/>
      <c r="AV18" s="226"/>
      <c r="AW18" s="226"/>
      <c r="AY18" s="226"/>
      <c r="AZ18" s="226"/>
      <c r="BB18" s="226"/>
      <c r="BC18" s="226"/>
      <c r="BE18" s="226"/>
      <c r="BF18" s="226"/>
      <c r="BH18" s="226"/>
      <c r="BI18" s="226"/>
      <c r="BK18" s="226"/>
      <c r="BL18" s="226"/>
      <c r="BN18" s="226"/>
      <c r="BO18" s="226"/>
      <c r="BQ18" s="226"/>
      <c r="BR18" s="226"/>
      <c r="BT18" s="226"/>
      <c r="BU18" s="226"/>
      <c r="BW18" s="226"/>
      <c r="BX18" s="226"/>
      <c r="BZ18" s="226"/>
      <c r="CA18" s="226"/>
      <c r="CC18" s="226"/>
      <c r="CD18" s="226"/>
      <c r="CF18" s="226"/>
      <c r="CG18" s="226"/>
      <c r="CI18" s="226"/>
      <c r="CJ18" s="226"/>
      <c r="CL18" s="226"/>
      <c r="CM18" s="226"/>
      <c r="CO18" s="226"/>
      <c r="CP18" s="226"/>
      <c r="CR18" s="226"/>
      <c r="CS18" s="226"/>
      <c r="CU18" s="226"/>
      <c r="CV18" s="226"/>
      <c r="CX18" s="226"/>
      <c r="CY18" s="226"/>
      <c r="DA18" s="226"/>
      <c r="DB18" s="226"/>
      <c r="DD18" s="226"/>
      <c r="DE18" s="226"/>
      <c r="DG18" s="226"/>
      <c r="DH18" s="226"/>
      <c r="DJ18" s="226"/>
      <c r="DK18" s="226"/>
      <c r="DM18" s="226"/>
      <c r="DN18" s="226"/>
      <c r="DP18" s="226"/>
      <c r="DQ18" s="226"/>
      <c r="DS18" s="226"/>
      <c r="DT18" s="226"/>
      <c r="DV18" s="226"/>
      <c r="DW18" s="226"/>
      <c r="DY18" s="226"/>
      <c r="DZ18" s="226"/>
      <c r="EB18" s="226"/>
      <c r="EC18" s="226"/>
      <c r="EE18" s="226"/>
      <c r="EF18" s="226"/>
      <c r="EH18" s="226"/>
      <c r="EI18" s="226"/>
      <c r="EK18" s="226"/>
      <c r="EL18" s="226"/>
      <c r="EN18" s="226"/>
      <c r="EO18" s="226"/>
      <c r="EQ18" s="226"/>
      <c r="ER18" s="226"/>
      <c r="ET18" s="226"/>
      <c r="EU18" s="226"/>
      <c r="EW18" s="226"/>
      <c r="EX18" s="226"/>
      <c r="EZ18" s="226"/>
      <c r="FA18" s="226"/>
      <c r="FC18" s="226"/>
      <c r="FD18" s="226"/>
      <c r="FF18" s="226"/>
      <c r="FG18" s="226"/>
      <c r="FI18" s="226"/>
      <c r="FJ18" s="226"/>
      <c r="FL18" s="226"/>
      <c r="FM18" s="226"/>
      <c r="FO18" s="226"/>
      <c r="FP18" s="226"/>
      <c r="FR18" s="226"/>
      <c r="FS18" s="226"/>
      <c r="FU18" s="226"/>
      <c r="FV18" s="226"/>
      <c r="FX18" s="226"/>
      <c r="FY18" s="226"/>
      <c r="GA18" s="226"/>
      <c r="GB18" s="226"/>
      <c r="GD18" s="226"/>
      <c r="GE18" s="226"/>
      <c r="GG18" s="226"/>
      <c r="GH18" s="226"/>
      <c r="GJ18" s="226"/>
      <c r="GK18" s="226"/>
      <c r="GM18" s="226"/>
      <c r="GN18" s="226"/>
      <c r="GP18" s="226"/>
      <c r="GQ18" s="226"/>
      <c r="GS18" s="226"/>
      <c r="GT18" s="226"/>
      <c r="GV18" s="226"/>
      <c r="GW18" s="226"/>
      <c r="GY18" s="226"/>
      <c r="GZ18" s="226"/>
      <c r="HB18" s="226"/>
      <c r="HC18" s="226"/>
      <c r="HE18" s="226"/>
      <c r="HF18" s="226"/>
      <c r="HH18" s="226"/>
      <c r="HI18" s="226"/>
      <c r="HK18" s="226"/>
      <c r="HL18" s="226"/>
      <c r="HN18" s="226"/>
      <c r="HO18" s="226"/>
      <c r="HQ18" s="226"/>
      <c r="HR18" s="226"/>
      <c r="HT18" s="226"/>
      <c r="HU18" s="226"/>
      <c r="HW18" s="226"/>
      <c r="HX18" s="226"/>
      <c r="HZ18" s="226"/>
      <c r="IA18" s="226"/>
      <c r="IC18" s="226"/>
      <c r="ID18" s="226"/>
      <c r="IF18" s="226"/>
      <c r="IG18" s="226"/>
      <c r="II18" s="226"/>
      <c r="IJ18" s="226"/>
      <c r="IL18" s="226"/>
      <c r="IM18" s="226"/>
      <c r="IO18" s="226"/>
      <c r="IP18" s="226"/>
      <c r="IR18" s="226"/>
      <c r="IS18" s="226"/>
      <c r="IU18" s="226"/>
      <c r="IV18" s="226"/>
      <c r="IX18" s="226"/>
      <c r="IY18" s="226"/>
      <c r="JA18" s="226"/>
      <c r="JB18" s="226"/>
      <c r="JD18" s="226"/>
      <c r="JE18" s="226"/>
      <c r="JG18" s="226"/>
      <c r="JH18" s="226"/>
      <c r="JJ18" s="226"/>
      <c r="JK18" s="226"/>
      <c r="JM18" s="226"/>
      <c r="JN18" s="226"/>
      <c r="JP18" s="226"/>
      <c r="JQ18" s="226"/>
      <c r="JS18" s="226"/>
      <c r="JT18" s="226"/>
      <c r="JV18" s="226"/>
      <c r="JW18" s="226"/>
      <c r="JY18" s="226"/>
      <c r="JZ18" s="226"/>
      <c r="KB18" s="226"/>
      <c r="KC18" s="226"/>
      <c r="KE18" s="226"/>
      <c r="KF18" s="226"/>
      <c r="KH18" s="226"/>
      <c r="KI18" s="226"/>
      <c r="KK18" s="226"/>
      <c r="KL18" s="226"/>
      <c r="KN18" s="226"/>
      <c r="KO18" s="226"/>
      <c r="KQ18" s="226"/>
      <c r="KR18" s="226"/>
      <c r="KT18" s="226"/>
      <c r="KU18" s="226"/>
      <c r="KW18" s="226"/>
      <c r="KX18" s="226"/>
      <c r="KZ18" s="226"/>
      <c r="LA18" s="226"/>
      <c r="LC18" s="226"/>
      <c r="LD18" s="226"/>
      <c r="LF18" s="226"/>
      <c r="LG18" s="226"/>
      <c r="LI18" s="226"/>
      <c r="LJ18" s="226"/>
      <c r="LL18" s="226"/>
      <c r="LM18" s="226"/>
      <c r="LO18" s="226"/>
      <c r="LP18" s="226"/>
      <c r="LR18" s="226"/>
      <c r="LS18" s="226"/>
      <c r="LU18" s="226"/>
      <c r="LV18" s="226"/>
      <c r="LX18" s="226"/>
      <c r="LY18" s="226"/>
      <c r="MA18" s="226"/>
      <c r="MB18" s="226"/>
      <c r="MD18" s="226"/>
      <c r="ME18" s="226"/>
      <c r="MG18" s="226"/>
      <c r="MH18" s="226"/>
      <c r="MJ18" s="226"/>
      <c r="MK18" s="226"/>
      <c r="MM18" s="226"/>
      <c r="MN18" s="226"/>
      <c r="MP18" s="226"/>
      <c r="MQ18" s="226"/>
      <c r="MS18" s="226"/>
      <c r="MT18" s="226"/>
      <c r="MV18" s="226"/>
      <c r="MW18" s="226"/>
      <c r="MY18" s="226"/>
      <c r="MZ18" s="226"/>
      <c r="NB18" s="226"/>
      <c r="NC18" s="226"/>
      <c r="NE18" s="226"/>
      <c r="NF18" s="226"/>
      <c r="NH18" s="226"/>
      <c r="NI18" s="226"/>
      <c r="NK18" s="226"/>
      <c r="NL18" s="226"/>
      <c r="NN18" s="226"/>
      <c r="NO18" s="226"/>
      <c r="NQ18" s="226"/>
      <c r="NR18" s="226"/>
      <c r="NT18" s="226"/>
      <c r="NU18" s="226"/>
      <c r="NW18" s="226"/>
      <c r="NX18" s="226"/>
      <c r="NZ18" s="226"/>
      <c r="OA18" s="226"/>
      <c r="OC18" s="226"/>
      <c r="OD18" s="226"/>
      <c r="OF18" s="226"/>
      <c r="OG18" s="226"/>
      <c r="OI18" s="226"/>
      <c r="OJ18" s="226"/>
      <c r="OL18" s="226"/>
      <c r="OM18" s="226"/>
      <c r="OO18" s="226"/>
      <c r="OP18" s="226"/>
      <c r="OR18" s="226"/>
      <c r="OS18" s="226"/>
      <c r="OU18" s="226"/>
      <c r="OV18" s="226"/>
      <c r="OX18" s="226"/>
      <c r="OY18" s="226"/>
      <c r="PA18" s="226"/>
      <c r="PB18" s="226"/>
      <c r="PD18" s="226"/>
      <c r="PE18" s="226"/>
      <c r="PG18" s="226"/>
      <c r="PH18" s="226"/>
      <c r="PJ18" s="226"/>
      <c r="PK18" s="226"/>
      <c r="PM18" s="226"/>
      <c r="PN18" s="226"/>
      <c r="PP18" s="226"/>
      <c r="PQ18" s="226"/>
      <c r="PS18" s="226"/>
      <c r="PT18" s="226"/>
      <c r="PV18" s="226"/>
      <c r="PW18" s="226"/>
      <c r="PY18" s="226"/>
      <c r="PZ18" s="226"/>
      <c r="QB18" s="226"/>
      <c r="QC18" s="226"/>
      <c r="QE18" s="226"/>
      <c r="QF18" s="226"/>
      <c r="QH18" s="226"/>
      <c r="QI18" s="226"/>
      <c r="QK18" s="226"/>
      <c r="QL18" s="226"/>
      <c r="QN18" s="226"/>
      <c r="QO18" s="226"/>
      <c r="QQ18" s="226"/>
      <c r="QR18" s="226"/>
      <c r="QT18" s="226"/>
      <c r="QU18" s="226"/>
      <c r="QW18" s="226"/>
      <c r="QX18" s="226"/>
      <c r="QZ18" s="226"/>
      <c r="RA18" s="226"/>
      <c r="RC18" s="226"/>
      <c r="RD18" s="226"/>
      <c r="RF18" s="226"/>
      <c r="RG18" s="226"/>
      <c r="RI18" s="226"/>
      <c r="RJ18" s="226"/>
      <c r="RL18" s="226"/>
      <c r="RM18" s="226"/>
      <c r="RO18" s="226"/>
      <c r="RP18" s="226"/>
      <c r="RR18" s="226"/>
      <c r="RS18" s="226"/>
      <c r="RU18" s="226"/>
      <c r="RV18" s="226"/>
      <c r="RX18" s="226"/>
      <c r="RY18" s="226"/>
      <c r="SA18" s="226"/>
      <c r="SB18" s="226"/>
      <c r="SD18" s="226"/>
      <c r="SE18" s="226"/>
    </row>
    <row r="19" spans="1:499" ht="12.4" customHeight="1">
      <c r="A19" s="226" t="s">
        <v>857</v>
      </c>
      <c r="B19" s="237" t="s">
        <v>430</v>
      </c>
      <c r="C19" s="286">
        <v>0</v>
      </c>
      <c r="D19" s="238">
        <v>0</v>
      </c>
      <c r="E19" s="287"/>
      <c r="F19" s="226"/>
      <c r="G19" s="226"/>
      <c r="I19" s="226"/>
      <c r="J19" s="226"/>
      <c r="L19" s="226"/>
      <c r="M19" s="226"/>
      <c r="O19" s="226"/>
      <c r="P19" s="226"/>
      <c r="R19" s="226"/>
      <c r="S19" s="226"/>
      <c r="U19" s="226"/>
      <c r="V19" s="226"/>
      <c r="X19" s="226"/>
      <c r="Y19" s="226"/>
      <c r="AA19" s="226"/>
      <c r="AB19" s="226"/>
      <c r="AD19" s="226"/>
      <c r="AE19" s="226"/>
      <c r="AG19" s="226"/>
      <c r="AH19" s="226"/>
      <c r="AJ19" s="226"/>
      <c r="AK19" s="226"/>
      <c r="AM19" s="226"/>
      <c r="AN19" s="226"/>
      <c r="AP19" s="226"/>
      <c r="AQ19" s="226"/>
      <c r="AS19" s="226"/>
      <c r="AT19" s="226"/>
      <c r="AV19" s="226"/>
      <c r="AW19" s="226"/>
      <c r="AY19" s="226"/>
      <c r="AZ19" s="226"/>
      <c r="BB19" s="226"/>
      <c r="BC19" s="226"/>
      <c r="BE19" s="226"/>
      <c r="BF19" s="226"/>
      <c r="BH19" s="226"/>
      <c r="BI19" s="226"/>
      <c r="BK19" s="226"/>
      <c r="BL19" s="226"/>
      <c r="BN19" s="226"/>
      <c r="BO19" s="226"/>
      <c r="BQ19" s="226"/>
      <c r="BR19" s="226"/>
      <c r="BT19" s="226"/>
      <c r="BU19" s="226"/>
      <c r="BW19" s="226"/>
      <c r="BX19" s="226"/>
      <c r="BZ19" s="226"/>
      <c r="CA19" s="226"/>
      <c r="CC19" s="226"/>
      <c r="CD19" s="226"/>
      <c r="CF19" s="226"/>
      <c r="CG19" s="226"/>
      <c r="CI19" s="226"/>
      <c r="CJ19" s="226"/>
      <c r="CL19" s="226"/>
      <c r="CM19" s="226"/>
      <c r="CO19" s="226"/>
      <c r="CP19" s="226"/>
      <c r="CR19" s="226"/>
      <c r="CS19" s="226"/>
      <c r="CU19" s="226"/>
      <c r="CV19" s="226"/>
      <c r="CX19" s="226"/>
      <c r="CY19" s="226"/>
      <c r="DA19" s="226"/>
      <c r="DB19" s="226"/>
      <c r="DD19" s="226"/>
      <c r="DE19" s="226"/>
      <c r="DG19" s="226"/>
      <c r="DH19" s="226"/>
      <c r="DJ19" s="226"/>
      <c r="DK19" s="226"/>
      <c r="DM19" s="226"/>
      <c r="DN19" s="226"/>
      <c r="DP19" s="226"/>
      <c r="DQ19" s="226"/>
      <c r="DS19" s="226"/>
      <c r="DT19" s="226"/>
      <c r="DV19" s="226"/>
      <c r="DW19" s="226"/>
      <c r="DY19" s="226"/>
      <c r="DZ19" s="226"/>
      <c r="EB19" s="226"/>
      <c r="EC19" s="226"/>
      <c r="EE19" s="226"/>
      <c r="EF19" s="226"/>
      <c r="EH19" s="226"/>
      <c r="EI19" s="226"/>
      <c r="EK19" s="226"/>
      <c r="EL19" s="226"/>
      <c r="EN19" s="226"/>
      <c r="EO19" s="226"/>
      <c r="EQ19" s="226"/>
      <c r="ER19" s="226"/>
      <c r="ET19" s="226"/>
      <c r="EU19" s="226"/>
      <c r="EW19" s="226"/>
      <c r="EX19" s="226"/>
      <c r="EZ19" s="226"/>
      <c r="FA19" s="226"/>
      <c r="FC19" s="226"/>
      <c r="FD19" s="226"/>
      <c r="FF19" s="226"/>
      <c r="FG19" s="226"/>
      <c r="FI19" s="226"/>
      <c r="FJ19" s="226"/>
      <c r="FL19" s="226"/>
      <c r="FM19" s="226"/>
      <c r="FO19" s="226"/>
      <c r="FP19" s="226"/>
      <c r="FR19" s="226"/>
      <c r="FS19" s="226"/>
      <c r="FU19" s="226"/>
      <c r="FV19" s="226"/>
      <c r="FX19" s="226"/>
      <c r="FY19" s="226"/>
      <c r="GA19" s="226"/>
      <c r="GB19" s="226"/>
      <c r="GD19" s="226"/>
      <c r="GE19" s="226"/>
      <c r="GG19" s="226"/>
      <c r="GH19" s="226"/>
      <c r="GJ19" s="226"/>
      <c r="GK19" s="226"/>
      <c r="GM19" s="226"/>
      <c r="GN19" s="226"/>
      <c r="GP19" s="226"/>
      <c r="GQ19" s="226"/>
      <c r="GS19" s="226"/>
      <c r="GT19" s="226"/>
      <c r="GV19" s="226"/>
      <c r="GW19" s="226"/>
      <c r="GY19" s="226"/>
      <c r="GZ19" s="226"/>
      <c r="HB19" s="226"/>
      <c r="HC19" s="226"/>
      <c r="HE19" s="226"/>
      <c r="HF19" s="226"/>
      <c r="HH19" s="226"/>
      <c r="HI19" s="226"/>
      <c r="HK19" s="226"/>
      <c r="HL19" s="226"/>
      <c r="HN19" s="226"/>
      <c r="HO19" s="226"/>
      <c r="HQ19" s="226"/>
      <c r="HR19" s="226"/>
      <c r="HT19" s="226"/>
      <c r="HU19" s="226"/>
      <c r="HW19" s="226"/>
      <c r="HX19" s="226"/>
      <c r="HZ19" s="226"/>
      <c r="IA19" s="226"/>
      <c r="IC19" s="226"/>
      <c r="ID19" s="226"/>
      <c r="IF19" s="226"/>
      <c r="IG19" s="226"/>
      <c r="II19" s="226"/>
      <c r="IJ19" s="226"/>
      <c r="IL19" s="226"/>
      <c r="IM19" s="226"/>
      <c r="IO19" s="226"/>
      <c r="IP19" s="226"/>
      <c r="IR19" s="226"/>
      <c r="IS19" s="226"/>
      <c r="IU19" s="226"/>
      <c r="IV19" s="226"/>
      <c r="IX19" s="226"/>
      <c r="IY19" s="226"/>
      <c r="JA19" s="226"/>
      <c r="JB19" s="226"/>
      <c r="JD19" s="226"/>
      <c r="JE19" s="226"/>
      <c r="JG19" s="226"/>
      <c r="JH19" s="226"/>
      <c r="JJ19" s="226"/>
      <c r="JK19" s="226"/>
      <c r="JM19" s="226"/>
      <c r="JN19" s="226"/>
      <c r="JP19" s="226"/>
      <c r="JQ19" s="226"/>
      <c r="JS19" s="226"/>
      <c r="JT19" s="226"/>
      <c r="JV19" s="226"/>
      <c r="JW19" s="226"/>
      <c r="JY19" s="226"/>
      <c r="JZ19" s="226"/>
      <c r="KB19" s="226"/>
      <c r="KC19" s="226"/>
      <c r="KE19" s="226"/>
      <c r="KF19" s="226"/>
      <c r="KH19" s="226"/>
      <c r="KI19" s="226"/>
      <c r="KK19" s="226"/>
      <c r="KL19" s="226"/>
      <c r="KN19" s="226"/>
      <c r="KO19" s="226"/>
      <c r="KQ19" s="226"/>
      <c r="KR19" s="226"/>
      <c r="KT19" s="226"/>
      <c r="KU19" s="226"/>
      <c r="KW19" s="226"/>
      <c r="KX19" s="226"/>
      <c r="KZ19" s="226"/>
      <c r="LA19" s="226"/>
      <c r="LC19" s="226"/>
      <c r="LD19" s="226"/>
      <c r="LF19" s="226"/>
      <c r="LG19" s="226"/>
      <c r="LI19" s="226"/>
      <c r="LJ19" s="226"/>
      <c r="LL19" s="226"/>
      <c r="LM19" s="226"/>
      <c r="LO19" s="226"/>
      <c r="LP19" s="226"/>
      <c r="LR19" s="226"/>
      <c r="LS19" s="226"/>
      <c r="LU19" s="226"/>
      <c r="LV19" s="226"/>
      <c r="LX19" s="226"/>
      <c r="LY19" s="226"/>
      <c r="MA19" s="226"/>
      <c r="MB19" s="226"/>
      <c r="MD19" s="226"/>
      <c r="ME19" s="226"/>
      <c r="MG19" s="226"/>
      <c r="MH19" s="226"/>
      <c r="MJ19" s="226"/>
      <c r="MK19" s="226"/>
      <c r="MM19" s="226"/>
      <c r="MN19" s="226"/>
      <c r="MP19" s="226"/>
      <c r="MQ19" s="226"/>
      <c r="MS19" s="226"/>
      <c r="MT19" s="226"/>
      <c r="MV19" s="226"/>
      <c r="MW19" s="226"/>
      <c r="MY19" s="226"/>
      <c r="MZ19" s="226"/>
      <c r="NB19" s="226"/>
      <c r="NC19" s="226"/>
      <c r="NE19" s="226"/>
      <c r="NF19" s="226"/>
      <c r="NH19" s="226"/>
      <c r="NI19" s="226"/>
      <c r="NK19" s="226"/>
      <c r="NL19" s="226"/>
      <c r="NN19" s="226"/>
      <c r="NO19" s="226"/>
      <c r="NQ19" s="226"/>
      <c r="NR19" s="226"/>
      <c r="NT19" s="226"/>
      <c r="NU19" s="226"/>
      <c r="NW19" s="226"/>
      <c r="NX19" s="226"/>
      <c r="NZ19" s="226"/>
      <c r="OA19" s="226"/>
      <c r="OC19" s="226"/>
      <c r="OD19" s="226"/>
      <c r="OF19" s="226"/>
      <c r="OG19" s="226"/>
      <c r="OI19" s="226"/>
      <c r="OJ19" s="226"/>
      <c r="OL19" s="226"/>
      <c r="OM19" s="226"/>
      <c r="OO19" s="226"/>
      <c r="OP19" s="226"/>
      <c r="OR19" s="226"/>
      <c r="OS19" s="226"/>
      <c r="OU19" s="226"/>
      <c r="OV19" s="226"/>
      <c r="OX19" s="226"/>
      <c r="OY19" s="226"/>
      <c r="PA19" s="226"/>
      <c r="PB19" s="226"/>
      <c r="PD19" s="226"/>
      <c r="PE19" s="226"/>
      <c r="PG19" s="226"/>
      <c r="PH19" s="226"/>
      <c r="PJ19" s="226"/>
      <c r="PK19" s="226"/>
      <c r="PM19" s="226"/>
      <c r="PN19" s="226"/>
      <c r="PP19" s="226"/>
      <c r="PQ19" s="226"/>
      <c r="PS19" s="226"/>
      <c r="PT19" s="226"/>
      <c r="PV19" s="226"/>
      <c r="PW19" s="226"/>
      <c r="PY19" s="226"/>
      <c r="PZ19" s="226"/>
      <c r="QB19" s="226"/>
      <c r="QC19" s="226"/>
      <c r="QE19" s="226"/>
      <c r="QF19" s="226"/>
      <c r="QH19" s="226"/>
      <c r="QI19" s="226"/>
      <c r="QK19" s="226"/>
      <c r="QL19" s="226"/>
      <c r="QN19" s="226"/>
      <c r="QO19" s="226"/>
      <c r="QQ19" s="226"/>
      <c r="QR19" s="226"/>
      <c r="QT19" s="226"/>
      <c r="QU19" s="226"/>
      <c r="QW19" s="226"/>
      <c r="QX19" s="226"/>
      <c r="QZ19" s="226"/>
      <c r="RA19" s="226"/>
      <c r="RC19" s="226"/>
      <c r="RD19" s="226"/>
      <c r="RF19" s="226"/>
      <c r="RG19" s="226"/>
      <c r="RI19" s="226"/>
      <c r="RJ19" s="226"/>
      <c r="RL19" s="226"/>
      <c r="RM19" s="226"/>
      <c r="RO19" s="226"/>
      <c r="RP19" s="226"/>
      <c r="RR19" s="226"/>
      <c r="RS19" s="226"/>
      <c r="RU19" s="226"/>
      <c r="RV19" s="226"/>
      <c r="RX19" s="226"/>
      <c r="RY19" s="226"/>
      <c r="SA19" s="226"/>
      <c r="SB19" s="226"/>
      <c r="SD19" s="226"/>
      <c r="SE19" s="226"/>
    </row>
    <row r="20" spans="1:499" ht="12.4" customHeight="1">
      <c r="A20" s="226" t="s">
        <v>858</v>
      </c>
      <c r="B20" s="237" t="s">
        <v>431</v>
      </c>
      <c r="C20" s="286" t="s">
        <v>478</v>
      </c>
      <c r="D20" s="238" t="s">
        <v>478</v>
      </c>
      <c r="E20" s="287"/>
      <c r="F20" s="226"/>
      <c r="G20" s="226"/>
      <c r="I20" s="226"/>
      <c r="J20" s="226"/>
      <c r="L20" s="226"/>
      <c r="M20" s="226"/>
      <c r="O20" s="226"/>
      <c r="P20" s="226"/>
      <c r="R20" s="226"/>
      <c r="S20" s="226"/>
      <c r="U20" s="226"/>
      <c r="V20" s="226"/>
      <c r="X20" s="226"/>
      <c r="Y20" s="226"/>
      <c r="AA20" s="226"/>
      <c r="AB20" s="226"/>
      <c r="AD20" s="226"/>
      <c r="AE20" s="226"/>
      <c r="AG20" s="226"/>
      <c r="AH20" s="226"/>
      <c r="AJ20" s="226"/>
      <c r="AK20" s="226"/>
      <c r="AM20" s="226"/>
      <c r="AN20" s="226"/>
      <c r="AP20" s="226"/>
      <c r="AQ20" s="226"/>
      <c r="AS20" s="226"/>
      <c r="AT20" s="226"/>
      <c r="AV20" s="226"/>
      <c r="AW20" s="226"/>
      <c r="AY20" s="226"/>
      <c r="AZ20" s="226"/>
      <c r="BB20" s="226"/>
      <c r="BC20" s="226"/>
      <c r="BE20" s="226"/>
      <c r="BF20" s="226"/>
      <c r="BH20" s="226"/>
      <c r="BI20" s="226"/>
      <c r="BK20" s="226"/>
      <c r="BL20" s="226"/>
      <c r="BN20" s="226"/>
      <c r="BO20" s="226"/>
      <c r="BQ20" s="226"/>
      <c r="BR20" s="226"/>
      <c r="BT20" s="226"/>
      <c r="BU20" s="226"/>
      <c r="BW20" s="226"/>
      <c r="BX20" s="226"/>
      <c r="BZ20" s="226"/>
      <c r="CA20" s="226"/>
      <c r="CC20" s="226"/>
      <c r="CD20" s="226"/>
      <c r="CF20" s="226"/>
      <c r="CG20" s="226"/>
      <c r="CI20" s="226"/>
      <c r="CJ20" s="226"/>
      <c r="CL20" s="226"/>
      <c r="CM20" s="226"/>
      <c r="CO20" s="226"/>
      <c r="CP20" s="226"/>
      <c r="CR20" s="226"/>
      <c r="CS20" s="226"/>
      <c r="CU20" s="226"/>
      <c r="CV20" s="226"/>
      <c r="CX20" s="226"/>
      <c r="CY20" s="226"/>
      <c r="DA20" s="226"/>
      <c r="DB20" s="226"/>
      <c r="DD20" s="226"/>
      <c r="DE20" s="226"/>
      <c r="DG20" s="226"/>
      <c r="DH20" s="226"/>
      <c r="DJ20" s="226"/>
      <c r="DK20" s="226"/>
      <c r="DM20" s="226"/>
      <c r="DN20" s="226"/>
      <c r="DP20" s="226"/>
      <c r="DQ20" s="226"/>
      <c r="DS20" s="226"/>
      <c r="DT20" s="226"/>
      <c r="DV20" s="226"/>
      <c r="DW20" s="226"/>
      <c r="DY20" s="226"/>
      <c r="DZ20" s="226"/>
      <c r="EB20" s="226"/>
      <c r="EC20" s="226"/>
      <c r="EE20" s="226"/>
      <c r="EF20" s="226"/>
      <c r="EH20" s="226"/>
      <c r="EI20" s="226"/>
      <c r="EK20" s="226"/>
      <c r="EL20" s="226"/>
      <c r="EN20" s="226"/>
      <c r="EO20" s="226"/>
      <c r="EQ20" s="226"/>
      <c r="ER20" s="226"/>
      <c r="ET20" s="226"/>
      <c r="EU20" s="226"/>
      <c r="EW20" s="226"/>
      <c r="EX20" s="226"/>
      <c r="EZ20" s="226"/>
      <c r="FA20" s="226"/>
      <c r="FC20" s="226"/>
      <c r="FD20" s="226"/>
      <c r="FF20" s="226"/>
      <c r="FG20" s="226"/>
      <c r="FI20" s="226"/>
      <c r="FJ20" s="226"/>
      <c r="FL20" s="226"/>
      <c r="FM20" s="226"/>
      <c r="FO20" s="226"/>
      <c r="FP20" s="226"/>
      <c r="FR20" s="226"/>
      <c r="FS20" s="226"/>
      <c r="FU20" s="226"/>
      <c r="FV20" s="226"/>
      <c r="FX20" s="226"/>
      <c r="FY20" s="226"/>
      <c r="GA20" s="226"/>
      <c r="GB20" s="226"/>
      <c r="GD20" s="226"/>
      <c r="GE20" s="226"/>
      <c r="GG20" s="226"/>
      <c r="GH20" s="226"/>
      <c r="GJ20" s="226"/>
      <c r="GK20" s="226"/>
      <c r="GM20" s="226"/>
      <c r="GN20" s="226"/>
      <c r="GP20" s="226"/>
      <c r="GQ20" s="226"/>
      <c r="GS20" s="226"/>
      <c r="GT20" s="226"/>
      <c r="GV20" s="226"/>
      <c r="GW20" s="226"/>
      <c r="GY20" s="226"/>
      <c r="GZ20" s="226"/>
      <c r="HB20" s="226"/>
      <c r="HC20" s="226"/>
      <c r="HE20" s="226"/>
      <c r="HF20" s="226"/>
      <c r="HH20" s="226"/>
      <c r="HI20" s="226"/>
      <c r="HK20" s="226"/>
      <c r="HL20" s="226"/>
      <c r="HN20" s="226"/>
      <c r="HO20" s="226"/>
      <c r="HQ20" s="226"/>
      <c r="HR20" s="226"/>
      <c r="HT20" s="226"/>
      <c r="HU20" s="226"/>
      <c r="HW20" s="226"/>
      <c r="HX20" s="226"/>
      <c r="HZ20" s="226"/>
      <c r="IA20" s="226"/>
      <c r="IC20" s="226"/>
      <c r="ID20" s="226"/>
      <c r="IF20" s="226"/>
      <c r="IG20" s="226"/>
      <c r="II20" s="226"/>
      <c r="IJ20" s="226"/>
      <c r="IL20" s="226"/>
      <c r="IM20" s="226"/>
      <c r="IO20" s="226"/>
      <c r="IP20" s="226"/>
      <c r="IR20" s="226"/>
      <c r="IS20" s="226"/>
      <c r="IU20" s="226"/>
      <c r="IV20" s="226"/>
      <c r="IX20" s="226"/>
      <c r="IY20" s="226"/>
      <c r="JA20" s="226"/>
      <c r="JB20" s="226"/>
      <c r="JD20" s="226"/>
      <c r="JE20" s="226"/>
      <c r="JG20" s="226"/>
      <c r="JH20" s="226"/>
      <c r="JJ20" s="226"/>
      <c r="JK20" s="226"/>
      <c r="JM20" s="226"/>
      <c r="JN20" s="226"/>
      <c r="JP20" s="226"/>
      <c r="JQ20" s="226"/>
      <c r="JS20" s="226"/>
      <c r="JT20" s="226"/>
      <c r="JV20" s="226"/>
      <c r="JW20" s="226"/>
      <c r="JY20" s="226"/>
      <c r="JZ20" s="226"/>
      <c r="KB20" s="226"/>
      <c r="KC20" s="226"/>
      <c r="KE20" s="226"/>
      <c r="KF20" s="226"/>
      <c r="KH20" s="226"/>
      <c r="KI20" s="226"/>
      <c r="KK20" s="226"/>
      <c r="KL20" s="226"/>
      <c r="KN20" s="226"/>
      <c r="KO20" s="226"/>
      <c r="KQ20" s="226"/>
      <c r="KR20" s="226"/>
      <c r="KT20" s="226"/>
      <c r="KU20" s="226"/>
      <c r="KW20" s="226"/>
      <c r="KX20" s="226"/>
      <c r="KZ20" s="226"/>
      <c r="LA20" s="226"/>
      <c r="LC20" s="226"/>
      <c r="LD20" s="226"/>
      <c r="LF20" s="226"/>
      <c r="LG20" s="226"/>
      <c r="LI20" s="226"/>
      <c r="LJ20" s="226"/>
      <c r="LL20" s="226"/>
      <c r="LM20" s="226"/>
      <c r="LO20" s="226"/>
      <c r="LP20" s="226"/>
      <c r="LR20" s="226"/>
      <c r="LS20" s="226"/>
      <c r="LU20" s="226"/>
      <c r="LV20" s="226"/>
      <c r="LX20" s="226"/>
      <c r="LY20" s="226"/>
      <c r="MA20" s="226"/>
      <c r="MB20" s="226"/>
      <c r="MD20" s="226"/>
      <c r="ME20" s="226"/>
      <c r="MG20" s="226"/>
      <c r="MH20" s="226"/>
      <c r="MJ20" s="226"/>
      <c r="MK20" s="226"/>
      <c r="MM20" s="226"/>
      <c r="MN20" s="226"/>
      <c r="MP20" s="226"/>
      <c r="MQ20" s="226"/>
      <c r="MS20" s="226"/>
      <c r="MT20" s="226"/>
      <c r="MV20" s="226"/>
      <c r="MW20" s="226"/>
      <c r="MY20" s="226"/>
      <c r="MZ20" s="226"/>
      <c r="NB20" s="226"/>
      <c r="NC20" s="226"/>
      <c r="NE20" s="226"/>
      <c r="NF20" s="226"/>
      <c r="NH20" s="226"/>
      <c r="NI20" s="226"/>
      <c r="NK20" s="226"/>
      <c r="NL20" s="226"/>
      <c r="NN20" s="226"/>
      <c r="NO20" s="226"/>
      <c r="NQ20" s="226"/>
      <c r="NR20" s="226"/>
      <c r="NT20" s="226"/>
      <c r="NU20" s="226"/>
      <c r="NW20" s="226"/>
      <c r="NX20" s="226"/>
      <c r="NZ20" s="226"/>
      <c r="OA20" s="226"/>
      <c r="OC20" s="226"/>
      <c r="OD20" s="226"/>
      <c r="OF20" s="226"/>
      <c r="OG20" s="226"/>
      <c r="OI20" s="226"/>
      <c r="OJ20" s="226"/>
      <c r="OL20" s="226"/>
      <c r="OM20" s="226"/>
      <c r="OO20" s="226"/>
      <c r="OP20" s="226"/>
      <c r="OR20" s="226"/>
      <c r="OS20" s="226"/>
      <c r="OU20" s="226"/>
      <c r="OV20" s="226"/>
      <c r="OX20" s="226"/>
      <c r="OY20" s="226"/>
      <c r="PA20" s="226"/>
      <c r="PB20" s="226"/>
      <c r="PD20" s="226"/>
      <c r="PE20" s="226"/>
      <c r="PG20" s="226"/>
      <c r="PH20" s="226"/>
      <c r="PJ20" s="226"/>
      <c r="PK20" s="226"/>
      <c r="PM20" s="226"/>
      <c r="PN20" s="226"/>
      <c r="PP20" s="226"/>
      <c r="PQ20" s="226"/>
      <c r="PS20" s="226"/>
      <c r="PT20" s="226"/>
      <c r="PV20" s="226"/>
      <c r="PW20" s="226"/>
      <c r="PY20" s="226"/>
      <c r="PZ20" s="226"/>
      <c r="QB20" s="226"/>
      <c r="QC20" s="226"/>
      <c r="QE20" s="226"/>
      <c r="QF20" s="226"/>
      <c r="QH20" s="226"/>
      <c r="QI20" s="226"/>
      <c r="QK20" s="226"/>
      <c r="QL20" s="226"/>
      <c r="QN20" s="226"/>
      <c r="QO20" s="226"/>
      <c r="QQ20" s="226"/>
      <c r="QR20" s="226"/>
      <c r="QT20" s="226"/>
      <c r="QU20" s="226"/>
      <c r="QW20" s="226"/>
      <c r="QX20" s="226"/>
      <c r="QZ20" s="226"/>
      <c r="RA20" s="226"/>
      <c r="RC20" s="226"/>
      <c r="RD20" s="226"/>
      <c r="RF20" s="226"/>
      <c r="RG20" s="226"/>
      <c r="RI20" s="226"/>
      <c r="RJ20" s="226"/>
      <c r="RL20" s="226"/>
      <c r="RM20" s="226"/>
      <c r="RO20" s="226"/>
      <c r="RP20" s="226"/>
      <c r="RR20" s="226"/>
      <c r="RS20" s="226"/>
      <c r="RU20" s="226"/>
      <c r="RV20" s="226"/>
      <c r="RX20" s="226"/>
      <c r="RY20" s="226"/>
      <c r="SA20" s="226"/>
      <c r="SB20" s="226"/>
      <c r="SD20" s="226"/>
      <c r="SE20" s="226"/>
    </row>
    <row r="21" spans="1:499" ht="12.4" customHeight="1">
      <c r="A21" s="226" t="s">
        <v>859</v>
      </c>
      <c r="B21" s="237" t="s">
        <v>432</v>
      </c>
      <c r="C21" s="286" t="s">
        <v>478</v>
      </c>
      <c r="D21" s="238" t="s">
        <v>478</v>
      </c>
      <c r="E21" s="287"/>
      <c r="F21" s="226"/>
      <c r="G21" s="226"/>
      <c r="I21" s="226"/>
      <c r="J21" s="226"/>
      <c r="L21" s="226"/>
      <c r="M21" s="226"/>
      <c r="O21" s="226"/>
      <c r="P21" s="226"/>
      <c r="R21" s="226"/>
      <c r="S21" s="226"/>
      <c r="U21" s="226"/>
      <c r="V21" s="226"/>
      <c r="X21" s="226"/>
      <c r="Y21" s="226"/>
      <c r="AA21" s="226"/>
      <c r="AB21" s="226"/>
      <c r="AD21" s="226"/>
      <c r="AE21" s="226"/>
      <c r="AG21" s="226"/>
      <c r="AH21" s="226"/>
      <c r="AJ21" s="226"/>
      <c r="AK21" s="226"/>
      <c r="AM21" s="226"/>
      <c r="AN21" s="226"/>
      <c r="AP21" s="226"/>
      <c r="AQ21" s="226"/>
      <c r="AS21" s="226"/>
      <c r="AT21" s="226"/>
      <c r="AV21" s="226"/>
      <c r="AW21" s="226"/>
      <c r="AY21" s="226"/>
      <c r="AZ21" s="226"/>
      <c r="BB21" s="226"/>
      <c r="BC21" s="226"/>
      <c r="BE21" s="226"/>
      <c r="BF21" s="226"/>
      <c r="BH21" s="226"/>
      <c r="BI21" s="226"/>
      <c r="BK21" s="226"/>
      <c r="BL21" s="226"/>
      <c r="BN21" s="226"/>
      <c r="BO21" s="226"/>
      <c r="BQ21" s="226"/>
      <c r="BR21" s="226"/>
      <c r="BT21" s="226"/>
      <c r="BU21" s="226"/>
      <c r="BW21" s="226"/>
      <c r="BX21" s="226"/>
      <c r="BZ21" s="226"/>
      <c r="CA21" s="226"/>
      <c r="CC21" s="226"/>
      <c r="CD21" s="226"/>
      <c r="CF21" s="226"/>
      <c r="CG21" s="226"/>
      <c r="CI21" s="226"/>
      <c r="CJ21" s="226"/>
      <c r="CL21" s="226"/>
      <c r="CM21" s="226"/>
      <c r="CO21" s="226"/>
      <c r="CP21" s="226"/>
      <c r="CR21" s="226"/>
      <c r="CS21" s="226"/>
      <c r="CU21" s="226"/>
      <c r="CV21" s="226"/>
      <c r="CX21" s="226"/>
      <c r="CY21" s="226"/>
      <c r="DA21" s="226"/>
      <c r="DB21" s="226"/>
      <c r="DD21" s="226"/>
      <c r="DE21" s="226"/>
      <c r="DG21" s="226"/>
      <c r="DH21" s="226"/>
      <c r="DJ21" s="226"/>
      <c r="DK21" s="226"/>
      <c r="DM21" s="226"/>
      <c r="DN21" s="226"/>
      <c r="DP21" s="226"/>
      <c r="DQ21" s="226"/>
      <c r="DS21" s="226"/>
      <c r="DT21" s="226"/>
      <c r="DV21" s="226"/>
      <c r="DW21" s="226"/>
      <c r="DY21" s="226"/>
      <c r="DZ21" s="226"/>
      <c r="EB21" s="226"/>
      <c r="EC21" s="226"/>
      <c r="EE21" s="226"/>
      <c r="EF21" s="226"/>
      <c r="EH21" s="226"/>
      <c r="EI21" s="226"/>
      <c r="EK21" s="226"/>
      <c r="EL21" s="226"/>
      <c r="EN21" s="226"/>
      <c r="EO21" s="226"/>
      <c r="EQ21" s="226"/>
      <c r="ER21" s="226"/>
      <c r="ET21" s="226"/>
      <c r="EU21" s="226"/>
      <c r="EW21" s="226"/>
      <c r="EX21" s="226"/>
      <c r="EZ21" s="226"/>
      <c r="FA21" s="226"/>
      <c r="FC21" s="226"/>
      <c r="FD21" s="226"/>
      <c r="FF21" s="226"/>
      <c r="FG21" s="226"/>
      <c r="FI21" s="226"/>
      <c r="FJ21" s="226"/>
      <c r="FL21" s="226"/>
      <c r="FM21" s="226"/>
      <c r="FO21" s="226"/>
      <c r="FP21" s="226"/>
      <c r="FR21" s="226"/>
      <c r="FS21" s="226"/>
      <c r="FU21" s="226"/>
      <c r="FV21" s="226"/>
      <c r="FX21" s="226"/>
      <c r="FY21" s="226"/>
      <c r="GA21" s="226"/>
      <c r="GB21" s="226"/>
      <c r="GD21" s="226"/>
      <c r="GE21" s="226"/>
      <c r="GG21" s="226"/>
      <c r="GH21" s="226"/>
      <c r="GJ21" s="226"/>
      <c r="GK21" s="226"/>
      <c r="GM21" s="226"/>
      <c r="GN21" s="226"/>
      <c r="GP21" s="226"/>
      <c r="GQ21" s="226"/>
      <c r="GS21" s="226"/>
      <c r="GT21" s="226"/>
      <c r="GV21" s="226"/>
      <c r="GW21" s="226"/>
      <c r="GY21" s="226"/>
      <c r="GZ21" s="226"/>
      <c r="HB21" s="226"/>
      <c r="HC21" s="226"/>
      <c r="HE21" s="226"/>
      <c r="HF21" s="226"/>
      <c r="HH21" s="226"/>
      <c r="HI21" s="226"/>
      <c r="HK21" s="226"/>
      <c r="HL21" s="226"/>
      <c r="HN21" s="226"/>
      <c r="HO21" s="226"/>
      <c r="HQ21" s="226"/>
      <c r="HR21" s="226"/>
      <c r="HT21" s="226"/>
      <c r="HU21" s="226"/>
      <c r="HW21" s="226"/>
      <c r="HX21" s="226"/>
      <c r="HZ21" s="226"/>
      <c r="IA21" s="226"/>
      <c r="IC21" s="226"/>
      <c r="ID21" s="226"/>
      <c r="IF21" s="226"/>
      <c r="IG21" s="226"/>
      <c r="II21" s="226"/>
      <c r="IJ21" s="226"/>
      <c r="IL21" s="226"/>
      <c r="IM21" s="226"/>
      <c r="IO21" s="226"/>
      <c r="IP21" s="226"/>
      <c r="IR21" s="226"/>
      <c r="IS21" s="226"/>
      <c r="IU21" s="226"/>
      <c r="IV21" s="226"/>
      <c r="IX21" s="226"/>
      <c r="IY21" s="226"/>
      <c r="JA21" s="226"/>
      <c r="JB21" s="226"/>
      <c r="JD21" s="226"/>
      <c r="JE21" s="226"/>
      <c r="JG21" s="226"/>
      <c r="JH21" s="226"/>
      <c r="JJ21" s="226"/>
      <c r="JK21" s="226"/>
      <c r="JM21" s="226"/>
      <c r="JN21" s="226"/>
      <c r="JP21" s="226"/>
      <c r="JQ21" s="226"/>
      <c r="JS21" s="226"/>
      <c r="JT21" s="226"/>
      <c r="JV21" s="226"/>
      <c r="JW21" s="226"/>
      <c r="JY21" s="226"/>
      <c r="JZ21" s="226"/>
      <c r="KB21" s="226"/>
      <c r="KC21" s="226"/>
      <c r="KE21" s="226"/>
      <c r="KF21" s="226"/>
      <c r="KH21" s="226"/>
      <c r="KI21" s="226"/>
      <c r="KK21" s="226"/>
      <c r="KL21" s="226"/>
      <c r="KN21" s="226"/>
      <c r="KO21" s="226"/>
      <c r="KQ21" s="226"/>
      <c r="KR21" s="226"/>
      <c r="KT21" s="226"/>
      <c r="KU21" s="226"/>
      <c r="KW21" s="226"/>
      <c r="KX21" s="226"/>
      <c r="KZ21" s="226"/>
      <c r="LA21" s="226"/>
      <c r="LC21" s="226"/>
      <c r="LD21" s="226"/>
      <c r="LF21" s="226"/>
      <c r="LG21" s="226"/>
      <c r="LI21" s="226"/>
      <c r="LJ21" s="226"/>
      <c r="LL21" s="226"/>
      <c r="LM21" s="226"/>
      <c r="LO21" s="226"/>
      <c r="LP21" s="226"/>
      <c r="LR21" s="226"/>
      <c r="LS21" s="226"/>
      <c r="LU21" s="226"/>
      <c r="LV21" s="226"/>
      <c r="LX21" s="226"/>
      <c r="LY21" s="226"/>
      <c r="MA21" s="226"/>
      <c r="MB21" s="226"/>
      <c r="MD21" s="226"/>
      <c r="ME21" s="226"/>
      <c r="MG21" s="226"/>
      <c r="MH21" s="226"/>
      <c r="MJ21" s="226"/>
      <c r="MK21" s="226"/>
      <c r="MM21" s="226"/>
      <c r="MN21" s="226"/>
      <c r="MP21" s="226"/>
      <c r="MQ21" s="226"/>
      <c r="MS21" s="226"/>
      <c r="MT21" s="226"/>
      <c r="MV21" s="226"/>
      <c r="MW21" s="226"/>
      <c r="MY21" s="226"/>
      <c r="MZ21" s="226"/>
      <c r="NB21" s="226"/>
      <c r="NC21" s="226"/>
      <c r="NE21" s="226"/>
      <c r="NF21" s="226"/>
      <c r="NH21" s="226"/>
      <c r="NI21" s="226"/>
      <c r="NK21" s="226"/>
      <c r="NL21" s="226"/>
      <c r="NN21" s="226"/>
      <c r="NO21" s="226"/>
      <c r="NQ21" s="226"/>
      <c r="NR21" s="226"/>
      <c r="NT21" s="226"/>
      <c r="NU21" s="226"/>
      <c r="NW21" s="226"/>
      <c r="NX21" s="226"/>
      <c r="NZ21" s="226"/>
      <c r="OA21" s="226"/>
      <c r="OC21" s="226"/>
      <c r="OD21" s="226"/>
      <c r="OF21" s="226"/>
      <c r="OG21" s="226"/>
      <c r="OI21" s="226"/>
      <c r="OJ21" s="226"/>
      <c r="OL21" s="226"/>
      <c r="OM21" s="226"/>
      <c r="OO21" s="226"/>
      <c r="OP21" s="226"/>
      <c r="OR21" s="226"/>
      <c r="OS21" s="226"/>
      <c r="OU21" s="226"/>
      <c r="OV21" s="226"/>
      <c r="OX21" s="226"/>
      <c r="OY21" s="226"/>
      <c r="PA21" s="226"/>
      <c r="PB21" s="226"/>
      <c r="PD21" s="226"/>
      <c r="PE21" s="226"/>
      <c r="PG21" s="226"/>
      <c r="PH21" s="226"/>
      <c r="PJ21" s="226"/>
      <c r="PK21" s="226"/>
      <c r="PM21" s="226"/>
      <c r="PN21" s="226"/>
      <c r="PP21" s="226"/>
      <c r="PQ21" s="226"/>
      <c r="PS21" s="226"/>
      <c r="PT21" s="226"/>
      <c r="PV21" s="226"/>
      <c r="PW21" s="226"/>
      <c r="PY21" s="226"/>
      <c r="PZ21" s="226"/>
      <c r="QB21" s="226"/>
      <c r="QC21" s="226"/>
      <c r="QE21" s="226"/>
      <c r="QF21" s="226"/>
      <c r="QH21" s="226"/>
      <c r="QI21" s="226"/>
      <c r="QK21" s="226"/>
      <c r="QL21" s="226"/>
      <c r="QN21" s="226"/>
      <c r="QO21" s="226"/>
      <c r="QQ21" s="226"/>
      <c r="QR21" s="226"/>
      <c r="QT21" s="226"/>
      <c r="QU21" s="226"/>
      <c r="QW21" s="226"/>
      <c r="QX21" s="226"/>
      <c r="QZ21" s="226"/>
      <c r="RA21" s="226"/>
      <c r="RC21" s="226"/>
      <c r="RD21" s="226"/>
      <c r="RF21" s="226"/>
      <c r="RG21" s="226"/>
      <c r="RI21" s="226"/>
      <c r="RJ21" s="226"/>
      <c r="RL21" s="226"/>
      <c r="RM21" s="226"/>
      <c r="RO21" s="226"/>
      <c r="RP21" s="226"/>
      <c r="RR21" s="226"/>
      <c r="RS21" s="226"/>
      <c r="RU21" s="226"/>
      <c r="RV21" s="226"/>
      <c r="RX21" s="226"/>
      <c r="RY21" s="226"/>
      <c r="SA21" s="226"/>
      <c r="SB21" s="226"/>
      <c r="SD21" s="226"/>
      <c r="SE21" s="226"/>
    </row>
    <row r="22" spans="1:499" ht="12.4" customHeight="1">
      <c r="A22" s="226" t="s">
        <v>860</v>
      </c>
      <c r="B22" s="237" t="s">
        <v>433</v>
      </c>
      <c r="C22" s="286">
        <v>0</v>
      </c>
      <c r="D22" s="238">
        <v>0</v>
      </c>
      <c r="E22" s="287"/>
      <c r="F22" s="226"/>
      <c r="G22" s="226"/>
      <c r="I22" s="226"/>
      <c r="J22" s="226"/>
      <c r="L22" s="226"/>
      <c r="M22" s="226"/>
      <c r="O22" s="226"/>
      <c r="P22" s="226"/>
      <c r="R22" s="226"/>
      <c r="S22" s="226"/>
      <c r="U22" s="226"/>
      <c r="V22" s="226"/>
      <c r="X22" s="226"/>
      <c r="Y22" s="226"/>
      <c r="AA22" s="226"/>
      <c r="AB22" s="226"/>
      <c r="AD22" s="226"/>
      <c r="AE22" s="226"/>
      <c r="AG22" s="226"/>
      <c r="AH22" s="226"/>
      <c r="AJ22" s="226"/>
      <c r="AK22" s="226"/>
      <c r="AM22" s="226"/>
      <c r="AN22" s="226"/>
      <c r="AP22" s="226"/>
      <c r="AQ22" s="226"/>
      <c r="AS22" s="226"/>
      <c r="AT22" s="226"/>
      <c r="AV22" s="226"/>
      <c r="AW22" s="226"/>
      <c r="AY22" s="226"/>
      <c r="AZ22" s="226"/>
      <c r="BB22" s="226"/>
      <c r="BC22" s="226"/>
      <c r="BE22" s="226"/>
      <c r="BF22" s="226"/>
      <c r="BH22" s="226"/>
      <c r="BI22" s="226"/>
      <c r="BK22" s="226"/>
      <c r="BL22" s="226"/>
      <c r="BN22" s="226"/>
      <c r="BO22" s="226"/>
      <c r="BQ22" s="226"/>
      <c r="BR22" s="226"/>
      <c r="BT22" s="226"/>
      <c r="BU22" s="226"/>
      <c r="BW22" s="226"/>
      <c r="BX22" s="226"/>
      <c r="BZ22" s="226"/>
      <c r="CA22" s="226"/>
      <c r="CC22" s="226"/>
      <c r="CD22" s="226"/>
      <c r="CF22" s="226"/>
      <c r="CG22" s="226"/>
      <c r="CI22" s="226"/>
      <c r="CJ22" s="226"/>
      <c r="CL22" s="226"/>
      <c r="CM22" s="226"/>
      <c r="CO22" s="226"/>
      <c r="CP22" s="226"/>
      <c r="CR22" s="226"/>
      <c r="CS22" s="226"/>
      <c r="CU22" s="226"/>
      <c r="CV22" s="226"/>
      <c r="CX22" s="226"/>
      <c r="CY22" s="226"/>
      <c r="DA22" s="226"/>
      <c r="DB22" s="226"/>
      <c r="DD22" s="226"/>
      <c r="DE22" s="226"/>
      <c r="DG22" s="226"/>
      <c r="DH22" s="226"/>
      <c r="DJ22" s="226"/>
      <c r="DK22" s="226"/>
      <c r="DM22" s="226"/>
      <c r="DN22" s="226"/>
      <c r="DP22" s="226"/>
      <c r="DQ22" s="226"/>
      <c r="DS22" s="226"/>
      <c r="DT22" s="226"/>
      <c r="DV22" s="226"/>
      <c r="DW22" s="226"/>
      <c r="DY22" s="226"/>
      <c r="DZ22" s="226"/>
      <c r="EB22" s="226"/>
      <c r="EC22" s="226"/>
      <c r="EE22" s="226"/>
      <c r="EF22" s="226"/>
      <c r="EH22" s="226"/>
      <c r="EI22" s="226"/>
      <c r="EK22" s="226"/>
      <c r="EL22" s="226"/>
      <c r="EN22" s="226"/>
      <c r="EO22" s="226"/>
      <c r="EQ22" s="226"/>
      <c r="ER22" s="226"/>
      <c r="ET22" s="226"/>
      <c r="EU22" s="226"/>
      <c r="EW22" s="226"/>
      <c r="EX22" s="226"/>
      <c r="EZ22" s="226"/>
      <c r="FA22" s="226"/>
      <c r="FC22" s="226"/>
      <c r="FD22" s="226"/>
      <c r="FF22" s="226"/>
      <c r="FG22" s="226"/>
      <c r="FI22" s="226"/>
      <c r="FJ22" s="226"/>
      <c r="FL22" s="226"/>
      <c r="FM22" s="226"/>
      <c r="FO22" s="226"/>
      <c r="FP22" s="226"/>
      <c r="FR22" s="226"/>
      <c r="FS22" s="226"/>
      <c r="FU22" s="226"/>
      <c r="FV22" s="226"/>
      <c r="FX22" s="226"/>
      <c r="FY22" s="226"/>
      <c r="GA22" s="226"/>
      <c r="GB22" s="226"/>
      <c r="GD22" s="226"/>
      <c r="GE22" s="226"/>
      <c r="GG22" s="226"/>
      <c r="GH22" s="226"/>
      <c r="GJ22" s="226"/>
      <c r="GK22" s="226"/>
      <c r="GM22" s="226"/>
      <c r="GN22" s="226"/>
      <c r="GP22" s="226"/>
      <c r="GQ22" s="226"/>
      <c r="GS22" s="226"/>
      <c r="GT22" s="226"/>
      <c r="GV22" s="226"/>
      <c r="GW22" s="226"/>
      <c r="GY22" s="226"/>
      <c r="GZ22" s="226"/>
      <c r="HB22" s="226"/>
      <c r="HC22" s="226"/>
      <c r="HE22" s="226"/>
      <c r="HF22" s="226"/>
      <c r="HH22" s="226"/>
      <c r="HI22" s="226"/>
      <c r="HK22" s="226"/>
      <c r="HL22" s="226"/>
      <c r="HN22" s="226"/>
      <c r="HO22" s="226"/>
      <c r="HQ22" s="226"/>
      <c r="HR22" s="226"/>
      <c r="HT22" s="226"/>
      <c r="HU22" s="226"/>
      <c r="HW22" s="226"/>
      <c r="HX22" s="226"/>
      <c r="HZ22" s="226"/>
      <c r="IA22" s="226"/>
      <c r="IC22" s="226"/>
      <c r="ID22" s="226"/>
      <c r="IF22" s="226"/>
      <c r="IG22" s="226"/>
      <c r="II22" s="226"/>
      <c r="IJ22" s="226"/>
      <c r="IL22" s="226"/>
      <c r="IM22" s="226"/>
      <c r="IO22" s="226"/>
      <c r="IP22" s="226"/>
      <c r="IR22" s="226"/>
      <c r="IS22" s="226"/>
      <c r="IU22" s="226"/>
      <c r="IV22" s="226"/>
      <c r="IX22" s="226"/>
      <c r="IY22" s="226"/>
      <c r="JA22" s="226"/>
      <c r="JB22" s="226"/>
      <c r="JD22" s="226"/>
      <c r="JE22" s="226"/>
      <c r="JG22" s="226"/>
      <c r="JH22" s="226"/>
      <c r="JJ22" s="226"/>
      <c r="JK22" s="226"/>
      <c r="JM22" s="226"/>
      <c r="JN22" s="226"/>
      <c r="JP22" s="226"/>
      <c r="JQ22" s="226"/>
      <c r="JS22" s="226"/>
      <c r="JT22" s="226"/>
      <c r="JV22" s="226"/>
      <c r="JW22" s="226"/>
      <c r="JY22" s="226"/>
      <c r="JZ22" s="226"/>
      <c r="KB22" s="226"/>
      <c r="KC22" s="226"/>
      <c r="KE22" s="226"/>
      <c r="KF22" s="226"/>
      <c r="KH22" s="226"/>
      <c r="KI22" s="226"/>
      <c r="KK22" s="226"/>
      <c r="KL22" s="226"/>
      <c r="KN22" s="226"/>
      <c r="KO22" s="226"/>
      <c r="KQ22" s="226"/>
      <c r="KR22" s="226"/>
      <c r="KT22" s="226"/>
      <c r="KU22" s="226"/>
      <c r="KW22" s="226"/>
      <c r="KX22" s="226"/>
      <c r="KZ22" s="226"/>
      <c r="LA22" s="226"/>
      <c r="LC22" s="226"/>
      <c r="LD22" s="226"/>
      <c r="LF22" s="226"/>
      <c r="LG22" s="226"/>
      <c r="LI22" s="226"/>
      <c r="LJ22" s="226"/>
      <c r="LL22" s="226"/>
      <c r="LM22" s="226"/>
      <c r="LO22" s="226"/>
      <c r="LP22" s="226"/>
      <c r="LR22" s="226"/>
      <c r="LS22" s="226"/>
      <c r="LU22" s="226"/>
      <c r="LV22" s="226"/>
      <c r="LX22" s="226"/>
      <c r="LY22" s="226"/>
      <c r="MA22" s="226"/>
      <c r="MB22" s="226"/>
      <c r="MD22" s="226"/>
      <c r="ME22" s="226"/>
      <c r="MG22" s="226"/>
      <c r="MH22" s="226"/>
      <c r="MJ22" s="226"/>
      <c r="MK22" s="226"/>
      <c r="MM22" s="226"/>
      <c r="MN22" s="226"/>
      <c r="MP22" s="226"/>
      <c r="MQ22" s="226"/>
      <c r="MS22" s="226"/>
      <c r="MT22" s="226"/>
      <c r="MV22" s="226"/>
      <c r="MW22" s="226"/>
      <c r="MY22" s="226"/>
      <c r="MZ22" s="226"/>
      <c r="NB22" s="226"/>
      <c r="NC22" s="226"/>
      <c r="NE22" s="226"/>
      <c r="NF22" s="226"/>
      <c r="NH22" s="226"/>
      <c r="NI22" s="226"/>
      <c r="NK22" s="226"/>
      <c r="NL22" s="226"/>
      <c r="NN22" s="226"/>
      <c r="NO22" s="226"/>
      <c r="NQ22" s="226"/>
      <c r="NR22" s="226"/>
      <c r="NT22" s="226"/>
      <c r="NU22" s="226"/>
      <c r="NW22" s="226"/>
      <c r="NX22" s="226"/>
      <c r="NZ22" s="226"/>
      <c r="OA22" s="226"/>
      <c r="OC22" s="226"/>
      <c r="OD22" s="226"/>
      <c r="OF22" s="226"/>
      <c r="OG22" s="226"/>
      <c r="OI22" s="226"/>
      <c r="OJ22" s="226"/>
      <c r="OL22" s="226"/>
      <c r="OM22" s="226"/>
      <c r="OO22" s="226"/>
      <c r="OP22" s="226"/>
      <c r="OR22" s="226"/>
      <c r="OS22" s="226"/>
      <c r="OU22" s="226"/>
      <c r="OV22" s="226"/>
      <c r="OX22" s="226"/>
      <c r="OY22" s="226"/>
      <c r="PA22" s="226"/>
      <c r="PB22" s="226"/>
      <c r="PD22" s="226"/>
      <c r="PE22" s="226"/>
      <c r="PG22" s="226"/>
      <c r="PH22" s="226"/>
      <c r="PJ22" s="226"/>
      <c r="PK22" s="226"/>
      <c r="PM22" s="226"/>
      <c r="PN22" s="226"/>
      <c r="PP22" s="226"/>
      <c r="PQ22" s="226"/>
      <c r="PS22" s="226"/>
      <c r="PT22" s="226"/>
      <c r="PV22" s="226"/>
      <c r="PW22" s="226"/>
      <c r="PY22" s="226"/>
      <c r="PZ22" s="226"/>
      <c r="QB22" s="226"/>
      <c r="QC22" s="226"/>
      <c r="QE22" s="226"/>
      <c r="QF22" s="226"/>
      <c r="QH22" s="226"/>
      <c r="QI22" s="226"/>
      <c r="QK22" s="226"/>
      <c r="QL22" s="226"/>
      <c r="QN22" s="226"/>
      <c r="QO22" s="226"/>
      <c r="QQ22" s="226"/>
      <c r="QR22" s="226"/>
      <c r="QT22" s="226"/>
      <c r="QU22" s="226"/>
      <c r="QW22" s="226"/>
      <c r="QX22" s="226"/>
      <c r="QZ22" s="226"/>
      <c r="RA22" s="226"/>
      <c r="RC22" s="226"/>
      <c r="RD22" s="226"/>
      <c r="RF22" s="226"/>
      <c r="RG22" s="226"/>
      <c r="RI22" s="226"/>
      <c r="RJ22" s="226"/>
      <c r="RL22" s="226"/>
      <c r="RM22" s="226"/>
      <c r="RO22" s="226"/>
      <c r="RP22" s="226"/>
      <c r="RR22" s="226"/>
      <c r="RS22" s="226"/>
      <c r="RU22" s="226"/>
      <c r="RV22" s="226"/>
      <c r="RX22" s="226"/>
      <c r="RY22" s="226"/>
      <c r="SA22" s="226"/>
      <c r="SB22" s="226"/>
      <c r="SD22" s="226"/>
      <c r="SE22" s="226"/>
    </row>
    <row r="23" spans="1:499" s="236" customFormat="1" ht="10.15" customHeight="1">
      <c r="B23" s="239"/>
      <c r="C23" s="285"/>
      <c r="D23" s="234"/>
      <c r="E23" s="235"/>
    </row>
    <row r="24" spans="1:499" ht="12.4" customHeight="1">
      <c r="A24" s="226" t="s">
        <v>861</v>
      </c>
      <c r="B24" s="237" t="s">
        <v>862</v>
      </c>
      <c r="C24" s="286">
        <v>0</v>
      </c>
      <c r="D24" s="238">
        <v>0</v>
      </c>
      <c r="E24" s="287"/>
      <c r="F24" s="226"/>
      <c r="G24" s="226"/>
      <c r="I24" s="226"/>
      <c r="J24" s="226"/>
      <c r="L24" s="226"/>
      <c r="M24" s="226"/>
      <c r="O24" s="226"/>
      <c r="P24" s="226"/>
      <c r="R24" s="226"/>
      <c r="S24" s="226"/>
      <c r="U24" s="226"/>
      <c r="V24" s="226"/>
      <c r="X24" s="226"/>
      <c r="Y24" s="226"/>
      <c r="AA24" s="226"/>
      <c r="AB24" s="226"/>
      <c r="AD24" s="226"/>
      <c r="AE24" s="226"/>
      <c r="AG24" s="226"/>
      <c r="AH24" s="226"/>
      <c r="AJ24" s="226"/>
      <c r="AK24" s="226"/>
      <c r="AM24" s="226"/>
      <c r="AN24" s="226"/>
      <c r="AP24" s="226"/>
      <c r="AQ24" s="226"/>
      <c r="AS24" s="226"/>
      <c r="AT24" s="226"/>
      <c r="AV24" s="226"/>
      <c r="AW24" s="226"/>
      <c r="AY24" s="226"/>
      <c r="AZ24" s="226"/>
      <c r="BB24" s="226"/>
      <c r="BC24" s="226"/>
      <c r="BE24" s="226"/>
      <c r="BF24" s="226"/>
      <c r="BH24" s="226"/>
      <c r="BI24" s="226"/>
      <c r="BK24" s="226"/>
      <c r="BL24" s="226"/>
      <c r="BN24" s="226"/>
      <c r="BO24" s="226"/>
      <c r="BQ24" s="226"/>
      <c r="BR24" s="226"/>
      <c r="BT24" s="226"/>
      <c r="BU24" s="226"/>
      <c r="BW24" s="226"/>
      <c r="BX24" s="226"/>
      <c r="BZ24" s="226"/>
      <c r="CA24" s="226"/>
      <c r="CC24" s="226"/>
      <c r="CD24" s="226"/>
      <c r="CF24" s="226"/>
      <c r="CG24" s="226"/>
      <c r="CI24" s="226"/>
      <c r="CJ24" s="226"/>
      <c r="CL24" s="226"/>
      <c r="CM24" s="226"/>
      <c r="CO24" s="226"/>
      <c r="CP24" s="226"/>
      <c r="CR24" s="226"/>
      <c r="CS24" s="226"/>
      <c r="CU24" s="226"/>
      <c r="CV24" s="226"/>
      <c r="CX24" s="226"/>
      <c r="CY24" s="226"/>
      <c r="DA24" s="226"/>
      <c r="DB24" s="226"/>
      <c r="DD24" s="226"/>
      <c r="DE24" s="226"/>
      <c r="DG24" s="226"/>
      <c r="DH24" s="226"/>
      <c r="DJ24" s="226"/>
      <c r="DK24" s="226"/>
      <c r="DM24" s="226"/>
      <c r="DN24" s="226"/>
      <c r="DP24" s="226"/>
      <c r="DQ24" s="226"/>
      <c r="DS24" s="226"/>
      <c r="DT24" s="226"/>
      <c r="DV24" s="226"/>
      <c r="DW24" s="226"/>
      <c r="DY24" s="226"/>
      <c r="DZ24" s="226"/>
      <c r="EB24" s="226"/>
      <c r="EC24" s="226"/>
      <c r="EE24" s="226"/>
      <c r="EF24" s="226"/>
      <c r="EH24" s="226"/>
      <c r="EI24" s="226"/>
      <c r="EK24" s="226"/>
      <c r="EL24" s="226"/>
      <c r="EN24" s="226"/>
      <c r="EO24" s="226"/>
      <c r="EQ24" s="226"/>
      <c r="ER24" s="226"/>
      <c r="ET24" s="226"/>
      <c r="EU24" s="226"/>
      <c r="EW24" s="226"/>
      <c r="EX24" s="226"/>
      <c r="EZ24" s="226"/>
      <c r="FA24" s="226"/>
      <c r="FC24" s="226"/>
      <c r="FD24" s="226"/>
      <c r="FF24" s="226"/>
      <c r="FG24" s="226"/>
      <c r="FI24" s="226"/>
      <c r="FJ24" s="226"/>
      <c r="FL24" s="226"/>
      <c r="FM24" s="226"/>
      <c r="FO24" s="226"/>
      <c r="FP24" s="226"/>
      <c r="FR24" s="226"/>
      <c r="FS24" s="226"/>
      <c r="FU24" s="226"/>
      <c r="FV24" s="226"/>
      <c r="FX24" s="226"/>
      <c r="FY24" s="226"/>
      <c r="GA24" s="226"/>
      <c r="GB24" s="226"/>
      <c r="GD24" s="226"/>
      <c r="GE24" s="226"/>
      <c r="GG24" s="226"/>
      <c r="GH24" s="226"/>
      <c r="GJ24" s="226"/>
      <c r="GK24" s="226"/>
      <c r="GM24" s="226"/>
      <c r="GN24" s="226"/>
      <c r="GP24" s="226"/>
      <c r="GQ24" s="226"/>
      <c r="GS24" s="226"/>
      <c r="GT24" s="226"/>
      <c r="GV24" s="226"/>
      <c r="GW24" s="226"/>
      <c r="GY24" s="226"/>
      <c r="GZ24" s="226"/>
      <c r="HB24" s="226"/>
      <c r="HC24" s="226"/>
      <c r="HE24" s="226"/>
      <c r="HF24" s="226"/>
      <c r="HH24" s="226"/>
      <c r="HI24" s="226"/>
      <c r="HK24" s="226"/>
      <c r="HL24" s="226"/>
      <c r="HN24" s="226"/>
      <c r="HO24" s="226"/>
      <c r="HQ24" s="226"/>
      <c r="HR24" s="226"/>
      <c r="HT24" s="226"/>
      <c r="HU24" s="226"/>
      <c r="HW24" s="226"/>
      <c r="HX24" s="226"/>
      <c r="HZ24" s="226"/>
      <c r="IA24" s="226"/>
      <c r="IC24" s="226"/>
      <c r="ID24" s="226"/>
      <c r="IF24" s="226"/>
      <c r="IG24" s="226"/>
      <c r="II24" s="226"/>
      <c r="IJ24" s="226"/>
      <c r="IL24" s="226"/>
      <c r="IM24" s="226"/>
      <c r="IO24" s="226"/>
      <c r="IP24" s="226"/>
      <c r="IR24" s="226"/>
      <c r="IS24" s="226"/>
      <c r="IU24" s="226"/>
      <c r="IV24" s="226"/>
      <c r="IX24" s="226"/>
      <c r="IY24" s="226"/>
      <c r="JA24" s="226"/>
      <c r="JB24" s="226"/>
      <c r="JD24" s="226"/>
      <c r="JE24" s="226"/>
      <c r="JG24" s="226"/>
      <c r="JH24" s="226"/>
      <c r="JJ24" s="226"/>
      <c r="JK24" s="226"/>
      <c r="JM24" s="226"/>
      <c r="JN24" s="226"/>
      <c r="JP24" s="226"/>
      <c r="JQ24" s="226"/>
      <c r="JS24" s="226"/>
      <c r="JT24" s="226"/>
      <c r="JV24" s="226"/>
      <c r="JW24" s="226"/>
      <c r="JY24" s="226"/>
      <c r="JZ24" s="226"/>
      <c r="KB24" s="226"/>
      <c r="KC24" s="226"/>
      <c r="KE24" s="226"/>
      <c r="KF24" s="226"/>
      <c r="KH24" s="226"/>
      <c r="KI24" s="226"/>
      <c r="KK24" s="226"/>
      <c r="KL24" s="226"/>
      <c r="KN24" s="226"/>
      <c r="KO24" s="226"/>
      <c r="KQ24" s="226"/>
      <c r="KR24" s="226"/>
      <c r="KT24" s="226"/>
      <c r="KU24" s="226"/>
      <c r="KW24" s="226"/>
      <c r="KX24" s="226"/>
      <c r="KZ24" s="226"/>
      <c r="LA24" s="226"/>
      <c r="LC24" s="226"/>
      <c r="LD24" s="226"/>
      <c r="LF24" s="226"/>
      <c r="LG24" s="226"/>
      <c r="LI24" s="226"/>
      <c r="LJ24" s="226"/>
      <c r="LL24" s="226"/>
      <c r="LM24" s="226"/>
      <c r="LO24" s="226"/>
      <c r="LP24" s="226"/>
      <c r="LR24" s="226"/>
      <c r="LS24" s="226"/>
      <c r="LU24" s="226"/>
      <c r="LV24" s="226"/>
      <c r="LX24" s="226"/>
      <c r="LY24" s="226"/>
      <c r="MA24" s="226"/>
      <c r="MB24" s="226"/>
      <c r="MD24" s="226"/>
      <c r="ME24" s="226"/>
      <c r="MG24" s="226"/>
      <c r="MH24" s="226"/>
      <c r="MJ24" s="226"/>
      <c r="MK24" s="226"/>
      <c r="MM24" s="226"/>
      <c r="MN24" s="226"/>
      <c r="MP24" s="226"/>
      <c r="MQ24" s="226"/>
      <c r="MS24" s="226"/>
      <c r="MT24" s="226"/>
      <c r="MV24" s="226"/>
      <c r="MW24" s="226"/>
      <c r="MY24" s="226"/>
      <c r="MZ24" s="226"/>
      <c r="NB24" s="226"/>
      <c r="NC24" s="226"/>
      <c r="NE24" s="226"/>
      <c r="NF24" s="226"/>
      <c r="NH24" s="226"/>
      <c r="NI24" s="226"/>
      <c r="NK24" s="226"/>
      <c r="NL24" s="226"/>
      <c r="NN24" s="226"/>
      <c r="NO24" s="226"/>
      <c r="NQ24" s="226"/>
      <c r="NR24" s="226"/>
      <c r="NT24" s="226"/>
      <c r="NU24" s="226"/>
      <c r="NW24" s="226"/>
      <c r="NX24" s="226"/>
      <c r="NZ24" s="226"/>
      <c r="OA24" s="226"/>
      <c r="OC24" s="226"/>
      <c r="OD24" s="226"/>
      <c r="OF24" s="226"/>
      <c r="OG24" s="226"/>
      <c r="OI24" s="226"/>
      <c r="OJ24" s="226"/>
      <c r="OL24" s="226"/>
      <c r="OM24" s="226"/>
      <c r="OO24" s="226"/>
      <c r="OP24" s="226"/>
      <c r="OR24" s="226"/>
      <c r="OS24" s="226"/>
      <c r="OU24" s="226"/>
      <c r="OV24" s="226"/>
      <c r="OX24" s="226"/>
      <c r="OY24" s="226"/>
      <c r="PA24" s="226"/>
      <c r="PB24" s="226"/>
      <c r="PD24" s="226"/>
      <c r="PE24" s="226"/>
      <c r="PG24" s="226"/>
      <c r="PH24" s="226"/>
      <c r="PJ24" s="226"/>
      <c r="PK24" s="226"/>
      <c r="PM24" s="226"/>
      <c r="PN24" s="226"/>
      <c r="PP24" s="226"/>
      <c r="PQ24" s="226"/>
      <c r="PS24" s="226"/>
      <c r="PT24" s="226"/>
      <c r="PV24" s="226"/>
      <c r="PW24" s="226"/>
      <c r="PY24" s="226"/>
      <c r="PZ24" s="226"/>
      <c r="QB24" s="226"/>
      <c r="QC24" s="226"/>
      <c r="QE24" s="226"/>
      <c r="QF24" s="226"/>
      <c r="QH24" s="226"/>
      <c r="QI24" s="226"/>
      <c r="QK24" s="226"/>
      <c r="QL24" s="226"/>
      <c r="QN24" s="226"/>
      <c r="QO24" s="226"/>
      <c r="QQ24" s="226"/>
      <c r="QR24" s="226"/>
      <c r="QT24" s="226"/>
      <c r="QU24" s="226"/>
      <c r="QW24" s="226"/>
      <c r="QX24" s="226"/>
      <c r="QZ24" s="226"/>
      <c r="RA24" s="226"/>
      <c r="RC24" s="226"/>
      <c r="RD24" s="226"/>
      <c r="RF24" s="226"/>
      <c r="RG24" s="226"/>
      <c r="RI24" s="226"/>
      <c r="RJ24" s="226"/>
      <c r="RL24" s="226"/>
      <c r="RM24" s="226"/>
      <c r="RO24" s="226"/>
      <c r="RP24" s="226"/>
      <c r="RR24" s="226"/>
      <c r="RS24" s="226"/>
      <c r="RU24" s="226"/>
      <c r="RV24" s="226"/>
      <c r="RX24" s="226"/>
      <c r="RY24" s="226"/>
      <c r="SA24" s="226"/>
      <c r="SB24" s="226"/>
      <c r="SD24" s="226"/>
      <c r="SE24" s="226"/>
    </row>
    <row r="25" spans="1:499" ht="12.4" customHeight="1">
      <c r="A25" s="226" t="s">
        <v>863</v>
      </c>
      <c r="B25" s="237" t="s">
        <v>435</v>
      </c>
      <c r="C25" s="286" t="s">
        <v>478</v>
      </c>
      <c r="D25" s="238" t="s">
        <v>478</v>
      </c>
      <c r="E25" s="287"/>
      <c r="F25" s="226"/>
      <c r="G25" s="447" t="s">
        <v>864</v>
      </c>
      <c r="H25" s="447"/>
      <c r="I25" s="447"/>
      <c r="J25" s="447"/>
      <c r="L25" s="447" t="s">
        <v>865</v>
      </c>
      <c r="M25" s="447"/>
      <c r="N25" s="447"/>
      <c r="O25" s="447"/>
      <c r="P25" s="226"/>
      <c r="R25" s="226"/>
      <c r="S25" s="226"/>
      <c r="U25" s="226"/>
      <c r="V25" s="226"/>
      <c r="X25" s="226"/>
      <c r="Y25" s="226"/>
      <c r="AA25" s="226"/>
      <c r="AB25" s="226"/>
      <c r="AD25" s="226"/>
      <c r="AE25" s="226"/>
      <c r="AG25" s="226"/>
      <c r="AH25" s="226"/>
      <c r="AJ25" s="226"/>
      <c r="AK25" s="226"/>
      <c r="AM25" s="226"/>
      <c r="AN25" s="226"/>
      <c r="AP25" s="226"/>
      <c r="AQ25" s="226"/>
      <c r="AS25" s="226"/>
      <c r="AT25" s="226"/>
      <c r="AV25" s="226"/>
      <c r="AW25" s="226"/>
      <c r="AY25" s="226"/>
      <c r="AZ25" s="226"/>
      <c r="BB25" s="226"/>
      <c r="BC25" s="226"/>
      <c r="BE25" s="226"/>
      <c r="BF25" s="226"/>
      <c r="BH25" s="226"/>
      <c r="BI25" s="226"/>
      <c r="BK25" s="226"/>
      <c r="BL25" s="226"/>
      <c r="BN25" s="226"/>
      <c r="BO25" s="226"/>
      <c r="BQ25" s="226"/>
      <c r="BR25" s="226"/>
      <c r="BT25" s="226"/>
      <c r="BU25" s="226"/>
      <c r="BW25" s="226"/>
      <c r="BX25" s="226"/>
      <c r="BZ25" s="226"/>
      <c r="CA25" s="226"/>
      <c r="CC25" s="226"/>
      <c r="CD25" s="226"/>
      <c r="CF25" s="226"/>
      <c r="CG25" s="226"/>
      <c r="CI25" s="226"/>
      <c r="CJ25" s="226"/>
      <c r="CL25" s="226"/>
      <c r="CM25" s="226"/>
      <c r="CO25" s="226"/>
      <c r="CP25" s="226"/>
      <c r="CR25" s="226"/>
      <c r="CS25" s="226"/>
      <c r="CU25" s="226"/>
      <c r="CV25" s="226"/>
      <c r="CX25" s="226"/>
      <c r="CY25" s="226"/>
      <c r="DA25" s="226"/>
      <c r="DB25" s="226"/>
      <c r="DD25" s="226"/>
      <c r="DE25" s="226"/>
      <c r="DG25" s="226"/>
      <c r="DH25" s="226"/>
      <c r="DJ25" s="226"/>
      <c r="DK25" s="226"/>
      <c r="DM25" s="226"/>
      <c r="DN25" s="226"/>
      <c r="DP25" s="226"/>
      <c r="DQ25" s="226"/>
      <c r="DS25" s="226"/>
      <c r="DT25" s="226"/>
      <c r="DV25" s="226"/>
      <c r="DW25" s="226"/>
      <c r="DY25" s="226"/>
      <c r="DZ25" s="226"/>
      <c r="EB25" s="226"/>
      <c r="EC25" s="226"/>
      <c r="EE25" s="226"/>
      <c r="EF25" s="226"/>
      <c r="EH25" s="226"/>
      <c r="EI25" s="226"/>
      <c r="EK25" s="226"/>
      <c r="EL25" s="226"/>
      <c r="EN25" s="226"/>
      <c r="EO25" s="226"/>
      <c r="EQ25" s="226"/>
      <c r="ER25" s="226"/>
      <c r="ET25" s="226"/>
      <c r="EU25" s="226"/>
      <c r="EW25" s="226"/>
      <c r="EX25" s="226"/>
      <c r="EZ25" s="226"/>
      <c r="FA25" s="226"/>
      <c r="FC25" s="226"/>
      <c r="FD25" s="226"/>
      <c r="FF25" s="226"/>
      <c r="FG25" s="226"/>
      <c r="FI25" s="226"/>
      <c r="FJ25" s="226"/>
      <c r="FL25" s="226"/>
      <c r="FM25" s="226"/>
      <c r="FO25" s="226"/>
      <c r="FP25" s="226"/>
      <c r="FR25" s="226"/>
      <c r="FS25" s="226"/>
      <c r="FU25" s="226"/>
      <c r="FV25" s="226"/>
      <c r="FX25" s="226"/>
      <c r="FY25" s="226"/>
      <c r="GA25" s="226"/>
      <c r="GB25" s="226"/>
      <c r="GD25" s="226"/>
      <c r="GE25" s="226"/>
      <c r="GG25" s="226"/>
      <c r="GH25" s="226"/>
      <c r="GJ25" s="226"/>
      <c r="GK25" s="226"/>
      <c r="GM25" s="226"/>
      <c r="GN25" s="226"/>
      <c r="GP25" s="226"/>
      <c r="GQ25" s="226"/>
      <c r="GS25" s="226"/>
      <c r="GT25" s="226"/>
      <c r="GV25" s="226"/>
      <c r="GW25" s="226"/>
      <c r="GY25" s="226"/>
      <c r="GZ25" s="226"/>
      <c r="HB25" s="226"/>
      <c r="HC25" s="226"/>
      <c r="HE25" s="226"/>
      <c r="HF25" s="226"/>
      <c r="HH25" s="226"/>
      <c r="HI25" s="226"/>
      <c r="HK25" s="226"/>
      <c r="HL25" s="226"/>
      <c r="HN25" s="226"/>
      <c r="HO25" s="226"/>
      <c r="HQ25" s="226"/>
      <c r="HR25" s="226"/>
      <c r="HT25" s="226"/>
      <c r="HU25" s="226"/>
      <c r="HW25" s="226"/>
      <c r="HX25" s="226"/>
      <c r="HZ25" s="226"/>
      <c r="IA25" s="226"/>
      <c r="IC25" s="226"/>
      <c r="ID25" s="226"/>
      <c r="IF25" s="226"/>
      <c r="IG25" s="226"/>
      <c r="II25" s="226"/>
      <c r="IJ25" s="226"/>
      <c r="IL25" s="226"/>
      <c r="IM25" s="226"/>
      <c r="IO25" s="226"/>
      <c r="IP25" s="226"/>
      <c r="IR25" s="226"/>
      <c r="IS25" s="226"/>
      <c r="IU25" s="226"/>
      <c r="IV25" s="226"/>
      <c r="IX25" s="226"/>
      <c r="IY25" s="226"/>
      <c r="JA25" s="226"/>
      <c r="JB25" s="226"/>
      <c r="JD25" s="226"/>
      <c r="JE25" s="226"/>
      <c r="JG25" s="226"/>
      <c r="JH25" s="226"/>
      <c r="JJ25" s="226"/>
      <c r="JK25" s="226"/>
      <c r="JM25" s="226"/>
      <c r="JN25" s="226"/>
      <c r="JP25" s="226"/>
      <c r="JQ25" s="226"/>
      <c r="JS25" s="226"/>
      <c r="JT25" s="226"/>
      <c r="JV25" s="226"/>
      <c r="JW25" s="226"/>
      <c r="JY25" s="226"/>
      <c r="JZ25" s="226"/>
      <c r="KB25" s="226"/>
      <c r="KC25" s="226"/>
      <c r="KE25" s="226"/>
      <c r="KF25" s="226"/>
      <c r="KH25" s="226"/>
      <c r="KI25" s="226"/>
      <c r="KK25" s="226"/>
      <c r="KL25" s="226"/>
      <c r="KN25" s="226"/>
      <c r="KO25" s="226"/>
      <c r="KQ25" s="226"/>
      <c r="KR25" s="226"/>
      <c r="KT25" s="226"/>
      <c r="KU25" s="226"/>
      <c r="KW25" s="226"/>
      <c r="KX25" s="226"/>
      <c r="KZ25" s="226"/>
      <c r="LA25" s="226"/>
      <c r="LC25" s="226"/>
      <c r="LD25" s="226"/>
      <c r="LF25" s="226"/>
      <c r="LG25" s="226"/>
      <c r="LI25" s="226"/>
      <c r="LJ25" s="226"/>
      <c r="LL25" s="226"/>
      <c r="LM25" s="226"/>
      <c r="LO25" s="226"/>
      <c r="LP25" s="226"/>
      <c r="LR25" s="226"/>
      <c r="LS25" s="226"/>
      <c r="LU25" s="226"/>
      <c r="LV25" s="226"/>
      <c r="LX25" s="226"/>
      <c r="LY25" s="226"/>
      <c r="MA25" s="226"/>
      <c r="MB25" s="226"/>
      <c r="MD25" s="226"/>
      <c r="ME25" s="226"/>
      <c r="MG25" s="226"/>
      <c r="MH25" s="226"/>
      <c r="MJ25" s="226"/>
      <c r="MK25" s="226"/>
      <c r="MM25" s="226"/>
      <c r="MN25" s="226"/>
      <c r="MP25" s="226"/>
      <c r="MQ25" s="226"/>
      <c r="MS25" s="226"/>
      <c r="MT25" s="226"/>
      <c r="MV25" s="226"/>
      <c r="MW25" s="226"/>
      <c r="MY25" s="226"/>
      <c r="MZ25" s="226"/>
      <c r="NB25" s="226"/>
      <c r="NC25" s="226"/>
      <c r="NE25" s="226"/>
      <c r="NF25" s="226"/>
      <c r="NH25" s="226"/>
      <c r="NI25" s="226"/>
      <c r="NK25" s="226"/>
      <c r="NL25" s="226"/>
      <c r="NN25" s="226"/>
      <c r="NO25" s="226"/>
      <c r="NQ25" s="226"/>
      <c r="NR25" s="226"/>
      <c r="NT25" s="226"/>
      <c r="NU25" s="226"/>
      <c r="NW25" s="226"/>
      <c r="NX25" s="226"/>
      <c r="NZ25" s="226"/>
      <c r="OA25" s="226"/>
      <c r="OC25" s="226"/>
      <c r="OD25" s="226"/>
      <c r="OF25" s="226"/>
      <c r="OG25" s="226"/>
      <c r="OI25" s="226"/>
      <c r="OJ25" s="226"/>
      <c r="OL25" s="226"/>
      <c r="OM25" s="226"/>
      <c r="OO25" s="226"/>
      <c r="OP25" s="226"/>
      <c r="OR25" s="226"/>
      <c r="OS25" s="226"/>
      <c r="OU25" s="226"/>
      <c r="OV25" s="226"/>
      <c r="OX25" s="226"/>
      <c r="OY25" s="226"/>
      <c r="PA25" s="226"/>
      <c r="PB25" s="226"/>
      <c r="PD25" s="226"/>
      <c r="PE25" s="226"/>
      <c r="PG25" s="226"/>
      <c r="PH25" s="226"/>
      <c r="PJ25" s="226"/>
      <c r="PK25" s="226"/>
      <c r="PM25" s="226"/>
      <c r="PN25" s="226"/>
      <c r="PP25" s="226"/>
      <c r="PQ25" s="226"/>
      <c r="PS25" s="226"/>
      <c r="PT25" s="226"/>
      <c r="PV25" s="226"/>
      <c r="PW25" s="226"/>
      <c r="PY25" s="226"/>
      <c r="PZ25" s="226"/>
      <c r="QB25" s="226"/>
      <c r="QC25" s="226"/>
      <c r="QE25" s="226"/>
      <c r="QF25" s="226"/>
      <c r="QH25" s="226"/>
      <c r="QI25" s="226"/>
      <c r="QK25" s="226"/>
      <c r="QL25" s="226"/>
      <c r="QN25" s="226"/>
      <c r="QO25" s="226"/>
      <c r="QQ25" s="226"/>
      <c r="QR25" s="226"/>
      <c r="QT25" s="226"/>
      <c r="QU25" s="226"/>
      <c r="QW25" s="226"/>
      <c r="QX25" s="226"/>
      <c r="QZ25" s="226"/>
      <c r="RA25" s="226"/>
      <c r="RC25" s="226"/>
      <c r="RD25" s="226"/>
      <c r="RF25" s="226"/>
      <c r="RG25" s="226"/>
      <c r="RI25" s="226"/>
      <c r="RJ25" s="226"/>
      <c r="RL25" s="226"/>
      <c r="RM25" s="226"/>
      <c r="RO25" s="226"/>
      <c r="RP25" s="226"/>
      <c r="RR25" s="226"/>
      <c r="RS25" s="226"/>
      <c r="RU25" s="226"/>
      <c r="RV25" s="226"/>
      <c r="RX25" s="226"/>
      <c r="RY25" s="226"/>
      <c r="SA25" s="226"/>
      <c r="SB25" s="226"/>
      <c r="SD25" s="226"/>
      <c r="SE25" s="226"/>
    </row>
    <row r="26" spans="1:499" ht="12.4" customHeight="1">
      <c r="A26" s="226" t="s">
        <v>866</v>
      </c>
      <c r="B26" s="237" t="s">
        <v>436</v>
      </c>
      <c r="C26" s="286" t="s">
        <v>478</v>
      </c>
      <c r="D26" s="238" t="s">
        <v>478</v>
      </c>
      <c r="E26" s="287"/>
      <c r="F26" s="226"/>
      <c r="G26" s="447"/>
      <c r="H26" s="447"/>
      <c r="I26" s="447"/>
      <c r="J26" s="447"/>
      <c r="L26" s="447"/>
      <c r="M26" s="447"/>
      <c r="N26" s="447"/>
      <c r="O26" s="447"/>
      <c r="P26" s="226"/>
      <c r="R26" s="226"/>
      <c r="S26" s="226"/>
      <c r="U26" s="226"/>
      <c r="V26" s="226"/>
      <c r="X26" s="226"/>
      <c r="Y26" s="226"/>
      <c r="AA26" s="226"/>
      <c r="AB26" s="226"/>
      <c r="AD26" s="226"/>
      <c r="AE26" s="226"/>
      <c r="AG26" s="226"/>
      <c r="AH26" s="226"/>
      <c r="AJ26" s="226"/>
      <c r="AK26" s="226"/>
      <c r="AM26" s="226"/>
      <c r="AN26" s="226"/>
      <c r="AP26" s="226"/>
      <c r="AQ26" s="226"/>
      <c r="AS26" s="226"/>
      <c r="AT26" s="226"/>
      <c r="AV26" s="226"/>
      <c r="AW26" s="226"/>
      <c r="AY26" s="226"/>
      <c r="AZ26" s="226"/>
      <c r="BB26" s="226"/>
      <c r="BC26" s="226"/>
      <c r="BE26" s="226"/>
      <c r="BF26" s="226"/>
      <c r="BH26" s="226"/>
      <c r="BI26" s="226"/>
      <c r="BK26" s="226"/>
      <c r="BL26" s="226"/>
      <c r="BN26" s="226"/>
      <c r="BO26" s="226"/>
      <c r="BQ26" s="226"/>
      <c r="BR26" s="226"/>
      <c r="BT26" s="226"/>
      <c r="BU26" s="226"/>
      <c r="BW26" s="226"/>
      <c r="BX26" s="226"/>
      <c r="BZ26" s="226"/>
      <c r="CA26" s="226"/>
      <c r="CC26" s="226"/>
      <c r="CD26" s="226"/>
      <c r="CF26" s="226"/>
      <c r="CG26" s="226"/>
      <c r="CI26" s="226"/>
      <c r="CJ26" s="226"/>
      <c r="CL26" s="226"/>
      <c r="CM26" s="226"/>
      <c r="CO26" s="226"/>
      <c r="CP26" s="226"/>
      <c r="CR26" s="226"/>
      <c r="CS26" s="226"/>
      <c r="CU26" s="226"/>
      <c r="CV26" s="226"/>
      <c r="CX26" s="226"/>
      <c r="CY26" s="226"/>
      <c r="DA26" s="226"/>
      <c r="DB26" s="226"/>
      <c r="DD26" s="226"/>
      <c r="DE26" s="226"/>
      <c r="DG26" s="226"/>
      <c r="DH26" s="226"/>
      <c r="DJ26" s="226"/>
      <c r="DK26" s="226"/>
      <c r="DM26" s="226"/>
      <c r="DN26" s="226"/>
      <c r="DP26" s="226"/>
      <c r="DQ26" s="226"/>
      <c r="DS26" s="226"/>
      <c r="DT26" s="226"/>
      <c r="DV26" s="226"/>
      <c r="DW26" s="226"/>
      <c r="DY26" s="226"/>
      <c r="DZ26" s="226"/>
      <c r="EB26" s="226"/>
      <c r="EC26" s="226"/>
      <c r="EE26" s="226"/>
      <c r="EF26" s="226"/>
      <c r="EH26" s="226"/>
      <c r="EI26" s="226"/>
      <c r="EK26" s="226"/>
      <c r="EL26" s="226"/>
      <c r="EN26" s="226"/>
      <c r="EO26" s="226"/>
      <c r="EQ26" s="226"/>
      <c r="ER26" s="226"/>
      <c r="ET26" s="226"/>
      <c r="EU26" s="226"/>
      <c r="EW26" s="226"/>
      <c r="EX26" s="226"/>
      <c r="EZ26" s="226"/>
      <c r="FA26" s="226"/>
      <c r="FC26" s="226"/>
      <c r="FD26" s="226"/>
      <c r="FF26" s="226"/>
      <c r="FG26" s="226"/>
      <c r="FI26" s="226"/>
      <c r="FJ26" s="226"/>
      <c r="FL26" s="226"/>
      <c r="FM26" s="226"/>
      <c r="FO26" s="226"/>
      <c r="FP26" s="226"/>
      <c r="FR26" s="226"/>
      <c r="FS26" s="226"/>
      <c r="FU26" s="226"/>
      <c r="FV26" s="226"/>
      <c r="FX26" s="226"/>
      <c r="FY26" s="226"/>
      <c r="GA26" s="226"/>
      <c r="GB26" s="226"/>
      <c r="GD26" s="226"/>
      <c r="GE26" s="226"/>
      <c r="GG26" s="226"/>
      <c r="GH26" s="226"/>
      <c r="GJ26" s="226"/>
      <c r="GK26" s="226"/>
      <c r="GM26" s="226"/>
      <c r="GN26" s="226"/>
      <c r="GP26" s="226"/>
      <c r="GQ26" s="226"/>
      <c r="GS26" s="226"/>
      <c r="GT26" s="226"/>
      <c r="GV26" s="226"/>
      <c r="GW26" s="226"/>
      <c r="GY26" s="226"/>
      <c r="GZ26" s="226"/>
      <c r="HB26" s="226"/>
      <c r="HC26" s="226"/>
      <c r="HE26" s="226"/>
      <c r="HF26" s="226"/>
      <c r="HH26" s="226"/>
      <c r="HI26" s="226"/>
      <c r="HK26" s="226"/>
      <c r="HL26" s="226"/>
      <c r="HN26" s="226"/>
      <c r="HO26" s="226"/>
      <c r="HQ26" s="226"/>
      <c r="HR26" s="226"/>
      <c r="HT26" s="226"/>
      <c r="HU26" s="226"/>
      <c r="HW26" s="226"/>
      <c r="HX26" s="226"/>
      <c r="HZ26" s="226"/>
      <c r="IA26" s="226"/>
      <c r="IC26" s="226"/>
      <c r="ID26" s="226"/>
      <c r="IF26" s="226"/>
      <c r="IG26" s="226"/>
      <c r="II26" s="226"/>
      <c r="IJ26" s="226"/>
      <c r="IL26" s="226"/>
      <c r="IM26" s="226"/>
      <c r="IO26" s="226"/>
      <c r="IP26" s="226"/>
      <c r="IR26" s="226"/>
      <c r="IS26" s="226"/>
      <c r="IU26" s="226"/>
      <c r="IV26" s="226"/>
      <c r="IX26" s="226"/>
      <c r="IY26" s="226"/>
      <c r="JA26" s="226"/>
      <c r="JB26" s="226"/>
      <c r="JD26" s="226"/>
      <c r="JE26" s="226"/>
      <c r="JG26" s="226"/>
      <c r="JH26" s="226"/>
      <c r="JJ26" s="226"/>
      <c r="JK26" s="226"/>
      <c r="JM26" s="226"/>
      <c r="JN26" s="226"/>
      <c r="JP26" s="226"/>
      <c r="JQ26" s="226"/>
      <c r="JS26" s="226"/>
      <c r="JT26" s="226"/>
      <c r="JV26" s="226"/>
      <c r="JW26" s="226"/>
      <c r="JY26" s="226"/>
      <c r="JZ26" s="226"/>
      <c r="KB26" s="226"/>
      <c r="KC26" s="226"/>
      <c r="KE26" s="226"/>
      <c r="KF26" s="226"/>
      <c r="KH26" s="226"/>
      <c r="KI26" s="226"/>
      <c r="KK26" s="226"/>
      <c r="KL26" s="226"/>
      <c r="KN26" s="226"/>
      <c r="KO26" s="226"/>
      <c r="KQ26" s="226"/>
      <c r="KR26" s="226"/>
      <c r="KT26" s="226"/>
      <c r="KU26" s="226"/>
      <c r="KW26" s="226"/>
      <c r="KX26" s="226"/>
      <c r="KZ26" s="226"/>
      <c r="LA26" s="226"/>
      <c r="LC26" s="226"/>
      <c r="LD26" s="226"/>
      <c r="LF26" s="226"/>
      <c r="LG26" s="226"/>
      <c r="LI26" s="226"/>
      <c r="LJ26" s="226"/>
      <c r="LL26" s="226"/>
      <c r="LM26" s="226"/>
      <c r="LO26" s="226"/>
      <c r="LP26" s="226"/>
      <c r="LR26" s="226"/>
      <c r="LS26" s="226"/>
      <c r="LU26" s="226"/>
      <c r="LV26" s="226"/>
      <c r="LX26" s="226"/>
      <c r="LY26" s="226"/>
      <c r="MA26" s="226"/>
      <c r="MB26" s="226"/>
      <c r="MD26" s="226"/>
      <c r="ME26" s="226"/>
      <c r="MG26" s="226"/>
      <c r="MH26" s="226"/>
      <c r="MJ26" s="226"/>
      <c r="MK26" s="226"/>
      <c r="MM26" s="226"/>
      <c r="MN26" s="226"/>
      <c r="MP26" s="226"/>
      <c r="MQ26" s="226"/>
      <c r="MS26" s="226"/>
      <c r="MT26" s="226"/>
      <c r="MV26" s="226"/>
      <c r="MW26" s="226"/>
      <c r="MY26" s="226"/>
      <c r="MZ26" s="226"/>
      <c r="NB26" s="226"/>
      <c r="NC26" s="226"/>
      <c r="NE26" s="226"/>
      <c r="NF26" s="226"/>
      <c r="NH26" s="226"/>
      <c r="NI26" s="226"/>
      <c r="NK26" s="226"/>
      <c r="NL26" s="226"/>
      <c r="NN26" s="226"/>
      <c r="NO26" s="226"/>
      <c r="NQ26" s="226"/>
      <c r="NR26" s="226"/>
      <c r="NT26" s="226"/>
      <c r="NU26" s="226"/>
      <c r="NW26" s="226"/>
      <c r="NX26" s="226"/>
      <c r="NZ26" s="226"/>
      <c r="OA26" s="226"/>
      <c r="OC26" s="226"/>
      <c r="OD26" s="226"/>
      <c r="OF26" s="226"/>
      <c r="OG26" s="226"/>
      <c r="OI26" s="226"/>
      <c r="OJ26" s="226"/>
      <c r="OL26" s="226"/>
      <c r="OM26" s="226"/>
      <c r="OO26" s="226"/>
      <c r="OP26" s="226"/>
      <c r="OR26" s="226"/>
      <c r="OS26" s="226"/>
      <c r="OU26" s="226"/>
      <c r="OV26" s="226"/>
      <c r="OX26" s="226"/>
      <c r="OY26" s="226"/>
      <c r="PA26" s="226"/>
      <c r="PB26" s="226"/>
      <c r="PD26" s="226"/>
      <c r="PE26" s="226"/>
      <c r="PG26" s="226"/>
      <c r="PH26" s="226"/>
      <c r="PJ26" s="226"/>
      <c r="PK26" s="226"/>
      <c r="PM26" s="226"/>
      <c r="PN26" s="226"/>
      <c r="PP26" s="226"/>
      <c r="PQ26" s="226"/>
      <c r="PS26" s="226"/>
      <c r="PT26" s="226"/>
      <c r="PV26" s="226"/>
      <c r="PW26" s="226"/>
      <c r="PY26" s="226"/>
      <c r="PZ26" s="226"/>
      <c r="QB26" s="226"/>
      <c r="QC26" s="226"/>
      <c r="QE26" s="226"/>
      <c r="QF26" s="226"/>
      <c r="QH26" s="226"/>
      <c r="QI26" s="226"/>
      <c r="QK26" s="226"/>
      <c r="QL26" s="226"/>
      <c r="QN26" s="226"/>
      <c r="QO26" s="226"/>
      <c r="QQ26" s="226"/>
      <c r="QR26" s="226"/>
      <c r="QT26" s="226"/>
      <c r="QU26" s="226"/>
      <c r="QW26" s="226"/>
      <c r="QX26" s="226"/>
      <c r="QZ26" s="226"/>
      <c r="RA26" s="226"/>
      <c r="RC26" s="226"/>
      <c r="RD26" s="226"/>
      <c r="RF26" s="226"/>
      <c r="RG26" s="226"/>
      <c r="RI26" s="226"/>
      <c r="RJ26" s="226"/>
      <c r="RL26" s="226"/>
      <c r="RM26" s="226"/>
      <c r="RO26" s="226"/>
      <c r="RP26" s="226"/>
      <c r="RR26" s="226"/>
      <c r="RS26" s="226"/>
      <c r="RU26" s="226"/>
      <c r="RV26" s="226"/>
      <c r="RX26" s="226"/>
      <c r="RY26" s="226"/>
      <c r="SA26" s="226"/>
      <c r="SB26" s="226"/>
      <c r="SD26" s="226"/>
      <c r="SE26" s="226"/>
    </row>
    <row r="27" spans="1:499" ht="12.4" customHeight="1">
      <c r="A27" s="226" t="s">
        <v>867</v>
      </c>
      <c r="B27" s="237" t="s">
        <v>437</v>
      </c>
      <c r="C27" s="286" t="s">
        <v>478</v>
      </c>
      <c r="D27" s="238" t="s">
        <v>478</v>
      </c>
      <c r="E27" s="287"/>
      <c r="F27" s="226"/>
      <c r="G27" s="448" t="s">
        <v>868</v>
      </c>
      <c r="H27" s="448"/>
      <c r="I27" s="448"/>
      <c r="J27" s="448"/>
      <c r="L27" s="450" t="s">
        <v>869</v>
      </c>
      <c r="M27" s="450"/>
      <c r="N27" s="450"/>
      <c r="O27" s="450"/>
      <c r="P27" s="226"/>
      <c r="R27" s="226"/>
      <c r="S27" s="226"/>
      <c r="U27" s="226"/>
      <c r="V27" s="226"/>
      <c r="X27" s="226"/>
      <c r="Y27" s="226"/>
      <c r="AA27" s="226"/>
      <c r="AB27" s="226"/>
      <c r="AD27" s="226"/>
      <c r="AE27" s="226"/>
      <c r="AG27" s="226"/>
      <c r="AH27" s="226"/>
      <c r="AJ27" s="226"/>
      <c r="AK27" s="226"/>
      <c r="AM27" s="226"/>
      <c r="AN27" s="226"/>
      <c r="AP27" s="226"/>
      <c r="AQ27" s="226"/>
      <c r="AS27" s="226"/>
      <c r="AT27" s="226"/>
      <c r="AV27" s="226"/>
      <c r="AW27" s="226"/>
      <c r="AY27" s="226"/>
      <c r="AZ27" s="226"/>
      <c r="BB27" s="226"/>
      <c r="BC27" s="226"/>
      <c r="BE27" s="226"/>
      <c r="BF27" s="226"/>
      <c r="BH27" s="226"/>
      <c r="BI27" s="226"/>
      <c r="BK27" s="226"/>
      <c r="BL27" s="226"/>
      <c r="BN27" s="226"/>
      <c r="BO27" s="226"/>
      <c r="BQ27" s="226"/>
      <c r="BR27" s="226"/>
      <c r="BT27" s="226"/>
      <c r="BU27" s="226"/>
      <c r="BW27" s="226"/>
      <c r="BX27" s="226"/>
      <c r="BZ27" s="226"/>
      <c r="CA27" s="226"/>
      <c r="CC27" s="226"/>
      <c r="CD27" s="226"/>
      <c r="CF27" s="226"/>
      <c r="CG27" s="226"/>
      <c r="CI27" s="226"/>
      <c r="CJ27" s="226"/>
      <c r="CL27" s="226"/>
      <c r="CM27" s="226"/>
      <c r="CO27" s="226"/>
      <c r="CP27" s="226"/>
      <c r="CR27" s="226"/>
      <c r="CS27" s="226"/>
      <c r="CU27" s="226"/>
      <c r="CV27" s="226"/>
      <c r="CX27" s="226"/>
      <c r="CY27" s="226"/>
      <c r="DA27" s="226"/>
      <c r="DB27" s="226"/>
      <c r="DD27" s="226"/>
      <c r="DE27" s="226"/>
      <c r="DG27" s="226"/>
      <c r="DH27" s="226"/>
      <c r="DJ27" s="226"/>
      <c r="DK27" s="226"/>
      <c r="DM27" s="226"/>
      <c r="DN27" s="226"/>
      <c r="DP27" s="226"/>
      <c r="DQ27" s="226"/>
      <c r="DS27" s="226"/>
      <c r="DT27" s="226"/>
      <c r="DV27" s="226"/>
      <c r="DW27" s="226"/>
      <c r="DY27" s="226"/>
      <c r="DZ27" s="226"/>
      <c r="EB27" s="226"/>
      <c r="EC27" s="226"/>
      <c r="EE27" s="226"/>
      <c r="EF27" s="226"/>
      <c r="EH27" s="226"/>
      <c r="EI27" s="226"/>
      <c r="EK27" s="226"/>
      <c r="EL27" s="226"/>
      <c r="EN27" s="226"/>
      <c r="EO27" s="226"/>
      <c r="EQ27" s="226"/>
      <c r="ER27" s="226"/>
      <c r="ET27" s="226"/>
      <c r="EU27" s="226"/>
      <c r="EW27" s="226"/>
      <c r="EX27" s="226"/>
      <c r="EZ27" s="226"/>
      <c r="FA27" s="226"/>
      <c r="FC27" s="226"/>
      <c r="FD27" s="226"/>
      <c r="FF27" s="226"/>
      <c r="FG27" s="226"/>
      <c r="FI27" s="226"/>
      <c r="FJ27" s="226"/>
      <c r="FL27" s="226"/>
      <c r="FM27" s="226"/>
      <c r="FO27" s="226"/>
      <c r="FP27" s="226"/>
      <c r="FR27" s="226"/>
      <c r="FS27" s="226"/>
      <c r="FU27" s="226"/>
      <c r="FV27" s="226"/>
      <c r="FX27" s="226"/>
      <c r="FY27" s="226"/>
      <c r="GA27" s="226"/>
      <c r="GB27" s="226"/>
      <c r="GD27" s="226"/>
      <c r="GE27" s="226"/>
      <c r="GG27" s="226"/>
      <c r="GH27" s="226"/>
      <c r="GJ27" s="226"/>
      <c r="GK27" s="226"/>
      <c r="GM27" s="226"/>
      <c r="GN27" s="226"/>
      <c r="GP27" s="226"/>
      <c r="GQ27" s="226"/>
      <c r="GS27" s="226"/>
      <c r="GT27" s="226"/>
      <c r="GV27" s="226"/>
      <c r="GW27" s="226"/>
      <c r="GY27" s="226"/>
      <c r="GZ27" s="226"/>
      <c r="HB27" s="226"/>
      <c r="HC27" s="226"/>
      <c r="HE27" s="226"/>
      <c r="HF27" s="226"/>
      <c r="HH27" s="226"/>
      <c r="HI27" s="226"/>
      <c r="HK27" s="226"/>
      <c r="HL27" s="226"/>
      <c r="HN27" s="226"/>
      <c r="HO27" s="226"/>
      <c r="HQ27" s="226"/>
      <c r="HR27" s="226"/>
      <c r="HT27" s="226"/>
      <c r="HU27" s="226"/>
      <c r="HW27" s="226"/>
      <c r="HX27" s="226"/>
      <c r="HZ27" s="226"/>
      <c r="IA27" s="226"/>
      <c r="IC27" s="226"/>
      <c r="ID27" s="226"/>
      <c r="IF27" s="226"/>
      <c r="IG27" s="226"/>
      <c r="II27" s="226"/>
      <c r="IJ27" s="226"/>
      <c r="IL27" s="226"/>
      <c r="IM27" s="226"/>
      <c r="IO27" s="226"/>
      <c r="IP27" s="226"/>
      <c r="IR27" s="226"/>
      <c r="IS27" s="226"/>
      <c r="IU27" s="226"/>
      <c r="IV27" s="226"/>
      <c r="IX27" s="226"/>
      <c r="IY27" s="226"/>
      <c r="JA27" s="226"/>
      <c r="JB27" s="226"/>
      <c r="JD27" s="226"/>
      <c r="JE27" s="226"/>
      <c r="JG27" s="226"/>
      <c r="JH27" s="226"/>
      <c r="JJ27" s="226"/>
      <c r="JK27" s="226"/>
      <c r="JM27" s="226"/>
      <c r="JN27" s="226"/>
      <c r="JP27" s="226"/>
      <c r="JQ27" s="226"/>
      <c r="JS27" s="226"/>
      <c r="JT27" s="226"/>
      <c r="JV27" s="226"/>
      <c r="JW27" s="226"/>
      <c r="JY27" s="226"/>
      <c r="JZ27" s="226"/>
      <c r="KB27" s="226"/>
      <c r="KC27" s="226"/>
      <c r="KE27" s="226"/>
      <c r="KF27" s="226"/>
      <c r="KH27" s="226"/>
      <c r="KI27" s="226"/>
      <c r="KK27" s="226"/>
      <c r="KL27" s="226"/>
      <c r="KN27" s="226"/>
      <c r="KO27" s="226"/>
      <c r="KQ27" s="226"/>
      <c r="KR27" s="226"/>
      <c r="KT27" s="226"/>
      <c r="KU27" s="226"/>
      <c r="KW27" s="226"/>
      <c r="KX27" s="226"/>
      <c r="KZ27" s="226"/>
      <c r="LA27" s="226"/>
      <c r="LC27" s="226"/>
      <c r="LD27" s="226"/>
      <c r="LF27" s="226"/>
      <c r="LG27" s="226"/>
      <c r="LI27" s="226"/>
      <c r="LJ27" s="226"/>
      <c r="LL27" s="226"/>
      <c r="LM27" s="226"/>
      <c r="LO27" s="226"/>
      <c r="LP27" s="226"/>
      <c r="LR27" s="226"/>
      <c r="LS27" s="226"/>
      <c r="LU27" s="226"/>
      <c r="LV27" s="226"/>
      <c r="LX27" s="226"/>
      <c r="LY27" s="226"/>
      <c r="MA27" s="226"/>
      <c r="MB27" s="226"/>
      <c r="MD27" s="226"/>
      <c r="ME27" s="226"/>
      <c r="MG27" s="226"/>
      <c r="MH27" s="226"/>
      <c r="MJ27" s="226"/>
      <c r="MK27" s="226"/>
      <c r="MM27" s="226"/>
      <c r="MN27" s="226"/>
      <c r="MP27" s="226"/>
      <c r="MQ27" s="226"/>
      <c r="MS27" s="226"/>
      <c r="MT27" s="226"/>
      <c r="MV27" s="226"/>
      <c r="MW27" s="226"/>
      <c r="MY27" s="226"/>
      <c r="MZ27" s="226"/>
      <c r="NB27" s="226"/>
      <c r="NC27" s="226"/>
      <c r="NE27" s="226"/>
      <c r="NF27" s="226"/>
      <c r="NH27" s="226"/>
      <c r="NI27" s="226"/>
      <c r="NK27" s="226"/>
      <c r="NL27" s="226"/>
      <c r="NN27" s="226"/>
      <c r="NO27" s="226"/>
      <c r="NQ27" s="226"/>
      <c r="NR27" s="226"/>
      <c r="NT27" s="226"/>
      <c r="NU27" s="226"/>
      <c r="NW27" s="226"/>
      <c r="NX27" s="226"/>
      <c r="NZ27" s="226"/>
      <c r="OA27" s="226"/>
      <c r="OC27" s="226"/>
      <c r="OD27" s="226"/>
      <c r="OF27" s="226"/>
      <c r="OG27" s="226"/>
      <c r="OI27" s="226"/>
      <c r="OJ27" s="226"/>
      <c r="OL27" s="226"/>
      <c r="OM27" s="226"/>
      <c r="OO27" s="226"/>
      <c r="OP27" s="226"/>
      <c r="OR27" s="226"/>
      <c r="OS27" s="226"/>
      <c r="OU27" s="226"/>
      <c r="OV27" s="226"/>
      <c r="OX27" s="226"/>
      <c r="OY27" s="226"/>
      <c r="PA27" s="226"/>
      <c r="PB27" s="226"/>
      <c r="PD27" s="226"/>
      <c r="PE27" s="226"/>
      <c r="PG27" s="226"/>
      <c r="PH27" s="226"/>
      <c r="PJ27" s="226"/>
      <c r="PK27" s="226"/>
      <c r="PM27" s="226"/>
      <c r="PN27" s="226"/>
      <c r="PP27" s="226"/>
      <c r="PQ27" s="226"/>
      <c r="PS27" s="226"/>
      <c r="PT27" s="226"/>
      <c r="PV27" s="226"/>
      <c r="PW27" s="226"/>
      <c r="PY27" s="226"/>
      <c r="PZ27" s="226"/>
      <c r="QB27" s="226"/>
      <c r="QC27" s="226"/>
      <c r="QE27" s="226"/>
      <c r="QF27" s="226"/>
      <c r="QH27" s="226"/>
      <c r="QI27" s="226"/>
      <c r="QK27" s="226"/>
      <c r="QL27" s="226"/>
      <c r="QN27" s="226"/>
      <c r="QO27" s="226"/>
      <c r="QQ27" s="226"/>
      <c r="QR27" s="226"/>
      <c r="QT27" s="226"/>
      <c r="QU27" s="226"/>
      <c r="QW27" s="226"/>
      <c r="QX27" s="226"/>
      <c r="QZ27" s="226"/>
      <c r="RA27" s="226"/>
      <c r="RC27" s="226"/>
      <c r="RD27" s="226"/>
      <c r="RF27" s="226"/>
      <c r="RG27" s="226"/>
      <c r="RI27" s="226"/>
      <c r="RJ27" s="226"/>
      <c r="RL27" s="226"/>
      <c r="RM27" s="226"/>
      <c r="RO27" s="226"/>
      <c r="RP27" s="226"/>
      <c r="RR27" s="226"/>
      <c r="RS27" s="226"/>
      <c r="RU27" s="226"/>
      <c r="RV27" s="226"/>
      <c r="RX27" s="226"/>
      <c r="RY27" s="226"/>
      <c r="SA27" s="226"/>
      <c r="SB27" s="226"/>
      <c r="SD27" s="226"/>
      <c r="SE27" s="226"/>
    </row>
    <row r="28" spans="1:499" ht="12.4" customHeight="1">
      <c r="A28" s="226" t="s">
        <v>870</v>
      </c>
      <c r="B28" s="237" t="s">
        <v>438</v>
      </c>
      <c r="C28" s="286">
        <v>0</v>
      </c>
      <c r="D28" s="238">
        <v>0</v>
      </c>
      <c r="E28" s="287"/>
      <c r="F28" s="226"/>
      <c r="G28" s="448"/>
      <c r="H28" s="448"/>
      <c r="I28" s="448"/>
      <c r="J28" s="448"/>
      <c r="L28" s="450"/>
      <c r="M28" s="450"/>
      <c r="N28" s="450"/>
      <c r="O28" s="450"/>
      <c r="P28" s="226"/>
      <c r="R28" s="226"/>
      <c r="S28" s="226"/>
      <c r="U28" s="226"/>
      <c r="V28" s="226"/>
      <c r="X28" s="226"/>
      <c r="Y28" s="226"/>
      <c r="AA28" s="226"/>
      <c r="AB28" s="226"/>
      <c r="AD28" s="226"/>
      <c r="AE28" s="226"/>
      <c r="AG28" s="226"/>
      <c r="AH28" s="226"/>
      <c r="AJ28" s="226"/>
      <c r="AK28" s="226"/>
      <c r="AM28" s="226"/>
      <c r="AN28" s="226"/>
      <c r="AP28" s="226"/>
      <c r="AQ28" s="226"/>
      <c r="AS28" s="226"/>
      <c r="AT28" s="226"/>
      <c r="AV28" s="226"/>
      <c r="AW28" s="226"/>
      <c r="AY28" s="226"/>
      <c r="AZ28" s="226"/>
      <c r="BB28" s="226"/>
      <c r="BC28" s="226"/>
      <c r="BE28" s="226"/>
      <c r="BF28" s="226"/>
      <c r="BH28" s="226"/>
      <c r="BI28" s="226"/>
      <c r="BK28" s="226"/>
      <c r="BL28" s="226"/>
      <c r="BN28" s="226"/>
      <c r="BO28" s="226"/>
      <c r="BQ28" s="226"/>
      <c r="BR28" s="226"/>
      <c r="BT28" s="226"/>
      <c r="BU28" s="226"/>
      <c r="BW28" s="226"/>
      <c r="BX28" s="226"/>
      <c r="BZ28" s="226"/>
      <c r="CA28" s="226"/>
      <c r="CC28" s="226"/>
      <c r="CD28" s="226"/>
      <c r="CF28" s="226"/>
      <c r="CG28" s="226"/>
      <c r="CI28" s="226"/>
      <c r="CJ28" s="226"/>
      <c r="CL28" s="226"/>
      <c r="CM28" s="226"/>
      <c r="CO28" s="226"/>
      <c r="CP28" s="226"/>
      <c r="CR28" s="226"/>
      <c r="CS28" s="226"/>
      <c r="CU28" s="226"/>
      <c r="CV28" s="226"/>
      <c r="CX28" s="226"/>
      <c r="CY28" s="226"/>
      <c r="DA28" s="226"/>
      <c r="DB28" s="226"/>
      <c r="DD28" s="226"/>
      <c r="DE28" s="226"/>
      <c r="DG28" s="226"/>
      <c r="DH28" s="226"/>
      <c r="DJ28" s="226"/>
      <c r="DK28" s="226"/>
      <c r="DM28" s="226"/>
      <c r="DN28" s="226"/>
      <c r="DP28" s="226"/>
      <c r="DQ28" s="226"/>
      <c r="DS28" s="226"/>
      <c r="DT28" s="226"/>
      <c r="DV28" s="226"/>
      <c r="DW28" s="226"/>
      <c r="DY28" s="226"/>
      <c r="DZ28" s="226"/>
      <c r="EB28" s="226"/>
      <c r="EC28" s="226"/>
      <c r="EE28" s="226"/>
      <c r="EF28" s="226"/>
      <c r="EH28" s="226"/>
      <c r="EI28" s="226"/>
      <c r="EK28" s="226"/>
      <c r="EL28" s="226"/>
      <c r="EN28" s="226"/>
      <c r="EO28" s="226"/>
      <c r="EQ28" s="226"/>
      <c r="ER28" s="226"/>
      <c r="ET28" s="226"/>
      <c r="EU28" s="226"/>
      <c r="EW28" s="226"/>
      <c r="EX28" s="226"/>
      <c r="EZ28" s="226"/>
      <c r="FA28" s="226"/>
      <c r="FC28" s="226"/>
      <c r="FD28" s="226"/>
      <c r="FF28" s="226"/>
      <c r="FG28" s="226"/>
      <c r="FI28" s="226"/>
      <c r="FJ28" s="226"/>
      <c r="FL28" s="226"/>
      <c r="FM28" s="226"/>
      <c r="FO28" s="226"/>
      <c r="FP28" s="226"/>
      <c r="FR28" s="226"/>
      <c r="FS28" s="226"/>
      <c r="FU28" s="226"/>
      <c r="FV28" s="226"/>
      <c r="FX28" s="226"/>
      <c r="FY28" s="226"/>
      <c r="GA28" s="226"/>
      <c r="GB28" s="226"/>
      <c r="GD28" s="226"/>
      <c r="GE28" s="226"/>
      <c r="GG28" s="226"/>
      <c r="GH28" s="226"/>
      <c r="GJ28" s="226"/>
      <c r="GK28" s="226"/>
      <c r="GM28" s="226"/>
      <c r="GN28" s="226"/>
      <c r="GP28" s="226"/>
      <c r="GQ28" s="226"/>
      <c r="GS28" s="226"/>
      <c r="GT28" s="226"/>
      <c r="GV28" s="226"/>
      <c r="GW28" s="226"/>
      <c r="GY28" s="226"/>
      <c r="GZ28" s="226"/>
      <c r="HB28" s="226"/>
      <c r="HC28" s="226"/>
      <c r="HE28" s="226"/>
      <c r="HF28" s="226"/>
      <c r="HH28" s="226"/>
      <c r="HI28" s="226"/>
      <c r="HK28" s="226"/>
      <c r="HL28" s="226"/>
      <c r="HN28" s="226"/>
      <c r="HO28" s="226"/>
      <c r="HQ28" s="226"/>
      <c r="HR28" s="226"/>
      <c r="HT28" s="226"/>
      <c r="HU28" s="226"/>
      <c r="HW28" s="226"/>
      <c r="HX28" s="226"/>
      <c r="HZ28" s="226"/>
      <c r="IA28" s="226"/>
      <c r="IC28" s="226"/>
      <c r="ID28" s="226"/>
      <c r="IF28" s="226"/>
      <c r="IG28" s="226"/>
      <c r="II28" s="226"/>
      <c r="IJ28" s="226"/>
      <c r="IL28" s="226"/>
      <c r="IM28" s="226"/>
      <c r="IO28" s="226"/>
      <c r="IP28" s="226"/>
      <c r="IR28" s="226"/>
      <c r="IS28" s="226"/>
      <c r="IU28" s="226"/>
      <c r="IV28" s="226"/>
      <c r="IX28" s="226"/>
      <c r="IY28" s="226"/>
      <c r="JA28" s="226"/>
      <c r="JB28" s="226"/>
      <c r="JD28" s="226"/>
      <c r="JE28" s="226"/>
      <c r="JG28" s="226"/>
      <c r="JH28" s="226"/>
      <c r="JJ28" s="226"/>
      <c r="JK28" s="226"/>
      <c r="JM28" s="226"/>
      <c r="JN28" s="226"/>
      <c r="JP28" s="226"/>
      <c r="JQ28" s="226"/>
      <c r="JS28" s="226"/>
      <c r="JT28" s="226"/>
      <c r="JV28" s="226"/>
      <c r="JW28" s="226"/>
      <c r="JY28" s="226"/>
      <c r="JZ28" s="226"/>
      <c r="KB28" s="226"/>
      <c r="KC28" s="226"/>
      <c r="KE28" s="226"/>
      <c r="KF28" s="226"/>
      <c r="KH28" s="226"/>
      <c r="KI28" s="226"/>
      <c r="KK28" s="226"/>
      <c r="KL28" s="226"/>
      <c r="KN28" s="226"/>
      <c r="KO28" s="226"/>
      <c r="KQ28" s="226"/>
      <c r="KR28" s="226"/>
      <c r="KT28" s="226"/>
      <c r="KU28" s="226"/>
      <c r="KW28" s="226"/>
      <c r="KX28" s="226"/>
      <c r="KZ28" s="226"/>
      <c r="LA28" s="226"/>
      <c r="LC28" s="226"/>
      <c r="LD28" s="226"/>
      <c r="LF28" s="226"/>
      <c r="LG28" s="226"/>
      <c r="LI28" s="226"/>
      <c r="LJ28" s="226"/>
      <c r="LL28" s="226"/>
      <c r="LM28" s="226"/>
      <c r="LO28" s="226"/>
      <c r="LP28" s="226"/>
      <c r="LR28" s="226"/>
      <c r="LS28" s="226"/>
      <c r="LU28" s="226"/>
      <c r="LV28" s="226"/>
      <c r="LX28" s="226"/>
      <c r="LY28" s="226"/>
      <c r="MA28" s="226"/>
      <c r="MB28" s="226"/>
      <c r="MD28" s="226"/>
      <c r="ME28" s="226"/>
      <c r="MG28" s="226"/>
      <c r="MH28" s="226"/>
      <c r="MJ28" s="226"/>
      <c r="MK28" s="226"/>
      <c r="MM28" s="226"/>
      <c r="MN28" s="226"/>
      <c r="MP28" s="226"/>
      <c r="MQ28" s="226"/>
      <c r="MS28" s="226"/>
      <c r="MT28" s="226"/>
      <c r="MV28" s="226"/>
      <c r="MW28" s="226"/>
      <c r="MY28" s="226"/>
      <c r="MZ28" s="226"/>
      <c r="NB28" s="226"/>
      <c r="NC28" s="226"/>
      <c r="NE28" s="226"/>
      <c r="NF28" s="226"/>
      <c r="NH28" s="226"/>
      <c r="NI28" s="226"/>
      <c r="NK28" s="226"/>
      <c r="NL28" s="226"/>
      <c r="NN28" s="226"/>
      <c r="NO28" s="226"/>
      <c r="NQ28" s="226"/>
      <c r="NR28" s="226"/>
      <c r="NT28" s="226"/>
      <c r="NU28" s="226"/>
      <c r="NW28" s="226"/>
      <c r="NX28" s="226"/>
      <c r="NZ28" s="226"/>
      <c r="OA28" s="226"/>
      <c r="OC28" s="226"/>
      <c r="OD28" s="226"/>
      <c r="OF28" s="226"/>
      <c r="OG28" s="226"/>
      <c r="OI28" s="226"/>
      <c r="OJ28" s="226"/>
      <c r="OL28" s="226"/>
      <c r="OM28" s="226"/>
      <c r="OO28" s="226"/>
      <c r="OP28" s="226"/>
      <c r="OR28" s="226"/>
      <c r="OS28" s="226"/>
      <c r="OU28" s="226"/>
      <c r="OV28" s="226"/>
      <c r="OX28" s="226"/>
      <c r="OY28" s="226"/>
      <c r="PA28" s="226"/>
      <c r="PB28" s="226"/>
      <c r="PD28" s="226"/>
      <c r="PE28" s="226"/>
      <c r="PG28" s="226"/>
      <c r="PH28" s="226"/>
      <c r="PJ28" s="226"/>
      <c r="PK28" s="226"/>
      <c r="PM28" s="226"/>
      <c r="PN28" s="226"/>
      <c r="PP28" s="226"/>
      <c r="PQ28" s="226"/>
      <c r="PS28" s="226"/>
      <c r="PT28" s="226"/>
      <c r="PV28" s="226"/>
      <c r="PW28" s="226"/>
      <c r="PY28" s="226"/>
      <c r="PZ28" s="226"/>
      <c r="QB28" s="226"/>
      <c r="QC28" s="226"/>
      <c r="QE28" s="226"/>
      <c r="QF28" s="226"/>
      <c r="QH28" s="226"/>
      <c r="QI28" s="226"/>
      <c r="QK28" s="226"/>
      <c r="QL28" s="226"/>
      <c r="QN28" s="226"/>
      <c r="QO28" s="226"/>
      <c r="QQ28" s="226"/>
      <c r="QR28" s="226"/>
      <c r="QT28" s="226"/>
      <c r="QU28" s="226"/>
      <c r="QW28" s="226"/>
      <c r="QX28" s="226"/>
      <c r="QZ28" s="226"/>
      <c r="RA28" s="226"/>
      <c r="RC28" s="226"/>
      <c r="RD28" s="226"/>
      <c r="RF28" s="226"/>
      <c r="RG28" s="226"/>
      <c r="RI28" s="226"/>
      <c r="RJ28" s="226"/>
      <c r="RL28" s="226"/>
      <c r="RM28" s="226"/>
      <c r="RO28" s="226"/>
      <c r="RP28" s="226"/>
      <c r="RR28" s="226"/>
      <c r="RS28" s="226"/>
      <c r="RU28" s="226"/>
      <c r="RV28" s="226"/>
      <c r="RX28" s="226"/>
      <c r="RY28" s="226"/>
      <c r="SA28" s="226"/>
      <c r="SB28" s="226"/>
      <c r="SD28" s="226"/>
      <c r="SE28" s="226"/>
    </row>
    <row r="29" spans="1:499" ht="12.4" customHeight="1">
      <c r="A29" s="226" t="s">
        <v>871</v>
      </c>
      <c r="B29" s="237" t="s">
        <v>439</v>
      </c>
      <c r="C29" s="286">
        <v>0</v>
      </c>
      <c r="D29" s="238">
        <v>0</v>
      </c>
      <c r="E29" s="287"/>
      <c r="F29" s="226"/>
      <c r="G29" s="448"/>
      <c r="H29" s="448"/>
      <c r="I29" s="448"/>
      <c r="J29" s="448"/>
      <c r="L29" s="450"/>
      <c r="M29" s="450"/>
      <c r="N29" s="450"/>
      <c r="O29" s="450"/>
      <c r="P29" s="226"/>
      <c r="R29" s="226"/>
      <c r="S29" s="226"/>
      <c r="U29" s="226"/>
      <c r="V29" s="226"/>
      <c r="X29" s="226"/>
      <c r="Y29" s="226"/>
      <c r="AA29" s="226"/>
      <c r="AB29" s="226"/>
      <c r="AD29" s="226"/>
      <c r="AE29" s="226"/>
      <c r="AG29" s="226"/>
      <c r="AH29" s="226"/>
      <c r="AJ29" s="226"/>
      <c r="AK29" s="226"/>
      <c r="AM29" s="226"/>
      <c r="AN29" s="226"/>
      <c r="AP29" s="226"/>
      <c r="AQ29" s="226"/>
      <c r="AS29" s="226"/>
      <c r="AT29" s="226"/>
      <c r="AV29" s="226"/>
      <c r="AW29" s="226"/>
      <c r="AY29" s="226"/>
      <c r="AZ29" s="226"/>
      <c r="BB29" s="226"/>
      <c r="BC29" s="226"/>
      <c r="BE29" s="226"/>
      <c r="BF29" s="226"/>
      <c r="BH29" s="226"/>
      <c r="BI29" s="226"/>
      <c r="BK29" s="226"/>
      <c r="BL29" s="226"/>
      <c r="BN29" s="226"/>
      <c r="BO29" s="226"/>
      <c r="BQ29" s="226"/>
      <c r="BR29" s="226"/>
      <c r="BT29" s="226"/>
      <c r="BU29" s="226"/>
      <c r="BW29" s="226"/>
      <c r="BX29" s="226"/>
      <c r="BZ29" s="226"/>
      <c r="CA29" s="226"/>
      <c r="CC29" s="226"/>
      <c r="CD29" s="226"/>
      <c r="CF29" s="226"/>
      <c r="CG29" s="226"/>
      <c r="CI29" s="226"/>
      <c r="CJ29" s="226"/>
      <c r="CL29" s="226"/>
      <c r="CM29" s="226"/>
      <c r="CO29" s="226"/>
      <c r="CP29" s="226"/>
      <c r="CR29" s="226"/>
      <c r="CS29" s="226"/>
      <c r="CU29" s="226"/>
      <c r="CV29" s="226"/>
      <c r="CX29" s="226"/>
      <c r="CY29" s="226"/>
      <c r="DA29" s="226"/>
      <c r="DB29" s="226"/>
      <c r="DD29" s="226"/>
      <c r="DE29" s="226"/>
      <c r="DG29" s="226"/>
      <c r="DH29" s="226"/>
      <c r="DJ29" s="226"/>
      <c r="DK29" s="226"/>
      <c r="DM29" s="226"/>
      <c r="DN29" s="226"/>
      <c r="DP29" s="226"/>
      <c r="DQ29" s="226"/>
      <c r="DS29" s="226"/>
      <c r="DT29" s="226"/>
      <c r="DV29" s="226"/>
      <c r="DW29" s="226"/>
      <c r="DY29" s="226"/>
      <c r="DZ29" s="226"/>
      <c r="EB29" s="226"/>
      <c r="EC29" s="226"/>
      <c r="EE29" s="226"/>
      <c r="EF29" s="226"/>
      <c r="EH29" s="226"/>
      <c r="EI29" s="226"/>
      <c r="EK29" s="226"/>
      <c r="EL29" s="226"/>
      <c r="EN29" s="226"/>
      <c r="EO29" s="226"/>
      <c r="EQ29" s="226"/>
      <c r="ER29" s="226"/>
      <c r="ET29" s="226"/>
      <c r="EU29" s="226"/>
      <c r="EW29" s="226"/>
      <c r="EX29" s="226"/>
      <c r="EZ29" s="226"/>
      <c r="FA29" s="226"/>
      <c r="FC29" s="226"/>
      <c r="FD29" s="226"/>
      <c r="FF29" s="226"/>
      <c r="FG29" s="226"/>
      <c r="FI29" s="226"/>
      <c r="FJ29" s="226"/>
      <c r="FL29" s="226"/>
      <c r="FM29" s="226"/>
      <c r="FO29" s="226"/>
      <c r="FP29" s="226"/>
      <c r="FR29" s="226"/>
      <c r="FS29" s="226"/>
      <c r="FU29" s="226"/>
      <c r="FV29" s="226"/>
      <c r="FX29" s="226"/>
      <c r="FY29" s="226"/>
      <c r="GA29" s="226"/>
      <c r="GB29" s="226"/>
      <c r="GD29" s="226"/>
      <c r="GE29" s="226"/>
      <c r="GG29" s="226"/>
      <c r="GH29" s="226"/>
      <c r="GJ29" s="226"/>
      <c r="GK29" s="226"/>
      <c r="GM29" s="226"/>
      <c r="GN29" s="226"/>
      <c r="GP29" s="226"/>
      <c r="GQ29" s="226"/>
      <c r="GS29" s="226"/>
      <c r="GT29" s="226"/>
      <c r="GV29" s="226"/>
      <c r="GW29" s="226"/>
      <c r="GY29" s="226"/>
      <c r="GZ29" s="226"/>
      <c r="HB29" s="226"/>
      <c r="HC29" s="226"/>
      <c r="HE29" s="226"/>
      <c r="HF29" s="226"/>
      <c r="HH29" s="226"/>
      <c r="HI29" s="226"/>
      <c r="HK29" s="226"/>
      <c r="HL29" s="226"/>
      <c r="HN29" s="226"/>
      <c r="HO29" s="226"/>
      <c r="HQ29" s="226"/>
      <c r="HR29" s="226"/>
      <c r="HT29" s="226"/>
      <c r="HU29" s="226"/>
      <c r="HW29" s="226"/>
      <c r="HX29" s="226"/>
      <c r="HZ29" s="226"/>
      <c r="IA29" s="226"/>
      <c r="IC29" s="226"/>
      <c r="ID29" s="226"/>
      <c r="IF29" s="226"/>
      <c r="IG29" s="226"/>
      <c r="II29" s="226"/>
      <c r="IJ29" s="226"/>
      <c r="IL29" s="226"/>
      <c r="IM29" s="226"/>
      <c r="IO29" s="226"/>
      <c r="IP29" s="226"/>
      <c r="IR29" s="226"/>
      <c r="IS29" s="226"/>
      <c r="IU29" s="226"/>
      <c r="IV29" s="226"/>
      <c r="IX29" s="226"/>
      <c r="IY29" s="226"/>
      <c r="JA29" s="226"/>
      <c r="JB29" s="226"/>
      <c r="JD29" s="226"/>
      <c r="JE29" s="226"/>
      <c r="JG29" s="226"/>
      <c r="JH29" s="226"/>
      <c r="JJ29" s="226"/>
      <c r="JK29" s="226"/>
      <c r="JM29" s="226"/>
      <c r="JN29" s="226"/>
      <c r="JP29" s="226"/>
      <c r="JQ29" s="226"/>
      <c r="JS29" s="226"/>
      <c r="JT29" s="226"/>
      <c r="JV29" s="226"/>
      <c r="JW29" s="226"/>
      <c r="JY29" s="226"/>
      <c r="JZ29" s="226"/>
      <c r="KB29" s="226"/>
      <c r="KC29" s="226"/>
      <c r="KE29" s="226"/>
      <c r="KF29" s="226"/>
      <c r="KH29" s="226"/>
      <c r="KI29" s="226"/>
      <c r="KK29" s="226"/>
      <c r="KL29" s="226"/>
      <c r="KN29" s="226"/>
      <c r="KO29" s="226"/>
      <c r="KQ29" s="226"/>
      <c r="KR29" s="226"/>
      <c r="KT29" s="226"/>
      <c r="KU29" s="226"/>
      <c r="KW29" s="226"/>
      <c r="KX29" s="226"/>
      <c r="KZ29" s="226"/>
      <c r="LA29" s="226"/>
      <c r="LC29" s="226"/>
      <c r="LD29" s="226"/>
      <c r="LF29" s="226"/>
      <c r="LG29" s="226"/>
      <c r="LI29" s="226"/>
      <c r="LJ29" s="226"/>
      <c r="LL29" s="226"/>
      <c r="LM29" s="226"/>
      <c r="LO29" s="226"/>
      <c r="LP29" s="226"/>
      <c r="LR29" s="226"/>
      <c r="LS29" s="226"/>
      <c r="LU29" s="226"/>
      <c r="LV29" s="226"/>
      <c r="LX29" s="226"/>
      <c r="LY29" s="226"/>
      <c r="MA29" s="226"/>
      <c r="MB29" s="226"/>
      <c r="MD29" s="226"/>
      <c r="ME29" s="226"/>
      <c r="MG29" s="226"/>
      <c r="MH29" s="226"/>
      <c r="MJ29" s="226"/>
      <c r="MK29" s="226"/>
      <c r="MM29" s="226"/>
      <c r="MN29" s="226"/>
      <c r="MP29" s="226"/>
      <c r="MQ29" s="226"/>
      <c r="MS29" s="226"/>
      <c r="MT29" s="226"/>
      <c r="MV29" s="226"/>
      <c r="MW29" s="226"/>
      <c r="MY29" s="226"/>
      <c r="MZ29" s="226"/>
      <c r="NB29" s="226"/>
      <c r="NC29" s="226"/>
      <c r="NE29" s="226"/>
      <c r="NF29" s="226"/>
      <c r="NH29" s="226"/>
      <c r="NI29" s="226"/>
      <c r="NK29" s="226"/>
      <c r="NL29" s="226"/>
      <c r="NN29" s="226"/>
      <c r="NO29" s="226"/>
      <c r="NQ29" s="226"/>
      <c r="NR29" s="226"/>
      <c r="NT29" s="226"/>
      <c r="NU29" s="226"/>
      <c r="NW29" s="226"/>
      <c r="NX29" s="226"/>
      <c r="NZ29" s="226"/>
      <c r="OA29" s="226"/>
      <c r="OC29" s="226"/>
      <c r="OD29" s="226"/>
      <c r="OF29" s="226"/>
      <c r="OG29" s="226"/>
      <c r="OI29" s="226"/>
      <c r="OJ29" s="226"/>
      <c r="OL29" s="226"/>
      <c r="OM29" s="226"/>
      <c r="OO29" s="226"/>
      <c r="OP29" s="226"/>
      <c r="OR29" s="226"/>
      <c r="OS29" s="226"/>
      <c r="OU29" s="226"/>
      <c r="OV29" s="226"/>
      <c r="OX29" s="226"/>
      <c r="OY29" s="226"/>
      <c r="PA29" s="226"/>
      <c r="PB29" s="226"/>
      <c r="PD29" s="226"/>
      <c r="PE29" s="226"/>
      <c r="PG29" s="226"/>
      <c r="PH29" s="226"/>
      <c r="PJ29" s="226"/>
      <c r="PK29" s="226"/>
      <c r="PM29" s="226"/>
      <c r="PN29" s="226"/>
      <c r="PP29" s="226"/>
      <c r="PQ29" s="226"/>
      <c r="PS29" s="226"/>
      <c r="PT29" s="226"/>
      <c r="PV29" s="226"/>
      <c r="PW29" s="226"/>
      <c r="PY29" s="226"/>
      <c r="PZ29" s="226"/>
      <c r="QB29" s="226"/>
      <c r="QC29" s="226"/>
      <c r="QE29" s="226"/>
      <c r="QF29" s="226"/>
      <c r="QH29" s="226"/>
      <c r="QI29" s="226"/>
      <c r="QK29" s="226"/>
      <c r="QL29" s="226"/>
      <c r="QN29" s="226"/>
      <c r="QO29" s="226"/>
      <c r="QQ29" s="226"/>
      <c r="QR29" s="226"/>
      <c r="QT29" s="226"/>
      <c r="QU29" s="226"/>
      <c r="QW29" s="226"/>
      <c r="QX29" s="226"/>
      <c r="QZ29" s="226"/>
      <c r="RA29" s="226"/>
      <c r="RC29" s="226"/>
      <c r="RD29" s="226"/>
      <c r="RF29" s="226"/>
      <c r="RG29" s="226"/>
      <c r="RI29" s="226"/>
      <c r="RJ29" s="226"/>
      <c r="RL29" s="226"/>
      <c r="RM29" s="226"/>
      <c r="RO29" s="226"/>
      <c r="RP29" s="226"/>
      <c r="RR29" s="226"/>
      <c r="RS29" s="226"/>
      <c r="RU29" s="226"/>
      <c r="RV29" s="226"/>
      <c r="RX29" s="226"/>
      <c r="RY29" s="226"/>
      <c r="SA29" s="226"/>
      <c r="SB29" s="226"/>
      <c r="SD29" s="226"/>
      <c r="SE29" s="226"/>
    </row>
    <row r="30" spans="1:499" ht="12.4" customHeight="1">
      <c r="A30" s="226" t="s">
        <v>872</v>
      </c>
      <c r="B30" s="237" t="s">
        <v>440</v>
      </c>
      <c r="C30" s="286">
        <v>0</v>
      </c>
      <c r="D30" s="238">
        <v>0</v>
      </c>
      <c r="E30" s="287"/>
      <c r="F30" s="226"/>
      <c r="G30" s="448"/>
      <c r="H30" s="448"/>
      <c r="I30" s="448"/>
      <c r="J30" s="448"/>
      <c r="L30" s="450"/>
      <c r="M30" s="450"/>
      <c r="N30" s="450"/>
      <c r="O30" s="450"/>
      <c r="P30" s="226"/>
      <c r="R30" s="226"/>
      <c r="S30" s="226"/>
      <c r="U30" s="226"/>
      <c r="V30" s="226"/>
      <c r="X30" s="226"/>
      <c r="Y30" s="226"/>
      <c r="AA30" s="226"/>
      <c r="AB30" s="226"/>
      <c r="AD30" s="226"/>
      <c r="AE30" s="226"/>
      <c r="AG30" s="226"/>
      <c r="AH30" s="226"/>
      <c r="AJ30" s="226"/>
      <c r="AK30" s="226"/>
      <c r="AM30" s="226"/>
      <c r="AN30" s="226"/>
      <c r="AP30" s="226"/>
      <c r="AQ30" s="226"/>
      <c r="AS30" s="226"/>
      <c r="AT30" s="226"/>
      <c r="AV30" s="226"/>
      <c r="AW30" s="226"/>
      <c r="AY30" s="226"/>
      <c r="AZ30" s="226"/>
      <c r="BB30" s="226"/>
      <c r="BC30" s="226"/>
      <c r="BE30" s="226"/>
      <c r="BF30" s="226"/>
      <c r="BH30" s="226"/>
      <c r="BI30" s="226"/>
      <c r="BK30" s="226"/>
      <c r="BL30" s="226"/>
      <c r="BN30" s="226"/>
      <c r="BO30" s="226"/>
      <c r="BQ30" s="226"/>
      <c r="BR30" s="226"/>
      <c r="BT30" s="226"/>
      <c r="BU30" s="226"/>
      <c r="BW30" s="226"/>
      <c r="BX30" s="226"/>
      <c r="BZ30" s="226"/>
      <c r="CA30" s="226"/>
      <c r="CC30" s="226"/>
      <c r="CD30" s="226"/>
      <c r="CF30" s="226"/>
      <c r="CG30" s="226"/>
      <c r="CI30" s="226"/>
      <c r="CJ30" s="226"/>
      <c r="CL30" s="226"/>
      <c r="CM30" s="226"/>
      <c r="CO30" s="226"/>
      <c r="CP30" s="226"/>
      <c r="CR30" s="226"/>
      <c r="CS30" s="226"/>
      <c r="CU30" s="226"/>
      <c r="CV30" s="226"/>
      <c r="CX30" s="226"/>
      <c r="CY30" s="226"/>
      <c r="DA30" s="226"/>
      <c r="DB30" s="226"/>
      <c r="DD30" s="226"/>
      <c r="DE30" s="226"/>
      <c r="DG30" s="226"/>
      <c r="DH30" s="226"/>
      <c r="DJ30" s="226"/>
      <c r="DK30" s="226"/>
      <c r="DM30" s="226"/>
      <c r="DN30" s="226"/>
      <c r="DP30" s="226"/>
      <c r="DQ30" s="226"/>
      <c r="DS30" s="226"/>
      <c r="DT30" s="226"/>
      <c r="DV30" s="226"/>
      <c r="DW30" s="226"/>
      <c r="DY30" s="226"/>
      <c r="DZ30" s="226"/>
      <c r="EB30" s="226"/>
      <c r="EC30" s="226"/>
      <c r="EE30" s="226"/>
      <c r="EF30" s="226"/>
      <c r="EH30" s="226"/>
      <c r="EI30" s="226"/>
      <c r="EK30" s="226"/>
      <c r="EL30" s="226"/>
      <c r="EN30" s="226"/>
      <c r="EO30" s="226"/>
      <c r="EQ30" s="226"/>
      <c r="ER30" s="226"/>
      <c r="ET30" s="226"/>
      <c r="EU30" s="226"/>
      <c r="EW30" s="226"/>
      <c r="EX30" s="226"/>
      <c r="EZ30" s="226"/>
      <c r="FA30" s="226"/>
      <c r="FC30" s="226"/>
      <c r="FD30" s="226"/>
      <c r="FF30" s="226"/>
      <c r="FG30" s="226"/>
      <c r="FI30" s="226"/>
      <c r="FJ30" s="226"/>
      <c r="FL30" s="226"/>
      <c r="FM30" s="226"/>
      <c r="FO30" s="226"/>
      <c r="FP30" s="226"/>
      <c r="FR30" s="226"/>
      <c r="FS30" s="226"/>
      <c r="FU30" s="226"/>
      <c r="FV30" s="226"/>
      <c r="FX30" s="226"/>
      <c r="FY30" s="226"/>
      <c r="GA30" s="226"/>
      <c r="GB30" s="226"/>
      <c r="GD30" s="226"/>
      <c r="GE30" s="226"/>
      <c r="GG30" s="226"/>
      <c r="GH30" s="226"/>
      <c r="GJ30" s="226"/>
      <c r="GK30" s="226"/>
      <c r="GM30" s="226"/>
      <c r="GN30" s="226"/>
      <c r="GP30" s="226"/>
      <c r="GQ30" s="226"/>
      <c r="GS30" s="226"/>
      <c r="GT30" s="226"/>
      <c r="GV30" s="226"/>
      <c r="GW30" s="226"/>
      <c r="GY30" s="226"/>
      <c r="GZ30" s="226"/>
      <c r="HB30" s="226"/>
      <c r="HC30" s="226"/>
      <c r="HE30" s="226"/>
      <c r="HF30" s="226"/>
      <c r="HH30" s="226"/>
      <c r="HI30" s="226"/>
      <c r="HK30" s="226"/>
      <c r="HL30" s="226"/>
      <c r="HN30" s="226"/>
      <c r="HO30" s="226"/>
      <c r="HQ30" s="226"/>
      <c r="HR30" s="226"/>
      <c r="HT30" s="226"/>
      <c r="HU30" s="226"/>
      <c r="HW30" s="226"/>
      <c r="HX30" s="226"/>
      <c r="HZ30" s="226"/>
      <c r="IA30" s="226"/>
      <c r="IC30" s="226"/>
      <c r="ID30" s="226"/>
      <c r="IF30" s="226"/>
      <c r="IG30" s="226"/>
      <c r="II30" s="226"/>
      <c r="IJ30" s="226"/>
      <c r="IL30" s="226"/>
      <c r="IM30" s="226"/>
      <c r="IO30" s="226"/>
      <c r="IP30" s="226"/>
      <c r="IR30" s="226"/>
      <c r="IS30" s="226"/>
      <c r="IU30" s="226"/>
      <c r="IV30" s="226"/>
      <c r="IX30" s="226"/>
      <c r="IY30" s="226"/>
      <c r="JA30" s="226"/>
      <c r="JB30" s="226"/>
      <c r="JD30" s="226"/>
      <c r="JE30" s="226"/>
      <c r="JG30" s="226"/>
      <c r="JH30" s="226"/>
      <c r="JJ30" s="226"/>
      <c r="JK30" s="226"/>
      <c r="JM30" s="226"/>
      <c r="JN30" s="226"/>
      <c r="JP30" s="226"/>
      <c r="JQ30" s="226"/>
      <c r="JS30" s="226"/>
      <c r="JT30" s="226"/>
      <c r="JV30" s="226"/>
      <c r="JW30" s="226"/>
      <c r="JY30" s="226"/>
      <c r="JZ30" s="226"/>
      <c r="KB30" s="226"/>
      <c r="KC30" s="226"/>
      <c r="KE30" s="226"/>
      <c r="KF30" s="226"/>
      <c r="KH30" s="226"/>
      <c r="KI30" s="226"/>
      <c r="KK30" s="226"/>
      <c r="KL30" s="226"/>
      <c r="KN30" s="226"/>
      <c r="KO30" s="226"/>
      <c r="KQ30" s="226"/>
      <c r="KR30" s="226"/>
      <c r="KT30" s="226"/>
      <c r="KU30" s="226"/>
      <c r="KW30" s="226"/>
      <c r="KX30" s="226"/>
      <c r="KZ30" s="226"/>
      <c r="LA30" s="226"/>
      <c r="LC30" s="226"/>
      <c r="LD30" s="226"/>
      <c r="LF30" s="226"/>
      <c r="LG30" s="226"/>
      <c r="LI30" s="226"/>
      <c r="LJ30" s="226"/>
      <c r="LL30" s="226"/>
      <c r="LM30" s="226"/>
      <c r="LO30" s="226"/>
      <c r="LP30" s="226"/>
      <c r="LR30" s="226"/>
      <c r="LS30" s="226"/>
      <c r="LU30" s="226"/>
      <c r="LV30" s="226"/>
      <c r="LX30" s="226"/>
      <c r="LY30" s="226"/>
      <c r="MA30" s="226"/>
      <c r="MB30" s="226"/>
      <c r="MD30" s="226"/>
      <c r="ME30" s="226"/>
      <c r="MG30" s="226"/>
      <c r="MH30" s="226"/>
      <c r="MJ30" s="226"/>
      <c r="MK30" s="226"/>
      <c r="MM30" s="226"/>
      <c r="MN30" s="226"/>
      <c r="MP30" s="226"/>
      <c r="MQ30" s="226"/>
      <c r="MS30" s="226"/>
      <c r="MT30" s="226"/>
      <c r="MV30" s="226"/>
      <c r="MW30" s="226"/>
      <c r="MY30" s="226"/>
      <c r="MZ30" s="226"/>
      <c r="NB30" s="226"/>
      <c r="NC30" s="226"/>
      <c r="NE30" s="226"/>
      <c r="NF30" s="226"/>
      <c r="NH30" s="226"/>
      <c r="NI30" s="226"/>
      <c r="NK30" s="226"/>
      <c r="NL30" s="226"/>
      <c r="NN30" s="226"/>
      <c r="NO30" s="226"/>
      <c r="NQ30" s="226"/>
      <c r="NR30" s="226"/>
      <c r="NT30" s="226"/>
      <c r="NU30" s="226"/>
      <c r="NW30" s="226"/>
      <c r="NX30" s="226"/>
      <c r="NZ30" s="226"/>
      <c r="OA30" s="226"/>
      <c r="OC30" s="226"/>
      <c r="OD30" s="226"/>
      <c r="OF30" s="226"/>
      <c r="OG30" s="226"/>
      <c r="OI30" s="226"/>
      <c r="OJ30" s="226"/>
      <c r="OL30" s="226"/>
      <c r="OM30" s="226"/>
      <c r="OO30" s="226"/>
      <c r="OP30" s="226"/>
      <c r="OR30" s="226"/>
      <c r="OS30" s="226"/>
      <c r="OU30" s="226"/>
      <c r="OV30" s="226"/>
      <c r="OX30" s="226"/>
      <c r="OY30" s="226"/>
      <c r="PA30" s="226"/>
      <c r="PB30" s="226"/>
      <c r="PD30" s="226"/>
      <c r="PE30" s="226"/>
      <c r="PG30" s="226"/>
      <c r="PH30" s="226"/>
      <c r="PJ30" s="226"/>
      <c r="PK30" s="226"/>
      <c r="PM30" s="226"/>
      <c r="PN30" s="226"/>
      <c r="PP30" s="226"/>
      <c r="PQ30" s="226"/>
      <c r="PS30" s="226"/>
      <c r="PT30" s="226"/>
      <c r="PV30" s="226"/>
      <c r="PW30" s="226"/>
      <c r="PY30" s="226"/>
      <c r="PZ30" s="226"/>
      <c r="QB30" s="226"/>
      <c r="QC30" s="226"/>
      <c r="QE30" s="226"/>
      <c r="QF30" s="226"/>
      <c r="QH30" s="226"/>
      <c r="QI30" s="226"/>
      <c r="QK30" s="226"/>
      <c r="QL30" s="226"/>
      <c r="QN30" s="226"/>
      <c r="QO30" s="226"/>
      <c r="QQ30" s="226"/>
      <c r="QR30" s="226"/>
      <c r="QT30" s="226"/>
      <c r="QU30" s="226"/>
      <c r="QW30" s="226"/>
      <c r="QX30" s="226"/>
      <c r="QZ30" s="226"/>
      <c r="RA30" s="226"/>
      <c r="RC30" s="226"/>
      <c r="RD30" s="226"/>
      <c r="RF30" s="226"/>
      <c r="RG30" s="226"/>
      <c r="RI30" s="226"/>
      <c r="RJ30" s="226"/>
      <c r="RL30" s="226"/>
      <c r="RM30" s="226"/>
      <c r="RO30" s="226"/>
      <c r="RP30" s="226"/>
      <c r="RR30" s="226"/>
      <c r="RS30" s="226"/>
      <c r="RU30" s="226"/>
      <c r="RV30" s="226"/>
      <c r="RX30" s="226"/>
      <c r="RY30" s="226"/>
      <c r="SA30" s="226"/>
      <c r="SB30" s="226"/>
      <c r="SD30" s="226"/>
      <c r="SE30" s="226"/>
    </row>
    <row r="31" spans="1:499" ht="12.4" customHeight="1">
      <c r="A31" s="226" t="s">
        <v>873</v>
      </c>
      <c r="B31" s="237" t="s">
        <v>441</v>
      </c>
      <c r="C31" s="286" t="s">
        <v>116</v>
      </c>
      <c r="D31" s="238" t="s">
        <v>116</v>
      </c>
      <c r="E31" s="287"/>
      <c r="F31" s="226"/>
      <c r="G31" s="449"/>
      <c r="H31" s="449"/>
      <c r="I31" s="449"/>
      <c r="J31" s="449"/>
      <c r="L31" s="451"/>
      <c r="M31" s="451"/>
      <c r="N31" s="451"/>
      <c r="O31" s="451"/>
      <c r="P31" s="226"/>
      <c r="R31" s="226"/>
      <c r="S31" s="226"/>
      <c r="U31" s="226"/>
      <c r="V31" s="226"/>
      <c r="X31" s="226"/>
      <c r="Y31" s="226"/>
      <c r="AA31" s="226"/>
      <c r="AB31" s="226"/>
      <c r="AD31" s="226"/>
      <c r="AE31" s="226"/>
      <c r="AG31" s="226"/>
      <c r="AH31" s="226"/>
      <c r="AJ31" s="226"/>
      <c r="AK31" s="226"/>
      <c r="AM31" s="226"/>
      <c r="AN31" s="226"/>
      <c r="AP31" s="226"/>
      <c r="AQ31" s="226"/>
      <c r="AS31" s="226"/>
      <c r="AT31" s="226"/>
      <c r="AV31" s="226"/>
      <c r="AW31" s="226"/>
      <c r="AY31" s="226"/>
      <c r="AZ31" s="226"/>
      <c r="BB31" s="226"/>
      <c r="BC31" s="226"/>
      <c r="BE31" s="226"/>
      <c r="BF31" s="226"/>
      <c r="BH31" s="226"/>
      <c r="BI31" s="226"/>
      <c r="BK31" s="226"/>
      <c r="BL31" s="226"/>
      <c r="BN31" s="226"/>
      <c r="BO31" s="226"/>
      <c r="BQ31" s="226"/>
      <c r="BR31" s="226"/>
      <c r="BT31" s="226"/>
      <c r="BU31" s="226"/>
      <c r="BW31" s="226"/>
      <c r="BX31" s="226"/>
      <c r="BZ31" s="226"/>
      <c r="CA31" s="226"/>
      <c r="CC31" s="226"/>
      <c r="CD31" s="226"/>
      <c r="CF31" s="226"/>
      <c r="CG31" s="226"/>
      <c r="CI31" s="226"/>
      <c r="CJ31" s="226"/>
      <c r="CL31" s="226"/>
      <c r="CM31" s="226"/>
      <c r="CO31" s="226"/>
      <c r="CP31" s="226"/>
      <c r="CR31" s="226"/>
      <c r="CS31" s="226"/>
      <c r="CU31" s="226"/>
      <c r="CV31" s="226"/>
      <c r="CX31" s="226"/>
      <c r="CY31" s="226"/>
      <c r="DA31" s="226"/>
      <c r="DB31" s="226"/>
      <c r="DD31" s="226"/>
      <c r="DE31" s="226"/>
      <c r="DG31" s="226"/>
      <c r="DH31" s="226"/>
      <c r="DJ31" s="226"/>
      <c r="DK31" s="226"/>
      <c r="DM31" s="226"/>
      <c r="DN31" s="226"/>
      <c r="DP31" s="226"/>
      <c r="DQ31" s="226"/>
      <c r="DS31" s="226"/>
      <c r="DT31" s="226"/>
      <c r="DV31" s="226"/>
      <c r="DW31" s="226"/>
      <c r="DY31" s="226"/>
      <c r="DZ31" s="226"/>
      <c r="EB31" s="226"/>
      <c r="EC31" s="226"/>
      <c r="EE31" s="226"/>
      <c r="EF31" s="226"/>
      <c r="EH31" s="226"/>
      <c r="EI31" s="226"/>
      <c r="EK31" s="226"/>
      <c r="EL31" s="226"/>
      <c r="EN31" s="226"/>
      <c r="EO31" s="226"/>
      <c r="EQ31" s="226"/>
      <c r="ER31" s="226"/>
      <c r="ET31" s="226"/>
      <c r="EU31" s="226"/>
      <c r="EW31" s="226"/>
      <c r="EX31" s="226"/>
      <c r="EZ31" s="226"/>
      <c r="FA31" s="226"/>
      <c r="FC31" s="226"/>
      <c r="FD31" s="226"/>
      <c r="FF31" s="226"/>
      <c r="FG31" s="226"/>
      <c r="FI31" s="226"/>
      <c r="FJ31" s="226"/>
      <c r="FL31" s="226"/>
      <c r="FM31" s="226"/>
      <c r="FO31" s="226"/>
      <c r="FP31" s="226"/>
      <c r="FR31" s="226"/>
      <c r="FS31" s="226"/>
      <c r="FU31" s="226"/>
      <c r="FV31" s="226"/>
      <c r="FX31" s="226"/>
      <c r="FY31" s="226"/>
      <c r="GA31" s="226"/>
      <c r="GB31" s="226"/>
      <c r="GD31" s="226"/>
      <c r="GE31" s="226"/>
      <c r="GG31" s="226"/>
      <c r="GH31" s="226"/>
      <c r="GJ31" s="226"/>
      <c r="GK31" s="226"/>
      <c r="GM31" s="226"/>
      <c r="GN31" s="226"/>
      <c r="GP31" s="226"/>
      <c r="GQ31" s="226"/>
      <c r="GS31" s="226"/>
      <c r="GT31" s="226"/>
      <c r="GV31" s="226"/>
      <c r="GW31" s="226"/>
      <c r="GY31" s="226"/>
      <c r="GZ31" s="226"/>
      <c r="HB31" s="226"/>
      <c r="HC31" s="226"/>
      <c r="HE31" s="226"/>
      <c r="HF31" s="226"/>
      <c r="HH31" s="226"/>
      <c r="HI31" s="226"/>
      <c r="HK31" s="226"/>
      <c r="HL31" s="226"/>
      <c r="HN31" s="226"/>
      <c r="HO31" s="226"/>
      <c r="HQ31" s="226"/>
      <c r="HR31" s="226"/>
      <c r="HT31" s="226"/>
      <c r="HU31" s="226"/>
      <c r="HW31" s="226"/>
      <c r="HX31" s="226"/>
      <c r="HZ31" s="226"/>
      <c r="IA31" s="226"/>
      <c r="IC31" s="226"/>
      <c r="ID31" s="226"/>
      <c r="IF31" s="226"/>
      <c r="IG31" s="226"/>
      <c r="II31" s="226"/>
      <c r="IJ31" s="226"/>
      <c r="IL31" s="226"/>
      <c r="IM31" s="226"/>
      <c r="IO31" s="226"/>
      <c r="IP31" s="226"/>
      <c r="IR31" s="226"/>
      <c r="IS31" s="226"/>
      <c r="IU31" s="226"/>
      <c r="IV31" s="226"/>
      <c r="IX31" s="226"/>
      <c r="IY31" s="226"/>
      <c r="JA31" s="226"/>
      <c r="JB31" s="226"/>
      <c r="JD31" s="226"/>
      <c r="JE31" s="226"/>
      <c r="JG31" s="226"/>
      <c r="JH31" s="226"/>
      <c r="JJ31" s="226"/>
      <c r="JK31" s="226"/>
      <c r="JM31" s="226"/>
      <c r="JN31" s="226"/>
      <c r="JP31" s="226"/>
      <c r="JQ31" s="226"/>
      <c r="JS31" s="226"/>
      <c r="JT31" s="226"/>
      <c r="JV31" s="226"/>
      <c r="JW31" s="226"/>
      <c r="JY31" s="226"/>
      <c r="JZ31" s="226"/>
      <c r="KB31" s="226"/>
      <c r="KC31" s="226"/>
      <c r="KE31" s="226"/>
      <c r="KF31" s="226"/>
      <c r="KH31" s="226"/>
      <c r="KI31" s="226"/>
      <c r="KK31" s="226"/>
      <c r="KL31" s="226"/>
      <c r="KN31" s="226"/>
      <c r="KO31" s="226"/>
      <c r="KQ31" s="226"/>
      <c r="KR31" s="226"/>
      <c r="KT31" s="226"/>
      <c r="KU31" s="226"/>
      <c r="KW31" s="226"/>
      <c r="KX31" s="226"/>
      <c r="KZ31" s="226"/>
      <c r="LA31" s="226"/>
      <c r="LC31" s="226"/>
      <c r="LD31" s="226"/>
      <c r="LF31" s="226"/>
      <c r="LG31" s="226"/>
      <c r="LI31" s="226"/>
      <c r="LJ31" s="226"/>
      <c r="LL31" s="226"/>
      <c r="LM31" s="226"/>
      <c r="LO31" s="226"/>
      <c r="LP31" s="226"/>
      <c r="LR31" s="226"/>
      <c r="LS31" s="226"/>
      <c r="LU31" s="226"/>
      <c r="LV31" s="226"/>
      <c r="LX31" s="226"/>
      <c r="LY31" s="226"/>
      <c r="MA31" s="226"/>
      <c r="MB31" s="226"/>
      <c r="MD31" s="226"/>
      <c r="ME31" s="226"/>
      <c r="MG31" s="226"/>
      <c r="MH31" s="226"/>
      <c r="MJ31" s="226"/>
      <c r="MK31" s="226"/>
      <c r="MM31" s="226"/>
      <c r="MN31" s="226"/>
      <c r="MP31" s="226"/>
      <c r="MQ31" s="226"/>
      <c r="MS31" s="226"/>
      <c r="MT31" s="226"/>
      <c r="MV31" s="226"/>
      <c r="MW31" s="226"/>
      <c r="MY31" s="226"/>
      <c r="MZ31" s="226"/>
      <c r="NB31" s="226"/>
      <c r="NC31" s="226"/>
      <c r="NE31" s="226"/>
      <c r="NF31" s="226"/>
      <c r="NH31" s="226"/>
      <c r="NI31" s="226"/>
      <c r="NK31" s="226"/>
      <c r="NL31" s="226"/>
      <c r="NN31" s="226"/>
      <c r="NO31" s="226"/>
      <c r="NQ31" s="226"/>
      <c r="NR31" s="226"/>
      <c r="NT31" s="226"/>
      <c r="NU31" s="226"/>
      <c r="NW31" s="226"/>
      <c r="NX31" s="226"/>
      <c r="NZ31" s="226"/>
      <c r="OA31" s="226"/>
      <c r="OC31" s="226"/>
      <c r="OD31" s="226"/>
      <c r="OF31" s="226"/>
      <c r="OG31" s="226"/>
      <c r="OI31" s="226"/>
      <c r="OJ31" s="226"/>
      <c r="OL31" s="226"/>
      <c r="OM31" s="226"/>
      <c r="OO31" s="226"/>
      <c r="OP31" s="226"/>
      <c r="OR31" s="226"/>
      <c r="OS31" s="226"/>
      <c r="OU31" s="226"/>
      <c r="OV31" s="226"/>
      <c r="OX31" s="226"/>
      <c r="OY31" s="226"/>
      <c r="PA31" s="226"/>
      <c r="PB31" s="226"/>
      <c r="PD31" s="226"/>
      <c r="PE31" s="226"/>
      <c r="PG31" s="226"/>
      <c r="PH31" s="226"/>
      <c r="PJ31" s="226"/>
      <c r="PK31" s="226"/>
      <c r="PM31" s="226"/>
      <c r="PN31" s="226"/>
      <c r="PP31" s="226"/>
      <c r="PQ31" s="226"/>
      <c r="PS31" s="226"/>
      <c r="PT31" s="226"/>
      <c r="PV31" s="226"/>
      <c r="PW31" s="226"/>
      <c r="PY31" s="226"/>
      <c r="PZ31" s="226"/>
      <c r="QB31" s="226"/>
      <c r="QC31" s="226"/>
      <c r="QE31" s="226"/>
      <c r="QF31" s="226"/>
      <c r="QH31" s="226"/>
      <c r="QI31" s="226"/>
      <c r="QK31" s="226"/>
      <c r="QL31" s="226"/>
      <c r="QN31" s="226"/>
      <c r="QO31" s="226"/>
      <c r="QQ31" s="226"/>
      <c r="QR31" s="226"/>
      <c r="QT31" s="226"/>
      <c r="QU31" s="226"/>
      <c r="QW31" s="226"/>
      <c r="QX31" s="226"/>
      <c r="QZ31" s="226"/>
      <c r="RA31" s="226"/>
      <c r="RC31" s="226"/>
      <c r="RD31" s="226"/>
      <c r="RF31" s="226"/>
      <c r="RG31" s="226"/>
      <c r="RI31" s="226"/>
      <c r="RJ31" s="226"/>
      <c r="RL31" s="226"/>
      <c r="RM31" s="226"/>
      <c r="RO31" s="226"/>
      <c r="RP31" s="226"/>
      <c r="RR31" s="226"/>
      <c r="RS31" s="226"/>
      <c r="RU31" s="226"/>
      <c r="RV31" s="226"/>
      <c r="RX31" s="226"/>
      <c r="RY31" s="226"/>
      <c r="SA31" s="226"/>
      <c r="SB31" s="226"/>
      <c r="SD31" s="226"/>
      <c r="SE31" s="226"/>
    </row>
    <row r="32" spans="1:499" ht="12" customHeight="1">
      <c r="A32" s="226" t="s">
        <v>874</v>
      </c>
      <c r="B32" s="237"/>
      <c r="C32" s="285" t="s">
        <v>756</v>
      </c>
      <c r="D32" s="234" t="s">
        <v>756</v>
      </c>
      <c r="E32" s="287"/>
      <c r="F32" s="226"/>
      <c r="G32" s="240" t="s">
        <v>875</v>
      </c>
      <c r="H32" s="241" t="s">
        <v>839</v>
      </c>
      <c r="I32" s="242" t="s">
        <v>876</v>
      </c>
      <c r="J32" s="243" t="s">
        <v>733</v>
      </c>
      <c r="L32" s="244" t="s">
        <v>875</v>
      </c>
      <c r="M32" s="244" t="s">
        <v>839</v>
      </c>
      <c r="N32" s="244" t="s">
        <v>876</v>
      </c>
      <c r="O32" s="244" t="s">
        <v>733</v>
      </c>
      <c r="P32" s="226"/>
      <c r="R32" s="226"/>
      <c r="S32" s="226"/>
      <c r="U32" s="226"/>
      <c r="V32" s="226"/>
      <c r="X32" s="226"/>
      <c r="Y32" s="226"/>
      <c r="AA32" s="226"/>
      <c r="AB32" s="226"/>
      <c r="AD32" s="226"/>
      <c r="AE32" s="226"/>
      <c r="AG32" s="226"/>
      <c r="AH32" s="226"/>
      <c r="AJ32" s="226"/>
      <c r="AK32" s="226"/>
      <c r="AM32" s="226"/>
      <c r="AN32" s="226"/>
      <c r="AP32" s="226"/>
      <c r="AQ32" s="226"/>
      <c r="AS32" s="226"/>
      <c r="AT32" s="226"/>
      <c r="AV32" s="226"/>
      <c r="AW32" s="226"/>
      <c r="AY32" s="226"/>
      <c r="AZ32" s="226"/>
      <c r="BB32" s="226"/>
      <c r="BC32" s="226"/>
      <c r="BE32" s="226"/>
      <c r="BF32" s="226"/>
      <c r="BH32" s="226"/>
      <c r="BI32" s="226"/>
      <c r="BK32" s="226"/>
      <c r="BL32" s="226"/>
      <c r="BN32" s="226"/>
      <c r="BO32" s="226"/>
      <c r="BQ32" s="226"/>
      <c r="BR32" s="226"/>
      <c r="BT32" s="226"/>
      <c r="BU32" s="226"/>
      <c r="BW32" s="226"/>
      <c r="BX32" s="226"/>
      <c r="BZ32" s="226"/>
      <c r="CA32" s="226"/>
      <c r="CC32" s="226"/>
      <c r="CD32" s="226"/>
      <c r="CF32" s="226"/>
      <c r="CG32" s="226"/>
      <c r="CI32" s="226"/>
      <c r="CJ32" s="226"/>
      <c r="CL32" s="226"/>
      <c r="CM32" s="226"/>
      <c r="CO32" s="226"/>
      <c r="CP32" s="226"/>
      <c r="CR32" s="226"/>
      <c r="CS32" s="226"/>
      <c r="CU32" s="226"/>
      <c r="CV32" s="226"/>
      <c r="CX32" s="226"/>
      <c r="CY32" s="226"/>
      <c r="DA32" s="226"/>
      <c r="DB32" s="226"/>
      <c r="DD32" s="226"/>
      <c r="DE32" s="226"/>
      <c r="DG32" s="226"/>
      <c r="DH32" s="226"/>
      <c r="DJ32" s="226"/>
      <c r="DK32" s="226"/>
      <c r="DM32" s="226"/>
      <c r="DN32" s="226"/>
      <c r="DP32" s="226"/>
      <c r="DQ32" s="226"/>
      <c r="DS32" s="226"/>
      <c r="DT32" s="226"/>
      <c r="DV32" s="226"/>
      <c r="DW32" s="226"/>
      <c r="DY32" s="226"/>
      <c r="DZ32" s="226"/>
      <c r="EB32" s="226"/>
      <c r="EC32" s="226"/>
      <c r="EE32" s="226"/>
      <c r="EF32" s="226"/>
      <c r="EH32" s="226"/>
      <c r="EI32" s="226"/>
      <c r="EK32" s="226"/>
      <c r="EL32" s="226"/>
      <c r="EN32" s="226"/>
      <c r="EO32" s="226"/>
      <c r="EQ32" s="226"/>
      <c r="ER32" s="226"/>
      <c r="ET32" s="226"/>
      <c r="EU32" s="226"/>
      <c r="EW32" s="226"/>
      <c r="EX32" s="226"/>
      <c r="EZ32" s="226"/>
      <c r="FA32" s="226"/>
      <c r="FC32" s="226"/>
      <c r="FD32" s="226"/>
      <c r="FF32" s="226"/>
      <c r="FG32" s="226"/>
      <c r="FI32" s="226"/>
      <c r="FJ32" s="226"/>
      <c r="FL32" s="226"/>
      <c r="FM32" s="226"/>
      <c r="FO32" s="226"/>
      <c r="FP32" s="226"/>
      <c r="FR32" s="226"/>
      <c r="FS32" s="226"/>
      <c r="FU32" s="226"/>
      <c r="FV32" s="226"/>
      <c r="FX32" s="226"/>
      <c r="FY32" s="226"/>
      <c r="GA32" s="226"/>
      <c r="GB32" s="226"/>
      <c r="GD32" s="226"/>
      <c r="GE32" s="226"/>
      <c r="GG32" s="226"/>
      <c r="GH32" s="226"/>
      <c r="GJ32" s="226"/>
      <c r="GK32" s="226"/>
      <c r="GM32" s="226"/>
      <c r="GN32" s="226"/>
      <c r="GP32" s="226"/>
      <c r="GQ32" s="226"/>
      <c r="GS32" s="226"/>
      <c r="GT32" s="226"/>
      <c r="GV32" s="226"/>
      <c r="GW32" s="226"/>
      <c r="GY32" s="226"/>
      <c r="GZ32" s="226"/>
      <c r="HB32" s="226"/>
      <c r="HC32" s="226"/>
      <c r="HE32" s="226"/>
      <c r="HF32" s="226"/>
      <c r="HH32" s="226"/>
      <c r="HI32" s="226"/>
      <c r="HK32" s="226"/>
      <c r="HL32" s="226"/>
      <c r="HN32" s="226"/>
      <c r="HO32" s="226"/>
      <c r="HQ32" s="226"/>
      <c r="HR32" s="226"/>
      <c r="HT32" s="226"/>
      <c r="HU32" s="226"/>
      <c r="HW32" s="226"/>
      <c r="HX32" s="226"/>
      <c r="HZ32" s="226"/>
      <c r="IA32" s="226"/>
      <c r="IC32" s="226"/>
      <c r="ID32" s="226"/>
      <c r="IF32" s="226"/>
      <c r="IG32" s="226"/>
      <c r="II32" s="226"/>
      <c r="IJ32" s="226"/>
      <c r="IL32" s="226"/>
      <c r="IM32" s="226"/>
      <c r="IO32" s="226"/>
      <c r="IP32" s="226"/>
      <c r="IR32" s="226"/>
      <c r="IS32" s="226"/>
      <c r="IU32" s="226"/>
      <c r="IV32" s="226"/>
      <c r="IX32" s="226"/>
      <c r="IY32" s="226"/>
      <c r="JA32" s="226"/>
      <c r="JB32" s="226"/>
      <c r="JD32" s="226"/>
      <c r="JE32" s="226"/>
      <c r="JG32" s="226"/>
      <c r="JH32" s="226"/>
      <c r="JJ32" s="226"/>
      <c r="JK32" s="226"/>
      <c r="JM32" s="226"/>
      <c r="JN32" s="226"/>
      <c r="JP32" s="226"/>
      <c r="JQ32" s="226"/>
      <c r="JS32" s="226"/>
      <c r="JT32" s="226"/>
      <c r="JV32" s="226"/>
      <c r="JW32" s="226"/>
      <c r="JY32" s="226"/>
      <c r="JZ32" s="226"/>
      <c r="KB32" s="226"/>
      <c r="KC32" s="226"/>
      <c r="KE32" s="226"/>
      <c r="KF32" s="226"/>
      <c r="KH32" s="226"/>
      <c r="KI32" s="226"/>
      <c r="KK32" s="226"/>
      <c r="KL32" s="226"/>
      <c r="KN32" s="226"/>
      <c r="KO32" s="226"/>
      <c r="KQ32" s="226"/>
      <c r="KR32" s="226"/>
      <c r="KT32" s="226"/>
      <c r="KU32" s="226"/>
      <c r="KW32" s="226"/>
      <c r="KX32" s="226"/>
      <c r="KZ32" s="226"/>
      <c r="LA32" s="226"/>
      <c r="LC32" s="226"/>
      <c r="LD32" s="226"/>
      <c r="LF32" s="226"/>
      <c r="LG32" s="226"/>
      <c r="LI32" s="226"/>
      <c r="LJ32" s="226"/>
      <c r="LL32" s="226"/>
      <c r="LM32" s="226"/>
      <c r="LO32" s="226"/>
      <c r="LP32" s="226"/>
      <c r="LR32" s="226"/>
      <c r="LS32" s="226"/>
      <c r="LU32" s="226"/>
      <c r="LV32" s="226"/>
      <c r="LX32" s="226"/>
      <c r="LY32" s="226"/>
      <c r="MA32" s="226"/>
      <c r="MB32" s="226"/>
      <c r="MD32" s="226"/>
      <c r="ME32" s="226"/>
      <c r="MG32" s="226"/>
      <c r="MH32" s="226"/>
      <c r="MJ32" s="226"/>
      <c r="MK32" s="226"/>
      <c r="MM32" s="226"/>
      <c r="MN32" s="226"/>
      <c r="MP32" s="226"/>
      <c r="MQ32" s="226"/>
      <c r="MS32" s="226"/>
      <c r="MT32" s="226"/>
      <c r="MV32" s="226"/>
      <c r="MW32" s="226"/>
      <c r="MY32" s="226"/>
      <c r="MZ32" s="226"/>
      <c r="NB32" s="226"/>
      <c r="NC32" s="226"/>
      <c r="NE32" s="226"/>
      <c r="NF32" s="226"/>
      <c r="NH32" s="226"/>
      <c r="NI32" s="226"/>
      <c r="NK32" s="226"/>
      <c r="NL32" s="226"/>
      <c r="NN32" s="226"/>
      <c r="NO32" s="226"/>
      <c r="NQ32" s="226"/>
      <c r="NR32" s="226"/>
      <c r="NT32" s="226"/>
      <c r="NU32" s="226"/>
      <c r="NW32" s="226"/>
      <c r="NX32" s="226"/>
      <c r="NZ32" s="226"/>
      <c r="OA32" s="226"/>
      <c r="OC32" s="226"/>
      <c r="OD32" s="226"/>
      <c r="OF32" s="226"/>
      <c r="OG32" s="226"/>
      <c r="OI32" s="226"/>
      <c r="OJ32" s="226"/>
      <c r="OL32" s="226"/>
      <c r="OM32" s="226"/>
      <c r="OO32" s="226"/>
      <c r="OP32" s="226"/>
      <c r="OR32" s="226"/>
      <c r="OS32" s="226"/>
      <c r="OU32" s="226"/>
      <c r="OV32" s="226"/>
      <c r="OX32" s="226"/>
      <c r="OY32" s="226"/>
      <c r="PA32" s="226"/>
      <c r="PB32" s="226"/>
      <c r="PD32" s="226"/>
      <c r="PE32" s="226"/>
      <c r="PG32" s="226"/>
      <c r="PH32" s="226"/>
      <c r="PJ32" s="226"/>
      <c r="PK32" s="226"/>
      <c r="PM32" s="226"/>
      <c r="PN32" s="226"/>
      <c r="PP32" s="226"/>
      <c r="PQ32" s="226"/>
      <c r="PS32" s="226"/>
      <c r="PT32" s="226"/>
      <c r="PV32" s="226"/>
      <c r="PW32" s="226"/>
      <c r="PY32" s="226"/>
      <c r="PZ32" s="226"/>
      <c r="QB32" s="226"/>
      <c r="QC32" s="226"/>
      <c r="QE32" s="226"/>
      <c r="QF32" s="226"/>
      <c r="QH32" s="226"/>
      <c r="QI32" s="226"/>
      <c r="QK32" s="226"/>
      <c r="QL32" s="226"/>
      <c r="QN32" s="226"/>
      <c r="QO32" s="226"/>
      <c r="QQ32" s="226"/>
      <c r="QR32" s="226"/>
      <c r="QT32" s="226"/>
      <c r="QU32" s="226"/>
      <c r="QW32" s="226"/>
      <c r="QX32" s="226"/>
      <c r="QZ32" s="226"/>
      <c r="RA32" s="226"/>
      <c r="RC32" s="226"/>
      <c r="RD32" s="226"/>
      <c r="RF32" s="226"/>
      <c r="RG32" s="226"/>
      <c r="RI32" s="226"/>
      <c r="RJ32" s="226"/>
      <c r="RL32" s="226"/>
      <c r="RM32" s="226"/>
      <c r="RO32" s="226"/>
      <c r="RP32" s="226"/>
      <c r="RR32" s="226"/>
      <c r="RS32" s="226"/>
      <c r="RU32" s="226"/>
      <c r="RV32" s="226"/>
      <c r="RX32" s="226"/>
      <c r="RY32" s="226"/>
      <c r="SA32" s="226"/>
      <c r="SB32" s="226"/>
      <c r="SD32" s="226"/>
      <c r="SE32" s="226"/>
    </row>
    <row r="33" spans="1:499" ht="12.4" customHeight="1">
      <c r="A33" s="226" t="s">
        <v>877</v>
      </c>
      <c r="B33" s="237" t="s">
        <v>878</v>
      </c>
      <c r="C33" s="286">
        <v>3</v>
      </c>
      <c r="D33" s="238">
        <v>75</v>
      </c>
      <c r="E33" s="287">
        <v>1</v>
      </c>
      <c r="F33" s="258">
        <f>IF(E33="-","-",IF(E33="","",_xlfn.RANK.EQ(E33,$E$33:$E$89,1)+COUNTIF($E$33:E33,E33)-1))</f>
        <v>1</v>
      </c>
      <c r="G33" s="246">
        <f t="shared" ref="G33:G79" si="0">_xlfn.XLOOKUP(H33,$A$33:$A$89,$E$33:$E$89,0)</f>
        <v>1</v>
      </c>
      <c r="H33" s="245" t="str">
        <f t="shared" ref="H33:H79" si="1">INDEX($A$33:$A$89,MATCH(K33,$F$33:$F$89,0))</f>
        <v>北海道</v>
      </c>
      <c r="I33" s="246">
        <f t="shared" ref="I33:I79" si="2">_xlfn.XLOOKUP(H33,$A$33:$A$89,$C$33:$C$89,0)</f>
        <v>3</v>
      </c>
      <c r="J33" s="259">
        <f t="shared" ref="J33:J79" si="3">_xlfn.XLOOKUP(H33,$A$33:$A$89,$D$33:$D$89,0)</f>
        <v>75</v>
      </c>
      <c r="K33" s="226">
        <v>1</v>
      </c>
      <c r="L33" s="247">
        <v>1</v>
      </c>
      <c r="M33" s="226" t="str">
        <f t="shared" ref="M33:O37" si="4">H33</f>
        <v>北海道</v>
      </c>
      <c r="N33" s="226">
        <f t="shared" si="4"/>
        <v>3</v>
      </c>
      <c r="O33" s="248">
        <f t="shared" si="4"/>
        <v>75</v>
      </c>
      <c r="P33" s="226"/>
      <c r="R33" s="226"/>
      <c r="S33" s="226"/>
      <c r="U33" s="226"/>
      <c r="V33" s="226"/>
      <c r="X33" s="226"/>
      <c r="Y33" s="226"/>
      <c r="AA33" s="226"/>
      <c r="AB33" s="226"/>
      <c r="AD33" s="226"/>
      <c r="AE33" s="226"/>
      <c r="AG33" s="226"/>
      <c r="AH33" s="226"/>
      <c r="AJ33" s="226"/>
      <c r="AK33" s="226"/>
      <c r="AM33" s="226"/>
      <c r="AN33" s="226"/>
      <c r="AP33" s="226"/>
      <c r="AQ33" s="226"/>
      <c r="AS33" s="226"/>
      <c r="AT33" s="226"/>
      <c r="AV33" s="226"/>
      <c r="AW33" s="226"/>
      <c r="AY33" s="226"/>
      <c r="AZ33" s="226"/>
      <c r="BB33" s="226"/>
      <c r="BC33" s="226"/>
      <c r="BE33" s="226"/>
      <c r="BF33" s="226"/>
      <c r="BH33" s="226"/>
      <c r="BI33" s="226"/>
      <c r="BK33" s="226"/>
      <c r="BL33" s="226"/>
      <c r="BN33" s="226"/>
      <c r="BO33" s="226"/>
      <c r="BQ33" s="226"/>
      <c r="BR33" s="226"/>
      <c r="BT33" s="226"/>
      <c r="BU33" s="226"/>
      <c r="BW33" s="226"/>
      <c r="BX33" s="226"/>
      <c r="BZ33" s="226"/>
      <c r="CA33" s="226"/>
      <c r="CC33" s="226"/>
      <c r="CD33" s="226"/>
      <c r="CF33" s="226"/>
      <c r="CG33" s="226"/>
      <c r="CI33" s="226"/>
      <c r="CJ33" s="226"/>
      <c r="CL33" s="226"/>
      <c r="CM33" s="226"/>
      <c r="CO33" s="226"/>
      <c r="CP33" s="226"/>
      <c r="CR33" s="226"/>
      <c r="CS33" s="226"/>
      <c r="CU33" s="226"/>
      <c r="CV33" s="226"/>
      <c r="CX33" s="226"/>
      <c r="CY33" s="226"/>
      <c r="DA33" s="226"/>
      <c r="DB33" s="226"/>
      <c r="DD33" s="226"/>
      <c r="DE33" s="226"/>
      <c r="DG33" s="226"/>
      <c r="DH33" s="226"/>
      <c r="DJ33" s="226"/>
      <c r="DK33" s="226"/>
      <c r="DM33" s="226"/>
      <c r="DN33" s="226"/>
      <c r="DP33" s="226"/>
      <c r="DQ33" s="226"/>
      <c r="DS33" s="226"/>
      <c r="DT33" s="226"/>
      <c r="DV33" s="226"/>
      <c r="DW33" s="226"/>
      <c r="DY33" s="226"/>
      <c r="DZ33" s="226"/>
      <c r="EB33" s="226"/>
      <c r="EC33" s="226"/>
      <c r="EE33" s="226"/>
      <c r="EF33" s="226"/>
      <c r="EH33" s="226"/>
      <c r="EI33" s="226"/>
      <c r="EK33" s="226"/>
      <c r="EL33" s="226"/>
      <c r="EN33" s="226"/>
      <c r="EO33" s="226"/>
      <c r="EQ33" s="226"/>
      <c r="ER33" s="226"/>
      <c r="ET33" s="226"/>
      <c r="EU33" s="226"/>
      <c r="EW33" s="226"/>
      <c r="EX33" s="226"/>
      <c r="EZ33" s="226"/>
      <c r="FA33" s="226"/>
      <c r="FC33" s="226"/>
      <c r="FD33" s="226"/>
      <c r="FF33" s="226"/>
      <c r="FG33" s="226"/>
      <c r="FI33" s="226"/>
      <c r="FJ33" s="226"/>
      <c r="FL33" s="226"/>
      <c r="FM33" s="226"/>
      <c r="FO33" s="226"/>
      <c r="FP33" s="226"/>
      <c r="FR33" s="226"/>
      <c r="FS33" s="226"/>
      <c r="FU33" s="226"/>
      <c r="FV33" s="226"/>
      <c r="FX33" s="226"/>
      <c r="FY33" s="226"/>
      <c r="GA33" s="226"/>
      <c r="GB33" s="226"/>
      <c r="GD33" s="226"/>
      <c r="GE33" s="226"/>
      <c r="GG33" s="226"/>
      <c r="GH33" s="226"/>
      <c r="GJ33" s="226"/>
      <c r="GK33" s="226"/>
      <c r="GM33" s="226"/>
      <c r="GN33" s="226"/>
      <c r="GP33" s="226"/>
      <c r="GQ33" s="226"/>
      <c r="GS33" s="226"/>
      <c r="GT33" s="226"/>
      <c r="GV33" s="226"/>
      <c r="GW33" s="226"/>
      <c r="GY33" s="226"/>
      <c r="GZ33" s="226"/>
      <c r="HB33" s="226"/>
      <c r="HC33" s="226"/>
      <c r="HE33" s="226"/>
      <c r="HF33" s="226"/>
      <c r="HH33" s="226"/>
      <c r="HI33" s="226"/>
      <c r="HK33" s="226"/>
      <c r="HL33" s="226"/>
      <c r="HN33" s="226"/>
      <c r="HO33" s="226"/>
      <c r="HQ33" s="226"/>
      <c r="HR33" s="226"/>
      <c r="HT33" s="226"/>
      <c r="HU33" s="226"/>
      <c r="HW33" s="226"/>
      <c r="HX33" s="226"/>
      <c r="HZ33" s="226"/>
      <c r="IA33" s="226"/>
      <c r="IC33" s="226"/>
      <c r="ID33" s="226"/>
      <c r="IF33" s="226"/>
      <c r="IG33" s="226"/>
      <c r="II33" s="226"/>
      <c r="IJ33" s="226"/>
      <c r="IL33" s="226"/>
      <c r="IM33" s="226"/>
      <c r="IO33" s="226"/>
      <c r="IP33" s="226"/>
      <c r="IR33" s="226"/>
      <c r="IS33" s="226"/>
      <c r="IU33" s="226"/>
      <c r="IV33" s="226"/>
      <c r="IX33" s="226"/>
      <c r="IY33" s="226"/>
      <c r="JA33" s="226"/>
      <c r="JB33" s="226"/>
      <c r="JD33" s="226"/>
      <c r="JE33" s="226"/>
      <c r="JG33" s="226"/>
      <c r="JH33" s="226"/>
      <c r="JJ33" s="226"/>
      <c r="JK33" s="226"/>
      <c r="JM33" s="226"/>
      <c r="JN33" s="226"/>
      <c r="JP33" s="226"/>
      <c r="JQ33" s="226"/>
      <c r="JS33" s="226"/>
      <c r="JT33" s="226"/>
      <c r="JV33" s="226"/>
      <c r="JW33" s="226"/>
      <c r="JY33" s="226"/>
      <c r="JZ33" s="226"/>
      <c r="KB33" s="226"/>
      <c r="KC33" s="226"/>
      <c r="KE33" s="226"/>
      <c r="KF33" s="226"/>
      <c r="KH33" s="226"/>
      <c r="KI33" s="226"/>
      <c r="KK33" s="226"/>
      <c r="KL33" s="226"/>
      <c r="KN33" s="226"/>
      <c r="KO33" s="226"/>
      <c r="KQ33" s="226"/>
      <c r="KR33" s="226"/>
      <c r="KT33" s="226"/>
      <c r="KU33" s="226"/>
      <c r="KW33" s="226"/>
      <c r="KX33" s="226"/>
      <c r="KZ33" s="226"/>
      <c r="LA33" s="226"/>
      <c r="LC33" s="226"/>
      <c r="LD33" s="226"/>
      <c r="LF33" s="226"/>
      <c r="LG33" s="226"/>
      <c r="LI33" s="226"/>
      <c r="LJ33" s="226"/>
      <c r="LL33" s="226"/>
      <c r="LM33" s="226"/>
      <c r="LO33" s="226"/>
      <c r="LP33" s="226"/>
      <c r="LR33" s="226"/>
      <c r="LS33" s="226"/>
      <c r="LU33" s="226"/>
      <c r="LV33" s="226"/>
      <c r="LX33" s="226"/>
      <c r="LY33" s="226"/>
      <c r="MA33" s="226"/>
      <c r="MB33" s="226"/>
      <c r="MD33" s="226"/>
      <c r="ME33" s="226"/>
      <c r="MG33" s="226"/>
      <c r="MH33" s="226"/>
      <c r="MJ33" s="226"/>
      <c r="MK33" s="226"/>
      <c r="MM33" s="226"/>
      <c r="MN33" s="226"/>
      <c r="MP33" s="226"/>
      <c r="MQ33" s="226"/>
      <c r="MS33" s="226"/>
      <c r="MT33" s="226"/>
      <c r="MV33" s="226"/>
      <c r="MW33" s="226"/>
      <c r="MY33" s="226"/>
      <c r="MZ33" s="226"/>
      <c r="NB33" s="226"/>
      <c r="NC33" s="226"/>
      <c r="NE33" s="226"/>
      <c r="NF33" s="226"/>
      <c r="NH33" s="226"/>
      <c r="NI33" s="226"/>
      <c r="NK33" s="226"/>
      <c r="NL33" s="226"/>
      <c r="NN33" s="226"/>
      <c r="NO33" s="226"/>
      <c r="NQ33" s="226"/>
      <c r="NR33" s="226"/>
      <c r="NT33" s="226"/>
      <c r="NU33" s="226"/>
      <c r="NW33" s="226"/>
      <c r="NX33" s="226"/>
      <c r="NZ33" s="226"/>
      <c r="OA33" s="226"/>
      <c r="OC33" s="226"/>
      <c r="OD33" s="226"/>
      <c r="OF33" s="226"/>
      <c r="OG33" s="226"/>
      <c r="OI33" s="226"/>
      <c r="OJ33" s="226"/>
      <c r="OL33" s="226"/>
      <c r="OM33" s="226"/>
      <c r="OO33" s="226"/>
      <c r="OP33" s="226"/>
      <c r="OR33" s="226"/>
      <c r="OS33" s="226"/>
      <c r="OU33" s="226"/>
      <c r="OV33" s="226"/>
      <c r="OX33" s="226"/>
      <c r="OY33" s="226"/>
      <c r="PA33" s="226"/>
      <c r="PB33" s="226"/>
      <c r="PD33" s="226"/>
      <c r="PE33" s="226"/>
      <c r="PG33" s="226"/>
      <c r="PH33" s="226"/>
      <c r="PJ33" s="226"/>
      <c r="PK33" s="226"/>
      <c r="PM33" s="226"/>
      <c r="PN33" s="226"/>
      <c r="PP33" s="226"/>
      <c r="PQ33" s="226"/>
      <c r="PS33" s="226"/>
      <c r="PT33" s="226"/>
      <c r="PV33" s="226"/>
      <c r="PW33" s="226"/>
      <c r="PY33" s="226"/>
      <c r="PZ33" s="226"/>
      <c r="QB33" s="226"/>
      <c r="QC33" s="226"/>
      <c r="QE33" s="226"/>
      <c r="QF33" s="226"/>
      <c r="QH33" s="226"/>
      <c r="QI33" s="226"/>
      <c r="QK33" s="226"/>
      <c r="QL33" s="226"/>
      <c r="QN33" s="226"/>
      <c r="QO33" s="226"/>
      <c r="QQ33" s="226"/>
      <c r="QR33" s="226"/>
      <c r="QT33" s="226"/>
      <c r="QU33" s="226"/>
      <c r="QW33" s="226"/>
      <c r="QX33" s="226"/>
      <c r="QZ33" s="226"/>
      <c r="RA33" s="226"/>
      <c r="RC33" s="226"/>
      <c r="RD33" s="226"/>
      <c r="RF33" s="226"/>
      <c r="RG33" s="226"/>
      <c r="RI33" s="226"/>
      <c r="RJ33" s="226"/>
      <c r="RL33" s="226"/>
      <c r="RM33" s="226"/>
      <c r="RO33" s="226"/>
      <c r="RP33" s="226"/>
      <c r="RR33" s="226"/>
      <c r="RS33" s="226"/>
      <c r="RU33" s="226"/>
      <c r="RV33" s="226"/>
      <c r="RX33" s="226"/>
      <c r="RY33" s="226"/>
      <c r="SA33" s="226"/>
      <c r="SB33" s="226"/>
      <c r="SD33" s="226"/>
      <c r="SE33" s="226"/>
    </row>
    <row r="34" spans="1:499" s="236" customFormat="1" ht="10.15" customHeight="1">
      <c r="B34" s="239"/>
      <c r="C34" s="285"/>
      <c r="D34" s="234"/>
      <c r="E34" s="235"/>
      <c r="F34" s="258" t="str">
        <f>IF(E34="-","-",IF(E34="","",_xlfn.RANK.EQ(E34,$E$33:$E$89,1)+COUNTIF($E$33:E34,E34)-1))</f>
        <v/>
      </c>
      <c r="G34" s="291">
        <f t="shared" si="0"/>
        <v>2</v>
      </c>
      <c r="H34" s="290" t="str">
        <f t="shared" si="1"/>
        <v>青森</v>
      </c>
      <c r="I34" s="291">
        <f t="shared" si="2"/>
        <v>0</v>
      </c>
      <c r="J34" s="292">
        <f t="shared" si="3"/>
        <v>0</v>
      </c>
      <c r="K34" s="226">
        <v>2</v>
      </c>
      <c r="L34" s="247">
        <v>2</v>
      </c>
      <c r="M34" s="226" t="str">
        <f t="shared" si="4"/>
        <v>青森</v>
      </c>
      <c r="N34" s="226">
        <f t="shared" si="4"/>
        <v>0</v>
      </c>
      <c r="O34" s="248">
        <f t="shared" si="4"/>
        <v>0</v>
      </c>
    </row>
    <row r="35" spans="1:499" ht="12.4" customHeight="1">
      <c r="A35" s="226" t="s">
        <v>879</v>
      </c>
      <c r="B35" s="237" t="s">
        <v>880</v>
      </c>
      <c r="C35" s="286">
        <v>0</v>
      </c>
      <c r="D35" s="238">
        <v>0</v>
      </c>
      <c r="E35" s="287">
        <v>2</v>
      </c>
      <c r="F35" s="258">
        <f>IF(E35="-","-",IF(E35="","",_xlfn.RANK.EQ(E35,$E$33:$E$89,1)+COUNTIF($E$33:E35,E35)-1))</f>
        <v>2</v>
      </c>
      <c r="G35" s="291">
        <f t="shared" si="0"/>
        <v>3</v>
      </c>
      <c r="H35" s="290" t="str">
        <f t="shared" si="1"/>
        <v>佐賀</v>
      </c>
      <c r="I35" s="291">
        <f t="shared" si="2"/>
        <v>0</v>
      </c>
      <c r="J35" s="292">
        <f t="shared" si="3"/>
        <v>0</v>
      </c>
      <c r="K35" s="226">
        <v>3</v>
      </c>
      <c r="L35" s="247">
        <v>2</v>
      </c>
      <c r="M35" s="226" t="str">
        <f t="shared" si="4"/>
        <v>佐賀</v>
      </c>
      <c r="N35" s="226">
        <f t="shared" si="4"/>
        <v>0</v>
      </c>
      <c r="O35" s="248">
        <f t="shared" si="4"/>
        <v>0</v>
      </c>
      <c r="P35" s="226"/>
      <c r="R35" s="226"/>
      <c r="S35" s="226"/>
      <c r="U35" s="226"/>
      <c r="V35" s="226"/>
      <c r="X35" s="226"/>
      <c r="Y35" s="226"/>
      <c r="AA35" s="226"/>
      <c r="AB35" s="226"/>
      <c r="AD35" s="226"/>
      <c r="AE35" s="226"/>
      <c r="AG35" s="226"/>
      <c r="AH35" s="226"/>
      <c r="AJ35" s="226"/>
      <c r="AK35" s="226"/>
      <c r="AM35" s="226"/>
      <c r="AN35" s="226"/>
      <c r="AP35" s="226"/>
      <c r="AQ35" s="226"/>
      <c r="AS35" s="226"/>
      <c r="AT35" s="226"/>
      <c r="AV35" s="226"/>
      <c r="AW35" s="226"/>
      <c r="AY35" s="226"/>
      <c r="AZ35" s="226"/>
      <c r="BB35" s="226"/>
      <c r="BC35" s="226"/>
      <c r="BE35" s="226"/>
      <c r="BF35" s="226"/>
      <c r="BH35" s="226"/>
      <c r="BI35" s="226"/>
      <c r="BK35" s="226"/>
      <c r="BL35" s="226"/>
      <c r="BN35" s="226"/>
      <c r="BO35" s="226"/>
      <c r="BQ35" s="226"/>
      <c r="BR35" s="226"/>
      <c r="BT35" s="226"/>
      <c r="BU35" s="226"/>
      <c r="BW35" s="226"/>
      <c r="BX35" s="226"/>
      <c r="BZ35" s="226"/>
      <c r="CA35" s="226"/>
      <c r="CC35" s="226"/>
      <c r="CD35" s="226"/>
      <c r="CF35" s="226"/>
      <c r="CG35" s="226"/>
      <c r="CI35" s="226"/>
      <c r="CJ35" s="226"/>
      <c r="CL35" s="226"/>
      <c r="CM35" s="226"/>
      <c r="CO35" s="226"/>
      <c r="CP35" s="226"/>
      <c r="CR35" s="226"/>
      <c r="CS35" s="226"/>
      <c r="CU35" s="226"/>
      <c r="CV35" s="226"/>
      <c r="CX35" s="226"/>
      <c r="CY35" s="226"/>
      <c r="DA35" s="226"/>
      <c r="DB35" s="226"/>
      <c r="DD35" s="226"/>
      <c r="DE35" s="226"/>
      <c r="DG35" s="226"/>
      <c r="DH35" s="226"/>
      <c r="DJ35" s="226"/>
      <c r="DK35" s="226"/>
      <c r="DM35" s="226"/>
      <c r="DN35" s="226"/>
      <c r="DP35" s="226"/>
      <c r="DQ35" s="226"/>
      <c r="DS35" s="226"/>
      <c r="DT35" s="226"/>
      <c r="DV35" s="226"/>
      <c r="DW35" s="226"/>
      <c r="DY35" s="226"/>
      <c r="DZ35" s="226"/>
      <c r="EB35" s="226"/>
      <c r="EC35" s="226"/>
      <c r="EE35" s="226"/>
      <c r="EF35" s="226"/>
      <c r="EH35" s="226"/>
      <c r="EI35" s="226"/>
      <c r="EK35" s="226"/>
      <c r="EL35" s="226"/>
      <c r="EN35" s="226"/>
      <c r="EO35" s="226"/>
      <c r="EQ35" s="226"/>
      <c r="ER35" s="226"/>
      <c r="ET35" s="226"/>
      <c r="EU35" s="226"/>
      <c r="EW35" s="226"/>
      <c r="EX35" s="226"/>
      <c r="EZ35" s="226"/>
      <c r="FA35" s="226"/>
      <c r="FC35" s="226"/>
      <c r="FD35" s="226"/>
      <c r="FF35" s="226"/>
      <c r="FG35" s="226"/>
      <c r="FI35" s="226"/>
      <c r="FJ35" s="226"/>
      <c r="FL35" s="226"/>
      <c r="FM35" s="226"/>
      <c r="FO35" s="226"/>
      <c r="FP35" s="226"/>
      <c r="FR35" s="226"/>
      <c r="FS35" s="226"/>
      <c r="FU35" s="226"/>
      <c r="FV35" s="226"/>
      <c r="FX35" s="226"/>
      <c r="FY35" s="226"/>
      <c r="GA35" s="226"/>
      <c r="GB35" s="226"/>
      <c r="GD35" s="226"/>
      <c r="GE35" s="226"/>
      <c r="GG35" s="226"/>
      <c r="GH35" s="226"/>
      <c r="GJ35" s="226"/>
      <c r="GK35" s="226"/>
      <c r="GM35" s="226"/>
      <c r="GN35" s="226"/>
      <c r="GP35" s="226"/>
      <c r="GQ35" s="226"/>
      <c r="GS35" s="226"/>
      <c r="GT35" s="226"/>
      <c r="GV35" s="226"/>
      <c r="GW35" s="226"/>
      <c r="GY35" s="226"/>
      <c r="GZ35" s="226"/>
      <c r="HB35" s="226"/>
      <c r="HC35" s="226"/>
      <c r="HE35" s="226"/>
      <c r="HF35" s="226"/>
      <c r="HH35" s="226"/>
      <c r="HI35" s="226"/>
      <c r="HK35" s="226"/>
      <c r="HL35" s="226"/>
      <c r="HN35" s="226"/>
      <c r="HO35" s="226"/>
      <c r="HQ35" s="226"/>
      <c r="HR35" s="226"/>
      <c r="HT35" s="226"/>
      <c r="HU35" s="226"/>
      <c r="HW35" s="226"/>
      <c r="HX35" s="226"/>
      <c r="HZ35" s="226"/>
      <c r="IA35" s="226"/>
      <c r="IC35" s="226"/>
      <c r="ID35" s="226"/>
      <c r="IF35" s="226"/>
      <c r="IG35" s="226"/>
      <c r="II35" s="226"/>
      <c r="IJ35" s="226"/>
      <c r="IL35" s="226"/>
      <c r="IM35" s="226"/>
      <c r="IO35" s="226"/>
      <c r="IP35" s="226"/>
      <c r="IR35" s="226"/>
      <c r="IS35" s="226"/>
      <c r="IU35" s="226"/>
      <c r="IV35" s="226"/>
      <c r="IX35" s="226"/>
      <c r="IY35" s="226"/>
      <c r="JA35" s="226"/>
      <c r="JB35" s="226"/>
      <c r="JD35" s="226"/>
      <c r="JE35" s="226"/>
      <c r="JG35" s="226"/>
      <c r="JH35" s="226"/>
      <c r="JJ35" s="226"/>
      <c r="JK35" s="226"/>
      <c r="JM35" s="226"/>
      <c r="JN35" s="226"/>
      <c r="JP35" s="226"/>
      <c r="JQ35" s="226"/>
      <c r="JS35" s="226"/>
      <c r="JT35" s="226"/>
      <c r="JV35" s="226"/>
      <c r="JW35" s="226"/>
      <c r="JY35" s="226"/>
      <c r="JZ35" s="226"/>
      <c r="KB35" s="226"/>
      <c r="KC35" s="226"/>
      <c r="KE35" s="226"/>
      <c r="KF35" s="226"/>
      <c r="KH35" s="226"/>
      <c r="KI35" s="226"/>
      <c r="KK35" s="226"/>
      <c r="KL35" s="226"/>
      <c r="KN35" s="226"/>
      <c r="KO35" s="226"/>
      <c r="KQ35" s="226"/>
      <c r="KR35" s="226"/>
      <c r="KT35" s="226"/>
      <c r="KU35" s="226"/>
      <c r="KW35" s="226"/>
      <c r="KX35" s="226"/>
      <c r="KZ35" s="226"/>
      <c r="LA35" s="226"/>
      <c r="LC35" s="226"/>
      <c r="LD35" s="226"/>
      <c r="LF35" s="226"/>
      <c r="LG35" s="226"/>
      <c r="LI35" s="226"/>
      <c r="LJ35" s="226"/>
      <c r="LL35" s="226"/>
      <c r="LM35" s="226"/>
      <c r="LO35" s="226"/>
      <c r="LP35" s="226"/>
      <c r="LR35" s="226"/>
      <c r="LS35" s="226"/>
      <c r="LU35" s="226"/>
      <c r="LV35" s="226"/>
      <c r="LX35" s="226"/>
      <c r="LY35" s="226"/>
      <c r="MA35" s="226"/>
      <c r="MB35" s="226"/>
      <c r="MD35" s="226"/>
      <c r="ME35" s="226"/>
      <c r="MG35" s="226"/>
      <c r="MH35" s="226"/>
      <c r="MJ35" s="226"/>
      <c r="MK35" s="226"/>
      <c r="MM35" s="226"/>
      <c r="MN35" s="226"/>
      <c r="MP35" s="226"/>
      <c r="MQ35" s="226"/>
      <c r="MS35" s="226"/>
      <c r="MT35" s="226"/>
      <c r="MV35" s="226"/>
      <c r="MW35" s="226"/>
      <c r="MY35" s="226"/>
      <c r="MZ35" s="226"/>
      <c r="NB35" s="226"/>
      <c r="NC35" s="226"/>
      <c r="NE35" s="226"/>
      <c r="NF35" s="226"/>
      <c r="NH35" s="226"/>
      <c r="NI35" s="226"/>
      <c r="NK35" s="226"/>
      <c r="NL35" s="226"/>
      <c r="NN35" s="226"/>
      <c r="NO35" s="226"/>
      <c r="NQ35" s="226"/>
      <c r="NR35" s="226"/>
      <c r="NT35" s="226"/>
      <c r="NU35" s="226"/>
      <c r="NW35" s="226"/>
      <c r="NX35" s="226"/>
      <c r="NZ35" s="226"/>
      <c r="OA35" s="226"/>
      <c r="OC35" s="226"/>
      <c r="OD35" s="226"/>
      <c r="OF35" s="226"/>
      <c r="OG35" s="226"/>
      <c r="OI35" s="226"/>
      <c r="OJ35" s="226"/>
      <c r="OL35" s="226"/>
      <c r="OM35" s="226"/>
      <c r="OO35" s="226"/>
      <c r="OP35" s="226"/>
      <c r="OR35" s="226"/>
      <c r="OS35" s="226"/>
      <c r="OU35" s="226"/>
      <c r="OV35" s="226"/>
      <c r="OX35" s="226"/>
      <c r="OY35" s="226"/>
      <c r="PA35" s="226"/>
      <c r="PB35" s="226"/>
      <c r="PD35" s="226"/>
      <c r="PE35" s="226"/>
      <c r="PG35" s="226"/>
      <c r="PH35" s="226"/>
      <c r="PJ35" s="226"/>
      <c r="PK35" s="226"/>
      <c r="PM35" s="226"/>
      <c r="PN35" s="226"/>
      <c r="PP35" s="226"/>
      <c r="PQ35" s="226"/>
      <c r="PS35" s="226"/>
      <c r="PT35" s="226"/>
      <c r="PV35" s="226"/>
      <c r="PW35" s="226"/>
      <c r="PY35" s="226"/>
      <c r="PZ35" s="226"/>
      <c r="QB35" s="226"/>
      <c r="QC35" s="226"/>
      <c r="QE35" s="226"/>
      <c r="QF35" s="226"/>
      <c r="QH35" s="226"/>
      <c r="QI35" s="226"/>
      <c r="QK35" s="226"/>
      <c r="QL35" s="226"/>
      <c r="QN35" s="226"/>
      <c r="QO35" s="226"/>
      <c r="QQ35" s="226"/>
      <c r="QR35" s="226"/>
      <c r="QT35" s="226"/>
      <c r="QU35" s="226"/>
      <c r="QW35" s="226"/>
      <c r="QX35" s="226"/>
      <c r="QZ35" s="226"/>
      <c r="RA35" s="226"/>
      <c r="RC35" s="226"/>
      <c r="RD35" s="226"/>
      <c r="RF35" s="226"/>
      <c r="RG35" s="226"/>
      <c r="RI35" s="226"/>
      <c r="RJ35" s="226"/>
      <c r="RL35" s="226"/>
      <c r="RM35" s="226"/>
      <c r="RO35" s="226"/>
      <c r="RP35" s="226"/>
      <c r="RR35" s="226"/>
      <c r="RS35" s="226"/>
      <c r="RU35" s="226"/>
      <c r="RV35" s="226"/>
      <c r="RX35" s="226"/>
      <c r="RY35" s="226"/>
      <c r="SA35" s="226"/>
      <c r="SB35" s="226"/>
      <c r="SD35" s="226"/>
      <c r="SE35" s="226"/>
    </row>
    <row r="36" spans="1:499" ht="12.4" customHeight="1">
      <c r="A36" s="226" t="s">
        <v>881</v>
      </c>
      <c r="B36" s="237" t="s">
        <v>882</v>
      </c>
      <c r="C36" s="286">
        <v>0</v>
      </c>
      <c r="D36" s="238">
        <v>0</v>
      </c>
      <c r="E36" s="287">
        <v>15</v>
      </c>
      <c r="F36" s="258">
        <f>IF(E36="-","-",IF(E36="","",_xlfn.RANK.EQ(E36,$E$33:$E$89,1)+COUNTIF($E$33:E36,E36)-1))</f>
        <v>15</v>
      </c>
      <c r="G36" s="291">
        <f t="shared" si="0"/>
        <v>4</v>
      </c>
      <c r="H36" s="290" t="str">
        <f t="shared" si="1"/>
        <v>長野</v>
      </c>
      <c r="I36" s="291">
        <f t="shared" si="2"/>
        <v>0</v>
      </c>
      <c r="J36" s="292">
        <f t="shared" si="3"/>
        <v>0</v>
      </c>
      <c r="K36" s="226">
        <v>4</v>
      </c>
      <c r="L36" s="247">
        <v>2</v>
      </c>
      <c r="M36" s="226" t="str">
        <f t="shared" si="4"/>
        <v>長野</v>
      </c>
      <c r="N36" s="226">
        <f t="shared" si="4"/>
        <v>0</v>
      </c>
      <c r="O36" s="248">
        <f t="shared" si="4"/>
        <v>0</v>
      </c>
      <c r="P36" s="226"/>
      <c r="R36" s="226"/>
      <c r="S36" s="226"/>
      <c r="U36" s="226"/>
      <c r="V36" s="226"/>
      <c r="X36" s="226"/>
      <c r="Y36" s="226"/>
      <c r="AA36" s="226"/>
      <c r="AB36" s="226"/>
      <c r="AD36" s="226"/>
      <c r="AE36" s="226"/>
      <c r="AG36" s="226"/>
      <c r="AH36" s="226"/>
      <c r="AJ36" s="226"/>
      <c r="AK36" s="226"/>
      <c r="AM36" s="226"/>
      <c r="AN36" s="226"/>
      <c r="AP36" s="226"/>
      <c r="AQ36" s="226"/>
      <c r="AS36" s="226"/>
      <c r="AT36" s="226"/>
      <c r="AV36" s="226"/>
      <c r="AW36" s="226"/>
      <c r="AY36" s="226"/>
      <c r="AZ36" s="226"/>
      <c r="BB36" s="226"/>
      <c r="BC36" s="226"/>
      <c r="BE36" s="226"/>
      <c r="BF36" s="226"/>
      <c r="BH36" s="226"/>
      <c r="BI36" s="226"/>
      <c r="BK36" s="226"/>
      <c r="BL36" s="226"/>
      <c r="BN36" s="226"/>
      <c r="BO36" s="226"/>
      <c r="BQ36" s="226"/>
      <c r="BR36" s="226"/>
      <c r="BT36" s="226"/>
      <c r="BU36" s="226"/>
      <c r="BW36" s="226"/>
      <c r="BX36" s="226"/>
      <c r="BZ36" s="226"/>
      <c r="CA36" s="226"/>
      <c r="CC36" s="226"/>
      <c r="CD36" s="226"/>
      <c r="CF36" s="226"/>
      <c r="CG36" s="226"/>
      <c r="CI36" s="226"/>
      <c r="CJ36" s="226"/>
      <c r="CL36" s="226"/>
      <c r="CM36" s="226"/>
      <c r="CO36" s="226"/>
      <c r="CP36" s="226"/>
      <c r="CR36" s="226"/>
      <c r="CS36" s="226"/>
      <c r="CU36" s="226"/>
      <c r="CV36" s="226"/>
      <c r="CX36" s="226"/>
      <c r="CY36" s="226"/>
      <c r="DA36" s="226"/>
      <c r="DB36" s="226"/>
      <c r="DD36" s="226"/>
      <c r="DE36" s="226"/>
      <c r="DG36" s="226"/>
      <c r="DH36" s="226"/>
      <c r="DJ36" s="226"/>
      <c r="DK36" s="226"/>
      <c r="DM36" s="226"/>
      <c r="DN36" s="226"/>
      <c r="DP36" s="226"/>
      <c r="DQ36" s="226"/>
      <c r="DS36" s="226"/>
      <c r="DT36" s="226"/>
      <c r="DV36" s="226"/>
      <c r="DW36" s="226"/>
      <c r="DY36" s="226"/>
      <c r="DZ36" s="226"/>
      <c r="EB36" s="226"/>
      <c r="EC36" s="226"/>
      <c r="EE36" s="226"/>
      <c r="EF36" s="226"/>
      <c r="EH36" s="226"/>
      <c r="EI36" s="226"/>
      <c r="EK36" s="226"/>
      <c r="EL36" s="226"/>
      <c r="EN36" s="226"/>
      <c r="EO36" s="226"/>
      <c r="EQ36" s="226"/>
      <c r="ER36" s="226"/>
      <c r="ET36" s="226"/>
      <c r="EU36" s="226"/>
      <c r="EW36" s="226"/>
      <c r="EX36" s="226"/>
      <c r="EZ36" s="226"/>
      <c r="FA36" s="226"/>
      <c r="FC36" s="226"/>
      <c r="FD36" s="226"/>
      <c r="FF36" s="226"/>
      <c r="FG36" s="226"/>
      <c r="FI36" s="226"/>
      <c r="FJ36" s="226"/>
      <c r="FL36" s="226"/>
      <c r="FM36" s="226"/>
      <c r="FO36" s="226"/>
      <c r="FP36" s="226"/>
      <c r="FR36" s="226"/>
      <c r="FS36" s="226"/>
      <c r="FU36" s="226"/>
      <c r="FV36" s="226"/>
      <c r="FX36" s="226"/>
      <c r="FY36" s="226"/>
      <c r="GA36" s="226"/>
      <c r="GB36" s="226"/>
      <c r="GD36" s="226"/>
      <c r="GE36" s="226"/>
      <c r="GG36" s="226"/>
      <c r="GH36" s="226"/>
      <c r="GJ36" s="226"/>
      <c r="GK36" s="226"/>
      <c r="GM36" s="226"/>
      <c r="GN36" s="226"/>
      <c r="GP36" s="226"/>
      <c r="GQ36" s="226"/>
      <c r="GS36" s="226"/>
      <c r="GT36" s="226"/>
      <c r="GV36" s="226"/>
      <c r="GW36" s="226"/>
      <c r="GY36" s="226"/>
      <c r="GZ36" s="226"/>
      <c r="HB36" s="226"/>
      <c r="HC36" s="226"/>
      <c r="HE36" s="226"/>
      <c r="HF36" s="226"/>
      <c r="HH36" s="226"/>
      <c r="HI36" s="226"/>
      <c r="HK36" s="226"/>
      <c r="HL36" s="226"/>
      <c r="HN36" s="226"/>
      <c r="HO36" s="226"/>
      <c r="HQ36" s="226"/>
      <c r="HR36" s="226"/>
      <c r="HT36" s="226"/>
      <c r="HU36" s="226"/>
      <c r="HW36" s="226"/>
      <c r="HX36" s="226"/>
      <c r="HZ36" s="226"/>
      <c r="IA36" s="226"/>
      <c r="IC36" s="226"/>
      <c r="ID36" s="226"/>
      <c r="IF36" s="226"/>
      <c r="IG36" s="226"/>
      <c r="II36" s="226"/>
      <c r="IJ36" s="226"/>
      <c r="IL36" s="226"/>
      <c r="IM36" s="226"/>
      <c r="IO36" s="226"/>
      <c r="IP36" s="226"/>
      <c r="IR36" s="226"/>
      <c r="IS36" s="226"/>
      <c r="IU36" s="226"/>
      <c r="IV36" s="226"/>
      <c r="IX36" s="226"/>
      <c r="IY36" s="226"/>
      <c r="JA36" s="226"/>
      <c r="JB36" s="226"/>
      <c r="JD36" s="226"/>
      <c r="JE36" s="226"/>
      <c r="JG36" s="226"/>
      <c r="JH36" s="226"/>
      <c r="JJ36" s="226"/>
      <c r="JK36" s="226"/>
      <c r="JM36" s="226"/>
      <c r="JN36" s="226"/>
      <c r="JP36" s="226"/>
      <c r="JQ36" s="226"/>
      <c r="JS36" s="226"/>
      <c r="JT36" s="226"/>
      <c r="JV36" s="226"/>
      <c r="JW36" s="226"/>
      <c r="JY36" s="226"/>
      <c r="JZ36" s="226"/>
      <c r="KB36" s="226"/>
      <c r="KC36" s="226"/>
      <c r="KE36" s="226"/>
      <c r="KF36" s="226"/>
      <c r="KH36" s="226"/>
      <c r="KI36" s="226"/>
      <c r="KK36" s="226"/>
      <c r="KL36" s="226"/>
      <c r="KN36" s="226"/>
      <c r="KO36" s="226"/>
      <c r="KQ36" s="226"/>
      <c r="KR36" s="226"/>
      <c r="KT36" s="226"/>
      <c r="KU36" s="226"/>
      <c r="KW36" s="226"/>
      <c r="KX36" s="226"/>
      <c r="KZ36" s="226"/>
      <c r="LA36" s="226"/>
      <c r="LC36" s="226"/>
      <c r="LD36" s="226"/>
      <c r="LF36" s="226"/>
      <c r="LG36" s="226"/>
      <c r="LI36" s="226"/>
      <c r="LJ36" s="226"/>
      <c r="LL36" s="226"/>
      <c r="LM36" s="226"/>
      <c r="LO36" s="226"/>
      <c r="LP36" s="226"/>
      <c r="LR36" s="226"/>
      <c r="LS36" s="226"/>
      <c r="LU36" s="226"/>
      <c r="LV36" s="226"/>
      <c r="LX36" s="226"/>
      <c r="LY36" s="226"/>
      <c r="MA36" s="226"/>
      <c r="MB36" s="226"/>
      <c r="MD36" s="226"/>
      <c r="ME36" s="226"/>
      <c r="MG36" s="226"/>
      <c r="MH36" s="226"/>
      <c r="MJ36" s="226"/>
      <c r="MK36" s="226"/>
      <c r="MM36" s="226"/>
      <c r="MN36" s="226"/>
      <c r="MP36" s="226"/>
      <c r="MQ36" s="226"/>
      <c r="MS36" s="226"/>
      <c r="MT36" s="226"/>
      <c r="MV36" s="226"/>
      <c r="MW36" s="226"/>
      <c r="MY36" s="226"/>
      <c r="MZ36" s="226"/>
      <c r="NB36" s="226"/>
      <c r="NC36" s="226"/>
      <c r="NE36" s="226"/>
      <c r="NF36" s="226"/>
      <c r="NH36" s="226"/>
      <c r="NI36" s="226"/>
      <c r="NK36" s="226"/>
      <c r="NL36" s="226"/>
      <c r="NN36" s="226"/>
      <c r="NO36" s="226"/>
      <c r="NQ36" s="226"/>
      <c r="NR36" s="226"/>
      <c r="NT36" s="226"/>
      <c r="NU36" s="226"/>
      <c r="NW36" s="226"/>
      <c r="NX36" s="226"/>
      <c r="NZ36" s="226"/>
      <c r="OA36" s="226"/>
      <c r="OC36" s="226"/>
      <c r="OD36" s="226"/>
      <c r="OF36" s="226"/>
      <c r="OG36" s="226"/>
      <c r="OI36" s="226"/>
      <c r="OJ36" s="226"/>
      <c r="OL36" s="226"/>
      <c r="OM36" s="226"/>
      <c r="OO36" s="226"/>
      <c r="OP36" s="226"/>
      <c r="OR36" s="226"/>
      <c r="OS36" s="226"/>
      <c r="OU36" s="226"/>
      <c r="OV36" s="226"/>
      <c r="OX36" s="226"/>
      <c r="OY36" s="226"/>
      <c r="PA36" s="226"/>
      <c r="PB36" s="226"/>
      <c r="PD36" s="226"/>
      <c r="PE36" s="226"/>
      <c r="PG36" s="226"/>
      <c r="PH36" s="226"/>
      <c r="PJ36" s="226"/>
      <c r="PK36" s="226"/>
      <c r="PM36" s="226"/>
      <c r="PN36" s="226"/>
      <c r="PP36" s="226"/>
      <c r="PQ36" s="226"/>
      <c r="PS36" s="226"/>
      <c r="PT36" s="226"/>
      <c r="PV36" s="226"/>
      <c r="PW36" s="226"/>
      <c r="PY36" s="226"/>
      <c r="PZ36" s="226"/>
      <c r="QB36" s="226"/>
      <c r="QC36" s="226"/>
      <c r="QE36" s="226"/>
      <c r="QF36" s="226"/>
      <c r="QH36" s="226"/>
      <c r="QI36" s="226"/>
      <c r="QK36" s="226"/>
      <c r="QL36" s="226"/>
      <c r="QN36" s="226"/>
      <c r="QO36" s="226"/>
      <c r="QQ36" s="226"/>
      <c r="QR36" s="226"/>
      <c r="QT36" s="226"/>
      <c r="QU36" s="226"/>
      <c r="QW36" s="226"/>
      <c r="QX36" s="226"/>
      <c r="QZ36" s="226"/>
      <c r="RA36" s="226"/>
      <c r="RC36" s="226"/>
      <c r="RD36" s="226"/>
      <c r="RF36" s="226"/>
      <c r="RG36" s="226"/>
      <c r="RI36" s="226"/>
      <c r="RJ36" s="226"/>
      <c r="RL36" s="226"/>
      <c r="RM36" s="226"/>
      <c r="RO36" s="226"/>
      <c r="RP36" s="226"/>
      <c r="RR36" s="226"/>
      <c r="RS36" s="226"/>
      <c r="RU36" s="226"/>
      <c r="RV36" s="226"/>
      <c r="RX36" s="226"/>
      <c r="RY36" s="226"/>
      <c r="SA36" s="226"/>
      <c r="SB36" s="226"/>
      <c r="SD36" s="226"/>
      <c r="SE36" s="226"/>
    </row>
    <row r="37" spans="1:499" ht="12.4" customHeight="1">
      <c r="A37" s="226" t="s">
        <v>883</v>
      </c>
      <c r="B37" s="237" t="s">
        <v>445</v>
      </c>
      <c r="C37" s="286" t="s">
        <v>478</v>
      </c>
      <c r="D37" s="238" t="s">
        <v>478</v>
      </c>
      <c r="E37" s="287" t="s">
        <v>116</v>
      </c>
      <c r="F37" s="258" t="str">
        <f>IF(E37="-","-",IF(E37="","",_xlfn.RANK.EQ(E37,$E$33:$E$89,1)+COUNTIF($E$33:E37,E37)-1))</f>
        <v>-</v>
      </c>
      <c r="G37" s="291">
        <f t="shared" si="0"/>
        <v>5</v>
      </c>
      <c r="H37" s="290" t="str">
        <f t="shared" si="1"/>
        <v>滋賀</v>
      </c>
      <c r="I37" s="291">
        <f t="shared" si="2"/>
        <v>0</v>
      </c>
      <c r="J37" s="292">
        <f t="shared" si="3"/>
        <v>0</v>
      </c>
      <c r="K37" s="226">
        <v>5</v>
      </c>
      <c r="L37" s="249">
        <v>2</v>
      </c>
      <c r="M37" s="250" t="str">
        <f t="shared" si="4"/>
        <v>滋賀</v>
      </c>
      <c r="N37" s="250">
        <f t="shared" si="4"/>
        <v>0</v>
      </c>
      <c r="O37" s="251">
        <f t="shared" si="4"/>
        <v>0</v>
      </c>
      <c r="P37" s="226"/>
      <c r="R37" s="226"/>
      <c r="S37" s="226"/>
      <c r="U37" s="226"/>
      <c r="V37" s="226"/>
      <c r="X37" s="226"/>
      <c r="Y37" s="226"/>
      <c r="AA37" s="226"/>
      <c r="AB37" s="226"/>
      <c r="AD37" s="226"/>
      <c r="AE37" s="226"/>
      <c r="AG37" s="226"/>
      <c r="AH37" s="226"/>
      <c r="AJ37" s="226"/>
      <c r="AK37" s="226"/>
      <c r="AM37" s="226"/>
      <c r="AN37" s="226"/>
      <c r="AP37" s="226"/>
      <c r="AQ37" s="226"/>
      <c r="AS37" s="226"/>
      <c r="AT37" s="226"/>
      <c r="AV37" s="226"/>
      <c r="AW37" s="226"/>
      <c r="AY37" s="226"/>
      <c r="AZ37" s="226"/>
      <c r="BB37" s="226"/>
      <c r="BC37" s="226"/>
      <c r="BE37" s="226"/>
      <c r="BF37" s="226"/>
      <c r="BH37" s="226"/>
      <c r="BI37" s="226"/>
      <c r="BK37" s="226"/>
      <c r="BL37" s="226"/>
      <c r="BN37" s="226"/>
      <c r="BO37" s="226"/>
      <c r="BQ37" s="226"/>
      <c r="BR37" s="226"/>
      <c r="BT37" s="226"/>
      <c r="BU37" s="226"/>
      <c r="BW37" s="226"/>
      <c r="BX37" s="226"/>
      <c r="BZ37" s="226"/>
      <c r="CA37" s="226"/>
      <c r="CC37" s="226"/>
      <c r="CD37" s="226"/>
      <c r="CF37" s="226"/>
      <c r="CG37" s="226"/>
      <c r="CI37" s="226"/>
      <c r="CJ37" s="226"/>
      <c r="CL37" s="226"/>
      <c r="CM37" s="226"/>
      <c r="CO37" s="226"/>
      <c r="CP37" s="226"/>
      <c r="CR37" s="226"/>
      <c r="CS37" s="226"/>
      <c r="CU37" s="226"/>
      <c r="CV37" s="226"/>
      <c r="CX37" s="226"/>
      <c r="CY37" s="226"/>
      <c r="DA37" s="226"/>
      <c r="DB37" s="226"/>
      <c r="DD37" s="226"/>
      <c r="DE37" s="226"/>
      <c r="DG37" s="226"/>
      <c r="DH37" s="226"/>
      <c r="DJ37" s="226"/>
      <c r="DK37" s="226"/>
      <c r="DM37" s="226"/>
      <c r="DN37" s="226"/>
      <c r="DP37" s="226"/>
      <c r="DQ37" s="226"/>
      <c r="DS37" s="226"/>
      <c r="DT37" s="226"/>
      <c r="DV37" s="226"/>
      <c r="DW37" s="226"/>
      <c r="DY37" s="226"/>
      <c r="DZ37" s="226"/>
      <c r="EB37" s="226"/>
      <c r="EC37" s="226"/>
      <c r="EE37" s="226"/>
      <c r="EF37" s="226"/>
      <c r="EH37" s="226"/>
      <c r="EI37" s="226"/>
      <c r="EK37" s="226"/>
      <c r="EL37" s="226"/>
      <c r="EN37" s="226"/>
      <c r="EO37" s="226"/>
      <c r="EQ37" s="226"/>
      <c r="ER37" s="226"/>
      <c r="ET37" s="226"/>
      <c r="EU37" s="226"/>
      <c r="EW37" s="226"/>
      <c r="EX37" s="226"/>
      <c r="EZ37" s="226"/>
      <c r="FA37" s="226"/>
      <c r="FC37" s="226"/>
      <c r="FD37" s="226"/>
      <c r="FF37" s="226"/>
      <c r="FG37" s="226"/>
      <c r="FI37" s="226"/>
      <c r="FJ37" s="226"/>
      <c r="FL37" s="226"/>
      <c r="FM37" s="226"/>
      <c r="FO37" s="226"/>
      <c r="FP37" s="226"/>
      <c r="FR37" s="226"/>
      <c r="FS37" s="226"/>
      <c r="FU37" s="226"/>
      <c r="FV37" s="226"/>
      <c r="FX37" s="226"/>
      <c r="FY37" s="226"/>
      <c r="GA37" s="226"/>
      <c r="GB37" s="226"/>
      <c r="GD37" s="226"/>
      <c r="GE37" s="226"/>
      <c r="GG37" s="226"/>
      <c r="GH37" s="226"/>
      <c r="GJ37" s="226"/>
      <c r="GK37" s="226"/>
      <c r="GM37" s="226"/>
      <c r="GN37" s="226"/>
      <c r="GP37" s="226"/>
      <c r="GQ37" s="226"/>
      <c r="GS37" s="226"/>
      <c r="GT37" s="226"/>
      <c r="GV37" s="226"/>
      <c r="GW37" s="226"/>
      <c r="GY37" s="226"/>
      <c r="GZ37" s="226"/>
      <c r="HB37" s="226"/>
      <c r="HC37" s="226"/>
      <c r="HE37" s="226"/>
      <c r="HF37" s="226"/>
      <c r="HH37" s="226"/>
      <c r="HI37" s="226"/>
      <c r="HK37" s="226"/>
      <c r="HL37" s="226"/>
      <c r="HN37" s="226"/>
      <c r="HO37" s="226"/>
      <c r="HQ37" s="226"/>
      <c r="HR37" s="226"/>
      <c r="HT37" s="226"/>
      <c r="HU37" s="226"/>
      <c r="HW37" s="226"/>
      <c r="HX37" s="226"/>
      <c r="HZ37" s="226"/>
      <c r="IA37" s="226"/>
      <c r="IC37" s="226"/>
      <c r="ID37" s="226"/>
      <c r="IF37" s="226"/>
      <c r="IG37" s="226"/>
      <c r="II37" s="226"/>
      <c r="IJ37" s="226"/>
      <c r="IL37" s="226"/>
      <c r="IM37" s="226"/>
      <c r="IO37" s="226"/>
      <c r="IP37" s="226"/>
      <c r="IR37" s="226"/>
      <c r="IS37" s="226"/>
      <c r="IU37" s="226"/>
      <c r="IV37" s="226"/>
      <c r="IX37" s="226"/>
      <c r="IY37" s="226"/>
      <c r="JA37" s="226"/>
      <c r="JB37" s="226"/>
      <c r="JD37" s="226"/>
      <c r="JE37" s="226"/>
      <c r="JG37" s="226"/>
      <c r="JH37" s="226"/>
      <c r="JJ37" s="226"/>
      <c r="JK37" s="226"/>
      <c r="JM37" s="226"/>
      <c r="JN37" s="226"/>
      <c r="JP37" s="226"/>
      <c r="JQ37" s="226"/>
      <c r="JS37" s="226"/>
      <c r="JT37" s="226"/>
      <c r="JV37" s="226"/>
      <c r="JW37" s="226"/>
      <c r="JY37" s="226"/>
      <c r="JZ37" s="226"/>
      <c r="KB37" s="226"/>
      <c r="KC37" s="226"/>
      <c r="KE37" s="226"/>
      <c r="KF37" s="226"/>
      <c r="KH37" s="226"/>
      <c r="KI37" s="226"/>
      <c r="KK37" s="226"/>
      <c r="KL37" s="226"/>
      <c r="KN37" s="226"/>
      <c r="KO37" s="226"/>
      <c r="KQ37" s="226"/>
      <c r="KR37" s="226"/>
      <c r="KT37" s="226"/>
      <c r="KU37" s="226"/>
      <c r="KW37" s="226"/>
      <c r="KX37" s="226"/>
      <c r="KZ37" s="226"/>
      <c r="LA37" s="226"/>
      <c r="LC37" s="226"/>
      <c r="LD37" s="226"/>
      <c r="LF37" s="226"/>
      <c r="LG37" s="226"/>
      <c r="LI37" s="226"/>
      <c r="LJ37" s="226"/>
      <c r="LL37" s="226"/>
      <c r="LM37" s="226"/>
      <c r="LO37" s="226"/>
      <c r="LP37" s="226"/>
      <c r="LR37" s="226"/>
      <c r="LS37" s="226"/>
      <c r="LU37" s="226"/>
      <c r="LV37" s="226"/>
      <c r="LX37" s="226"/>
      <c r="LY37" s="226"/>
      <c r="MA37" s="226"/>
      <c r="MB37" s="226"/>
      <c r="MD37" s="226"/>
      <c r="ME37" s="226"/>
      <c r="MG37" s="226"/>
      <c r="MH37" s="226"/>
      <c r="MJ37" s="226"/>
      <c r="MK37" s="226"/>
      <c r="MM37" s="226"/>
      <c r="MN37" s="226"/>
      <c r="MP37" s="226"/>
      <c r="MQ37" s="226"/>
      <c r="MS37" s="226"/>
      <c r="MT37" s="226"/>
      <c r="MV37" s="226"/>
      <c r="MW37" s="226"/>
      <c r="MY37" s="226"/>
      <c r="MZ37" s="226"/>
      <c r="NB37" s="226"/>
      <c r="NC37" s="226"/>
      <c r="NE37" s="226"/>
      <c r="NF37" s="226"/>
      <c r="NH37" s="226"/>
      <c r="NI37" s="226"/>
      <c r="NK37" s="226"/>
      <c r="NL37" s="226"/>
      <c r="NN37" s="226"/>
      <c r="NO37" s="226"/>
      <c r="NQ37" s="226"/>
      <c r="NR37" s="226"/>
      <c r="NT37" s="226"/>
      <c r="NU37" s="226"/>
      <c r="NW37" s="226"/>
      <c r="NX37" s="226"/>
      <c r="NZ37" s="226"/>
      <c r="OA37" s="226"/>
      <c r="OC37" s="226"/>
      <c r="OD37" s="226"/>
      <c r="OF37" s="226"/>
      <c r="OG37" s="226"/>
      <c r="OI37" s="226"/>
      <c r="OJ37" s="226"/>
      <c r="OL37" s="226"/>
      <c r="OM37" s="226"/>
      <c r="OO37" s="226"/>
      <c r="OP37" s="226"/>
      <c r="OR37" s="226"/>
      <c r="OS37" s="226"/>
      <c r="OU37" s="226"/>
      <c r="OV37" s="226"/>
      <c r="OX37" s="226"/>
      <c r="OY37" s="226"/>
      <c r="PA37" s="226"/>
      <c r="PB37" s="226"/>
      <c r="PD37" s="226"/>
      <c r="PE37" s="226"/>
      <c r="PG37" s="226"/>
      <c r="PH37" s="226"/>
      <c r="PJ37" s="226"/>
      <c r="PK37" s="226"/>
      <c r="PM37" s="226"/>
      <c r="PN37" s="226"/>
      <c r="PP37" s="226"/>
      <c r="PQ37" s="226"/>
      <c r="PS37" s="226"/>
      <c r="PT37" s="226"/>
      <c r="PV37" s="226"/>
      <c r="PW37" s="226"/>
      <c r="PY37" s="226"/>
      <c r="PZ37" s="226"/>
      <c r="QB37" s="226"/>
      <c r="QC37" s="226"/>
      <c r="QE37" s="226"/>
      <c r="QF37" s="226"/>
      <c r="QH37" s="226"/>
      <c r="QI37" s="226"/>
      <c r="QK37" s="226"/>
      <c r="QL37" s="226"/>
      <c r="QN37" s="226"/>
      <c r="QO37" s="226"/>
      <c r="QQ37" s="226"/>
      <c r="QR37" s="226"/>
      <c r="QT37" s="226"/>
      <c r="QU37" s="226"/>
      <c r="QW37" s="226"/>
      <c r="QX37" s="226"/>
      <c r="QZ37" s="226"/>
      <c r="RA37" s="226"/>
      <c r="RC37" s="226"/>
      <c r="RD37" s="226"/>
      <c r="RF37" s="226"/>
      <c r="RG37" s="226"/>
      <c r="RI37" s="226"/>
      <c r="RJ37" s="226"/>
      <c r="RL37" s="226"/>
      <c r="RM37" s="226"/>
      <c r="RO37" s="226"/>
      <c r="RP37" s="226"/>
      <c r="RR37" s="226"/>
      <c r="RS37" s="226"/>
      <c r="RU37" s="226"/>
      <c r="RV37" s="226"/>
      <c r="RX37" s="226"/>
      <c r="RY37" s="226"/>
      <c r="SA37" s="226"/>
      <c r="SB37" s="226"/>
      <c r="SD37" s="226"/>
      <c r="SE37" s="226"/>
    </row>
    <row r="38" spans="1:499" ht="12.4" customHeight="1">
      <c r="A38" s="226" t="s">
        <v>884</v>
      </c>
      <c r="B38" s="237" t="s">
        <v>446</v>
      </c>
      <c r="C38" s="286">
        <v>0</v>
      </c>
      <c r="D38" s="238">
        <v>0</v>
      </c>
      <c r="E38" s="287">
        <v>20</v>
      </c>
      <c r="F38" s="258">
        <f>IF(E38="-","-",IF(E38="","",_xlfn.RANK.EQ(E38,$E$33:$E$89,1)+COUNTIF($E$33:E38,E38)-1))</f>
        <v>20</v>
      </c>
      <c r="G38" s="291">
        <f t="shared" si="0"/>
        <v>5</v>
      </c>
      <c r="H38" s="290" t="str">
        <f t="shared" si="1"/>
        <v>福岡</v>
      </c>
      <c r="I38" s="291">
        <f t="shared" si="2"/>
        <v>0</v>
      </c>
      <c r="J38" s="292">
        <f t="shared" si="3"/>
        <v>0</v>
      </c>
      <c r="K38" s="226">
        <v>6</v>
      </c>
      <c r="L38" s="226"/>
      <c r="M38" s="226"/>
      <c r="O38" s="226"/>
      <c r="P38" s="226"/>
      <c r="R38" s="226"/>
      <c r="S38" s="226"/>
      <c r="U38" s="226"/>
      <c r="V38" s="226"/>
      <c r="X38" s="226"/>
      <c r="Y38" s="226"/>
      <c r="AA38" s="226"/>
      <c r="AB38" s="226"/>
      <c r="AD38" s="226"/>
      <c r="AE38" s="226"/>
      <c r="AG38" s="226"/>
      <c r="AH38" s="226"/>
      <c r="AJ38" s="226"/>
      <c r="AK38" s="226"/>
      <c r="AM38" s="226"/>
      <c r="AN38" s="226"/>
      <c r="AP38" s="226"/>
      <c r="AQ38" s="226"/>
      <c r="AS38" s="226"/>
      <c r="AT38" s="226"/>
      <c r="AV38" s="226"/>
      <c r="AW38" s="226"/>
      <c r="AY38" s="226"/>
      <c r="AZ38" s="226"/>
      <c r="BB38" s="226"/>
      <c r="BC38" s="226"/>
      <c r="BE38" s="226"/>
      <c r="BF38" s="226"/>
      <c r="BH38" s="226"/>
      <c r="BI38" s="226"/>
      <c r="BK38" s="226"/>
      <c r="BL38" s="226"/>
      <c r="BN38" s="226"/>
      <c r="BO38" s="226"/>
      <c r="BQ38" s="226"/>
      <c r="BR38" s="226"/>
      <c r="BT38" s="226"/>
      <c r="BU38" s="226"/>
      <c r="BW38" s="226"/>
      <c r="BX38" s="226"/>
      <c r="BZ38" s="226"/>
      <c r="CA38" s="226"/>
      <c r="CC38" s="226"/>
      <c r="CD38" s="226"/>
      <c r="CF38" s="226"/>
      <c r="CG38" s="226"/>
      <c r="CI38" s="226"/>
      <c r="CJ38" s="226"/>
      <c r="CL38" s="226"/>
      <c r="CM38" s="226"/>
      <c r="CO38" s="226"/>
      <c r="CP38" s="226"/>
      <c r="CR38" s="226"/>
      <c r="CS38" s="226"/>
      <c r="CU38" s="226"/>
      <c r="CV38" s="226"/>
      <c r="CX38" s="226"/>
      <c r="CY38" s="226"/>
      <c r="DA38" s="226"/>
      <c r="DB38" s="226"/>
      <c r="DD38" s="226"/>
      <c r="DE38" s="226"/>
      <c r="DG38" s="226"/>
      <c r="DH38" s="226"/>
      <c r="DJ38" s="226"/>
      <c r="DK38" s="226"/>
      <c r="DM38" s="226"/>
      <c r="DN38" s="226"/>
      <c r="DP38" s="226"/>
      <c r="DQ38" s="226"/>
      <c r="DS38" s="226"/>
      <c r="DT38" s="226"/>
      <c r="DV38" s="226"/>
      <c r="DW38" s="226"/>
      <c r="DY38" s="226"/>
      <c r="DZ38" s="226"/>
      <c r="EB38" s="226"/>
      <c r="EC38" s="226"/>
      <c r="EE38" s="226"/>
      <c r="EF38" s="226"/>
      <c r="EH38" s="226"/>
      <c r="EI38" s="226"/>
      <c r="EK38" s="226"/>
      <c r="EL38" s="226"/>
      <c r="EN38" s="226"/>
      <c r="EO38" s="226"/>
      <c r="EQ38" s="226"/>
      <c r="ER38" s="226"/>
      <c r="ET38" s="226"/>
      <c r="EU38" s="226"/>
      <c r="EW38" s="226"/>
      <c r="EX38" s="226"/>
      <c r="EZ38" s="226"/>
      <c r="FA38" s="226"/>
      <c r="FC38" s="226"/>
      <c r="FD38" s="226"/>
      <c r="FF38" s="226"/>
      <c r="FG38" s="226"/>
      <c r="FI38" s="226"/>
      <c r="FJ38" s="226"/>
      <c r="FL38" s="226"/>
      <c r="FM38" s="226"/>
      <c r="FO38" s="226"/>
      <c r="FP38" s="226"/>
      <c r="FR38" s="226"/>
      <c r="FS38" s="226"/>
      <c r="FU38" s="226"/>
      <c r="FV38" s="226"/>
      <c r="FX38" s="226"/>
      <c r="FY38" s="226"/>
      <c r="GA38" s="226"/>
      <c r="GB38" s="226"/>
      <c r="GD38" s="226"/>
      <c r="GE38" s="226"/>
      <c r="GG38" s="226"/>
      <c r="GH38" s="226"/>
      <c r="GJ38" s="226"/>
      <c r="GK38" s="226"/>
      <c r="GM38" s="226"/>
      <c r="GN38" s="226"/>
      <c r="GP38" s="226"/>
      <c r="GQ38" s="226"/>
      <c r="GS38" s="226"/>
      <c r="GT38" s="226"/>
      <c r="GV38" s="226"/>
      <c r="GW38" s="226"/>
      <c r="GY38" s="226"/>
      <c r="GZ38" s="226"/>
      <c r="HB38" s="226"/>
      <c r="HC38" s="226"/>
      <c r="HE38" s="226"/>
      <c r="HF38" s="226"/>
      <c r="HH38" s="226"/>
      <c r="HI38" s="226"/>
      <c r="HK38" s="226"/>
      <c r="HL38" s="226"/>
      <c r="HN38" s="226"/>
      <c r="HO38" s="226"/>
      <c r="HQ38" s="226"/>
      <c r="HR38" s="226"/>
      <c r="HT38" s="226"/>
      <c r="HU38" s="226"/>
      <c r="HW38" s="226"/>
      <c r="HX38" s="226"/>
      <c r="HZ38" s="226"/>
      <c r="IA38" s="226"/>
      <c r="IC38" s="226"/>
      <c r="ID38" s="226"/>
      <c r="IF38" s="226"/>
      <c r="IG38" s="226"/>
      <c r="II38" s="226"/>
      <c r="IJ38" s="226"/>
      <c r="IL38" s="226"/>
      <c r="IM38" s="226"/>
      <c r="IO38" s="226"/>
      <c r="IP38" s="226"/>
      <c r="IR38" s="226"/>
      <c r="IS38" s="226"/>
      <c r="IU38" s="226"/>
      <c r="IV38" s="226"/>
      <c r="IX38" s="226"/>
      <c r="IY38" s="226"/>
      <c r="JA38" s="226"/>
      <c r="JB38" s="226"/>
      <c r="JD38" s="226"/>
      <c r="JE38" s="226"/>
      <c r="JG38" s="226"/>
      <c r="JH38" s="226"/>
      <c r="JJ38" s="226"/>
      <c r="JK38" s="226"/>
      <c r="JM38" s="226"/>
      <c r="JN38" s="226"/>
      <c r="JP38" s="226"/>
      <c r="JQ38" s="226"/>
      <c r="JS38" s="226"/>
      <c r="JT38" s="226"/>
      <c r="JV38" s="226"/>
      <c r="JW38" s="226"/>
      <c r="JY38" s="226"/>
      <c r="JZ38" s="226"/>
      <c r="KB38" s="226"/>
      <c r="KC38" s="226"/>
      <c r="KE38" s="226"/>
      <c r="KF38" s="226"/>
      <c r="KH38" s="226"/>
      <c r="KI38" s="226"/>
      <c r="KK38" s="226"/>
      <c r="KL38" s="226"/>
      <c r="KN38" s="226"/>
      <c r="KO38" s="226"/>
      <c r="KQ38" s="226"/>
      <c r="KR38" s="226"/>
      <c r="KT38" s="226"/>
      <c r="KU38" s="226"/>
      <c r="KW38" s="226"/>
      <c r="KX38" s="226"/>
      <c r="KZ38" s="226"/>
      <c r="LA38" s="226"/>
      <c r="LC38" s="226"/>
      <c r="LD38" s="226"/>
      <c r="LF38" s="226"/>
      <c r="LG38" s="226"/>
      <c r="LI38" s="226"/>
      <c r="LJ38" s="226"/>
      <c r="LL38" s="226"/>
      <c r="LM38" s="226"/>
      <c r="LO38" s="226"/>
      <c r="LP38" s="226"/>
      <c r="LR38" s="226"/>
      <c r="LS38" s="226"/>
      <c r="LU38" s="226"/>
      <c r="LV38" s="226"/>
      <c r="LX38" s="226"/>
      <c r="LY38" s="226"/>
      <c r="MA38" s="226"/>
      <c r="MB38" s="226"/>
      <c r="MD38" s="226"/>
      <c r="ME38" s="226"/>
      <c r="MG38" s="226"/>
      <c r="MH38" s="226"/>
      <c r="MJ38" s="226"/>
      <c r="MK38" s="226"/>
      <c r="MM38" s="226"/>
      <c r="MN38" s="226"/>
      <c r="MP38" s="226"/>
      <c r="MQ38" s="226"/>
      <c r="MS38" s="226"/>
      <c r="MT38" s="226"/>
      <c r="MV38" s="226"/>
      <c r="MW38" s="226"/>
      <c r="MY38" s="226"/>
      <c r="MZ38" s="226"/>
      <c r="NB38" s="226"/>
      <c r="NC38" s="226"/>
      <c r="NE38" s="226"/>
      <c r="NF38" s="226"/>
      <c r="NH38" s="226"/>
      <c r="NI38" s="226"/>
      <c r="NK38" s="226"/>
      <c r="NL38" s="226"/>
      <c r="NN38" s="226"/>
      <c r="NO38" s="226"/>
      <c r="NQ38" s="226"/>
      <c r="NR38" s="226"/>
      <c r="NT38" s="226"/>
      <c r="NU38" s="226"/>
      <c r="NW38" s="226"/>
      <c r="NX38" s="226"/>
      <c r="NZ38" s="226"/>
      <c r="OA38" s="226"/>
      <c r="OC38" s="226"/>
      <c r="OD38" s="226"/>
      <c r="OF38" s="226"/>
      <c r="OG38" s="226"/>
      <c r="OI38" s="226"/>
      <c r="OJ38" s="226"/>
      <c r="OL38" s="226"/>
      <c r="OM38" s="226"/>
      <c r="OO38" s="226"/>
      <c r="OP38" s="226"/>
      <c r="OR38" s="226"/>
      <c r="OS38" s="226"/>
      <c r="OU38" s="226"/>
      <c r="OV38" s="226"/>
      <c r="OX38" s="226"/>
      <c r="OY38" s="226"/>
      <c r="PA38" s="226"/>
      <c r="PB38" s="226"/>
      <c r="PD38" s="226"/>
      <c r="PE38" s="226"/>
      <c r="PG38" s="226"/>
      <c r="PH38" s="226"/>
      <c r="PJ38" s="226"/>
      <c r="PK38" s="226"/>
      <c r="PM38" s="226"/>
      <c r="PN38" s="226"/>
      <c r="PP38" s="226"/>
      <c r="PQ38" s="226"/>
      <c r="PS38" s="226"/>
      <c r="PT38" s="226"/>
      <c r="PV38" s="226"/>
      <c r="PW38" s="226"/>
      <c r="PY38" s="226"/>
      <c r="PZ38" s="226"/>
      <c r="QB38" s="226"/>
      <c r="QC38" s="226"/>
      <c r="QE38" s="226"/>
      <c r="QF38" s="226"/>
      <c r="QH38" s="226"/>
      <c r="QI38" s="226"/>
      <c r="QK38" s="226"/>
      <c r="QL38" s="226"/>
      <c r="QN38" s="226"/>
      <c r="QO38" s="226"/>
      <c r="QQ38" s="226"/>
      <c r="QR38" s="226"/>
      <c r="QT38" s="226"/>
      <c r="QU38" s="226"/>
      <c r="QW38" s="226"/>
      <c r="QX38" s="226"/>
      <c r="QZ38" s="226"/>
      <c r="RA38" s="226"/>
      <c r="RC38" s="226"/>
      <c r="RD38" s="226"/>
      <c r="RF38" s="226"/>
      <c r="RG38" s="226"/>
      <c r="RI38" s="226"/>
      <c r="RJ38" s="226"/>
      <c r="RL38" s="226"/>
      <c r="RM38" s="226"/>
      <c r="RO38" s="226"/>
      <c r="RP38" s="226"/>
      <c r="RR38" s="226"/>
      <c r="RS38" s="226"/>
      <c r="RU38" s="226"/>
      <c r="RV38" s="226"/>
      <c r="RX38" s="226"/>
      <c r="RY38" s="226"/>
      <c r="SA38" s="226"/>
      <c r="SB38" s="226"/>
      <c r="SD38" s="226"/>
      <c r="SE38" s="226"/>
    </row>
    <row r="39" spans="1:499" ht="12.4" customHeight="1">
      <c r="A39" s="226" t="s">
        <v>885</v>
      </c>
      <c r="B39" s="237" t="s">
        <v>447</v>
      </c>
      <c r="C39" s="286">
        <v>0</v>
      </c>
      <c r="D39" s="238">
        <v>0</v>
      </c>
      <c r="E39" s="287">
        <v>20</v>
      </c>
      <c r="F39" s="258">
        <f>IF(E39="-","-",IF(E39="","",_xlfn.RANK.EQ(E39,$E$33:$E$89,1)+COUNTIF($E$33:E39,E39)-1))</f>
        <v>21</v>
      </c>
      <c r="G39" s="291">
        <f t="shared" si="0"/>
        <v>5</v>
      </c>
      <c r="H39" s="290" t="str">
        <f t="shared" si="1"/>
        <v>熊本</v>
      </c>
      <c r="I39" s="291">
        <f t="shared" si="2"/>
        <v>0</v>
      </c>
      <c r="J39" s="292">
        <f t="shared" si="3"/>
        <v>0</v>
      </c>
      <c r="K39" s="226">
        <v>7</v>
      </c>
      <c r="L39" s="226"/>
      <c r="M39" s="226"/>
      <c r="O39" s="226"/>
      <c r="P39" s="226"/>
      <c r="R39" s="226"/>
      <c r="S39" s="226"/>
      <c r="U39" s="226"/>
      <c r="V39" s="226"/>
      <c r="X39" s="226"/>
      <c r="Y39" s="226"/>
      <c r="AA39" s="226"/>
      <c r="AB39" s="226"/>
      <c r="AD39" s="226"/>
      <c r="AE39" s="226"/>
      <c r="AG39" s="226"/>
      <c r="AH39" s="226"/>
      <c r="AJ39" s="226"/>
      <c r="AK39" s="226"/>
      <c r="AM39" s="226"/>
      <c r="AN39" s="226"/>
      <c r="AP39" s="226"/>
      <c r="AQ39" s="226"/>
      <c r="AS39" s="226"/>
      <c r="AT39" s="226"/>
      <c r="AV39" s="226"/>
      <c r="AW39" s="226"/>
      <c r="AY39" s="226"/>
      <c r="AZ39" s="226"/>
      <c r="BB39" s="226"/>
      <c r="BC39" s="226"/>
      <c r="BE39" s="226"/>
      <c r="BF39" s="226"/>
      <c r="BH39" s="226"/>
      <c r="BI39" s="226"/>
      <c r="BK39" s="226"/>
      <c r="BL39" s="226"/>
      <c r="BN39" s="226"/>
      <c r="BO39" s="226"/>
      <c r="BQ39" s="226"/>
      <c r="BR39" s="226"/>
      <c r="BT39" s="226"/>
      <c r="BU39" s="226"/>
      <c r="BW39" s="226"/>
      <c r="BX39" s="226"/>
      <c r="BZ39" s="226"/>
      <c r="CA39" s="226"/>
      <c r="CC39" s="226"/>
      <c r="CD39" s="226"/>
      <c r="CF39" s="226"/>
      <c r="CG39" s="226"/>
      <c r="CI39" s="226"/>
      <c r="CJ39" s="226"/>
      <c r="CL39" s="226"/>
      <c r="CM39" s="226"/>
      <c r="CO39" s="226"/>
      <c r="CP39" s="226"/>
      <c r="CR39" s="226"/>
      <c r="CS39" s="226"/>
      <c r="CU39" s="226"/>
      <c r="CV39" s="226"/>
      <c r="CX39" s="226"/>
      <c r="CY39" s="226"/>
      <c r="DA39" s="226"/>
      <c r="DB39" s="226"/>
      <c r="DD39" s="226"/>
      <c r="DE39" s="226"/>
      <c r="DG39" s="226"/>
      <c r="DH39" s="226"/>
      <c r="DJ39" s="226"/>
      <c r="DK39" s="226"/>
      <c r="DM39" s="226"/>
      <c r="DN39" s="226"/>
      <c r="DP39" s="226"/>
      <c r="DQ39" s="226"/>
      <c r="DS39" s="226"/>
      <c r="DT39" s="226"/>
      <c r="DV39" s="226"/>
      <c r="DW39" s="226"/>
      <c r="DY39" s="226"/>
      <c r="DZ39" s="226"/>
      <c r="EB39" s="226"/>
      <c r="EC39" s="226"/>
      <c r="EE39" s="226"/>
      <c r="EF39" s="226"/>
      <c r="EH39" s="226"/>
      <c r="EI39" s="226"/>
      <c r="EK39" s="226"/>
      <c r="EL39" s="226"/>
      <c r="EN39" s="226"/>
      <c r="EO39" s="226"/>
      <c r="EQ39" s="226"/>
      <c r="ER39" s="226"/>
      <c r="ET39" s="226"/>
      <c r="EU39" s="226"/>
      <c r="EW39" s="226"/>
      <c r="EX39" s="226"/>
      <c r="EZ39" s="226"/>
      <c r="FA39" s="226"/>
      <c r="FC39" s="226"/>
      <c r="FD39" s="226"/>
      <c r="FF39" s="226"/>
      <c r="FG39" s="226"/>
      <c r="FI39" s="226"/>
      <c r="FJ39" s="226"/>
      <c r="FL39" s="226"/>
      <c r="FM39" s="226"/>
      <c r="FO39" s="226"/>
      <c r="FP39" s="226"/>
      <c r="FR39" s="226"/>
      <c r="FS39" s="226"/>
      <c r="FU39" s="226"/>
      <c r="FV39" s="226"/>
      <c r="FX39" s="226"/>
      <c r="FY39" s="226"/>
      <c r="GA39" s="226"/>
      <c r="GB39" s="226"/>
      <c r="GD39" s="226"/>
      <c r="GE39" s="226"/>
      <c r="GG39" s="226"/>
      <c r="GH39" s="226"/>
      <c r="GJ39" s="226"/>
      <c r="GK39" s="226"/>
      <c r="GM39" s="226"/>
      <c r="GN39" s="226"/>
      <c r="GP39" s="226"/>
      <c r="GQ39" s="226"/>
      <c r="GS39" s="226"/>
      <c r="GT39" s="226"/>
      <c r="GV39" s="226"/>
      <c r="GW39" s="226"/>
      <c r="GY39" s="226"/>
      <c r="GZ39" s="226"/>
      <c r="HB39" s="226"/>
      <c r="HC39" s="226"/>
      <c r="HE39" s="226"/>
      <c r="HF39" s="226"/>
      <c r="HH39" s="226"/>
      <c r="HI39" s="226"/>
      <c r="HK39" s="226"/>
      <c r="HL39" s="226"/>
      <c r="HN39" s="226"/>
      <c r="HO39" s="226"/>
      <c r="HQ39" s="226"/>
      <c r="HR39" s="226"/>
      <c r="HT39" s="226"/>
      <c r="HU39" s="226"/>
      <c r="HW39" s="226"/>
      <c r="HX39" s="226"/>
      <c r="HZ39" s="226"/>
      <c r="IA39" s="226"/>
      <c r="IC39" s="226"/>
      <c r="ID39" s="226"/>
      <c r="IF39" s="226"/>
      <c r="IG39" s="226"/>
      <c r="II39" s="226"/>
      <c r="IJ39" s="226"/>
      <c r="IL39" s="226"/>
      <c r="IM39" s="226"/>
      <c r="IO39" s="226"/>
      <c r="IP39" s="226"/>
      <c r="IR39" s="226"/>
      <c r="IS39" s="226"/>
      <c r="IU39" s="226"/>
      <c r="IV39" s="226"/>
      <c r="IX39" s="226"/>
      <c r="IY39" s="226"/>
      <c r="JA39" s="226"/>
      <c r="JB39" s="226"/>
      <c r="JD39" s="226"/>
      <c r="JE39" s="226"/>
      <c r="JG39" s="226"/>
      <c r="JH39" s="226"/>
      <c r="JJ39" s="226"/>
      <c r="JK39" s="226"/>
      <c r="JM39" s="226"/>
      <c r="JN39" s="226"/>
      <c r="JP39" s="226"/>
      <c r="JQ39" s="226"/>
      <c r="JS39" s="226"/>
      <c r="JT39" s="226"/>
      <c r="JV39" s="226"/>
      <c r="JW39" s="226"/>
      <c r="JY39" s="226"/>
      <c r="JZ39" s="226"/>
      <c r="KB39" s="226"/>
      <c r="KC39" s="226"/>
      <c r="KE39" s="226"/>
      <c r="KF39" s="226"/>
      <c r="KH39" s="226"/>
      <c r="KI39" s="226"/>
      <c r="KK39" s="226"/>
      <c r="KL39" s="226"/>
      <c r="KN39" s="226"/>
      <c r="KO39" s="226"/>
      <c r="KQ39" s="226"/>
      <c r="KR39" s="226"/>
      <c r="KT39" s="226"/>
      <c r="KU39" s="226"/>
      <c r="KW39" s="226"/>
      <c r="KX39" s="226"/>
      <c r="KZ39" s="226"/>
      <c r="LA39" s="226"/>
      <c r="LC39" s="226"/>
      <c r="LD39" s="226"/>
      <c r="LF39" s="226"/>
      <c r="LG39" s="226"/>
      <c r="LI39" s="226"/>
      <c r="LJ39" s="226"/>
      <c r="LL39" s="226"/>
      <c r="LM39" s="226"/>
      <c r="LO39" s="226"/>
      <c r="LP39" s="226"/>
      <c r="LR39" s="226"/>
      <c r="LS39" s="226"/>
      <c r="LU39" s="226"/>
      <c r="LV39" s="226"/>
      <c r="LX39" s="226"/>
      <c r="LY39" s="226"/>
      <c r="MA39" s="226"/>
      <c r="MB39" s="226"/>
      <c r="MD39" s="226"/>
      <c r="ME39" s="226"/>
      <c r="MG39" s="226"/>
      <c r="MH39" s="226"/>
      <c r="MJ39" s="226"/>
      <c r="MK39" s="226"/>
      <c r="MM39" s="226"/>
      <c r="MN39" s="226"/>
      <c r="MP39" s="226"/>
      <c r="MQ39" s="226"/>
      <c r="MS39" s="226"/>
      <c r="MT39" s="226"/>
      <c r="MV39" s="226"/>
      <c r="MW39" s="226"/>
      <c r="MY39" s="226"/>
      <c r="MZ39" s="226"/>
      <c r="NB39" s="226"/>
      <c r="NC39" s="226"/>
      <c r="NE39" s="226"/>
      <c r="NF39" s="226"/>
      <c r="NH39" s="226"/>
      <c r="NI39" s="226"/>
      <c r="NK39" s="226"/>
      <c r="NL39" s="226"/>
      <c r="NN39" s="226"/>
      <c r="NO39" s="226"/>
      <c r="NQ39" s="226"/>
      <c r="NR39" s="226"/>
      <c r="NT39" s="226"/>
      <c r="NU39" s="226"/>
      <c r="NW39" s="226"/>
      <c r="NX39" s="226"/>
      <c r="NZ39" s="226"/>
      <c r="OA39" s="226"/>
      <c r="OC39" s="226"/>
      <c r="OD39" s="226"/>
      <c r="OF39" s="226"/>
      <c r="OG39" s="226"/>
      <c r="OI39" s="226"/>
      <c r="OJ39" s="226"/>
      <c r="OL39" s="226"/>
      <c r="OM39" s="226"/>
      <c r="OO39" s="226"/>
      <c r="OP39" s="226"/>
      <c r="OR39" s="226"/>
      <c r="OS39" s="226"/>
      <c r="OU39" s="226"/>
      <c r="OV39" s="226"/>
      <c r="OX39" s="226"/>
      <c r="OY39" s="226"/>
      <c r="PA39" s="226"/>
      <c r="PB39" s="226"/>
      <c r="PD39" s="226"/>
      <c r="PE39" s="226"/>
      <c r="PG39" s="226"/>
      <c r="PH39" s="226"/>
      <c r="PJ39" s="226"/>
      <c r="PK39" s="226"/>
      <c r="PM39" s="226"/>
      <c r="PN39" s="226"/>
      <c r="PP39" s="226"/>
      <c r="PQ39" s="226"/>
      <c r="PS39" s="226"/>
      <c r="PT39" s="226"/>
      <c r="PV39" s="226"/>
      <c r="PW39" s="226"/>
      <c r="PY39" s="226"/>
      <c r="PZ39" s="226"/>
      <c r="QB39" s="226"/>
      <c r="QC39" s="226"/>
      <c r="QE39" s="226"/>
      <c r="QF39" s="226"/>
      <c r="QH39" s="226"/>
      <c r="QI39" s="226"/>
      <c r="QK39" s="226"/>
      <c r="QL39" s="226"/>
      <c r="QN39" s="226"/>
      <c r="QO39" s="226"/>
      <c r="QQ39" s="226"/>
      <c r="QR39" s="226"/>
      <c r="QT39" s="226"/>
      <c r="QU39" s="226"/>
      <c r="QW39" s="226"/>
      <c r="QX39" s="226"/>
      <c r="QZ39" s="226"/>
      <c r="RA39" s="226"/>
      <c r="RC39" s="226"/>
      <c r="RD39" s="226"/>
      <c r="RF39" s="226"/>
      <c r="RG39" s="226"/>
      <c r="RI39" s="226"/>
      <c r="RJ39" s="226"/>
      <c r="RL39" s="226"/>
      <c r="RM39" s="226"/>
      <c r="RO39" s="226"/>
      <c r="RP39" s="226"/>
      <c r="RR39" s="226"/>
      <c r="RS39" s="226"/>
      <c r="RU39" s="226"/>
      <c r="RV39" s="226"/>
      <c r="RX39" s="226"/>
      <c r="RY39" s="226"/>
      <c r="SA39" s="226"/>
      <c r="SB39" s="226"/>
      <c r="SD39" s="226"/>
      <c r="SE39" s="226"/>
    </row>
    <row r="40" spans="1:499" ht="12.4" customHeight="1">
      <c r="A40" s="226" t="s">
        <v>886</v>
      </c>
      <c r="B40" s="237" t="s">
        <v>448</v>
      </c>
      <c r="C40" s="286">
        <v>0</v>
      </c>
      <c r="D40" s="238">
        <v>0</v>
      </c>
      <c r="E40" s="287">
        <v>12</v>
      </c>
      <c r="F40" s="258">
        <f>IF(E40="-","-",IF(E40="","",_xlfn.RANK.EQ(E40,$E$33:$E$89,1)+COUNTIF($E$33:E40,E40)-1))</f>
        <v>12</v>
      </c>
      <c r="G40" s="291">
        <f t="shared" si="0"/>
        <v>8</v>
      </c>
      <c r="H40" s="290" t="str">
        <f t="shared" si="1"/>
        <v>三重</v>
      </c>
      <c r="I40" s="291">
        <f t="shared" si="2"/>
        <v>0</v>
      </c>
      <c r="J40" s="292">
        <f t="shared" si="3"/>
        <v>0</v>
      </c>
      <c r="K40" s="226">
        <v>8</v>
      </c>
      <c r="L40" s="226"/>
      <c r="M40" s="226"/>
      <c r="O40" s="226"/>
      <c r="P40" s="226"/>
      <c r="R40" s="226"/>
      <c r="S40" s="226"/>
      <c r="U40" s="226"/>
      <c r="V40" s="226"/>
      <c r="X40" s="226"/>
      <c r="Y40" s="226"/>
      <c r="AA40" s="226"/>
      <c r="AB40" s="226"/>
      <c r="AD40" s="226"/>
      <c r="AE40" s="226"/>
      <c r="AG40" s="226"/>
      <c r="AH40" s="226"/>
      <c r="AJ40" s="226"/>
      <c r="AK40" s="226"/>
      <c r="AM40" s="226"/>
      <c r="AN40" s="226"/>
      <c r="AP40" s="226"/>
      <c r="AQ40" s="226"/>
      <c r="AS40" s="226"/>
      <c r="AT40" s="226"/>
      <c r="AV40" s="226"/>
      <c r="AW40" s="226"/>
      <c r="AY40" s="226"/>
      <c r="AZ40" s="226"/>
      <c r="BB40" s="226"/>
      <c r="BC40" s="226"/>
      <c r="BE40" s="226"/>
      <c r="BF40" s="226"/>
      <c r="BH40" s="226"/>
      <c r="BI40" s="226"/>
      <c r="BK40" s="226"/>
      <c r="BL40" s="226"/>
      <c r="BN40" s="226"/>
      <c r="BO40" s="226"/>
      <c r="BQ40" s="226"/>
      <c r="BR40" s="226"/>
      <c r="BT40" s="226"/>
      <c r="BU40" s="226"/>
      <c r="BW40" s="226"/>
      <c r="BX40" s="226"/>
      <c r="BZ40" s="226"/>
      <c r="CA40" s="226"/>
      <c r="CC40" s="226"/>
      <c r="CD40" s="226"/>
      <c r="CF40" s="226"/>
      <c r="CG40" s="226"/>
      <c r="CI40" s="226"/>
      <c r="CJ40" s="226"/>
      <c r="CL40" s="226"/>
      <c r="CM40" s="226"/>
      <c r="CO40" s="226"/>
      <c r="CP40" s="226"/>
      <c r="CR40" s="226"/>
      <c r="CS40" s="226"/>
      <c r="CU40" s="226"/>
      <c r="CV40" s="226"/>
      <c r="CX40" s="226"/>
      <c r="CY40" s="226"/>
      <c r="DA40" s="226"/>
      <c r="DB40" s="226"/>
      <c r="DD40" s="226"/>
      <c r="DE40" s="226"/>
      <c r="DG40" s="226"/>
      <c r="DH40" s="226"/>
      <c r="DJ40" s="226"/>
      <c r="DK40" s="226"/>
      <c r="DM40" s="226"/>
      <c r="DN40" s="226"/>
      <c r="DP40" s="226"/>
      <c r="DQ40" s="226"/>
      <c r="DS40" s="226"/>
      <c r="DT40" s="226"/>
      <c r="DV40" s="226"/>
      <c r="DW40" s="226"/>
      <c r="DY40" s="226"/>
      <c r="DZ40" s="226"/>
      <c r="EB40" s="226"/>
      <c r="EC40" s="226"/>
      <c r="EE40" s="226"/>
      <c r="EF40" s="226"/>
      <c r="EH40" s="226"/>
      <c r="EI40" s="226"/>
      <c r="EK40" s="226"/>
      <c r="EL40" s="226"/>
      <c r="EN40" s="226"/>
      <c r="EO40" s="226"/>
      <c r="EQ40" s="226"/>
      <c r="ER40" s="226"/>
      <c r="ET40" s="226"/>
      <c r="EU40" s="226"/>
      <c r="EW40" s="226"/>
      <c r="EX40" s="226"/>
      <c r="EZ40" s="226"/>
      <c r="FA40" s="226"/>
      <c r="FC40" s="226"/>
      <c r="FD40" s="226"/>
      <c r="FF40" s="226"/>
      <c r="FG40" s="226"/>
      <c r="FI40" s="226"/>
      <c r="FJ40" s="226"/>
      <c r="FL40" s="226"/>
      <c r="FM40" s="226"/>
      <c r="FO40" s="226"/>
      <c r="FP40" s="226"/>
      <c r="FR40" s="226"/>
      <c r="FS40" s="226"/>
      <c r="FU40" s="226"/>
      <c r="FV40" s="226"/>
      <c r="FX40" s="226"/>
      <c r="FY40" s="226"/>
      <c r="GA40" s="226"/>
      <c r="GB40" s="226"/>
      <c r="GD40" s="226"/>
      <c r="GE40" s="226"/>
      <c r="GG40" s="226"/>
      <c r="GH40" s="226"/>
      <c r="GJ40" s="226"/>
      <c r="GK40" s="226"/>
      <c r="GM40" s="226"/>
      <c r="GN40" s="226"/>
      <c r="GP40" s="226"/>
      <c r="GQ40" s="226"/>
      <c r="GS40" s="226"/>
      <c r="GT40" s="226"/>
      <c r="GV40" s="226"/>
      <c r="GW40" s="226"/>
      <c r="GY40" s="226"/>
      <c r="GZ40" s="226"/>
      <c r="HB40" s="226"/>
      <c r="HC40" s="226"/>
      <c r="HE40" s="226"/>
      <c r="HF40" s="226"/>
      <c r="HH40" s="226"/>
      <c r="HI40" s="226"/>
      <c r="HK40" s="226"/>
      <c r="HL40" s="226"/>
      <c r="HN40" s="226"/>
      <c r="HO40" s="226"/>
      <c r="HQ40" s="226"/>
      <c r="HR40" s="226"/>
      <c r="HT40" s="226"/>
      <c r="HU40" s="226"/>
      <c r="HW40" s="226"/>
      <c r="HX40" s="226"/>
      <c r="HZ40" s="226"/>
      <c r="IA40" s="226"/>
      <c r="IC40" s="226"/>
      <c r="ID40" s="226"/>
      <c r="IF40" s="226"/>
      <c r="IG40" s="226"/>
      <c r="II40" s="226"/>
      <c r="IJ40" s="226"/>
      <c r="IL40" s="226"/>
      <c r="IM40" s="226"/>
      <c r="IO40" s="226"/>
      <c r="IP40" s="226"/>
      <c r="IR40" s="226"/>
      <c r="IS40" s="226"/>
      <c r="IU40" s="226"/>
      <c r="IV40" s="226"/>
      <c r="IX40" s="226"/>
      <c r="IY40" s="226"/>
      <c r="JA40" s="226"/>
      <c r="JB40" s="226"/>
      <c r="JD40" s="226"/>
      <c r="JE40" s="226"/>
      <c r="JG40" s="226"/>
      <c r="JH40" s="226"/>
      <c r="JJ40" s="226"/>
      <c r="JK40" s="226"/>
      <c r="JM40" s="226"/>
      <c r="JN40" s="226"/>
      <c r="JP40" s="226"/>
      <c r="JQ40" s="226"/>
      <c r="JS40" s="226"/>
      <c r="JT40" s="226"/>
      <c r="JV40" s="226"/>
      <c r="JW40" s="226"/>
      <c r="JY40" s="226"/>
      <c r="JZ40" s="226"/>
      <c r="KB40" s="226"/>
      <c r="KC40" s="226"/>
      <c r="KE40" s="226"/>
      <c r="KF40" s="226"/>
      <c r="KH40" s="226"/>
      <c r="KI40" s="226"/>
      <c r="KK40" s="226"/>
      <c r="KL40" s="226"/>
      <c r="KN40" s="226"/>
      <c r="KO40" s="226"/>
      <c r="KQ40" s="226"/>
      <c r="KR40" s="226"/>
      <c r="KT40" s="226"/>
      <c r="KU40" s="226"/>
      <c r="KW40" s="226"/>
      <c r="KX40" s="226"/>
      <c r="KZ40" s="226"/>
      <c r="LA40" s="226"/>
      <c r="LC40" s="226"/>
      <c r="LD40" s="226"/>
      <c r="LF40" s="226"/>
      <c r="LG40" s="226"/>
      <c r="LI40" s="226"/>
      <c r="LJ40" s="226"/>
      <c r="LL40" s="226"/>
      <c r="LM40" s="226"/>
      <c r="LO40" s="226"/>
      <c r="LP40" s="226"/>
      <c r="LR40" s="226"/>
      <c r="LS40" s="226"/>
      <c r="LU40" s="226"/>
      <c r="LV40" s="226"/>
      <c r="LX40" s="226"/>
      <c r="LY40" s="226"/>
      <c r="MA40" s="226"/>
      <c r="MB40" s="226"/>
      <c r="MD40" s="226"/>
      <c r="ME40" s="226"/>
      <c r="MG40" s="226"/>
      <c r="MH40" s="226"/>
      <c r="MJ40" s="226"/>
      <c r="MK40" s="226"/>
      <c r="MM40" s="226"/>
      <c r="MN40" s="226"/>
      <c r="MP40" s="226"/>
      <c r="MQ40" s="226"/>
      <c r="MS40" s="226"/>
      <c r="MT40" s="226"/>
      <c r="MV40" s="226"/>
      <c r="MW40" s="226"/>
      <c r="MY40" s="226"/>
      <c r="MZ40" s="226"/>
      <c r="NB40" s="226"/>
      <c r="NC40" s="226"/>
      <c r="NE40" s="226"/>
      <c r="NF40" s="226"/>
      <c r="NH40" s="226"/>
      <c r="NI40" s="226"/>
      <c r="NK40" s="226"/>
      <c r="NL40" s="226"/>
      <c r="NN40" s="226"/>
      <c r="NO40" s="226"/>
      <c r="NQ40" s="226"/>
      <c r="NR40" s="226"/>
      <c r="NT40" s="226"/>
      <c r="NU40" s="226"/>
      <c r="NW40" s="226"/>
      <c r="NX40" s="226"/>
      <c r="NZ40" s="226"/>
      <c r="OA40" s="226"/>
      <c r="OC40" s="226"/>
      <c r="OD40" s="226"/>
      <c r="OF40" s="226"/>
      <c r="OG40" s="226"/>
      <c r="OI40" s="226"/>
      <c r="OJ40" s="226"/>
      <c r="OL40" s="226"/>
      <c r="OM40" s="226"/>
      <c r="OO40" s="226"/>
      <c r="OP40" s="226"/>
      <c r="OR40" s="226"/>
      <c r="OS40" s="226"/>
      <c r="OU40" s="226"/>
      <c r="OV40" s="226"/>
      <c r="OX40" s="226"/>
      <c r="OY40" s="226"/>
      <c r="PA40" s="226"/>
      <c r="PB40" s="226"/>
      <c r="PD40" s="226"/>
      <c r="PE40" s="226"/>
      <c r="PG40" s="226"/>
      <c r="PH40" s="226"/>
      <c r="PJ40" s="226"/>
      <c r="PK40" s="226"/>
      <c r="PM40" s="226"/>
      <c r="PN40" s="226"/>
      <c r="PP40" s="226"/>
      <c r="PQ40" s="226"/>
      <c r="PS40" s="226"/>
      <c r="PT40" s="226"/>
      <c r="PV40" s="226"/>
      <c r="PW40" s="226"/>
      <c r="PY40" s="226"/>
      <c r="PZ40" s="226"/>
      <c r="QB40" s="226"/>
      <c r="QC40" s="226"/>
      <c r="QE40" s="226"/>
      <c r="QF40" s="226"/>
      <c r="QH40" s="226"/>
      <c r="QI40" s="226"/>
      <c r="QK40" s="226"/>
      <c r="QL40" s="226"/>
      <c r="QN40" s="226"/>
      <c r="QO40" s="226"/>
      <c r="QQ40" s="226"/>
      <c r="QR40" s="226"/>
      <c r="QT40" s="226"/>
      <c r="QU40" s="226"/>
      <c r="QW40" s="226"/>
      <c r="QX40" s="226"/>
      <c r="QZ40" s="226"/>
      <c r="RA40" s="226"/>
      <c r="RC40" s="226"/>
      <c r="RD40" s="226"/>
      <c r="RF40" s="226"/>
      <c r="RG40" s="226"/>
      <c r="RI40" s="226"/>
      <c r="RJ40" s="226"/>
      <c r="RL40" s="226"/>
      <c r="RM40" s="226"/>
      <c r="RO40" s="226"/>
      <c r="RP40" s="226"/>
      <c r="RR40" s="226"/>
      <c r="RS40" s="226"/>
      <c r="RU40" s="226"/>
      <c r="RV40" s="226"/>
      <c r="RX40" s="226"/>
      <c r="RY40" s="226"/>
      <c r="SA40" s="226"/>
      <c r="SB40" s="226"/>
      <c r="SD40" s="226"/>
      <c r="SE40" s="226"/>
    </row>
    <row r="41" spans="1:499" s="236" customFormat="1" ht="10.15" customHeight="1">
      <c r="B41" s="239"/>
      <c r="C41" s="285"/>
      <c r="D41" s="234"/>
      <c r="E41" s="235"/>
      <c r="F41" s="258" t="str">
        <f>IF(E41="-","-",IF(E41="","",_xlfn.RANK.EQ(E41,$E$33:$E$89,1)+COUNTIF($E$33:E41,E41)-1))</f>
        <v/>
      </c>
      <c r="G41" s="291">
        <f t="shared" si="0"/>
        <v>9</v>
      </c>
      <c r="H41" s="290" t="str">
        <f t="shared" si="1"/>
        <v>埼玉</v>
      </c>
      <c r="I41" s="291">
        <f t="shared" si="2"/>
        <v>0</v>
      </c>
      <c r="J41" s="292">
        <f t="shared" si="3"/>
        <v>0</v>
      </c>
      <c r="K41" s="226">
        <v>9</v>
      </c>
    </row>
    <row r="42" spans="1:499" ht="12.4" customHeight="1">
      <c r="A42" s="226" t="s">
        <v>887</v>
      </c>
      <c r="B42" s="237" t="s">
        <v>888</v>
      </c>
      <c r="C42" s="286" t="s">
        <v>478</v>
      </c>
      <c r="D42" s="238" t="s">
        <v>478</v>
      </c>
      <c r="E42" s="287" t="s">
        <v>116</v>
      </c>
      <c r="F42" s="258" t="str">
        <f>IF(E42="-","-",IF(E42="","",_xlfn.RANK.EQ(E42,$E$33:$E$89,1)+COUNTIF($E$33:E42,E42)-1))</f>
        <v>-</v>
      </c>
      <c r="G42" s="291">
        <f t="shared" si="0"/>
        <v>9</v>
      </c>
      <c r="H42" s="290" t="str">
        <f t="shared" si="1"/>
        <v>愛知</v>
      </c>
      <c r="I42" s="291">
        <f t="shared" si="2"/>
        <v>0</v>
      </c>
      <c r="J42" s="292">
        <f t="shared" si="3"/>
        <v>0</v>
      </c>
      <c r="K42" s="226">
        <v>10</v>
      </c>
      <c r="L42" s="226"/>
      <c r="M42" s="226"/>
      <c r="O42" s="226"/>
      <c r="P42" s="226"/>
      <c r="R42" s="226"/>
      <c r="S42" s="226"/>
      <c r="U42" s="226"/>
      <c r="V42" s="226"/>
      <c r="X42" s="226"/>
      <c r="Y42" s="226"/>
      <c r="AA42" s="226"/>
      <c r="AB42" s="226"/>
      <c r="AD42" s="226"/>
      <c r="AE42" s="226"/>
      <c r="AG42" s="226"/>
      <c r="AH42" s="226"/>
      <c r="AJ42" s="226"/>
      <c r="AK42" s="226"/>
      <c r="AM42" s="226"/>
      <c r="AN42" s="226"/>
      <c r="AP42" s="226"/>
      <c r="AQ42" s="226"/>
      <c r="AS42" s="226"/>
      <c r="AT42" s="226"/>
      <c r="AV42" s="226"/>
      <c r="AW42" s="226"/>
      <c r="AY42" s="226"/>
      <c r="AZ42" s="226"/>
      <c r="BB42" s="226"/>
      <c r="BC42" s="226"/>
      <c r="BE42" s="226"/>
      <c r="BF42" s="226"/>
      <c r="BH42" s="226"/>
      <c r="BI42" s="226"/>
      <c r="BK42" s="226"/>
      <c r="BL42" s="226"/>
      <c r="BN42" s="226"/>
      <c r="BO42" s="226"/>
      <c r="BQ42" s="226"/>
      <c r="BR42" s="226"/>
      <c r="BT42" s="226"/>
      <c r="BU42" s="226"/>
      <c r="BW42" s="226"/>
      <c r="BX42" s="226"/>
      <c r="BZ42" s="226"/>
      <c r="CA42" s="226"/>
      <c r="CC42" s="226"/>
      <c r="CD42" s="226"/>
      <c r="CF42" s="226"/>
      <c r="CG42" s="226"/>
      <c r="CI42" s="226"/>
      <c r="CJ42" s="226"/>
      <c r="CL42" s="226"/>
      <c r="CM42" s="226"/>
      <c r="CO42" s="226"/>
      <c r="CP42" s="226"/>
      <c r="CR42" s="226"/>
      <c r="CS42" s="226"/>
      <c r="CU42" s="226"/>
      <c r="CV42" s="226"/>
      <c r="CX42" s="226"/>
      <c r="CY42" s="226"/>
      <c r="DA42" s="226"/>
      <c r="DB42" s="226"/>
      <c r="DD42" s="226"/>
      <c r="DE42" s="226"/>
      <c r="DG42" s="226"/>
      <c r="DH42" s="226"/>
      <c r="DJ42" s="226"/>
      <c r="DK42" s="226"/>
      <c r="DM42" s="226"/>
      <c r="DN42" s="226"/>
      <c r="DP42" s="226"/>
      <c r="DQ42" s="226"/>
      <c r="DS42" s="226"/>
      <c r="DT42" s="226"/>
      <c r="DV42" s="226"/>
      <c r="DW42" s="226"/>
      <c r="DY42" s="226"/>
      <c r="DZ42" s="226"/>
      <c r="EB42" s="226"/>
      <c r="EC42" s="226"/>
      <c r="EE42" s="226"/>
      <c r="EF42" s="226"/>
      <c r="EH42" s="226"/>
      <c r="EI42" s="226"/>
      <c r="EK42" s="226"/>
      <c r="EL42" s="226"/>
      <c r="EN42" s="226"/>
      <c r="EO42" s="226"/>
      <c r="EQ42" s="226"/>
      <c r="ER42" s="226"/>
      <c r="ET42" s="226"/>
      <c r="EU42" s="226"/>
      <c r="EW42" s="226"/>
      <c r="EX42" s="226"/>
      <c r="EZ42" s="226"/>
      <c r="FA42" s="226"/>
      <c r="FC42" s="226"/>
      <c r="FD42" s="226"/>
      <c r="FF42" s="226"/>
      <c r="FG42" s="226"/>
      <c r="FI42" s="226"/>
      <c r="FJ42" s="226"/>
      <c r="FL42" s="226"/>
      <c r="FM42" s="226"/>
      <c r="FO42" s="226"/>
      <c r="FP42" s="226"/>
      <c r="FR42" s="226"/>
      <c r="FS42" s="226"/>
      <c r="FU42" s="226"/>
      <c r="FV42" s="226"/>
      <c r="FX42" s="226"/>
      <c r="FY42" s="226"/>
      <c r="GA42" s="226"/>
      <c r="GB42" s="226"/>
      <c r="GD42" s="226"/>
      <c r="GE42" s="226"/>
      <c r="GG42" s="226"/>
      <c r="GH42" s="226"/>
      <c r="GJ42" s="226"/>
      <c r="GK42" s="226"/>
      <c r="GM42" s="226"/>
      <c r="GN42" s="226"/>
      <c r="GP42" s="226"/>
      <c r="GQ42" s="226"/>
      <c r="GS42" s="226"/>
      <c r="GT42" s="226"/>
      <c r="GV42" s="226"/>
      <c r="GW42" s="226"/>
      <c r="GY42" s="226"/>
      <c r="GZ42" s="226"/>
      <c r="HB42" s="226"/>
      <c r="HC42" s="226"/>
      <c r="HE42" s="226"/>
      <c r="HF42" s="226"/>
      <c r="HH42" s="226"/>
      <c r="HI42" s="226"/>
      <c r="HK42" s="226"/>
      <c r="HL42" s="226"/>
      <c r="HN42" s="226"/>
      <c r="HO42" s="226"/>
      <c r="HQ42" s="226"/>
      <c r="HR42" s="226"/>
      <c r="HT42" s="226"/>
      <c r="HU42" s="226"/>
      <c r="HW42" s="226"/>
      <c r="HX42" s="226"/>
      <c r="HZ42" s="226"/>
      <c r="IA42" s="226"/>
      <c r="IC42" s="226"/>
      <c r="ID42" s="226"/>
      <c r="IF42" s="226"/>
      <c r="IG42" s="226"/>
      <c r="II42" s="226"/>
      <c r="IJ42" s="226"/>
      <c r="IL42" s="226"/>
      <c r="IM42" s="226"/>
      <c r="IO42" s="226"/>
      <c r="IP42" s="226"/>
      <c r="IR42" s="226"/>
      <c r="IS42" s="226"/>
      <c r="IU42" s="226"/>
      <c r="IV42" s="226"/>
      <c r="IX42" s="226"/>
      <c r="IY42" s="226"/>
      <c r="JA42" s="226"/>
      <c r="JB42" s="226"/>
      <c r="JD42" s="226"/>
      <c r="JE42" s="226"/>
      <c r="JG42" s="226"/>
      <c r="JH42" s="226"/>
      <c r="JJ42" s="226"/>
      <c r="JK42" s="226"/>
      <c r="JM42" s="226"/>
      <c r="JN42" s="226"/>
      <c r="JP42" s="226"/>
      <c r="JQ42" s="226"/>
      <c r="JS42" s="226"/>
      <c r="JT42" s="226"/>
      <c r="JV42" s="226"/>
      <c r="JW42" s="226"/>
      <c r="JY42" s="226"/>
      <c r="JZ42" s="226"/>
      <c r="KB42" s="226"/>
      <c r="KC42" s="226"/>
      <c r="KE42" s="226"/>
      <c r="KF42" s="226"/>
      <c r="KH42" s="226"/>
      <c r="KI42" s="226"/>
      <c r="KK42" s="226"/>
      <c r="KL42" s="226"/>
      <c r="KN42" s="226"/>
      <c r="KO42" s="226"/>
      <c r="KQ42" s="226"/>
      <c r="KR42" s="226"/>
      <c r="KT42" s="226"/>
      <c r="KU42" s="226"/>
      <c r="KW42" s="226"/>
      <c r="KX42" s="226"/>
      <c r="KZ42" s="226"/>
      <c r="LA42" s="226"/>
      <c r="LC42" s="226"/>
      <c r="LD42" s="226"/>
      <c r="LF42" s="226"/>
      <c r="LG42" s="226"/>
      <c r="LI42" s="226"/>
      <c r="LJ42" s="226"/>
      <c r="LL42" s="226"/>
      <c r="LM42" s="226"/>
      <c r="LO42" s="226"/>
      <c r="LP42" s="226"/>
      <c r="LR42" s="226"/>
      <c r="LS42" s="226"/>
      <c r="LU42" s="226"/>
      <c r="LV42" s="226"/>
      <c r="LX42" s="226"/>
      <c r="LY42" s="226"/>
      <c r="MA42" s="226"/>
      <c r="MB42" s="226"/>
      <c r="MD42" s="226"/>
      <c r="ME42" s="226"/>
      <c r="MG42" s="226"/>
      <c r="MH42" s="226"/>
      <c r="MJ42" s="226"/>
      <c r="MK42" s="226"/>
      <c r="MM42" s="226"/>
      <c r="MN42" s="226"/>
      <c r="MP42" s="226"/>
      <c r="MQ42" s="226"/>
      <c r="MS42" s="226"/>
      <c r="MT42" s="226"/>
      <c r="MV42" s="226"/>
      <c r="MW42" s="226"/>
      <c r="MY42" s="226"/>
      <c r="MZ42" s="226"/>
      <c r="NB42" s="226"/>
      <c r="NC42" s="226"/>
      <c r="NE42" s="226"/>
      <c r="NF42" s="226"/>
      <c r="NH42" s="226"/>
      <c r="NI42" s="226"/>
      <c r="NK42" s="226"/>
      <c r="NL42" s="226"/>
      <c r="NN42" s="226"/>
      <c r="NO42" s="226"/>
      <c r="NQ42" s="226"/>
      <c r="NR42" s="226"/>
      <c r="NT42" s="226"/>
      <c r="NU42" s="226"/>
      <c r="NW42" s="226"/>
      <c r="NX42" s="226"/>
      <c r="NZ42" s="226"/>
      <c r="OA42" s="226"/>
      <c r="OC42" s="226"/>
      <c r="OD42" s="226"/>
      <c r="OF42" s="226"/>
      <c r="OG42" s="226"/>
      <c r="OI42" s="226"/>
      <c r="OJ42" s="226"/>
      <c r="OL42" s="226"/>
      <c r="OM42" s="226"/>
      <c r="OO42" s="226"/>
      <c r="OP42" s="226"/>
      <c r="OR42" s="226"/>
      <c r="OS42" s="226"/>
      <c r="OU42" s="226"/>
      <c r="OV42" s="226"/>
      <c r="OX42" s="226"/>
      <c r="OY42" s="226"/>
      <c r="PA42" s="226"/>
      <c r="PB42" s="226"/>
      <c r="PD42" s="226"/>
      <c r="PE42" s="226"/>
      <c r="PG42" s="226"/>
      <c r="PH42" s="226"/>
      <c r="PJ42" s="226"/>
      <c r="PK42" s="226"/>
      <c r="PM42" s="226"/>
      <c r="PN42" s="226"/>
      <c r="PP42" s="226"/>
      <c r="PQ42" s="226"/>
      <c r="PS42" s="226"/>
      <c r="PT42" s="226"/>
      <c r="PV42" s="226"/>
      <c r="PW42" s="226"/>
      <c r="PY42" s="226"/>
      <c r="PZ42" s="226"/>
      <c r="QB42" s="226"/>
      <c r="QC42" s="226"/>
      <c r="QE42" s="226"/>
      <c r="QF42" s="226"/>
      <c r="QH42" s="226"/>
      <c r="QI42" s="226"/>
      <c r="QK42" s="226"/>
      <c r="QL42" s="226"/>
      <c r="QN42" s="226"/>
      <c r="QO42" s="226"/>
      <c r="QQ42" s="226"/>
      <c r="QR42" s="226"/>
      <c r="QT42" s="226"/>
      <c r="QU42" s="226"/>
      <c r="QW42" s="226"/>
      <c r="QX42" s="226"/>
      <c r="QZ42" s="226"/>
      <c r="RA42" s="226"/>
      <c r="RC42" s="226"/>
      <c r="RD42" s="226"/>
      <c r="RF42" s="226"/>
      <c r="RG42" s="226"/>
      <c r="RI42" s="226"/>
      <c r="RJ42" s="226"/>
      <c r="RL42" s="226"/>
      <c r="RM42" s="226"/>
      <c r="RO42" s="226"/>
      <c r="RP42" s="226"/>
      <c r="RR42" s="226"/>
      <c r="RS42" s="226"/>
      <c r="RU42" s="226"/>
      <c r="RV42" s="226"/>
      <c r="RX42" s="226"/>
      <c r="RY42" s="226"/>
      <c r="SA42" s="226"/>
      <c r="SB42" s="226"/>
      <c r="SD42" s="226"/>
      <c r="SE42" s="226"/>
    </row>
    <row r="43" spans="1:499" ht="12.4" customHeight="1">
      <c r="A43" s="226" t="s">
        <v>889</v>
      </c>
      <c r="B43" s="237" t="s">
        <v>890</v>
      </c>
      <c r="C43" s="286">
        <v>0</v>
      </c>
      <c r="D43" s="238">
        <v>0</v>
      </c>
      <c r="E43" s="287">
        <v>15</v>
      </c>
      <c r="F43" s="258">
        <f>IF(E43="-","-",IF(E43="","",_xlfn.RANK.EQ(E43,$E$33:$E$89,1)+COUNTIF($E$33:E43,E43)-1))</f>
        <v>16</v>
      </c>
      <c r="G43" s="291">
        <f t="shared" si="0"/>
        <v>9</v>
      </c>
      <c r="H43" s="290" t="str">
        <f t="shared" si="1"/>
        <v>大分</v>
      </c>
      <c r="I43" s="291">
        <f t="shared" si="2"/>
        <v>0</v>
      </c>
      <c r="J43" s="292">
        <f t="shared" si="3"/>
        <v>0</v>
      </c>
      <c r="K43" s="226">
        <v>11</v>
      </c>
      <c r="L43" s="226"/>
      <c r="M43" s="226"/>
      <c r="O43" s="226"/>
      <c r="P43" s="226"/>
      <c r="R43" s="226"/>
      <c r="S43" s="226"/>
      <c r="U43" s="226"/>
      <c r="V43" s="226"/>
      <c r="X43" s="226"/>
      <c r="Y43" s="226"/>
      <c r="AA43" s="226"/>
      <c r="AB43" s="226"/>
      <c r="AD43" s="226"/>
      <c r="AE43" s="226"/>
      <c r="AG43" s="226"/>
      <c r="AH43" s="226"/>
      <c r="AJ43" s="226"/>
      <c r="AK43" s="226"/>
      <c r="AM43" s="226"/>
      <c r="AN43" s="226"/>
      <c r="AP43" s="226"/>
      <c r="AQ43" s="226"/>
      <c r="AS43" s="226"/>
      <c r="AT43" s="226"/>
      <c r="AV43" s="226"/>
      <c r="AW43" s="226"/>
      <c r="AY43" s="226"/>
      <c r="AZ43" s="226"/>
      <c r="BB43" s="226"/>
      <c r="BC43" s="226"/>
      <c r="BE43" s="226"/>
      <c r="BF43" s="226"/>
      <c r="BH43" s="226"/>
      <c r="BI43" s="226"/>
      <c r="BK43" s="226"/>
      <c r="BL43" s="226"/>
      <c r="BN43" s="226"/>
      <c r="BO43" s="226"/>
      <c r="BQ43" s="226"/>
      <c r="BR43" s="226"/>
      <c r="BT43" s="226"/>
      <c r="BU43" s="226"/>
      <c r="BW43" s="226"/>
      <c r="BX43" s="226"/>
      <c r="BZ43" s="226"/>
      <c r="CA43" s="226"/>
      <c r="CC43" s="226"/>
      <c r="CD43" s="226"/>
      <c r="CF43" s="226"/>
      <c r="CG43" s="226"/>
      <c r="CI43" s="226"/>
      <c r="CJ43" s="226"/>
      <c r="CL43" s="226"/>
      <c r="CM43" s="226"/>
      <c r="CO43" s="226"/>
      <c r="CP43" s="226"/>
      <c r="CR43" s="226"/>
      <c r="CS43" s="226"/>
      <c r="CU43" s="226"/>
      <c r="CV43" s="226"/>
      <c r="CX43" s="226"/>
      <c r="CY43" s="226"/>
      <c r="DA43" s="226"/>
      <c r="DB43" s="226"/>
      <c r="DD43" s="226"/>
      <c r="DE43" s="226"/>
      <c r="DG43" s="226"/>
      <c r="DH43" s="226"/>
      <c r="DJ43" s="226"/>
      <c r="DK43" s="226"/>
      <c r="DM43" s="226"/>
      <c r="DN43" s="226"/>
      <c r="DP43" s="226"/>
      <c r="DQ43" s="226"/>
      <c r="DS43" s="226"/>
      <c r="DT43" s="226"/>
      <c r="DV43" s="226"/>
      <c r="DW43" s="226"/>
      <c r="DY43" s="226"/>
      <c r="DZ43" s="226"/>
      <c r="EB43" s="226"/>
      <c r="EC43" s="226"/>
      <c r="EE43" s="226"/>
      <c r="EF43" s="226"/>
      <c r="EH43" s="226"/>
      <c r="EI43" s="226"/>
      <c r="EK43" s="226"/>
      <c r="EL43" s="226"/>
      <c r="EN43" s="226"/>
      <c r="EO43" s="226"/>
      <c r="EQ43" s="226"/>
      <c r="ER43" s="226"/>
      <c r="ET43" s="226"/>
      <c r="EU43" s="226"/>
      <c r="EW43" s="226"/>
      <c r="EX43" s="226"/>
      <c r="EZ43" s="226"/>
      <c r="FA43" s="226"/>
      <c r="FC43" s="226"/>
      <c r="FD43" s="226"/>
      <c r="FF43" s="226"/>
      <c r="FG43" s="226"/>
      <c r="FI43" s="226"/>
      <c r="FJ43" s="226"/>
      <c r="FL43" s="226"/>
      <c r="FM43" s="226"/>
      <c r="FO43" s="226"/>
      <c r="FP43" s="226"/>
      <c r="FR43" s="226"/>
      <c r="FS43" s="226"/>
      <c r="FU43" s="226"/>
      <c r="FV43" s="226"/>
      <c r="FX43" s="226"/>
      <c r="FY43" s="226"/>
      <c r="GA43" s="226"/>
      <c r="GB43" s="226"/>
      <c r="GD43" s="226"/>
      <c r="GE43" s="226"/>
      <c r="GG43" s="226"/>
      <c r="GH43" s="226"/>
      <c r="GJ43" s="226"/>
      <c r="GK43" s="226"/>
      <c r="GM43" s="226"/>
      <c r="GN43" s="226"/>
      <c r="GP43" s="226"/>
      <c r="GQ43" s="226"/>
      <c r="GS43" s="226"/>
      <c r="GT43" s="226"/>
      <c r="GV43" s="226"/>
      <c r="GW43" s="226"/>
      <c r="GY43" s="226"/>
      <c r="GZ43" s="226"/>
      <c r="HB43" s="226"/>
      <c r="HC43" s="226"/>
      <c r="HE43" s="226"/>
      <c r="HF43" s="226"/>
      <c r="HH43" s="226"/>
      <c r="HI43" s="226"/>
      <c r="HK43" s="226"/>
      <c r="HL43" s="226"/>
      <c r="HN43" s="226"/>
      <c r="HO43" s="226"/>
      <c r="HQ43" s="226"/>
      <c r="HR43" s="226"/>
      <c r="HT43" s="226"/>
      <c r="HU43" s="226"/>
      <c r="HW43" s="226"/>
      <c r="HX43" s="226"/>
      <c r="HZ43" s="226"/>
      <c r="IA43" s="226"/>
      <c r="IC43" s="226"/>
      <c r="ID43" s="226"/>
      <c r="IF43" s="226"/>
      <c r="IG43" s="226"/>
      <c r="II43" s="226"/>
      <c r="IJ43" s="226"/>
      <c r="IL43" s="226"/>
      <c r="IM43" s="226"/>
      <c r="IO43" s="226"/>
      <c r="IP43" s="226"/>
      <c r="IR43" s="226"/>
      <c r="IS43" s="226"/>
      <c r="IU43" s="226"/>
      <c r="IV43" s="226"/>
      <c r="IX43" s="226"/>
      <c r="IY43" s="226"/>
      <c r="JA43" s="226"/>
      <c r="JB43" s="226"/>
      <c r="JD43" s="226"/>
      <c r="JE43" s="226"/>
      <c r="JG43" s="226"/>
      <c r="JH43" s="226"/>
      <c r="JJ43" s="226"/>
      <c r="JK43" s="226"/>
      <c r="JM43" s="226"/>
      <c r="JN43" s="226"/>
      <c r="JP43" s="226"/>
      <c r="JQ43" s="226"/>
      <c r="JS43" s="226"/>
      <c r="JT43" s="226"/>
      <c r="JV43" s="226"/>
      <c r="JW43" s="226"/>
      <c r="JY43" s="226"/>
      <c r="JZ43" s="226"/>
      <c r="KB43" s="226"/>
      <c r="KC43" s="226"/>
      <c r="KE43" s="226"/>
      <c r="KF43" s="226"/>
      <c r="KH43" s="226"/>
      <c r="KI43" s="226"/>
      <c r="KK43" s="226"/>
      <c r="KL43" s="226"/>
      <c r="KN43" s="226"/>
      <c r="KO43" s="226"/>
      <c r="KQ43" s="226"/>
      <c r="KR43" s="226"/>
      <c r="KT43" s="226"/>
      <c r="KU43" s="226"/>
      <c r="KW43" s="226"/>
      <c r="KX43" s="226"/>
      <c r="KZ43" s="226"/>
      <c r="LA43" s="226"/>
      <c r="LC43" s="226"/>
      <c r="LD43" s="226"/>
      <c r="LF43" s="226"/>
      <c r="LG43" s="226"/>
      <c r="LI43" s="226"/>
      <c r="LJ43" s="226"/>
      <c r="LL43" s="226"/>
      <c r="LM43" s="226"/>
      <c r="LO43" s="226"/>
      <c r="LP43" s="226"/>
      <c r="LR43" s="226"/>
      <c r="LS43" s="226"/>
      <c r="LU43" s="226"/>
      <c r="LV43" s="226"/>
      <c r="LX43" s="226"/>
      <c r="LY43" s="226"/>
      <c r="MA43" s="226"/>
      <c r="MB43" s="226"/>
      <c r="MD43" s="226"/>
      <c r="ME43" s="226"/>
      <c r="MG43" s="226"/>
      <c r="MH43" s="226"/>
      <c r="MJ43" s="226"/>
      <c r="MK43" s="226"/>
      <c r="MM43" s="226"/>
      <c r="MN43" s="226"/>
      <c r="MP43" s="226"/>
      <c r="MQ43" s="226"/>
      <c r="MS43" s="226"/>
      <c r="MT43" s="226"/>
      <c r="MV43" s="226"/>
      <c r="MW43" s="226"/>
      <c r="MY43" s="226"/>
      <c r="MZ43" s="226"/>
      <c r="NB43" s="226"/>
      <c r="NC43" s="226"/>
      <c r="NE43" s="226"/>
      <c r="NF43" s="226"/>
      <c r="NH43" s="226"/>
      <c r="NI43" s="226"/>
      <c r="NK43" s="226"/>
      <c r="NL43" s="226"/>
      <c r="NN43" s="226"/>
      <c r="NO43" s="226"/>
      <c r="NQ43" s="226"/>
      <c r="NR43" s="226"/>
      <c r="NT43" s="226"/>
      <c r="NU43" s="226"/>
      <c r="NW43" s="226"/>
      <c r="NX43" s="226"/>
      <c r="NZ43" s="226"/>
      <c r="OA43" s="226"/>
      <c r="OC43" s="226"/>
      <c r="OD43" s="226"/>
      <c r="OF43" s="226"/>
      <c r="OG43" s="226"/>
      <c r="OI43" s="226"/>
      <c r="OJ43" s="226"/>
      <c r="OL43" s="226"/>
      <c r="OM43" s="226"/>
      <c r="OO43" s="226"/>
      <c r="OP43" s="226"/>
      <c r="OR43" s="226"/>
      <c r="OS43" s="226"/>
      <c r="OU43" s="226"/>
      <c r="OV43" s="226"/>
      <c r="OX43" s="226"/>
      <c r="OY43" s="226"/>
      <c r="PA43" s="226"/>
      <c r="PB43" s="226"/>
      <c r="PD43" s="226"/>
      <c r="PE43" s="226"/>
      <c r="PG43" s="226"/>
      <c r="PH43" s="226"/>
      <c r="PJ43" s="226"/>
      <c r="PK43" s="226"/>
      <c r="PM43" s="226"/>
      <c r="PN43" s="226"/>
      <c r="PP43" s="226"/>
      <c r="PQ43" s="226"/>
      <c r="PS43" s="226"/>
      <c r="PT43" s="226"/>
      <c r="PV43" s="226"/>
      <c r="PW43" s="226"/>
      <c r="PY43" s="226"/>
      <c r="PZ43" s="226"/>
      <c r="QB43" s="226"/>
      <c r="QC43" s="226"/>
      <c r="QE43" s="226"/>
      <c r="QF43" s="226"/>
      <c r="QH43" s="226"/>
      <c r="QI43" s="226"/>
      <c r="QK43" s="226"/>
      <c r="QL43" s="226"/>
      <c r="QN43" s="226"/>
      <c r="QO43" s="226"/>
      <c r="QQ43" s="226"/>
      <c r="QR43" s="226"/>
      <c r="QT43" s="226"/>
      <c r="QU43" s="226"/>
      <c r="QW43" s="226"/>
      <c r="QX43" s="226"/>
      <c r="QZ43" s="226"/>
      <c r="RA43" s="226"/>
      <c r="RC43" s="226"/>
      <c r="RD43" s="226"/>
      <c r="RF43" s="226"/>
      <c r="RG43" s="226"/>
      <c r="RI43" s="226"/>
      <c r="RJ43" s="226"/>
      <c r="RL43" s="226"/>
      <c r="RM43" s="226"/>
      <c r="RO43" s="226"/>
      <c r="RP43" s="226"/>
      <c r="RR43" s="226"/>
      <c r="RS43" s="226"/>
      <c r="RU43" s="226"/>
      <c r="RV43" s="226"/>
      <c r="RX43" s="226"/>
      <c r="RY43" s="226"/>
      <c r="SA43" s="226"/>
      <c r="SB43" s="226"/>
      <c r="SD43" s="226"/>
      <c r="SE43" s="226"/>
    </row>
    <row r="44" spans="1:499" ht="12.4" customHeight="1">
      <c r="A44" s="226" t="s">
        <v>891</v>
      </c>
      <c r="B44" s="237" t="s">
        <v>451</v>
      </c>
      <c r="C44" s="286">
        <v>0</v>
      </c>
      <c r="D44" s="238">
        <v>0</v>
      </c>
      <c r="E44" s="287">
        <v>12</v>
      </c>
      <c r="F44" s="258">
        <f>IF(E44="-","-",IF(E44="","",_xlfn.RANK.EQ(E44,$E$33:$E$89,1)+COUNTIF($E$33:E44,E44)-1))</f>
        <v>13</v>
      </c>
      <c r="G44" s="291">
        <f t="shared" si="0"/>
        <v>12</v>
      </c>
      <c r="H44" s="290" t="str">
        <f t="shared" si="1"/>
        <v>福島</v>
      </c>
      <c r="I44" s="291">
        <f t="shared" si="2"/>
        <v>0</v>
      </c>
      <c r="J44" s="292">
        <f t="shared" si="3"/>
        <v>0</v>
      </c>
      <c r="K44" s="226">
        <v>12</v>
      </c>
      <c r="L44" s="226"/>
      <c r="M44" s="226"/>
      <c r="O44" s="226"/>
      <c r="P44" s="226"/>
      <c r="R44" s="226"/>
      <c r="S44" s="226"/>
      <c r="U44" s="226"/>
      <c r="V44" s="226"/>
      <c r="X44" s="226"/>
      <c r="Y44" s="226"/>
      <c r="AA44" s="226"/>
      <c r="AB44" s="226"/>
      <c r="AD44" s="226"/>
      <c r="AE44" s="226"/>
      <c r="AG44" s="226"/>
      <c r="AH44" s="226"/>
      <c r="AJ44" s="226"/>
      <c r="AK44" s="226"/>
      <c r="AM44" s="226"/>
      <c r="AN44" s="226"/>
      <c r="AP44" s="226"/>
      <c r="AQ44" s="226"/>
      <c r="AS44" s="226"/>
      <c r="AT44" s="226"/>
      <c r="AV44" s="226"/>
      <c r="AW44" s="226"/>
      <c r="AY44" s="226"/>
      <c r="AZ44" s="226"/>
      <c r="BB44" s="226"/>
      <c r="BC44" s="226"/>
      <c r="BE44" s="226"/>
      <c r="BF44" s="226"/>
      <c r="BH44" s="226"/>
      <c r="BI44" s="226"/>
      <c r="BK44" s="226"/>
      <c r="BL44" s="226"/>
      <c r="BN44" s="226"/>
      <c r="BO44" s="226"/>
      <c r="BQ44" s="226"/>
      <c r="BR44" s="226"/>
      <c r="BT44" s="226"/>
      <c r="BU44" s="226"/>
      <c r="BW44" s="226"/>
      <c r="BX44" s="226"/>
      <c r="BZ44" s="226"/>
      <c r="CA44" s="226"/>
      <c r="CC44" s="226"/>
      <c r="CD44" s="226"/>
      <c r="CF44" s="226"/>
      <c r="CG44" s="226"/>
      <c r="CI44" s="226"/>
      <c r="CJ44" s="226"/>
      <c r="CL44" s="226"/>
      <c r="CM44" s="226"/>
      <c r="CO44" s="226"/>
      <c r="CP44" s="226"/>
      <c r="CR44" s="226"/>
      <c r="CS44" s="226"/>
      <c r="CU44" s="226"/>
      <c r="CV44" s="226"/>
      <c r="CX44" s="226"/>
      <c r="CY44" s="226"/>
      <c r="DA44" s="226"/>
      <c r="DB44" s="226"/>
      <c r="DD44" s="226"/>
      <c r="DE44" s="226"/>
      <c r="DG44" s="226"/>
      <c r="DH44" s="226"/>
      <c r="DJ44" s="226"/>
      <c r="DK44" s="226"/>
      <c r="DM44" s="226"/>
      <c r="DN44" s="226"/>
      <c r="DP44" s="226"/>
      <c r="DQ44" s="226"/>
      <c r="DS44" s="226"/>
      <c r="DT44" s="226"/>
      <c r="DV44" s="226"/>
      <c r="DW44" s="226"/>
      <c r="DY44" s="226"/>
      <c r="DZ44" s="226"/>
      <c r="EB44" s="226"/>
      <c r="EC44" s="226"/>
      <c r="EE44" s="226"/>
      <c r="EF44" s="226"/>
      <c r="EH44" s="226"/>
      <c r="EI44" s="226"/>
      <c r="EK44" s="226"/>
      <c r="EL44" s="226"/>
      <c r="EN44" s="226"/>
      <c r="EO44" s="226"/>
      <c r="EQ44" s="226"/>
      <c r="ER44" s="226"/>
      <c r="ET44" s="226"/>
      <c r="EU44" s="226"/>
      <c r="EW44" s="226"/>
      <c r="EX44" s="226"/>
      <c r="EZ44" s="226"/>
      <c r="FA44" s="226"/>
      <c r="FC44" s="226"/>
      <c r="FD44" s="226"/>
      <c r="FF44" s="226"/>
      <c r="FG44" s="226"/>
      <c r="FI44" s="226"/>
      <c r="FJ44" s="226"/>
      <c r="FL44" s="226"/>
      <c r="FM44" s="226"/>
      <c r="FO44" s="226"/>
      <c r="FP44" s="226"/>
      <c r="FR44" s="226"/>
      <c r="FS44" s="226"/>
      <c r="FU44" s="226"/>
      <c r="FV44" s="226"/>
      <c r="FX44" s="226"/>
      <c r="FY44" s="226"/>
      <c r="GA44" s="226"/>
      <c r="GB44" s="226"/>
      <c r="GD44" s="226"/>
      <c r="GE44" s="226"/>
      <c r="GG44" s="226"/>
      <c r="GH44" s="226"/>
      <c r="GJ44" s="226"/>
      <c r="GK44" s="226"/>
      <c r="GM44" s="226"/>
      <c r="GN44" s="226"/>
      <c r="GP44" s="226"/>
      <c r="GQ44" s="226"/>
      <c r="GS44" s="226"/>
      <c r="GT44" s="226"/>
      <c r="GV44" s="226"/>
      <c r="GW44" s="226"/>
      <c r="GY44" s="226"/>
      <c r="GZ44" s="226"/>
      <c r="HB44" s="226"/>
      <c r="HC44" s="226"/>
      <c r="HE44" s="226"/>
      <c r="HF44" s="226"/>
      <c r="HH44" s="226"/>
      <c r="HI44" s="226"/>
      <c r="HK44" s="226"/>
      <c r="HL44" s="226"/>
      <c r="HN44" s="226"/>
      <c r="HO44" s="226"/>
      <c r="HQ44" s="226"/>
      <c r="HR44" s="226"/>
      <c r="HT44" s="226"/>
      <c r="HU44" s="226"/>
      <c r="HW44" s="226"/>
      <c r="HX44" s="226"/>
      <c r="HZ44" s="226"/>
      <c r="IA44" s="226"/>
      <c r="IC44" s="226"/>
      <c r="ID44" s="226"/>
      <c r="IF44" s="226"/>
      <c r="IG44" s="226"/>
      <c r="II44" s="226"/>
      <c r="IJ44" s="226"/>
      <c r="IL44" s="226"/>
      <c r="IM44" s="226"/>
      <c r="IO44" s="226"/>
      <c r="IP44" s="226"/>
      <c r="IR44" s="226"/>
      <c r="IS44" s="226"/>
      <c r="IU44" s="226"/>
      <c r="IV44" s="226"/>
      <c r="IX44" s="226"/>
      <c r="IY44" s="226"/>
      <c r="JA44" s="226"/>
      <c r="JB44" s="226"/>
      <c r="JD44" s="226"/>
      <c r="JE44" s="226"/>
      <c r="JG44" s="226"/>
      <c r="JH44" s="226"/>
      <c r="JJ44" s="226"/>
      <c r="JK44" s="226"/>
      <c r="JM44" s="226"/>
      <c r="JN44" s="226"/>
      <c r="JP44" s="226"/>
      <c r="JQ44" s="226"/>
      <c r="JS44" s="226"/>
      <c r="JT44" s="226"/>
      <c r="JV44" s="226"/>
      <c r="JW44" s="226"/>
      <c r="JY44" s="226"/>
      <c r="JZ44" s="226"/>
      <c r="KB44" s="226"/>
      <c r="KC44" s="226"/>
      <c r="KE44" s="226"/>
      <c r="KF44" s="226"/>
      <c r="KH44" s="226"/>
      <c r="KI44" s="226"/>
      <c r="KK44" s="226"/>
      <c r="KL44" s="226"/>
      <c r="KN44" s="226"/>
      <c r="KO44" s="226"/>
      <c r="KQ44" s="226"/>
      <c r="KR44" s="226"/>
      <c r="KT44" s="226"/>
      <c r="KU44" s="226"/>
      <c r="KW44" s="226"/>
      <c r="KX44" s="226"/>
      <c r="KZ44" s="226"/>
      <c r="LA44" s="226"/>
      <c r="LC44" s="226"/>
      <c r="LD44" s="226"/>
      <c r="LF44" s="226"/>
      <c r="LG44" s="226"/>
      <c r="LI44" s="226"/>
      <c r="LJ44" s="226"/>
      <c r="LL44" s="226"/>
      <c r="LM44" s="226"/>
      <c r="LO44" s="226"/>
      <c r="LP44" s="226"/>
      <c r="LR44" s="226"/>
      <c r="LS44" s="226"/>
      <c r="LU44" s="226"/>
      <c r="LV44" s="226"/>
      <c r="LX44" s="226"/>
      <c r="LY44" s="226"/>
      <c r="MA44" s="226"/>
      <c r="MB44" s="226"/>
      <c r="MD44" s="226"/>
      <c r="ME44" s="226"/>
      <c r="MG44" s="226"/>
      <c r="MH44" s="226"/>
      <c r="MJ44" s="226"/>
      <c r="MK44" s="226"/>
      <c r="MM44" s="226"/>
      <c r="MN44" s="226"/>
      <c r="MP44" s="226"/>
      <c r="MQ44" s="226"/>
      <c r="MS44" s="226"/>
      <c r="MT44" s="226"/>
      <c r="MV44" s="226"/>
      <c r="MW44" s="226"/>
      <c r="MY44" s="226"/>
      <c r="MZ44" s="226"/>
      <c r="NB44" s="226"/>
      <c r="NC44" s="226"/>
      <c r="NE44" s="226"/>
      <c r="NF44" s="226"/>
      <c r="NH44" s="226"/>
      <c r="NI44" s="226"/>
      <c r="NK44" s="226"/>
      <c r="NL44" s="226"/>
      <c r="NN44" s="226"/>
      <c r="NO44" s="226"/>
      <c r="NQ44" s="226"/>
      <c r="NR44" s="226"/>
      <c r="NT44" s="226"/>
      <c r="NU44" s="226"/>
      <c r="NW44" s="226"/>
      <c r="NX44" s="226"/>
      <c r="NZ44" s="226"/>
      <c r="OA44" s="226"/>
      <c r="OC44" s="226"/>
      <c r="OD44" s="226"/>
      <c r="OF44" s="226"/>
      <c r="OG44" s="226"/>
      <c r="OI44" s="226"/>
      <c r="OJ44" s="226"/>
      <c r="OL44" s="226"/>
      <c r="OM44" s="226"/>
      <c r="OO44" s="226"/>
      <c r="OP44" s="226"/>
      <c r="OR44" s="226"/>
      <c r="OS44" s="226"/>
      <c r="OU44" s="226"/>
      <c r="OV44" s="226"/>
      <c r="OX44" s="226"/>
      <c r="OY44" s="226"/>
      <c r="PA44" s="226"/>
      <c r="PB44" s="226"/>
      <c r="PD44" s="226"/>
      <c r="PE44" s="226"/>
      <c r="PG44" s="226"/>
      <c r="PH44" s="226"/>
      <c r="PJ44" s="226"/>
      <c r="PK44" s="226"/>
      <c r="PM44" s="226"/>
      <c r="PN44" s="226"/>
      <c r="PP44" s="226"/>
      <c r="PQ44" s="226"/>
      <c r="PS44" s="226"/>
      <c r="PT44" s="226"/>
      <c r="PV44" s="226"/>
      <c r="PW44" s="226"/>
      <c r="PY44" s="226"/>
      <c r="PZ44" s="226"/>
      <c r="QB44" s="226"/>
      <c r="QC44" s="226"/>
      <c r="QE44" s="226"/>
      <c r="QF44" s="226"/>
      <c r="QH44" s="226"/>
      <c r="QI44" s="226"/>
      <c r="QK44" s="226"/>
      <c r="QL44" s="226"/>
      <c r="QN44" s="226"/>
      <c r="QO44" s="226"/>
      <c r="QQ44" s="226"/>
      <c r="QR44" s="226"/>
      <c r="QT44" s="226"/>
      <c r="QU44" s="226"/>
      <c r="QW44" s="226"/>
      <c r="QX44" s="226"/>
      <c r="QZ44" s="226"/>
      <c r="RA44" s="226"/>
      <c r="RC44" s="226"/>
      <c r="RD44" s="226"/>
      <c r="RF44" s="226"/>
      <c r="RG44" s="226"/>
      <c r="RI44" s="226"/>
      <c r="RJ44" s="226"/>
      <c r="RL44" s="226"/>
      <c r="RM44" s="226"/>
      <c r="RO44" s="226"/>
      <c r="RP44" s="226"/>
      <c r="RR44" s="226"/>
      <c r="RS44" s="226"/>
      <c r="RU44" s="226"/>
      <c r="RV44" s="226"/>
      <c r="RX44" s="226"/>
      <c r="RY44" s="226"/>
      <c r="SA44" s="226"/>
      <c r="SB44" s="226"/>
      <c r="SD44" s="226"/>
      <c r="SE44" s="226"/>
    </row>
    <row r="45" spans="1:499" ht="12.4" customHeight="1">
      <c r="A45" s="226" t="s">
        <v>892</v>
      </c>
      <c r="B45" s="237" t="s">
        <v>452</v>
      </c>
      <c r="C45" s="286">
        <v>0</v>
      </c>
      <c r="D45" s="238">
        <v>0</v>
      </c>
      <c r="E45" s="287">
        <v>9</v>
      </c>
      <c r="F45" s="258">
        <f>IF(E45="-","-",IF(E45="","",_xlfn.RANK.EQ(E45,$E$33:$E$89,1)+COUNTIF($E$33:E45,E45)-1))</f>
        <v>9</v>
      </c>
      <c r="G45" s="291">
        <f t="shared" si="0"/>
        <v>12</v>
      </c>
      <c r="H45" s="290" t="str">
        <f t="shared" si="1"/>
        <v>群馬</v>
      </c>
      <c r="I45" s="291">
        <f t="shared" si="2"/>
        <v>0</v>
      </c>
      <c r="J45" s="292">
        <f t="shared" si="3"/>
        <v>0</v>
      </c>
      <c r="K45" s="226">
        <v>13</v>
      </c>
      <c r="L45" s="226"/>
      <c r="M45" s="226"/>
      <c r="O45" s="226"/>
      <c r="P45" s="226"/>
      <c r="R45" s="226"/>
      <c r="S45" s="226"/>
      <c r="U45" s="226"/>
      <c r="V45" s="226"/>
      <c r="X45" s="226"/>
      <c r="Y45" s="226"/>
      <c r="AA45" s="226"/>
      <c r="AB45" s="226"/>
      <c r="AD45" s="226"/>
      <c r="AE45" s="226"/>
      <c r="AG45" s="226"/>
      <c r="AH45" s="226"/>
      <c r="AJ45" s="226"/>
      <c r="AK45" s="226"/>
      <c r="AM45" s="226"/>
      <c r="AN45" s="226"/>
      <c r="AP45" s="226"/>
      <c r="AQ45" s="226"/>
      <c r="AS45" s="226"/>
      <c r="AT45" s="226"/>
      <c r="AV45" s="226"/>
      <c r="AW45" s="226"/>
      <c r="AY45" s="226"/>
      <c r="AZ45" s="226"/>
      <c r="BB45" s="226"/>
      <c r="BC45" s="226"/>
      <c r="BE45" s="226"/>
      <c r="BF45" s="226"/>
      <c r="BH45" s="226"/>
      <c r="BI45" s="226"/>
      <c r="BK45" s="226"/>
      <c r="BL45" s="226"/>
      <c r="BN45" s="226"/>
      <c r="BO45" s="226"/>
      <c r="BQ45" s="226"/>
      <c r="BR45" s="226"/>
      <c r="BT45" s="226"/>
      <c r="BU45" s="226"/>
      <c r="BW45" s="226"/>
      <c r="BX45" s="226"/>
      <c r="BZ45" s="226"/>
      <c r="CA45" s="226"/>
      <c r="CC45" s="226"/>
      <c r="CD45" s="226"/>
      <c r="CF45" s="226"/>
      <c r="CG45" s="226"/>
      <c r="CI45" s="226"/>
      <c r="CJ45" s="226"/>
      <c r="CL45" s="226"/>
      <c r="CM45" s="226"/>
      <c r="CO45" s="226"/>
      <c r="CP45" s="226"/>
      <c r="CR45" s="226"/>
      <c r="CS45" s="226"/>
      <c r="CU45" s="226"/>
      <c r="CV45" s="226"/>
      <c r="CX45" s="226"/>
      <c r="CY45" s="226"/>
      <c r="DA45" s="226"/>
      <c r="DB45" s="226"/>
      <c r="DD45" s="226"/>
      <c r="DE45" s="226"/>
      <c r="DG45" s="226"/>
      <c r="DH45" s="226"/>
      <c r="DJ45" s="226"/>
      <c r="DK45" s="226"/>
      <c r="DM45" s="226"/>
      <c r="DN45" s="226"/>
      <c r="DP45" s="226"/>
      <c r="DQ45" s="226"/>
      <c r="DS45" s="226"/>
      <c r="DT45" s="226"/>
      <c r="DV45" s="226"/>
      <c r="DW45" s="226"/>
      <c r="DY45" s="226"/>
      <c r="DZ45" s="226"/>
      <c r="EB45" s="226"/>
      <c r="EC45" s="226"/>
      <c r="EE45" s="226"/>
      <c r="EF45" s="226"/>
      <c r="EH45" s="226"/>
      <c r="EI45" s="226"/>
      <c r="EK45" s="226"/>
      <c r="EL45" s="226"/>
      <c r="EN45" s="226"/>
      <c r="EO45" s="226"/>
      <c r="EQ45" s="226"/>
      <c r="ER45" s="226"/>
      <c r="ET45" s="226"/>
      <c r="EU45" s="226"/>
      <c r="EW45" s="226"/>
      <c r="EX45" s="226"/>
      <c r="EZ45" s="226"/>
      <c r="FA45" s="226"/>
      <c r="FC45" s="226"/>
      <c r="FD45" s="226"/>
      <c r="FF45" s="226"/>
      <c r="FG45" s="226"/>
      <c r="FI45" s="226"/>
      <c r="FJ45" s="226"/>
      <c r="FL45" s="226"/>
      <c r="FM45" s="226"/>
      <c r="FO45" s="226"/>
      <c r="FP45" s="226"/>
      <c r="FR45" s="226"/>
      <c r="FS45" s="226"/>
      <c r="FU45" s="226"/>
      <c r="FV45" s="226"/>
      <c r="FX45" s="226"/>
      <c r="FY45" s="226"/>
      <c r="GA45" s="226"/>
      <c r="GB45" s="226"/>
      <c r="GD45" s="226"/>
      <c r="GE45" s="226"/>
      <c r="GG45" s="226"/>
      <c r="GH45" s="226"/>
      <c r="GJ45" s="226"/>
      <c r="GK45" s="226"/>
      <c r="GM45" s="226"/>
      <c r="GN45" s="226"/>
      <c r="GP45" s="226"/>
      <c r="GQ45" s="226"/>
      <c r="GS45" s="226"/>
      <c r="GT45" s="226"/>
      <c r="GV45" s="226"/>
      <c r="GW45" s="226"/>
      <c r="GY45" s="226"/>
      <c r="GZ45" s="226"/>
      <c r="HB45" s="226"/>
      <c r="HC45" s="226"/>
      <c r="HE45" s="226"/>
      <c r="HF45" s="226"/>
      <c r="HH45" s="226"/>
      <c r="HI45" s="226"/>
      <c r="HK45" s="226"/>
      <c r="HL45" s="226"/>
      <c r="HN45" s="226"/>
      <c r="HO45" s="226"/>
      <c r="HQ45" s="226"/>
      <c r="HR45" s="226"/>
      <c r="HT45" s="226"/>
      <c r="HU45" s="226"/>
      <c r="HW45" s="226"/>
      <c r="HX45" s="226"/>
      <c r="HZ45" s="226"/>
      <c r="IA45" s="226"/>
      <c r="IC45" s="226"/>
      <c r="ID45" s="226"/>
      <c r="IF45" s="226"/>
      <c r="IG45" s="226"/>
      <c r="II45" s="226"/>
      <c r="IJ45" s="226"/>
      <c r="IL45" s="226"/>
      <c r="IM45" s="226"/>
      <c r="IO45" s="226"/>
      <c r="IP45" s="226"/>
      <c r="IR45" s="226"/>
      <c r="IS45" s="226"/>
      <c r="IU45" s="226"/>
      <c r="IV45" s="226"/>
      <c r="IX45" s="226"/>
      <c r="IY45" s="226"/>
      <c r="JA45" s="226"/>
      <c r="JB45" s="226"/>
      <c r="JD45" s="226"/>
      <c r="JE45" s="226"/>
      <c r="JG45" s="226"/>
      <c r="JH45" s="226"/>
      <c r="JJ45" s="226"/>
      <c r="JK45" s="226"/>
      <c r="JM45" s="226"/>
      <c r="JN45" s="226"/>
      <c r="JP45" s="226"/>
      <c r="JQ45" s="226"/>
      <c r="JS45" s="226"/>
      <c r="JT45" s="226"/>
      <c r="JV45" s="226"/>
      <c r="JW45" s="226"/>
      <c r="JY45" s="226"/>
      <c r="JZ45" s="226"/>
      <c r="KB45" s="226"/>
      <c r="KC45" s="226"/>
      <c r="KE45" s="226"/>
      <c r="KF45" s="226"/>
      <c r="KH45" s="226"/>
      <c r="KI45" s="226"/>
      <c r="KK45" s="226"/>
      <c r="KL45" s="226"/>
      <c r="KN45" s="226"/>
      <c r="KO45" s="226"/>
      <c r="KQ45" s="226"/>
      <c r="KR45" s="226"/>
      <c r="KT45" s="226"/>
      <c r="KU45" s="226"/>
      <c r="KW45" s="226"/>
      <c r="KX45" s="226"/>
      <c r="KZ45" s="226"/>
      <c r="LA45" s="226"/>
      <c r="LC45" s="226"/>
      <c r="LD45" s="226"/>
      <c r="LF45" s="226"/>
      <c r="LG45" s="226"/>
      <c r="LI45" s="226"/>
      <c r="LJ45" s="226"/>
      <c r="LL45" s="226"/>
      <c r="LM45" s="226"/>
      <c r="LO45" s="226"/>
      <c r="LP45" s="226"/>
      <c r="LR45" s="226"/>
      <c r="LS45" s="226"/>
      <c r="LU45" s="226"/>
      <c r="LV45" s="226"/>
      <c r="LX45" s="226"/>
      <c r="LY45" s="226"/>
      <c r="MA45" s="226"/>
      <c r="MB45" s="226"/>
      <c r="MD45" s="226"/>
      <c r="ME45" s="226"/>
      <c r="MG45" s="226"/>
      <c r="MH45" s="226"/>
      <c r="MJ45" s="226"/>
      <c r="MK45" s="226"/>
      <c r="MM45" s="226"/>
      <c r="MN45" s="226"/>
      <c r="MP45" s="226"/>
      <c r="MQ45" s="226"/>
      <c r="MS45" s="226"/>
      <c r="MT45" s="226"/>
      <c r="MV45" s="226"/>
      <c r="MW45" s="226"/>
      <c r="MY45" s="226"/>
      <c r="MZ45" s="226"/>
      <c r="NB45" s="226"/>
      <c r="NC45" s="226"/>
      <c r="NE45" s="226"/>
      <c r="NF45" s="226"/>
      <c r="NH45" s="226"/>
      <c r="NI45" s="226"/>
      <c r="NK45" s="226"/>
      <c r="NL45" s="226"/>
      <c r="NN45" s="226"/>
      <c r="NO45" s="226"/>
      <c r="NQ45" s="226"/>
      <c r="NR45" s="226"/>
      <c r="NT45" s="226"/>
      <c r="NU45" s="226"/>
      <c r="NW45" s="226"/>
      <c r="NX45" s="226"/>
      <c r="NZ45" s="226"/>
      <c r="OA45" s="226"/>
      <c r="OC45" s="226"/>
      <c r="OD45" s="226"/>
      <c r="OF45" s="226"/>
      <c r="OG45" s="226"/>
      <c r="OI45" s="226"/>
      <c r="OJ45" s="226"/>
      <c r="OL45" s="226"/>
      <c r="OM45" s="226"/>
      <c r="OO45" s="226"/>
      <c r="OP45" s="226"/>
      <c r="OR45" s="226"/>
      <c r="OS45" s="226"/>
      <c r="OU45" s="226"/>
      <c r="OV45" s="226"/>
      <c r="OX45" s="226"/>
      <c r="OY45" s="226"/>
      <c r="PA45" s="226"/>
      <c r="PB45" s="226"/>
      <c r="PD45" s="226"/>
      <c r="PE45" s="226"/>
      <c r="PG45" s="226"/>
      <c r="PH45" s="226"/>
      <c r="PJ45" s="226"/>
      <c r="PK45" s="226"/>
      <c r="PM45" s="226"/>
      <c r="PN45" s="226"/>
      <c r="PP45" s="226"/>
      <c r="PQ45" s="226"/>
      <c r="PS45" s="226"/>
      <c r="PT45" s="226"/>
      <c r="PV45" s="226"/>
      <c r="PW45" s="226"/>
      <c r="PY45" s="226"/>
      <c r="PZ45" s="226"/>
      <c r="QB45" s="226"/>
      <c r="QC45" s="226"/>
      <c r="QE45" s="226"/>
      <c r="QF45" s="226"/>
      <c r="QH45" s="226"/>
      <c r="QI45" s="226"/>
      <c r="QK45" s="226"/>
      <c r="QL45" s="226"/>
      <c r="QN45" s="226"/>
      <c r="QO45" s="226"/>
      <c r="QQ45" s="226"/>
      <c r="QR45" s="226"/>
      <c r="QT45" s="226"/>
      <c r="QU45" s="226"/>
      <c r="QW45" s="226"/>
      <c r="QX45" s="226"/>
      <c r="QZ45" s="226"/>
      <c r="RA45" s="226"/>
      <c r="RC45" s="226"/>
      <c r="RD45" s="226"/>
      <c r="RF45" s="226"/>
      <c r="RG45" s="226"/>
      <c r="RI45" s="226"/>
      <c r="RJ45" s="226"/>
      <c r="RL45" s="226"/>
      <c r="RM45" s="226"/>
      <c r="RO45" s="226"/>
      <c r="RP45" s="226"/>
      <c r="RR45" s="226"/>
      <c r="RS45" s="226"/>
      <c r="RU45" s="226"/>
      <c r="RV45" s="226"/>
      <c r="RX45" s="226"/>
      <c r="RY45" s="226"/>
      <c r="SA45" s="226"/>
      <c r="SB45" s="226"/>
      <c r="SD45" s="226"/>
      <c r="SE45" s="226"/>
    </row>
    <row r="46" spans="1:499" ht="12.4" customHeight="1">
      <c r="A46" s="226" t="s">
        <v>893</v>
      </c>
      <c r="B46" s="237" t="s">
        <v>453</v>
      </c>
      <c r="C46" s="286" t="s">
        <v>478</v>
      </c>
      <c r="D46" s="238" t="s">
        <v>478</v>
      </c>
      <c r="E46" s="287" t="s">
        <v>116</v>
      </c>
      <c r="F46" s="258" t="str">
        <f>IF(E46="-","-",IF(E46="","",_xlfn.RANK.EQ(E46,$E$33:$E$89,1)+COUNTIF($E$33:E46,E46)-1))</f>
        <v>-</v>
      </c>
      <c r="G46" s="291">
        <f t="shared" si="0"/>
        <v>12</v>
      </c>
      <c r="H46" s="290" t="str">
        <f t="shared" si="1"/>
        <v>兵庫</v>
      </c>
      <c r="I46" s="291">
        <f t="shared" si="2"/>
        <v>0</v>
      </c>
      <c r="J46" s="292">
        <f t="shared" si="3"/>
        <v>0</v>
      </c>
      <c r="K46" s="226">
        <v>14</v>
      </c>
      <c r="L46" s="226"/>
      <c r="M46" s="226"/>
      <c r="O46" s="226"/>
      <c r="P46" s="226"/>
      <c r="R46" s="226"/>
      <c r="S46" s="226"/>
      <c r="U46" s="226"/>
      <c r="V46" s="226"/>
      <c r="X46" s="226"/>
      <c r="Y46" s="226"/>
      <c r="AA46" s="226"/>
      <c r="AB46" s="226"/>
      <c r="AD46" s="226"/>
      <c r="AE46" s="226"/>
      <c r="AG46" s="226"/>
      <c r="AH46" s="226"/>
      <c r="AJ46" s="226"/>
      <c r="AK46" s="226"/>
      <c r="AM46" s="226"/>
      <c r="AN46" s="226"/>
      <c r="AP46" s="226"/>
      <c r="AQ46" s="226"/>
      <c r="AS46" s="226"/>
      <c r="AT46" s="226"/>
      <c r="AV46" s="226"/>
      <c r="AW46" s="226"/>
      <c r="AY46" s="226"/>
      <c r="AZ46" s="226"/>
      <c r="BB46" s="226"/>
      <c r="BC46" s="226"/>
      <c r="BE46" s="226"/>
      <c r="BF46" s="226"/>
      <c r="BH46" s="226"/>
      <c r="BI46" s="226"/>
      <c r="BK46" s="226"/>
      <c r="BL46" s="226"/>
      <c r="BN46" s="226"/>
      <c r="BO46" s="226"/>
      <c r="BQ46" s="226"/>
      <c r="BR46" s="226"/>
      <c r="BT46" s="226"/>
      <c r="BU46" s="226"/>
      <c r="BW46" s="226"/>
      <c r="BX46" s="226"/>
      <c r="BZ46" s="226"/>
      <c r="CA46" s="226"/>
      <c r="CC46" s="226"/>
      <c r="CD46" s="226"/>
      <c r="CF46" s="226"/>
      <c r="CG46" s="226"/>
      <c r="CI46" s="226"/>
      <c r="CJ46" s="226"/>
      <c r="CL46" s="226"/>
      <c r="CM46" s="226"/>
      <c r="CO46" s="226"/>
      <c r="CP46" s="226"/>
      <c r="CR46" s="226"/>
      <c r="CS46" s="226"/>
      <c r="CU46" s="226"/>
      <c r="CV46" s="226"/>
      <c r="CX46" s="226"/>
      <c r="CY46" s="226"/>
      <c r="DA46" s="226"/>
      <c r="DB46" s="226"/>
      <c r="DD46" s="226"/>
      <c r="DE46" s="226"/>
      <c r="DG46" s="226"/>
      <c r="DH46" s="226"/>
      <c r="DJ46" s="226"/>
      <c r="DK46" s="226"/>
      <c r="DM46" s="226"/>
      <c r="DN46" s="226"/>
      <c r="DP46" s="226"/>
      <c r="DQ46" s="226"/>
      <c r="DS46" s="226"/>
      <c r="DT46" s="226"/>
      <c r="DV46" s="226"/>
      <c r="DW46" s="226"/>
      <c r="DY46" s="226"/>
      <c r="DZ46" s="226"/>
      <c r="EB46" s="226"/>
      <c r="EC46" s="226"/>
      <c r="EE46" s="226"/>
      <c r="EF46" s="226"/>
      <c r="EH46" s="226"/>
      <c r="EI46" s="226"/>
      <c r="EK46" s="226"/>
      <c r="EL46" s="226"/>
      <c r="EN46" s="226"/>
      <c r="EO46" s="226"/>
      <c r="EQ46" s="226"/>
      <c r="ER46" s="226"/>
      <c r="ET46" s="226"/>
      <c r="EU46" s="226"/>
      <c r="EW46" s="226"/>
      <c r="EX46" s="226"/>
      <c r="EZ46" s="226"/>
      <c r="FA46" s="226"/>
      <c r="FC46" s="226"/>
      <c r="FD46" s="226"/>
      <c r="FF46" s="226"/>
      <c r="FG46" s="226"/>
      <c r="FI46" s="226"/>
      <c r="FJ46" s="226"/>
      <c r="FL46" s="226"/>
      <c r="FM46" s="226"/>
      <c r="FO46" s="226"/>
      <c r="FP46" s="226"/>
      <c r="FR46" s="226"/>
      <c r="FS46" s="226"/>
      <c r="FU46" s="226"/>
      <c r="FV46" s="226"/>
      <c r="FX46" s="226"/>
      <c r="FY46" s="226"/>
      <c r="GA46" s="226"/>
      <c r="GB46" s="226"/>
      <c r="GD46" s="226"/>
      <c r="GE46" s="226"/>
      <c r="GG46" s="226"/>
      <c r="GH46" s="226"/>
      <c r="GJ46" s="226"/>
      <c r="GK46" s="226"/>
      <c r="GM46" s="226"/>
      <c r="GN46" s="226"/>
      <c r="GP46" s="226"/>
      <c r="GQ46" s="226"/>
      <c r="GS46" s="226"/>
      <c r="GT46" s="226"/>
      <c r="GV46" s="226"/>
      <c r="GW46" s="226"/>
      <c r="GY46" s="226"/>
      <c r="GZ46" s="226"/>
      <c r="HB46" s="226"/>
      <c r="HC46" s="226"/>
      <c r="HE46" s="226"/>
      <c r="HF46" s="226"/>
      <c r="HH46" s="226"/>
      <c r="HI46" s="226"/>
      <c r="HK46" s="226"/>
      <c r="HL46" s="226"/>
      <c r="HN46" s="226"/>
      <c r="HO46" s="226"/>
      <c r="HQ46" s="226"/>
      <c r="HR46" s="226"/>
      <c r="HT46" s="226"/>
      <c r="HU46" s="226"/>
      <c r="HW46" s="226"/>
      <c r="HX46" s="226"/>
      <c r="HZ46" s="226"/>
      <c r="IA46" s="226"/>
      <c r="IC46" s="226"/>
      <c r="ID46" s="226"/>
      <c r="IF46" s="226"/>
      <c r="IG46" s="226"/>
      <c r="II46" s="226"/>
      <c r="IJ46" s="226"/>
      <c r="IL46" s="226"/>
      <c r="IM46" s="226"/>
      <c r="IO46" s="226"/>
      <c r="IP46" s="226"/>
      <c r="IR46" s="226"/>
      <c r="IS46" s="226"/>
      <c r="IU46" s="226"/>
      <c r="IV46" s="226"/>
      <c r="IX46" s="226"/>
      <c r="IY46" s="226"/>
      <c r="JA46" s="226"/>
      <c r="JB46" s="226"/>
      <c r="JD46" s="226"/>
      <c r="JE46" s="226"/>
      <c r="JG46" s="226"/>
      <c r="JH46" s="226"/>
      <c r="JJ46" s="226"/>
      <c r="JK46" s="226"/>
      <c r="JM46" s="226"/>
      <c r="JN46" s="226"/>
      <c r="JP46" s="226"/>
      <c r="JQ46" s="226"/>
      <c r="JS46" s="226"/>
      <c r="JT46" s="226"/>
      <c r="JV46" s="226"/>
      <c r="JW46" s="226"/>
      <c r="JY46" s="226"/>
      <c r="JZ46" s="226"/>
      <c r="KB46" s="226"/>
      <c r="KC46" s="226"/>
      <c r="KE46" s="226"/>
      <c r="KF46" s="226"/>
      <c r="KH46" s="226"/>
      <c r="KI46" s="226"/>
      <c r="KK46" s="226"/>
      <c r="KL46" s="226"/>
      <c r="KN46" s="226"/>
      <c r="KO46" s="226"/>
      <c r="KQ46" s="226"/>
      <c r="KR46" s="226"/>
      <c r="KT46" s="226"/>
      <c r="KU46" s="226"/>
      <c r="KW46" s="226"/>
      <c r="KX46" s="226"/>
      <c r="KZ46" s="226"/>
      <c r="LA46" s="226"/>
      <c r="LC46" s="226"/>
      <c r="LD46" s="226"/>
      <c r="LF46" s="226"/>
      <c r="LG46" s="226"/>
      <c r="LI46" s="226"/>
      <c r="LJ46" s="226"/>
      <c r="LL46" s="226"/>
      <c r="LM46" s="226"/>
      <c r="LO46" s="226"/>
      <c r="LP46" s="226"/>
      <c r="LR46" s="226"/>
      <c r="LS46" s="226"/>
      <c r="LU46" s="226"/>
      <c r="LV46" s="226"/>
      <c r="LX46" s="226"/>
      <c r="LY46" s="226"/>
      <c r="MA46" s="226"/>
      <c r="MB46" s="226"/>
      <c r="MD46" s="226"/>
      <c r="ME46" s="226"/>
      <c r="MG46" s="226"/>
      <c r="MH46" s="226"/>
      <c r="MJ46" s="226"/>
      <c r="MK46" s="226"/>
      <c r="MM46" s="226"/>
      <c r="MN46" s="226"/>
      <c r="MP46" s="226"/>
      <c r="MQ46" s="226"/>
      <c r="MS46" s="226"/>
      <c r="MT46" s="226"/>
      <c r="MV46" s="226"/>
      <c r="MW46" s="226"/>
      <c r="MY46" s="226"/>
      <c r="MZ46" s="226"/>
      <c r="NB46" s="226"/>
      <c r="NC46" s="226"/>
      <c r="NE46" s="226"/>
      <c r="NF46" s="226"/>
      <c r="NH46" s="226"/>
      <c r="NI46" s="226"/>
      <c r="NK46" s="226"/>
      <c r="NL46" s="226"/>
      <c r="NN46" s="226"/>
      <c r="NO46" s="226"/>
      <c r="NQ46" s="226"/>
      <c r="NR46" s="226"/>
      <c r="NT46" s="226"/>
      <c r="NU46" s="226"/>
      <c r="NW46" s="226"/>
      <c r="NX46" s="226"/>
      <c r="NZ46" s="226"/>
      <c r="OA46" s="226"/>
      <c r="OC46" s="226"/>
      <c r="OD46" s="226"/>
      <c r="OF46" s="226"/>
      <c r="OG46" s="226"/>
      <c r="OI46" s="226"/>
      <c r="OJ46" s="226"/>
      <c r="OL46" s="226"/>
      <c r="OM46" s="226"/>
      <c r="OO46" s="226"/>
      <c r="OP46" s="226"/>
      <c r="OR46" s="226"/>
      <c r="OS46" s="226"/>
      <c r="OU46" s="226"/>
      <c r="OV46" s="226"/>
      <c r="OX46" s="226"/>
      <c r="OY46" s="226"/>
      <c r="PA46" s="226"/>
      <c r="PB46" s="226"/>
      <c r="PD46" s="226"/>
      <c r="PE46" s="226"/>
      <c r="PG46" s="226"/>
      <c r="PH46" s="226"/>
      <c r="PJ46" s="226"/>
      <c r="PK46" s="226"/>
      <c r="PM46" s="226"/>
      <c r="PN46" s="226"/>
      <c r="PP46" s="226"/>
      <c r="PQ46" s="226"/>
      <c r="PS46" s="226"/>
      <c r="PT46" s="226"/>
      <c r="PV46" s="226"/>
      <c r="PW46" s="226"/>
      <c r="PY46" s="226"/>
      <c r="PZ46" s="226"/>
      <c r="QB46" s="226"/>
      <c r="QC46" s="226"/>
      <c r="QE46" s="226"/>
      <c r="QF46" s="226"/>
      <c r="QH46" s="226"/>
      <c r="QI46" s="226"/>
      <c r="QK46" s="226"/>
      <c r="QL46" s="226"/>
      <c r="QN46" s="226"/>
      <c r="QO46" s="226"/>
      <c r="QQ46" s="226"/>
      <c r="QR46" s="226"/>
      <c r="QT46" s="226"/>
      <c r="QU46" s="226"/>
      <c r="QW46" s="226"/>
      <c r="QX46" s="226"/>
      <c r="QZ46" s="226"/>
      <c r="RA46" s="226"/>
      <c r="RC46" s="226"/>
      <c r="RD46" s="226"/>
      <c r="RF46" s="226"/>
      <c r="RG46" s="226"/>
      <c r="RI46" s="226"/>
      <c r="RJ46" s="226"/>
      <c r="RL46" s="226"/>
      <c r="RM46" s="226"/>
      <c r="RO46" s="226"/>
      <c r="RP46" s="226"/>
      <c r="RR46" s="226"/>
      <c r="RS46" s="226"/>
      <c r="RU46" s="226"/>
      <c r="RV46" s="226"/>
      <c r="RX46" s="226"/>
      <c r="RY46" s="226"/>
      <c r="SA46" s="226"/>
      <c r="SB46" s="226"/>
      <c r="SD46" s="226"/>
      <c r="SE46" s="226"/>
    </row>
    <row r="47" spans="1:499" ht="12.4" customHeight="1">
      <c r="A47" s="226" t="s">
        <v>894</v>
      </c>
      <c r="B47" s="237" t="s">
        <v>454</v>
      </c>
      <c r="C47" s="286" t="s">
        <v>478</v>
      </c>
      <c r="D47" s="238" t="s">
        <v>478</v>
      </c>
      <c r="E47" s="287" t="s">
        <v>116</v>
      </c>
      <c r="F47" s="258" t="str">
        <f>IF(E47="-","-",IF(E47="","",_xlfn.RANK.EQ(E47,$E$33:$E$89,1)+COUNTIF($E$33:E47,E47)-1))</f>
        <v>-</v>
      </c>
      <c r="G47" s="291">
        <f t="shared" si="0"/>
        <v>15</v>
      </c>
      <c r="H47" s="290" t="str">
        <f t="shared" si="1"/>
        <v>岩手</v>
      </c>
      <c r="I47" s="291">
        <f t="shared" si="2"/>
        <v>0</v>
      </c>
      <c r="J47" s="292">
        <f t="shared" si="3"/>
        <v>0</v>
      </c>
      <c r="K47" s="226">
        <v>15</v>
      </c>
      <c r="L47" s="226"/>
      <c r="M47" s="226"/>
      <c r="O47" s="226"/>
      <c r="P47" s="226"/>
      <c r="R47" s="226"/>
      <c r="S47" s="226"/>
      <c r="U47" s="226"/>
      <c r="V47" s="226"/>
      <c r="X47" s="226"/>
      <c r="Y47" s="226"/>
      <c r="AA47" s="226"/>
      <c r="AB47" s="226"/>
      <c r="AD47" s="226"/>
      <c r="AE47" s="226"/>
      <c r="AG47" s="226"/>
      <c r="AH47" s="226"/>
      <c r="AJ47" s="226"/>
      <c r="AK47" s="226"/>
      <c r="AM47" s="226"/>
      <c r="AN47" s="226"/>
      <c r="AP47" s="226"/>
      <c r="AQ47" s="226"/>
      <c r="AS47" s="226"/>
      <c r="AT47" s="226"/>
      <c r="AV47" s="226"/>
      <c r="AW47" s="226"/>
      <c r="AY47" s="226"/>
      <c r="AZ47" s="226"/>
      <c r="BB47" s="226"/>
      <c r="BC47" s="226"/>
      <c r="BE47" s="226"/>
      <c r="BF47" s="226"/>
      <c r="BH47" s="226"/>
      <c r="BI47" s="226"/>
      <c r="BK47" s="226"/>
      <c r="BL47" s="226"/>
      <c r="BN47" s="226"/>
      <c r="BO47" s="226"/>
      <c r="BQ47" s="226"/>
      <c r="BR47" s="226"/>
      <c r="BT47" s="226"/>
      <c r="BU47" s="226"/>
      <c r="BW47" s="226"/>
      <c r="BX47" s="226"/>
      <c r="BZ47" s="226"/>
      <c r="CA47" s="226"/>
      <c r="CC47" s="226"/>
      <c r="CD47" s="226"/>
      <c r="CF47" s="226"/>
      <c r="CG47" s="226"/>
      <c r="CI47" s="226"/>
      <c r="CJ47" s="226"/>
      <c r="CL47" s="226"/>
      <c r="CM47" s="226"/>
      <c r="CO47" s="226"/>
      <c r="CP47" s="226"/>
      <c r="CR47" s="226"/>
      <c r="CS47" s="226"/>
      <c r="CU47" s="226"/>
      <c r="CV47" s="226"/>
      <c r="CX47" s="226"/>
      <c r="CY47" s="226"/>
      <c r="DA47" s="226"/>
      <c r="DB47" s="226"/>
      <c r="DD47" s="226"/>
      <c r="DE47" s="226"/>
      <c r="DG47" s="226"/>
      <c r="DH47" s="226"/>
      <c r="DJ47" s="226"/>
      <c r="DK47" s="226"/>
      <c r="DM47" s="226"/>
      <c r="DN47" s="226"/>
      <c r="DP47" s="226"/>
      <c r="DQ47" s="226"/>
      <c r="DS47" s="226"/>
      <c r="DT47" s="226"/>
      <c r="DV47" s="226"/>
      <c r="DW47" s="226"/>
      <c r="DY47" s="226"/>
      <c r="DZ47" s="226"/>
      <c r="EB47" s="226"/>
      <c r="EC47" s="226"/>
      <c r="EE47" s="226"/>
      <c r="EF47" s="226"/>
      <c r="EH47" s="226"/>
      <c r="EI47" s="226"/>
      <c r="EK47" s="226"/>
      <c r="EL47" s="226"/>
      <c r="EN47" s="226"/>
      <c r="EO47" s="226"/>
      <c r="EQ47" s="226"/>
      <c r="ER47" s="226"/>
      <c r="ET47" s="226"/>
      <c r="EU47" s="226"/>
      <c r="EW47" s="226"/>
      <c r="EX47" s="226"/>
      <c r="EZ47" s="226"/>
      <c r="FA47" s="226"/>
      <c r="FC47" s="226"/>
      <c r="FD47" s="226"/>
      <c r="FF47" s="226"/>
      <c r="FG47" s="226"/>
      <c r="FI47" s="226"/>
      <c r="FJ47" s="226"/>
      <c r="FL47" s="226"/>
      <c r="FM47" s="226"/>
      <c r="FO47" s="226"/>
      <c r="FP47" s="226"/>
      <c r="FR47" s="226"/>
      <c r="FS47" s="226"/>
      <c r="FU47" s="226"/>
      <c r="FV47" s="226"/>
      <c r="FX47" s="226"/>
      <c r="FY47" s="226"/>
      <c r="GA47" s="226"/>
      <c r="GB47" s="226"/>
      <c r="GD47" s="226"/>
      <c r="GE47" s="226"/>
      <c r="GG47" s="226"/>
      <c r="GH47" s="226"/>
      <c r="GJ47" s="226"/>
      <c r="GK47" s="226"/>
      <c r="GM47" s="226"/>
      <c r="GN47" s="226"/>
      <c r="GP47" s="226"/>
      <c r="GQ47" s="226"/>
      <c r="GS47" s="226"/>
      <c r="GT47" s="226"/>
      <c r="GV47" s="226"/>
      <c r="GW47" s="226"/>
      <c r="GY47" s="226"/>
      <c r="GZ47" s="226"/>
      <c r="HB47" s="226"/>
      <c r="HC47" s="226"/>
      <c r="HE47" s="226"/>
      <c r="HF47" s="226"/>
      <c r="HH47" s="226"/>
      <c r="HI47" s="226"/>
      <c r="HK47" s="226"/>
      <c r="HL47" s="226"/>
      <c r="HN47" s="226"/>
      <c r="HO47" s="226"/>
      <c r="HQ47" s="226"/>
      <c r="HR47" s="226"/>
      <c r="HT47" s="226"/>
      <c r="HU47" s="226"/>
      <c r="HW47" s="226"/>
      <c r="HX47" s="226"/>
      <c r="HZ47" s="226"/>
      <c r="IA47" s="226"/>
      <c r="IC47" s="226"/>
      <c r="ID47" s="226"/>
      <c r="IF47" s="226"/>
      <c r="IG47" s="226"/>
      <c r="II47" s="226"/>
      <c r="IJ47" s="226"/>
      <c r="IL47" s="226"/>
      <c r="IM47" s="226"/>
      <c r="IO47" s="226"/>
      <c r="IP47" s="226"/>
      <c r="IR47" s="226"/>
      <c r="IS47" s="226"/>
      <c r="IU47" s="226"/>
      <c r="IV47" s="226"/>
      <c r="IX47" s="226"/>
      <c r="IY47" s="226"/>
      <c r="JA47" s="226"/>
      <c r="JB47" s="226"/>
      <c r="JD47" s="226"/>
      <c r="JE47" s="226"/>
      <c r="JG47" s="226"/>
      <c r="JH47" s="226"/>
      <c r="JJ47" s="226"/>
      <c r="JK47" s="226"/>
      <c r="JM47" s="226"/>
      <c r="JN47" s="226"/>
      <c r="JP47" s="226"/>
      <c r="JQ47" s="226"/>
      <c r="JS47" s="226"/>
      <c r="JT47" s="226"/>
      <c r="JV47" s="226"/>
      <c r="JW47" s="226"/>
      <c r="JY47" s="226"/>
      <c r="JZ47" s="226"/>
      <c r="KB47" s="226"/>
      <c r="KC47" s="226"/>
      <c r="KE47" s="226"/>
      <c r="KF47" s="226"/>
      <c r="KH47" s="226"/>
      <c r="KI47" s="226"/>
      <c r="KK47" s="226"/>
      <c r="KL47" s="226"/>
      <c r="KN47" s="226"/>
      <c r="KO47" s="226"/>
      <c r="KQ47" s="226"/>
      <c r="KR47" s="226"/>
      <c r="KT47" s="226"/>
      <c r="KU47" s="226"/>
      <c r="KW47" s="226"/>
      <c r="KX47" s="226"/>
      <c r="KZ47" s="226"/>
      <c r="LA47" s="226"/>
      <c r="LC47" s="226"/>
      <c r="LD47" s="226"/>
      <c r="LF47" s="226"/>
      <c r="LG47" s="226"/>
      <c r="LI47" s="226"/>
      <c r="LJ47" s="226"/>
      <c r="LL47" s="226"/>
      <c r="LM47" s="226"/>
      <c r="LO47" s="226"/>
      <c r="LP47" s="226"/>
      <c r="LR47" s="226"/>
      <c r="LS47" s="226"/>
      <c r="LU47" s="226"/>
      <c r="LV47" s="226"/>
      <c r="LX47" s="226"/>
      <c r="LY47" s="226"/>
      <c r="MA47" s="226"/>
      <c r="MB47" s="226"/>
      <c r="MD47" s="226"/>
      <c r="ME47" s="226"/>
      <c r="MG47" s="226"/>
      <c r="MH47" s="226"/>
      <c r="MJ47" s="226"/>
      <c r="MK47" s="226"/>
      <c r="MM47" s="226"/>
      <c r="MN47" s="226"/>
      <c r="MP47" s="226"/>
      <c r="MQ47" s="226"/>
      <c r="MS47" s="226"/>
      <c r="MT47" s="226"/>
      <c r="MV47" s="226"/>
      <c r="MW47" s="226"/>
      <c r="MY47" s="226"/>
      <c r="MZ47" s="226"/>
      <c r="NB47" s="226"/>
      <c r="NC47" s="226"/>
      <c r="NE47" s="226"/>
      <c r="NF47" s="226"/>
      <c r="NH47" s="226"/>
      <c r="NI47" s="226"/>
      <c r="NK47" s="226"/>
      <c r="NL47" s="226"/>
      <c r="NN47" s="226"/>
      <c r="NO47" s="226"/>
      <c r="NQ47" s="226"/>
      <c r="NR47" s="226"/>
      <c r="NT47" s="226"/>
      <c r="NU47" s="226"/>
      <c r="NW47" s="226"/>
      <c r="NX47" s="226"/>
      <c r="NZ47" s="226"/>
      <c r="OA47" s="226"/>
      <c r="OC47" s="226"/>
      <c r="OD47" s="226"/>
      <c r="OF47" s="226"/>
      <c r="OG47" s="226"/>
      <c r="OI47" s="226"/>
      <c r="OJ47" s="226"/>
      <c r="OL47" s="226"/>
      <c r="OM47" s="226"/>
      <c r="OO47" s="226"/>
      <c r="OP47" s="226"/>
      <c r="OR47" s="226"/>
      <c r="OS47" s="226"/>
      <c r="OU47" s="226"/>
      <c r="OV47" s="226"/>
      <c r="OX47" s="226"/>
      <c r="OY47" s="226"/>
      <c r="PA47" s="226"/>
      <c r="PB47" s="226"/>
      <c r="PD47" s="226"/>
      <c r="PE47" s="226"/>
      <c r="PG47" s="226"/>
      <c r="PH47" s="226"/>
      <c r="PJ47" s="226"/>
      <c r="PK47" s="226"/>
      <c r="PM47" s="226"/>
      <c r="PN47" s="226"/>
      <c r="PP47" s="226"/>
      <c r="PQ47" s="226"/>
      <c r="PS47" s="226"/>
      <c r="PT47" s="226"/>
      <c r="PV47" s="226"/>
      <c r="PW47" s="226"/>
      <c r="PY47" s="226"/>
      <c r="PZ47" s="226"/>
      <c r="QB47" s="226"/>
      <c r="QC47" s="226"/>
      <c r="QE47" s="226"/>
      <c r="QF47" s="226"/>
      <c r="QH47" s="226"/>
      <c r="QI47" s="226"/>
      <c r="QK47" s="226"/>
      <c r="QL47" s="226"/>
      <c r="QN47" s="226"/>
      <c r="QO47" s="226"/>
      <c r="QQ47" s="226"/>
      <c r="QR47" s="226"/>
      <c r="QT47" s="226"/>
      <c r="QU47" s="226"/>
      <c r="QW47" s="226"/>
      <c r="QX47" s="226"/>
      <c r="QZ47" s="226"/>
      <c r="RA47" s="226"/>
      <c r="RC47" s="226"/>
      <c r="RD47" s="226"/>
      <c r="RF47" s="226"/>
      <c r="RG47" s="226"/>
      <c r="RI47" s="226"/>
      <c r="RJ47" s="226"/>
      <c r="RL47" s="226"/>
      <c r="RM47" s="226"/>
      <c r="RO47" s="226"/>
      <c r="RP47" s="226"/>
      <c r="RR47" s="226"/>
      <c r="RS47" s="226"/>
      <c r="RU47" s="226"/>
      <c r="RV47" s="226"/>
      <c r="RX47" s="226"/>
      <c r="RY47" s="226"/>
      <c r="SA47" s="226"/>
      <c r="SB47" s="226"/>
      <c r="SD47" s="226"/>
      <c r="SE47" s="226"/>
    </row>
    <row r="48" spans="1:499" ht="12.4" customHeight="1">
      <c r="A48" s="226" t="s">
        <v>895</v>
      </c>
      <c r="B48" s="237" t="s">
        <v>455</v>
      </c>
      <c r="C48" s="286" t="s">
        <v>478</v>
      </c>
      <c r="D48" s="238" t="s">
        <v>478</v>
      </c>
      <c r="E48" s="287" t="s">
        <v>116</v>
      </c>
      <c r="F48" s="258" t="str">
        <f>IF(E48="-","-",IF(E48="","",_xlfn.RANK.EQ(E48,$E$33:$E$89,1)+COUNTIF($E$33:E48,E48)-1))</f>
        <v>-</v>
      </c>
      <c r="G48" s="291">
        <f t="shared" si="0"/>
        <v>15</v>
      </c>
      <c r="H48" s="290" t="str">
        <f t="shared" si="1"/>
        <v>栃木</v>
      </c>
      <c r="I48" s="291">
        <f t="shared" si="2"/>
        <v>0</v>
      </c>
      <c r="J48" s="292">
        <f t="shared" si="3"/>
        <v>0</v>
      </c>
      <c r="K48" s="226">
        <v>16</v>
      </c>
      <c r="L48" s="226"/>
      <c r="M48" s="226"/>
      <c r="O48" s="226"/>
      <c r="P48" s="226"/>
      <c r="R48" s="226"/>
      <c r="S48" s="226"/>
      <c r="U48" s="226"/>
      <c r="V48" s="226"/>
      <c r="X48" s="226"/>
      <c r="Y48" s="226"/>
      <c r="AA48" s="226"/>
      <c r="AB48" s="226"/>
      <c r="AD48" s="226"/>
      <c r="AE48" s="226"/>
      <c r="AG48" s="226"/>
      <c r="AH48" s="226"/>
      <c r="AJ48" s="226"/>
      <c r="AK48" s="226"/>
      <c r="AM48" s="226"/>
      <c r="AN48" s="226"/>
      <c r="AP48" s="226"/>
      <c r="AQ48" s="226"/>
      <c r="AS48" s="226"/>
      <c r="AT48" s="226"/>
      <c r="AV48" s="226"/>
      <c r="AW48" s="226"/>
      <c r="AY48" s="226"/>
      <c r="AZ48" s="226"/>
      <c r="BB48" s="226"/>
      <c r="BC48" s="226"/>
      <c r="BE48" s="226"/>
      <c r="BF48" s="226"/>
      <c r="BH48" s="226"/>
      <c r="BI48" s="226"/>
      <c r="BK48" s="226"/>
      <c r="BL48" s="226"/>
      <c r="BN48" s="226"/>
      <c r="BO48" s="226"/>
      <c r="BQ48" s="226"/>
      <c r="BR48" s="226"/>
      <c r="BT48" s="226"/>
      <c r="BU48" s="226"/>
      <c r="BW48" s="226"/>
      <c r="BX48" s="226"/>
      <c r="BZ48" s="226"/>
      <c r="CA48" s="226"/>
      <c r="CC48" s="226"/>
      <c r="CD48" s="226"/>
      <c r="CF48" s="226"/>
      <c r="CG48" s="226"/>
      <c r="CI48" s="226"/>
      <c r="CJ48" s="226"/>
      <c r="CL48" s="226"/>
      <c r="CM48" s="226"/>
      <c r="CO48" s="226"/>
      <c r="CP48" s="226"/>
      <c r="CR48" s="226"/>
      <c r="CS48" s="226"/>
      <c r="CU48" s="226"/>
      <c r="CV48" s="226"/>
      <c r="CX48" s="226"/>
      <c r="CY48" s="226"/>
      <c r="DA48" s="226"/>
      <c r="DB48" s="226"/>
      <c r="DD48" s="226"/>
      <c r="DE48" s="226"/>
      <c r="DG48" s="226"/>
      <c r="DH48" s="226"/>
      <c r="DJ48" s="226"/>
      <c r="DK48" s="226"/>
      <c r="DM48" s="226"/>
      <c r="DN48" s="226"/>
      <c r="DP48" s="226"/>
      <c r="DQ48" s="226"/>
      <c r="DS48" s="226"/>
      <c r="DT48" s="226"/>
      <c r="DV48" s="226"/>
      <c r="DW48" s="226"/>
      <c r="DY48" s="226"/>
      <c r="DZ48" s="226"/>
      <c r="EB48" s="226"/>
      <c r="EC48" s="226"/>
      <c r="EE48" s="226"/>
      <c r="EF48" s="226"/>
      <c r="EH48" s="226"/>
      <c r="EI48" s="226"/>
      <c r="EK48" s="226"/>
      <c r="EL48" s="226"/>
      <c r="EN48" s="226"/>
      <c r="EO48" s="226"/>
      <c r="EQ48" s="226"/>
      <c r="ER48" s="226"/>
      <c r="ET48" s="226"/>
      <c r="EU48" s="226"/>
      <c r="EW48" s="226"/>
      <c r="EX48" s="226"/>
      <c r="EZ48" s="226"/>
      <c r="FA48" s="226"/>
      <c r="FC48" s="226"/>
      <c r="FD48" s="226"/>
      <c r="FF48" s="226"/>
      <c r="FG48" s="226"/>
      <c r="FI48" s="226"/>
      <c r="FJ48" s="226"/>
      <c r="FL48" s="226"/>
      <c r="FM48" s="226"/>
      <c r="FO48" s="226"/>
      <c r="FP48" s="226"/>
      <c r="FR48" s="226"/>
      <c r="FS48" s="226"/>
      <c r="FU48" s="226"/>
      <c r="FV48" s="226"/>
      <c r="FX48" s="226"/>
      <c r="FY48" s="226"/>
      <c r="GA48" s="226"/>
      <c r="GB48" s="226"/>
      <c r="GD48" s="226"/>
      <c r="GE48" s="226"/>
      <c r="GG48" s="226"/>
      <c r="GH48" s="226"/>
      <c r="GJ48" s="226"/>
      <c r="GK48" s="226"/>
      <c r="GM48" s="226"/>
      <c r="GN48" s="226"/>
      <c r="GP48" s="226"/>
      <c r="GQ48" s="226"/>
      <c r="GS48" s="226"/>
      <c r="GT48" s="226"/>
      <c r="GV48" s="226"/>
      <c r="GW48" s="226"/>
      <c r="GY48" s="226"/>
      <c r="GZ48" s="226"/>
      <c r="HB48" s="226"/>
      <c r="HC48" s="226"/>
      <c r="HE48" s="226"/>
      <c r="HF48" s="226"/>
      <c r="HH48" s="226"/>
      <c r="HI48" s="226"/>
      <c r="HK48" s="226"/>
      <c r="HL48" s="226"/>
      <c r="HN48" s="226"/>
      <c r="HO48" s="226"/>
      <c r="HQ48" s="226"/>
      <c r="HR48" s="226"/>
      <c r="HT48" s="226"/>
      <c r="HU48" s="226"/>
      <c r="HW48" s="226"/>
      <c r="HX48" s="226"/>
      <c r="HZ48" s="226"/>
      <c r="IA48" s="226"/>
      <c r="IC48" s="226"/>
      <c r="ID48" s="226"/>
      <c r="IF48" s="226"/>
      <c r="IG48" s="226"/>
      <c r="II48" s="226"/>
      <c r="IJ48" s="226"/>
      <c r="IL48" s="226"/>
      <c r="IM48" s="226"/>
      <c r="IO48" s="226"/>
      <c r="IP48" s="226"/>
      <c r="IR48" s="226"/>
      <c r="IS48" s="226"/>
      <c r="IU48" s="226"/>
      <c r="IV48" s="226"/>
      <c r="IX48" s="226"/>
      <c r="IY48" s="226"/>
      <c r="JA48" s="226"/>
      <c r="JB48" s="226"/>
      <c r="JD48" s="226"/>
      <c r="JE48" s="226"/>
      <c r="JG48" s="226"/>
      <c r="JH48" s="226"/>
      <c r="JJ48" s="226"/>
      <c r="JK48" s="226"/>
      <c r="JM48" s="226"/>
      <c r="JN48" s="226"/>
      <c r="JP48" s="226"/>
      <c r="JQ48" s="226"/>
      <c r="JS48" s="226"/>
      <c r="JT48" s="226"/>
      <c r="JV48" s="226"/>
      <c r="JW48" s="226"/>
      <c r="JY48" s="226"/>
      <c r="JZ48" s="226"/>
      <c r="KB48" s="226"/>
      <c r="KC48" s="226"/>
      <c r="KE48" s="226"/>
      <c r="KF48" s="226"/>
      <c r="KH48" s="226"/>
      <c r="KI48" s="226"/>
      <c r="KK48" s="226"/>
      <c r="KL48" s="226"/>
      <c r="KN48" s="226"/>
      <c r="KO48" s="226"/>
      <c r="KQ48" s="226"/>
      <c r="KR48" s="226"/>
      <c r="KT48" s="226"/>
      <c r="KU48" s="226"/>
      <c r="KW48" s="226"/>
      <c r="KX48" s="226"/>
      <c r="KZ48" s="226"/>
      <c r="LA48" s="226"/>
      <c r="LC48" s="226"/>
      <c r="LD48" s="226"/>
      <c r="LF48" s="226"/>
      <c r="LG48" s="226"/>
      <c r="LI48" s="226"/>
      <c r="LJ48" s="226"/>
      <c r="LL48" s="226"/>
      <c r="LM48" s="226"/>
      <c r="LO48" s="226"/>
      <c r="LP48" s="226"/>
      <c r="LR48" s="226"/>
      <c r="LS48" s="226"/>
      <c r="LU48" s="226"/>
      <c r="LV48" s="226"/>
      <c r="LX48" s="226"/>
      <c r="LY48" s="226"/>
      <c r="MA48" s="226"/>
      <c r="MB48" s="226"/>
      <c r="MD48" s="226"/>
      <c r="ME48" s="226"/>
      <c r="MG48" s="226"/>
      <c r="MH48" s="226"/>
      <c r="MJ48" s="226"/>
      <c r="MK48" s="226"/>
      <c r="MM48" s="226"/>
      <c r="MN48" s="226"/>
      <c r="MP48" s="226"/>
      <c r="MQ48" s="226"/>
      <c r="MS48" s="226"/>
      <c r="MT48" s="226"/>
      <c r="MV48" s="226"/>
      <c r="MW48" s="226"/>
      <c r="MY48" s="226"/>
      <c r="MZ48" s="226"/>
      <c r="NB48" s="226"/>
      <c r="NC48" s="226"/>
      <c r="NE48" s="226"/>
      <c r="NF48" s="226"/>
      <c r="NH48" s="226"/>
      <c r="NI48" s="226"/>
      <c r="NK48" s="226"/>
      <c r="NL48" s="226"/>
      <c r="NN48" s="226"/>
      <c r="NO48" s="226"/>
      <c r="NQ48" s="226"/>
      <c r="NR48" s="226"/>
      <c r="NT48" s="226"/>
      <c r="NU48" s="226"/>
      <c r="NW48" s="226"/>
      <c r="NX48" s="226"/>
      <c r="NZ48" s="226"/>
      <c r="OA48" s="226"/>
      <c r="OC48" s="226"/>
      <c r="OD48" s="226"/>
      <c r="OF48" s="226"/>
      <c r="OG48" s="226"/>
      <c r="OI48" s="226"/>
      <c r="OJ48" s="226"/>
      <c r="OL48" s="226"/>
      <c r="OM48" s="226"/>
      <c r="OO48" s="226"/>
      <c r="OP48" s="226"/>
      <c r="OR48" s="226"/>
      <c r="OS48" s="226"/>
      <c r="OU48" s="226"/>
      <c r="OV48" s="226"/>
      <c r="OX48" s="226"/>
      <c r="OY48" s="226"/>
      <c r="PA48" s="226"/>
      <c r="PB48" s="226"/>
      <c r="PD48" s="226"/>
      <c r="PE48" s="226"/>
      <c r="PG48" s="226"/>
      <c r="PH48" s="226"/>
      <c r="PJ48" s="226"/>
      <c r="PK48" s="226"/>
      <c r="PM48" s="226"/>
      <c r="PN48" s="226"/>
      <c r="PP48" s="226"/>
      <c r="PQ48" s="226"/>
      <c r="PS48" s="226"/>
      <c r="PT48" s="226"/>
      <c r="PV48" s="226"/>
      <c r="PW48" s="226"/>
      <c r="PY48" s="226"/>
      <c r="PZ48" s="226"/>
      <c r="QB48" s="226"/>
      <c r="QC48" s="226"/>
      <c r="QE48" s="226"/>
      <c r="QF48" s="226"/>
      <c r="QH48" s="226"/>
      <c r="QI48" s="226"/>
      <c r="QK48" s="226"/>
      <c r="QL48" s="226"/>
      <c r="QN48" s="226"/>
      <c r="QO48" s="226"/>
      <c r="QQ48" s="226"/>
      <c r="QR48" s="226"/>
      <c r="QT48" s="226"/>
      <c r="QU48" s="226"/>
      <c r="QW48" s="226"/>
      <c r="QX48" s="226"/>
      <c r="QZ48" s="226"/>
      <c r="RA48" s="226"/>
      <c r="RC48" s="226"/>
      <c r="RD48" s="226"/>
      <c r="RF48" s="226"/>
      <c r="RG48" s="226"/>
      <c r="RI48" s="226"/>
      <c r="RJ48" s="226"/>
      <c r="RL48" s="226"/>
      <c r="RM48" s="226"/>
      <c r="RO48" s="226"/>
      <c r="RP48" s="226"/>
      <c r="RR48" s="226"/>
      <c r="RS48" s="226"/>
      <c r="RU48" s="226"/>
      <c r="RV48" s="226"/>
      <c r="RX48" s="226"/>
      <c r="RY48" s="226"/>
      <c r="SA48" s="226"/>
      <c r="SB48" s="226"/>
      <c r="SD48" s="226"/>
      <c r="SE48" s="226"/>
    </row>
    <row r="49" spans="1:499" s="236" customFormat="1" ht="10.15" customHeight="1">
      <c r="B49" s="239"/>
      <c r="C49" s="285"/>
      <c r="D49" s="234"/>
      <c r="E49" s="235"/>
      <c r="F49" s="258" t="str">
        <f>IF(E49="-","-",IF(E49="","",_xlfn.RANK.EQ(E49,$E$33:$E$89,1)+COUNTIF($E$33:E49,E49)-1))</f>
        <v/>
      </c>
      <c r="G49" s="291">
        <f t="shared" si="0"/>
        <v>15</v>
      </c>
      <c r="H49" s="290" t="str">
        <f t="shared" si="1"/>
        <v>島根</v>
      </c>
      <c r="I49" s="291">
        <f t="shared" si="2"/>
        <v>0</v>
      </c>
      <c r="J49" s="292">
        <f t="shared" si="3"/>
        <v>0</v>
      </c>
      <c r="K49" s="226">
        <v>17</v>
      </c>
    </row>
    <row r="50" spans="1:499" ht="12.4" customHeight="1">
      <c r="A50" s="226" t="s">
        <v>896</v>
      </c>
      <c r="B50" s="237" t="s">
        <v>897</v>
      </c>
      <c r="C50" s="286" t="s">
        <v>478</v>
      </c>
      <c r="D50" s="238" t="s">
        <v>478</v>
      </c>
      <c r="E50" s="287" t="s">
        <v>116</v>
      </c>
      <c r="F50" s="258" t="str">
        <f>IF(E50="-","-",IF(E50="","",_xlfn.RANK.EQ(E50,$E$33:$E$89,1)+COUNTIF($E$33:E50,E50)-1))</f>
        <v>-</v>
      </c>
      <c r="G50" s="291">
        <f t="shared" si="0"/>
        <v>15</v>
      </c>
      <c r="H50" s="290" t="str">
        <f t="shared" si="1"/>
        <v>長崎</v>
      </c>
      <c r="I50" s="291">
        <f t="shared" si="2"/>
        <v>0</v>
      </c>
      <c r="J50" s="292">
        <f t="shared" si="3"/>
        <v>0</v>
      </c>
      <c r="K50" s="226">
        <v>18</v>
      </c>
      <c r="L50" s="226"/>
      <c r="M50" s="226"/>
      <c r="O50" s="226"/>
      <c r="P50" s="226"/>
      <c r="R50" s="226"/>
      <c r="S50" s="226"/>
      <c r="U50" s="226"/>
      <c r="V50" s="226"/>
      <c r="X50" s="226"/>
      <c r="Y50" s="226"/>
      <c r="AA50" s="226"/>
      <c r="AB50" s="226"/>
      <c r="AD50" s="226"/>
      <c r="AE50" s="226"/>
      <c r="AG50" s="226"/>
      <c r="AH50" s="226"/>
      <c r="AJ50" s="226"/>
      <c r="AK50" s="226"/>
      <c r="AM50" s="226"/>
      <c r="AN50" s="226"/>
      <c r="AP50" s="226"/>
      <c r="AQ50" s="226"/>
      <c r="AS50" s="226"/>
      <c r="AT50" s="226"/>
      <c r="AV50" s="226"/>
      <c r="AW50" s="226"/>
      <c r="AY50" s="226"/>
      <c r="AZ50" s="226"/>
      <c r="BB50" s="226"/>
      <c r="BC50" s="226"/>
      <c r="BE50" s="226"/>
      <c r="BF50" s="226"/>
      <c r="BH50" s="226"/>
      <c r="BI50" s="226"/>
      <c r="BK50" s="226"/>
      <c r="BL50" s="226"/>
      <c r="BN50" s="226"/>
      <c r="BO50" s="226"/>
      <c r="BQ50" s="226"/>
      <c r="BR50" s="226"/>
      <c r="BT50" s="226"/>
      <c r="BU50" s="226"/>
      <c r="BW50" s="226"/>
      <c r="BX50" s="226"/>
      <c r="BZ50" s="226"/>
      <c r="CA50" s="226"/>
      <c r="CC50" s="226"/>
      <c r="CD50" s="226"/>
      <c r="CF50" s="226"/>
      <c r="CG50" s="226"/>
      <c r="CI50" s="226"/>
      <c r="CJ50" s="226"/>
      <c r="CL50" s="226"/>
      <c r="CM50" s="226"/>
      <c r="CO50" s="226"/>
      <c r="CP50" s="226"/>
      <c r="CR50" s="226"/>
      <c r="CS50" s="226"/>
      <c r="CU50" s="226"/>
      <c r="CV50" s="226"/>
      <c r="CX50" s="226"/>
      <c r="CY50" s="226"/>
      <c r="DA50" s="226"/>
      <c r="DB50" s="226"/>
      <c r="DD50" s="226"/>
      <c r="DE50" s="226"/>
      <c r="DG50" s="226"/>
      <c r="DH50" s="226"/>
      <c r="DJ50" s="226"/>
      <c r="DK50" s="226"/>
      <c r="DM50" s="226"/>
      <c r="DN50" s="226"/>
      <c r="DP50" s="226"/>
      <c r="DQ50" s="226"/>
      <c r="DS50" s="226"/>
      <c r="DT50" s="226"/>
      <c r="DV50" s="226"/>
      <c r="DW50" s="226"/>
      <c r="DY50" s="226"/>
      <c r="DZ50" s="226"/>
      <c r="EB50" s="226"/>
      <c r="EC50" s="226"/>
      <c r="EE50" s="226"/>
      <c r="EF50" s="226"/>
      <c r="EH50" s="226"/>
      <c r="EI50" s="226"/>
      <c r="EK50" s="226"/>
      <c r="EL50" s="226"/>
      <c r="EN50" s="226"/>
      <c r="EO50" s="226"/>
      <c r="EQ50" s="226"/>
      <c r="ER50" s="226"/>
      <c r="ET50" s="226"/>
      <c r="EU50" s="226"/>
      <c r="EW50" s="226"/>
      <c r="EX50" s="226"/>
      <c r="EZ50" s="226"/>
      <c r="FA50" s="226"/>
      <c r="FC50" s="226"/>
      <c r="FD50" s="226"/>
      <c r="FF50" s="226"/>
      <c r="FG50" s="226"/>
      <c r="FI50" s="226"/>
      <c r="FJ50" s="226"/>
      <c r="FL50" s="226"/>
      <c r="FM50" s="226"/>
      <c r="FO50" s="226"/>
      <c r="FP50" s="226"/>
      <c r="FR50" s="226"/>
      <c r="FS50" s="226"/>
      <c r="FU50" s="226"/>
      <c r="FV50" s="226"/>
      <c r="FX50" s="226"/>
      <c r="FY50" s="226"/>
      <c r="GA50" s="226"/>
      <c r="GB50" s="226"/>
      <c r="GD50" s="226"/>
      <c r="GE50" s="226"/>
      <c r="GG50" s="226"/>
      <c r="GH50" s="226"/>
      <c r="GJ50" s="226"/>
      <c r="GK50" s="226"/>
      <c r="GM50" s="226"/>
      <c r="GN50" s="226"/>
      <c r="GP50" s="226"/>
      <c r="GQ50" s="226"/>
      <c r="GS50" s="226"/>
      <c r="GT50" s="226"/>
      <c r="GV50" s="226"/>
      <c r="GW50" s="226"/>
      <c r="GY50" s="226"/>
      <c r="GZ50" s="226"/>
      <c r="HB50" s="226"/>
      <c r="HC50" s="226"/>
      <c r="HE50" s="226"/>
      <c r="HF50" s="226"/>
      <c r="HH50" s="226"/>
      <c r="HI50" s="226"/>
      <c r="HK50" s="226"/>
      <c r="HL50" s="226"/>
      <c r="HN50" s="226"/>
      <c r="HO50" s="226"/>
      <c r="HQ50" s="226"/>
      <c r="HR50" s="226"/>
      <c r="HT50" s="226"/>
      <c r="HU50" s="226"/>
      <c r="HW50" s="226"/>
      <c r="HX50" s="226"/>
      <c r="HZ50" s="226"/>
      <c r="IA50" s="226"/>
      <c r="IC50" s="226"/>
      <c r="ID50" s="226"/>
      <c r="IF50" s="226"/>
      <c r="IG50" s="226"/>
      <c r="II50" s="226"/>
      <c r="IJ50" s="226"/>
      <c r="IL50" s="226"/>
      <c r="IM50" s="226"/>
      <c r="IO50" s="226"/>
      <c r="IP50" s="226"/>
      <c r="IR50" s="226"/>
      <c r="IS50" s="226"/>
      <c r="IU50" s="226"/>
      <c r="IV50" s="226"/>
      <c r="IX50" s="226"/>
      <c r="IY50" s="226"/>
      <c r="JA50" s="226"/>
      <c r="JB50" s="226"/>
      <c r="JD50" s="226"/>
      <c r="JE50" s="226"/>
      <c r="JG50" s="226"/>
      <c r="JH50" s="226"/>
      <c r="JJ50" s="226"/>
      <c r="JK50" s="226"/>
      <c r="JM50" s="226"/>
      <c r="JN50" s="226"/>
      <c r="JP50" s="226"/>
      <c r="JQ50" s="226"/>
      <c r="JS50" s="226"/>
      <c r="JT50" s="226"/>
      <c r="JV50" s="226"/>
      <c r="JW50" s="226"/>
      <c r="JY50" s="226"/>
      <c r="JZ50" s="226"/>
      <c r="KB50" s="226"/>
      <c r="KC50" s="226"/>
      <c r="KE50" s="226"/>
      <c r="KF50" s="226"/>
      <c r="KH50" s="226"/>
      <c r="KI50" s="226"/>
      <c r="KK50" s="226"/>
      <c r="KL50" s="226"/>
      <c r="KN50" s="226"/>
      <c r="KO50" s="226"/>
      <c r="KQ50" s="226"/>
      <c r="KR50" s="226"/>
      <c r="KT50" s="226"/>
      <c r="KU50" s="226"/>
      <c r="KW50" s="226"/>
      <c r="KX50" s="226"/>
      <c r="KZ50" s="226"/>
      <c r="LA50" s="226"/>
      <c r="LC50" s="226"/>
      <c r="LD50" s="226"/>
      <c r="LF50" s="226"/>
      <c r="LG50" s="226"/>
      <c r="LI50" s="226"/>
      <c r="LJ50" s="226"/>
      <c r="LL50" s="226"/>
      <c r="LM50" s="226"/>
      <c r="LO50" s="226"/>
      <c r="LP50" s="226"/>
      <c r="LR50" s="226"/>
      <c r="LS50" s="226"/>
      <c r="LU50" s="226"/>
      <c r="LV50" s="226"/>
      <c r="LX50" s="226"/>
      <c r="LY50" s="226"/>
      <c r="MA50" s="226"/>
      <c r="MB50" s="226"/>
      <c r="MD50" s="226"/>
      <c r="ME50" s="226"/>
      <c r="MG50" s="226"/>
      <c r="MH50" s="226"/>
      <c r="MJ50" s="226"/>
      <c r="MK50" s="226"/>
      <c r="MM50" s="226"/>
      <c r="MN50" s="226"/>
      <c r="MP50" s="226"/>
      <c r="MQ50" s="226"/>
      <c r="MS50" s="226"/>
      <c r="MT50" s="226"/>
      <c r="MV50" s="226"/>
      <c r="MW50" s="226"/>
      <c r="MY50" s="226"/>
      <c r="MZ50" s="226"/>
      <c r="NB50" s="226"/>
      <c r="NC50" s="226"/>
      <c r="NE50" s="226"/>
      <c r="NF50" s="226"/>
      <c r="NH50" s="226"/>
      <c r="NI50" s="226"/>
      <c r="NK50" s="226"/>
      <c r="NL50" s="226"/>
      <c r="NN50" s="226"/>
      <c r="NO50" s="226"/>
      <c r="NQ50" s="226"/>
      <c r="NR50" s="226"/>
      <c r="NT50" s="226"/>
      <c r="NU50" s="226"/>
      <c r="NW50" s="226"/>
      <c r="NX50" s="226"/>
      <c r="NZ50" s="226"/>
      <c r="OA50" s="226"/>
      <c r="OC50" s="226"/>
      <c r="OD50" s="226"/>
      <c r="OF50" s="226"/>
      <c r="OG50" s="226"/>
      <c r="OI50" s="226"/>
      <c r="OJ50" s="226"/>
      <c r="OL50" s="226"/>
      <c r="OM50" s="226"/>
      <c r="OO50" s="226"/>
      <c r="OP50" s="226"/>
      <c r="OR50" s="226"/>
      <c r="OS50" s="226"/>
      <c r="OU50" s="226"/>
      <c r="OV50" s="226"/>
      <c r="OX50" s="226"/>
      <c r="OY50" s="226"/>
      <c r="PA50" s="226"/>
      <c r="PB50" s="226"/>
      <c r="PD50" s="226"/>
      <c r="PE50" s="226"/>
      <c r="PG50" s="226"/>
      <c r="PH50" s="226"/>
      <c r="PJ50" s="226"/>
      <c r="PK50" s="226"/>
      <c r="PM50" s="226"/>
      <c r="PN50" s="226"/>
      <c r="PP50" s="226"/>
      <c r="PQ50" s="226"/>
      <c r="PS50" s="226"/>
      <c r="PT50" s="226"/>
      <c r="PV50" s="226"/>
      <c r="PW50" s="226"/>
      <c r="PY50" s="226"/>
      <c r="PZ50" s="226"/>
      <c r="QB50" s="226"/>
      <c r="QC50" s="226"/>
      <c r="QE50" s="226"/>
      <c r="QF50" s="226"/>
      <c r="QH50" s="226"/>
      <c r="QI50" s="226"/>
      <c r="QK50" s="226"/>
      <c r="QL50" s="226"/>
      <c r="QN50" s="226"/>
      <c r="QO50" s="226"/>
      <c r="QQ50" s="226"/>
      <c r="QR50" s="226"/>
      <c r="QT50" s="226"/>
      <c r="QU50" s="226"/>
      <c r="QW50" s="226"/>
      <c r="QX50" s="226"/>
      <c r="QZ50" s="226"/>
      <c r="RA50" s="226"/>
      <c r="RC50" s="226"/>
      <c r="RD50" s="226"/>
      <c r="RF50" s="226"/>
      <c r="RG50" s="226"/>
      <c r="RI50" s="226"/>
      <c r="RJ50" s="226"/>
      <c r="RL50" s="226"/>
      <c r="RM50" s="226"/>
      <c r="RO50" s="226"/>
      <c r="RP50" s="226"/>
      <c r="RR50" s="226"/>
      <c r="RS50" s="226"/>
      <c r="RU50" s="226"/>
      <c r="RV50" s="226"/>
      <c r="RX50" s="226"/>
      <c r="RY50" s="226"/>
      <c r="SA50" s="226"/>
      <c r="SB50" s="226"/>
      <c r="SD50" s="226"/>
      <c r="SE50" s="226"/>
    </row>
    <row r="51" spans="1:499" ht="12.4" customHeight="1">
      <c r="A51" s="226" t="s">
        <v>898</v>
      </c>
      <c r="B51" s="237" t="s">
        <v>899</v>
      </c>
      <c r="C51" s="286">
        <v>0</v>
      </c>
      <c r="D51" s="238">
        <v>0</v>
      </c>
      <c r="E51" s="287">
        <v>20</v>
      </c>
      <c r="F51" s="258">
        <f>IF(E51="-","-",IF(E51="","",_xlfn.RANK.EQ(E51,$E$33:$E$89,1)+COUNTIF($E$33:E51,E51)-1))</f>
        <v>22</v>
      </c>
      <c r="G51" s="291">
        <f t="shared" si="0"/>
        <v>15</v>
      </c>
      <c r="H51" s="290" t="str">
        <f t="shared" si="1"/>
        <v>鹿児島</v>
      </c>
      <c r="I51" s="291">
        <f t="shared" si="2"/>
        <v>0</v>
      </c>
      <c r="J51" s="292">
        <f t="shared" si="3"/>
        <v>0</v>
      </c>
      <c r="K51" s="226">
        <v>19</v>
      </c>
      <c r="L51" s="226"/>
      <c r="M51" s="226"/>
      <c r="O51" s="226"/>
      <c r="P51" s="226"/>
      <c r="R51" s="226"/>
      <c r="S51" s="226"/>
      <c r="U51" s="226"/>
      <c r="V51" s="226"/>
      <c r="X51" s="226"/>
      <c r="Y51" s="226"/>
      <c r="AA51" s="226"/>
      <c r="AB51" s="226"/>
      <c r="AD51" s="226"/>
      <c r="AE51" s="226"/>
      <c r="AG51" s="226"/>
      <c r="AH51" s="226"/>
      <c r="AJ51" s="226"/>
      <c r="AK51" s="226"/>
      <c r="AM51" s="226"/>
      <c r="AN51" s="226"/>
      <c r="AP51" s="226"/>
      <c r="AQ51" s="226"/>
      <c r="AS51" s="226"/>
      <c r="AT51" s="226"/>
      <c r="AV51" s="226"/>
      <c r="AW51" s="226"/>
      <c r="AY51" s="226"/>
      <c r="AZ51" s="226"/>
      <c r="BB51" s="226"/>
      <c r="BC51" s="226"/>
      <c r="BE51" s="226"/>
      <c r="BF51" s="226"/>
      <c r="BH51" s="226"/>
      <c r="BI51" s="226"/>
      <c r="BK51" s="226"/>
      <c r="BL51" s="226"/>
      <c r="BN51" s="226"/>
      <c r="BO51" s="226"/>
      <c r="BQ51" s="226"/>
      <c r="BR51" s="226"/>
      <c r="BT51" s="226"/>
      <c r="BU51" s="226"/>
      <c r="BW51" s="226"/>
      <c r="BX51" s="226"/>
      <c r="BZ51" s="226"/>
      <c r="CA51" s="226"/>
      <c r="CC51" s="226"/>
      <c r="CD51" s="226"/>
      <c r="CF51" s="226"/>
      <c r="CG51" s="226"/>
      <c r="CI51" s="226"/>
      <c r="CJ51" s="226"/>
      <c r="CL51" s="226"/>
      <c r="CM51" s="226"/>
      <c r="CO51" s="226"/>
      <c r="CP51" s="226"/>
      <c r="CR51" s="226"/>
      <c r="CS51" s="226"/>
      <c r="CU51" s="226"/>
      <c r="CV51" s="226"/>
      <c r="CX51" s="226"/>
      <c r="CY51" s="226"/>
      <c r="DA51" s="226"/>
      <c r="DB51" s="226"/>
      <c r="DD51" s="226"/>
      <c r="DE51" s="226"/>
      <c r="DG51" s="226"/>
      <c r="DH51" s="226"/>
      <c r="DJ51" s="226"/>
      <c r="DK51" s="226"/>
      <c r="DM51" s="226"/>
      <c r="DN51" s="226"/>
      <c r="DP51" s="226"/>
      <c r="DQ51" s="226"/>
      <c r="DS51" s="226"/>
      <c r="DT51" s="226"/>
      <c r="DV51" s="226"/>
      <c r="DW51" s="226"/>
      <c r="DY51" s="226"/>
      <c r="DZ51" s="226"/>
      <c r="EB51" s="226"/>
      <c r="EC51" s="226"/>
      <c r="EE51" s="226"/>
      <c r="EF51" s="226"/>
      <c r="EH51" s="226"/>
      <c r="EI51" s="226"/>
      <c r="EK51" s="226"/>
      <c r="EL51" s="226"/>
      <c r="EN51" s="226"/>
      <c r="EO51" s="226"/>
      <c r="EQ51" s="226"/>
      <c r="ER51" s="226"/>
      <c r="ET51" s="226"/>
      <c r="EU51" s="226"/>
      <c r="EW51" s="226"/>
      <c r="EX51" s="226"/>
      <c r="EZ51" s="226"/>
      <c r="FA51" s="226"/>
      <c r="FC51" s="226"/>
      <c r="FD51" s="226"/>
      <c r="FF51" s="226"/>
      <c r="FG51" s="226"/>
      <c r="FI51" s="226"/>
      <c r="FJ51" s="226"/>
      <c r="FL51" s="226"/>
      <c r="FM51" s="226"/>
      <c r="FO51" s="226"/>
      <c r="FP51" s="226"/>
      <c r="FR51" s="226"/>
      <c r="FS51" s="226"/>
      <c r="FU51" s="226"/>
      <c r="FV51" s="226"/>
      <c r="FX51" s="226"/>
      <c r="FY51" s="226"/>
      <c r="GA51" s="226"/>
      <c r="GB51" s="226"/>
      <c r="GD51" s="226"/>
      <c r="GE51" s="226"/>
      <c r="GG51" s="226"/>
      <c r="GH51" s="226"/>
      <c r="GJ51" s="226"/>
      <c r="GK51" s="226"/>
      <c r="GM51" s="226"/>
      <c r="GN51" s="226"/>
      <c r="GP51" s="226"/>
      <c r="GQ51" s="226"/>
      <c r="GS51" s="226"/>
      <c r="GT51" s="226"/>
      <c r="GV51" s="226"/>
      <c r="GW51" s="226"/>
      <c r="GY51" s="226"/>
      <c r="GZ51" s="226"/>
      <c r="HB51" s="226"/>
      <c r="HC51" s="226"/>
      <c r="HE51" s="226"/>
      <c r="HF51" s="226"/>
      <c r="HH51" s="226"/>
      <c r="HI51" s="226"/>
      <c r="HK51" s="226"/>
      <c r="HL51" s="226"/>
      <c r="HN51" s="226"/>
      <c r="HO51" s="226"/>
      <c r="HQ51" s="226"/>
      <c r="HR51" s="226"/>
      <c r="HT51" s="226"/>
      <c r="HU51" s="226"/>
      <c r="HW51" s="226"/>
      <c r="HX51" s="226"/>
      <c r="HZ51" s="226"/>
      <c r="IA51" s="226"/>
      <c r="IC51" s="226"/>
      <c r="ID51" s="226"/>
      <c r="IF51" s="226"/>
      <c r="IG51" s="226"/>
      <c r="II51" s="226"/>
      <c r="IJ51" s="226"/>
      <c r="IL51" s="226"/>
      <c r="IM51" s="226"/>
      <c r="IO51" s="226"/>
      <c r="IP51" s="226"/>
      <c r="IR51" s="226"/>
      <c r="IS51" s="226"/>
      <c r="IU51" s="226"/>
      <c r="IV51" s="226"/>
      <c r="IX51" s="226"/>
      <c r="IY51" s="226"/>
      <c r="JA51" s="226"/>
      <c r="JB51" s="226"/>
      <c r="JD51" s="226"/>
      <c r="JE51" s="226"/>
      <c r="JG51" s="226"/>
      <c r="JH51" s="226"/>
      <c r="JJ51" s="226"/>
      <c r="JK51" s="226"/>
      <c r="JM51" s="226"/>
      <c r="JN51" s="226"/>
      <c r="JP51" s="226"/>
      <c r="JQ51" s="226"/>
      <c r="JS51" s="226"/>
      <c r="JT51" s="226"/>
      <c r="JV51" s="226"/>
      <c r="JW51" s="226"/>
      <c r="JY51" s="226"/>
      <c r="JZ51" s="226"/>
      <c r="KB51" s="226"/>
      <c r="KC51" s="226"/>
      <c r="KE51" s="226"/>
      <c r="KF51" s="226"/>
      <c r="KH51" s="226"/>
      <c r="KI51" s="226"/>
      <c r="KK51" s="226"/>
      <c r="KL51" s="226"/>
      <c r="KN51" s="226"/>
      <c r="KO51" s="226"/>
      <c r="KQ51" s="226"/>
      <c r="KR51" s="226"/>
      <c r="KT51" s="226"/>
      <c r="KU51" s="226"/>
      <c r="KW51" s="226"/>
      <c r="KX51" s="226"/>
      <c r="KZ51" s="226"/>
      <c r="LA51" s="226"/>
      <c r="LC51" s="226"/>
      <c r="LD51" s="226"/>
      <c r="LF51" s="226"/>
      <c r="LG51" s="226"/>
      <c r="LI51" s="226"/>
      <c r="LJ51" s="226"/>
      <c r="LL51" s="226"/>
      <c r="LM51" s="226"/>
      <c r="LO51" s="226"/>
      <c r="LP51" s="226"/>
      <c r="LR51" s="226"/>
      <c r="LS51" s="226"/>
      <c r="LU51" s="226"/>
      <c r="LV51" s="226"/>
      <c r="LX51" s="226"/>
      <c r="LY51" s="226"/>
      <c r="MA51" s="226"/>
      <c r="MB51" s="226"/>
      <c r="MD51" s="226"/>
      <c r="ME51" s="226"/>
      <c r="MG51" s="226"/>
      <c r="MH51" s="226"/>
      <c r="MJ51" s="226"/>
      <c r="MK51" s="226"/>
      <c r="MM51" s="226"/>
      <c r="MN51" s="226"/>
      <c r="MP51" s="226"/>
      <c r="MQ51" s="226"/>
      <c r="MS51" s="226"/>
      <c r="MT51" s="226"/>
      <c r="MV51" s="226"/>
      <c r="MW51" s="226"/>
      <c r="MY51" s="226"/>
      <c r="MZ51" s="226"/>
      <c r="NB51" s="226"/>
      <c r="NC51" s="226"/>
      <c r="NE51" s="226"/>
      <c r="NF51" s="226"/>
      <c r="NH51" s="226"/>
      <c r="NI51" s="226"/>
      <c r="NK51" s="226"/>
      <c r="NL51" s="226"/>
      <c r="NN51" s="226"/>
      <c r="NO51" s="226"/>
      <c r="NQ51" s="226"/>
      <c r="NR51" s="226"/>
      <c r="NT51" s="226"/>
      <c r="NU51" s="226"/>
      <c r="NW51" s="226"/>
      <c r="NX51" s="226"/>
      <c r="NZ51" s="226"/>
      <c r="OA51" s="226"/>
      <c r="OC51" s="226"/>
      <c r="OD51" s="226"/>
      <c r="OF51" s="226"/>
      <c r="OG51" s="226"/>
      <c r="OI51" s="226"/>
      <c r="OJ51" s="226"/>
      <c r="OL51" s="226"/>
      <c r="OM51" s="226"/>
      <c r="OO51" s="226"/>
      <c r="OP51" s="226"/>
      <c r="OR51" s="226"/>
      <c r="OS51" s="226"/>
      <c r="OU51" s="226"/>
      <c r="OV51" s="226"/>
      <c r="OX51" s="226"/>
      <c r="OY51" s="226"/>
      <c r="PA51" s="226"/>
      <c r="PB51" s="226"/>
      <c r="PD51" s="226"/>
      <c r="PE51" s="226"/>
      <c r="PG51" s="226"/>
      <c r="PH51" s="226"/>
      <c r="PJ51" s="226"/>
      <c r="PK51" s="226"/>
      <c r="PM51" s="226"/>
      <c r="PN51" s="226"/>
      <c r="PP51" s="226"/>
      <c r="PQ51" s="226"/>
      <c r="PS51" s="226"/>
      <c r="PT51" s="226"/>
      <c r="PV51" s="226"/>
      <c r="PW51" s="226"/>
      <c r="PY51" s="226"/>
      <c r="PZ51" s="226"/>
      <c r="QB51" s="226"/>
      <c r="QC51" s="226"/>
      <c r="QE51" s="226"/>
      <c r="QF51" s="226"/>
      <c r="QH51" s="226"/>
      <c r="QI51" s="226"/>
      <c r="QK51" s="226"/>
      <c r="QL51" s="226"/>
      <c r="QN51" s="226"/>
      <c r="QO51" s="226"/>
      <c r="QQ51" s="226"/>
      <c r="QR51" s="226"/>
      <c r="QT51" s="226"/>
      <c r="QU51" s="226"/>
      <c r="QW51" s="226"/>
      <c r="QX51" s="226"/>
      <c r="QZ51" s="226"/>
      <c r="RA51" s="226"/>
      <c r="RC51" s="226"/>
      <c r="RD51" s="226"/>
      <c r="RF51" s="226"/>
      <c r="RG51" s="226"/>
      <c r="RI51" s="226"/>
      <c r="RJ51" s="226"/>
      <c r="RL51" s="226"/>
      <c r="RM51" s="226"/>
      <c r="RO51" s="226"/>
      <c r="RP51" s="226"/>
      <c r="RR51" s="226"/>
      <c r="RS51" s="226"/>
      <c r="RU51" s="226"/>
      <c r="RV51" s="226"/>
      <c r="RX51" s="226"/>
      <c r="RY51" s="226"/>
      <c r="SA51" s="226"/>
      <c r="SB51" s="226"/>
      <c r="SD51" s="226"/>
      <c r="SE51" s="226"/>
    </row>
    <row r="52" spans="1:499" ht="12.4" customHeight="1">
      <c r="A52" s="226" t="s">
        <v>900</v>
      </c>
      <c r="B52" s="237" t="s">
        <v>901</v>
      </c>
      <c r="C52" s="286" t="s">
        <v>478</v>
      </c>
      <c r="D52" s="238" t="s">
        <v>478</v>
      </c>
      <c r="E52" s="287" t="s">
        <v>116</v>
      </c>
      <c r="F52" s="258" t="str">
        <f>IF(E52="-","-",IF(E52="","",_xlfn.RANK.EQ(E52,$E$33:$E$89,1)+COUNTIF($E$33:E52,E52)-1))</f>
        <v>-</v>
      </c>
      <c r="G52" s="291">
        <f t="shared" si="0"/>
        <v>20</v>
      </c>
      <c r="H52" s="290" t="str">
        <f t="shared" si="1"/>
        <v>秋田</v>
      </c>
      <c r="I52" s="291">
        <f t="shared" si="2"/>
        <v>0</v>
      </c>
      <c r="J52" s="292">
        <f t="shared" si="3"/>
        <v>0</v>
      </c>
      <c r="K52" s="226">
        <v>20</v>
      </c>
      <c r="L52" s="226"/>
      <c r="M52" s="226"/>
      <c r="O52" s="226"/>
      <c r="P52" s="226"/>
      <c r="R52" s="226"/>
      <c r="S52" s="226"/>
      <c r="U52" s="226"/>
      <c r="V52" s="226"/>
      <c r="X52" s="226"/>
      <c r="Y52" s="226"/>
      <c r="AA52" s="226"/>
      <c r="AB52" s="226"/>
      <c r="AD52" s="226"/>
      <c r="AE52" s="226"/>
      <c r="AG52" s="226"/>
      <c r="AH52" s="226"/>
      <c r="AJ52" s="226"/>
      <c r="AK52" s="226"/>
      <c r="AM52" s="226"/>
      <c r="AN52" s="226"/>
      <c r="AP52" s="226"/>
      <c r="AQ52" s="226"/>
      <c r="AS52" s="226"/>
      <c r="AT52" s="226"/>
      <c r="AV52" s="226"/>
      <c r="AW52" s="226"/>
      <c r="AY52" s="226"/>
      <c r="AZ52" s="226"/>
      <c r="BB52" s="226"/>
      <c r="BC52" s="226"/>
      <c r="BE52" s="226"/>
      <c r="BF52" s="226"/>
      <c r="BH52" s="226"/>
      <c r="BI52" s="226"/>
      <c r="BK52" s="226"/>
      <c r="BL52" s="226"/>
      <c r="BN52" s="226"/>
      <c r="BO52" s="226"/>
      <c r="BQ52" s="226"/>
      <c r="BR52" s="226"/>
      <c r="BT52" s="226"/>
      <c r="BU52" s="226"/>
      <c r="BW52" s="226"/>
      <c r="BX52" s="226"/>
      <c r="BZ52" s="226"/>
      <c r="CA52" s="226"/>
      <c r="CC52" s="226"/>
      <c r="CD52" s="226"/>
      <c r="CF52" s="226"/>
      <c r="CG52" s="226"/>
      <c r="CI52" s="226"/>
      <c r="CJ52" s="226"/>
      <c r="CL52" s="226"/>
      <c r="CM52" s="226"/>
      <c r="CO52" s="226"/>
      <c r="CP52" s="226"/>
      <c r="CR52" s="226"/>
      <c r="CS52" s="226"/>
      <c r="CU52" s="226"/>
      <c r="CV52" s="226"/>
      <c r="CX52" s="226"/>
      <c r="CY52" s="226"/>
      <c r="DA52" s="226"/>
      <c r="DB52" s="226"/>
      <c r="DD52" s="226"/>
      <c r="DE52" s="226"/>
      <c r="DG52" s="226"/>
      <c r="DH52" s="226"/>
      <c r="DJ52" s="226"/>
      <c r="DK52" s="226"/>
      <c r="DM52" s="226"/>
      <c r="DN52" s="226"/>
      <c r="DP52" s="226"/>
      <c r="DQ52" s="226"/>
      <c r="DS52" s="226"/>
      <c r="DT52" s="226"/>
      <c r="DV52" s="226"/>
      <c r="DW52" s="226"/>
      <c r="DY52" s="226"/>
      <c r="DZ52" s="226"/>
      <c r="EB52" s="226"/>
      <c r="EC52" s="226"/>
      <c r="EE52" s="226"/>
      <c r="EF52" s="226"/>
      <c r="EH52" s="226"/>
      <c r="EI52" s="226"/>
      <c r="EK52" s="226"/>
      <c r="EL52" s="226"/>
      <c r="EN52" s="226"/>
      <c r="EO52" s="226"/>
      <c r="EQ52" s="226"/>
      <c r="ER52" s="226"/>
      <c r="ET52" s="226"/>
      <c r="EU52" s="226"/>
      <c r="EW52" s="226"/>
      <c r="EX52" s="226"/>
      <c r="EZ52" s="226"/>
      <c r="FA52" s="226"/>
      <c r="FC52" s="226"/>
      <c r="FD52" s="226"/>
      <c r="FF52" s="226"/>
      <c r="FG52" s="226"/>
      <c r="FI52" s="226"/>
      <c r="FJ52" s="226"/>
      <c r="FL52" s="226"/>
      <c r="FM52" s="226"/>
      <c r="FO52" s="226"/>
      <c r="FP52" s="226"/>
      <c r="FR52" s="226"/>
      <c r="FS52" s="226"/>
      <c r="FU52" s="226"/>
      <c r="FV52" s="226"/>
      <c r="FX52" s="226"/>
      <c r="FY52" s="226"/>
      <c r="GA52" s="226"/>
      <c r="GB52" s="226"/>
      <c r="GD52" s="226"/>
      <c r="GE52" s="226"/>
      <c r="GG52" s="226"/>
      <c r="GH52" s="226"/>
      <c r="GJ52" s="226"/>
      <c r="GK52" s="226"/>
      <c r="GM52" s="226"/>
      <c r="GN52" s="226"/>
      <c r="GP52" s="226"/>
      <c r="GQ52" s="226"/>
      <c r="GS52" s="226"/>
      <c r="GT52" s="226"/>
      <c r="GV52" s="226"/>
      <c r="GW52" s="226"/>
      <c r="GY52" s="226"/>
      <c r="GZ52" s="226"/>
      <c r="HB52" s="226"/>
      <c r="HC52" s="226"/>
      <c r="HE52" s="226"/>
      <c r="HF52" s="226"/>
      <c r="HH52" s="226"/>
      <c r="HI52" s="226"/>
      <c r="HK52" s="226"/>
      <c r="HL52" s="226"/>
      <c r="HN52" s="226"/>
      <c r="HO52" s="226"/>
      <c r="HQ52" s="226"/>
      <c r="HR52" s="226"/>
      <c r="HT52" s="226"/>
      <c r="HU52" s="226"/>
      <c r="HW52" s="226"/>
      <c r="HX52" s="226"/>
      <c r="HZ52" s="226"/>
      <c r="IA52" s="226"/>
      <c r="IC52" s="226"/>
      <c r="ID52" s="226"/>
      <c r="IF52" s="226"/>
      <c r="IG52" s="226"/>
      <c r="II52" s="226"/>
      <c r="IJ52" s="226"/>
      <c r="IL52" s="226"/>
      <c r="IM52" s="226"/>
      <c r="IO52" s="226"/>
      <c r="IP52" s="226"/>
      <c r="IR52" s="226"/>
      <c r="IS52" s="226"/>
      <c r="IU52" s="226"/>
      <c r="IV52" s="226"/>
      <c r="IX52" s="226"/>
      <c r="IY52" s="226"/>
      <c r="JA52" s="226"/>
      <c r="JB52" s="226"/>
      <c r="JD52" s="226"/>
      <c r="JE52" s="226"/>
      <c r="JG52" s="226"/>
      <c r="JH52" s="226"/>
      <c r="JJ52" s="226"/>
      <c r="JK52" s="226"/>
      <c r="JM52" s="226"/>
      <c r="JN52" s="226"/>
      <c r="JP52" s="226"/>
      <c r="JQ52" s="226"/>
      <c r="JS52" s="226"/>
      <c r="JT52" s="226"/>
      <c r="JV52" s="226"/>
      <c r="JW52" s="226"/>
      <c r="JY52" s="226"/>
      <c r="JZ52" s="226"/>
      <c r="KB52" s="226"/>
      <c r="KC52" s="226"/>
      <c r="KE52" s="226"/>
      <c r="KF52" s="226"/>
      <c r="KH52" s="226"/>
      <c r="KI52" s="226"/>
      <c r="KK52" s="226"/>
      <c r="KL52" s="226"/>
      <c r="KN52" s="226"/>
      <c r="KO52" s="226"/>
      <c r="KQ52" s="226"/>
      <c r="KR52" s="226"/>
      <c r="KT52" s="226"/>
      <c r="KU52" s="226"/>
      <c r="KW52" s="226"/>
      <c r="KX52" s="226"/>
      <c r="KZ52" s="226"/>
      <c r="LA52" s="226"/>
      <c r="LC52" s="226"/>
      <c r="LD52" s="226"/>
      <c r="LF52" s="226"/>
      <c r="LG52" s="226"/>
      <c r="LI52" s="226"/>
      <c r="LJ52" s="226"/>
      <c r="LL52" s="226"/>
      <c r="LM52" s="226"/>
      <c r="LO52" s="226"/>
      <c r="LP52" s="226"/>
      <c r="LR52" s="226"/>
      <c r="LS52" s="226"/>
      <c r="LU52" s="226"/>
      <c r="LV52" s="226"/>
      <c r="LX52" s="226"/>
      <c r="LY52" s="226"/>
      <c r="MA52" s="226"/>
      <c r="MB52" s="226"/>
      <c r="MD52" s="226"/>
      <c r="ME52" s="226"/>
      <c r="MG52" s="226"/>
      <c r="MH52" s="226"/>
      <c r="MJ52" s="226"/>
      <c r="MK52" s="226"/>
      <c r="MM52" s="226"/>
      <c r="MN52" s="226"/>
      <c r="MP52" s="226"/>
      <c r="MQ52" s="226"/>
      <c r="MS52" s="226"/>
      <c r="MT52" s="226"/>
      <c r="MV52" s="226"/>
      <c r="MW52" s="226"/>
      <c r="MY52" s="226"/>
      <c r="MZ52" s="226"/>
      <c r="NB52" s="226"/>
      <c r="NC52" s="226"/>
      <c r="NE52" s="226"/>
      <c r="NF52" s="226"/>
      <c r="NH52" s="226"/>
      <c r="NI52" s="226"/>
      <c r="NK52" s="226"/>
      <c r="NL52" s="226"/>
      <c r="NN52" s="226"/>
      <c r="NO52" s="226"/>
      <c r="NQ52" s="226"/>
      <c r="NR52" s="226"/>
      <c r="NT52" s="226"/>
      <c r="NU52" s="226"/>
      <c r="NW52" s="226"/>
      <c r="NX52" s="226"/>
      <c r="NZ52" s="226"/>
      <c r="OA52" s="226"/>
      <c r="OC52" s="226"/>
      <c r="OD52" s="226"/>
      <c r="OF52" s="226"/>
      <c r="OG52" s="226"/>
      <c r="OI52" s="226"/>
      <c r="OJ52" s="226"/>
      <c r="OL52" s="226"/>
      <c r="OM52" s="226"/>
      <c r="OO52" s="226"/>
      <c r="OP52" s="226"/>
      <c r="OR52" s="226"/>
      <c r="OS52" s="226"/>
      <c r="OU52" s="226"/>
      <c r="OV52" s="226"/>
      <c r="OX52" s="226"/>
      <c r="OY52" s="226"/>
      <c r="PA52" s="226"/>
      <c r="PB52" s="226"/>
      <c r="PD52" s="226"/>
      <c r="PE52" s="226"/>
      <c r="PG52" s="226"/>
      <c r="PH52" s="226"/>
      <c r="PJ52" s="226"/>
      <c r="PK52" s="226"/>
      <c r="PM52" s="226"/>
      <c r="PN52" s="226"/>
      <c r="PP52" s="226"/>
      <c r="PQ52" s="226"/>
      <c r="PS52" s="226"/>
      <c r="PT52" s="226"/>
      <c r="PV52" s="226"/>
      <c r="PW52" s="226"/>
      <c r="PY52" s="226"/>
      <c r="PZ52" s="226"/>
      <c r="QB52" s="226"/>
      <c r="QC52" s="226"/>
      <c r="QE52" s="226"/>
      <c r="QF52" s="226"/>
      <c r="QH52" s="226"/>
      <c r="QI52" s="226"/>
      <c r="QK52" s="226"/>
      <c r="QL52" s="226"/>
      <c r="QN52" s="226"/>
      <c r="QO52" s="226"/>
      <c r="QQ52" s="226"/>
      <c r="QR52" s="226"/>
      <c r="QT52" s="226"/>
      <c r="QU52" s="226"/>
      <c r="QW52" s="226"/>
      <c r="QX52" s="226"/>
      <c r="QZ52" s="226"/>
      <c r="RA52" s="226"/>
      <c r="RC52" s="226"/>
      <c r="RD52" s="226"/>
      <c r="RF52" s="226"/>
      <c r="RG52" s="226"/>
      <c r="RI52" s="226"/>
      <c r="RJ52" s="226"/>
      <c r="RL52" s="226"/>
      <c r="RM52" s="226"/>
      <c r="RO52" s="226"/>
      <c r="RP52" s="226"/>
      <c r="RR52" s="226"/>
      <c r="RS52" s="226"/>
      <c r="RU52" s="226"/>
      <c r="RV52" s="226"/>
      <c r="RX52" s="226"/>
      <c r="RY52" s="226"/>
      <c r="SA52" s="226"/>
      <c r="SB52" s="226"/>
      <c r="SD52" s="226"/>
      <c r="SE52" s="226"/>
    </row>
    <row r="53" spans="1:499" ht="12.4" customHeight="1">
      <c r="A53" s="226" t="s">
        <v>902</v>
      </c>
      <c r="B53" s="237" t="s">
        <v>903</v>
      </c>
      <c r="C53" s="286" t="s">
        <v>478</v>
      </c>
      <c r="D53" s="238" t="s">
        <v>478</v>
      </c>
      <c r="E53" s="287" t="s">
        <v>116</v>
      </c>
      <c r="F53" s="258" t="str">
        <f>IF(E53="-","-",IF(E53="","",_xlfn.RANK.EQ(E53,$E$33:$E$89,1)+COUNTIF($E$33:E53,E53)-1))</f>
        <v>-</v>
      </c>
      <c r="G53" s="291">
        <f t="shared" si="0"/>
        <v>20</v>
      </c>
      <c r="H53" s="290" t="str">
        <f t="shared" si="1"/>
        <v>山形</v>
      </c>
      <c r="I53" s="291">
        <f t="shared" si="2"/>
        <v>0</v>
      </c>
      <c r="J53" s="292">
        <f t="shared" si="3"/>
        <v>0</v>
      </c>
      <c r="K53" s="226">
        <v>21</v>
      </c>
      <c r="L53" s="226"/>
      <c r="M53" s="226"/>
      <c r="O53" s="226"/>
      <c r="P53" s="226"/>
      <c r="R53" s="226"/>
      <c r="S53" s="226"/>
      <c r="U53" s="226"/>
      <c r="V53" s="226"/>
      <c r="X53" s="226"/>
      <c r="Y53" s="226"/>
      <c r="AA53" s="226"/>
      <c r="AB53" s="226"/>
      <c r="AD53" s="226"/>
      <c r="AE53" s="226"/>
      <c r="AG53" s="226"/>
      <c r="AH53" s="226"/>
      <c r="AJ53" s="226"/>
      <c r="AK53" s="226"/>
      <c r="AM53" s="226"/>
      <c r="AN53" s="226"/>
      <c r="AP53" s="226"/>
      <c r="AQ53" s="226"/>
      <c r="AS53" s="226"/>
      <c r="AT53" s="226"/>
      <c r="AV53" s="226"/>
      <c r="AW53" s="226"/>
      <c r="AY53" s="226"/>
      <c r="AZ53" s="226"/>
      <c r="BB53" s="226"/>
      <c r="BC53" s="226"/>
      <c r="BE53" s="226"/>
      <c r="BF53" s="226"/>
      <c r="BH53" s="226"/>
      <c r="BI53" s="226"/>
      <c r="BK53" s="226"/>
      <c r="BL53" s="226"/>
      <c r="BN53" s="226"/>
      <c r="BO53" s="226"/>
      <c r="BQ53" s="226"/>
      <c r="BR53" s="226"/>
      <c r="BT53" s="226"/>
      <c r="BU53" s="226"/>
      <c r="BW53" s="226"/>
      <c r="BX53" s="226"/>
      <c r="BZ53" s="226"/>
      <c r="CA53" s="226"/>
      <c r="CC53" s="226"/>
      <c r="CD53" s="226"/>
      <c r="CF53" s="226"/>
      <c r="CG53" s="226"/>
      <c r="CI53" s="226"/>
      <c r="CJ53" s="226"/>
      <c r="CL53" s="226"/>
      <c r="CM53" s="226"/>
      <c r="CO53" s="226"/>
      <c r="CP53" s="226"/>
      <c r="CR53" s="226"/>
      <c r="CS53" s="226"/>
      <c r="CU53" s="226"/>
      <c r="CV53" s="226"/>
      <c r="CX53" s="226"/>
      <c r="CY53" s="226"/>
      <c r="DA53" s="226"/>
      <c r="DB53" s="226"/>
      <c r="DD53" s="226"/>
      <c r="DE53" s="226"/>
      <c r="DG53" s="226"/>
      <c r="DH53" s="226"/>
      <c r="DJ53" s="226"/>
      <c r="DK53" s="226"/>
      <c r="DM53" s="226"/>
      <c r="DN53" s="226"/>
      <c r="DP53" s="226"/>
      <c r="DQ53" s="226"/>
      <c r="DS53" s="226"/>
      <c r="DT53" s="226"/>
      <c r="DV53" s="226"/>
      <c r="DW53" s="226"/>
      <c r="DY53" s="226"/>
      <c r="DZ53" s="226"/>
      <c r="EB53" s="226"/>
      <c r="EC53" s="226"/>
      <c r="EE53" s="226"/>
      <c r="EF53" s="226"/>
      <c r="EH53" s="226"/>
      <c r="EI53" s="226"/>
      <c r="EK53" s="226"/>
      <c r="EL53" s="226"/>
      <c r="EN53" s="226"/>
      <c r="EO53" s="226"/>
      <c r="EQ53" s="226"/>
      <c r="ER53" s="226"/>
      <c r="ET53" s="226"/>
      <c r="EU53" s="226"/>
      <c r="EW53" s="226"/>
      <c r="EX53" s="226"/>
      <c r="EZ53" s="226"/>
      <c r="FA53" s="226"/>
      <c r="FC53" s="226"/>
      <c r="FD53" s="226"/>
      <c r="FF53" s="226"/>
      <c r="FG53" s="226"/>
      <c r="FI53" s="226"/>
      <c r="FJ53" s="226"/>
      <c r="FL53" s="226"/>
      <c r="FM53" s="226"/>
      <c r="FO53" s="226"/>
      <c r="FP53" s="226"/>
      <c r="FR53" s="226"/>
      <c r="FS53" s="226"/>
      <c r="FU53" s="226"/>
      <c r="FV53" s="226"/>
      <c r="FX53" s="226"/>
      <c r="FY53" s="226"/>
      <c r="GA53" s="226"/>
      <c r="GB53" s="226"/>
      <c r="GD53" s="226"/>
      <c r="GE53" s="226"/>
      <c r="GG53" s="226"/>
      <c r="GH53" s="226"/>
      <c r="GJ53" s="226"/>
      <c r="GK53" s="226"/>
      <c r="GM53" s="226"/>
      <c r="GN53" s="226"/>
      <c r="GP53" s="226"/>
      <c r="GQ53" s="226"/>
      <c r="GS53" s="226"/>
      <c r="GT53" s="226"/>
      <c r="GV53" s="226"/>
      <c r="GW53" s="226"/>
      <c r="GY53" s="226"/>
      <c r="GZ53" s="226"/>
      <c r="HB53" s="226"/>
      <c r="HC53" s="226"/>
      <c r="HE53" s="226"/>
      <c r="HF53" s="226"/>
      <c r="HH53" s="226"/>
      <c r="HI53" s="226"/>
      <c r="HK53" s="226"/>
      <c r="HL53" s="226"/>
      <c r="HN53" s="226"/>
      <c r="HO53" s="226"/>
      <c r="HQ53" s="226"/>
      <c r="HR53" s="226"/>
      <c r="HT53" s="226"/>
      <c r="HU53" s="226"/>
      <c r="HW53" s="226"/>
      <c r="HX53" s="226"/>
      <c r="HZ53" s="226"/>
      <c r="IA53" s="226"/>
      <c r="IC53" s="226"/>
      <c r="ID53" s="226"/>
      <c r="IF53" s="226"/>
      <c r="IG53" s="226"/>
      <c r="II53" s="226"/>
      <c r="IJ53" s="226"/>
      <c r="IL53" s="226"/>
      <c r="IM53" s="226"/>
      <c r="IO53" s="226"/>
      <c r="IP53" s="226"/>
      <c r="IR53" s="226"/>
      <c r="IS53" s="226"/>
      <c r="IU53" s="226"/>
      <c r="IV53" s="226"/>
      <c r="IX53" s="226"/>
      <c r="IY53" s="226"/>
      <c r="JA53" s="226"/>
      <c r="JB53" s="226"/>
      <c r="JD53" s="226"/>
      <c r="JE53" s="226"/>
      <c r="JG53" s="226"/>
      <c r="JH53" s="226"/>
      <c r="JJ53" s="226"/>
      <c r="JK53" s="226"/>
      <c r="JM53" s="226"/>
      <c r="JN53" s="226"/>
      <c r="JP53" s="226"/>
      <c r="JQ53" s="226"/>
      <c r="JS53" s="226"/>
      <c r="JT53" s="226"/>
      <c r="JV53" s="226"/>
      <c r="JW53" s="226"/>
      <c r="JY53" s="226"/>
      <c r="JZ53" s="226"/>
      <c r="KB53" s="226"/>
      <c r="KC53" s="226"/>
      <c r="KE53" s="226"/>
      <c r="KF53" s="226"/>
      <c r="KH53" s="226"/>
      <c r="KI53" s="226"/>
      <c r="KK53" s="226"/>
      <c r="KL53" s="226"/>
      <c r="KN53" s="226"/>
      <c r="KO53" s="226"/>
      <c r="KQ53" s="226"/>
      <c r="KR53" s="226"/>
      <c r="KT53" s="226"/>
      <c r="KU53" s="226"/>
      <c r="KW53" s="226"/>
      <c r="KX53" s="226"/>
      <c r="KZ53" s="226"/>
      <c r="LA53" s="226"/>
      <c r="LC53" s="226"/>
      <c r="LD53" s="226"/>
      <c r="LF53" s="226"/>
      <c r="LG53" s="226"/>
      <c r="LI53" s="226"/>
      <c r="LJ53" s="226"/>
      <c r="LL53" s="226"/>
      <c r="LM53" s="226"/>
      <c r="LO53" s="226"/>
      <c r="LP53" s="226"/>
      <c r="LR53" s="226"/>
      <c r="LS53" s="226"/>
      <c r="LU53" s="226"/>
      <c r="LV53" s="226"/>
      <c r="LX53" s="226"/>
      <c r="LY53" s="226"/>
      <c r="MA53" s="226"/>
      <c r="MB53" s="226"/>
      <c r="MD53" s="226"/>
      <c r="ME53" s="226"/>
      <c r="MG53" s="226"/>
      <c r="MH53" s="226"/>
      <c r="MJ53" s="226"/>
      <c r="MK53" s="226"/>
      <c r="MM53" s="226"/>
      <c r="MN53" s="226"/>
      <c r="MP53" s="226"/>
      <c r="MQ53" s="226"/>
      <c r="MS53" s="226"/>
      <c r="MT53" s="226"/>
      <c r="MV53" s="226"/>
      <c r="MW53" s="226"/>
      <c r="MY53" s="226"/>
      <c r="MZ53" s="226"/>
      <c r="NB53" s="226"/>
      <c r="NC53" s="226"/>
      <c r="NE53" s="226"/>
      <c r="NF53" s="226"/>
      <c r="NH53" s="226"/>
      <c r="NI53" s="226"/>
      <c r="NK53" s="226"/>
      <c r="NL53" s="226"/>
      <c r="NN53" s="226"/>
      <c r="NO53" s="226"/>
      <c r="NQ53" s="226"/>
      <c r="NR53" s="226"/>
      <c r="NT53" s="226"/>
      <c r="NU53" s="226"/>
      <c r="NW53" s="226"/>
      <c r="NX53" s="226"/>
      <c r="NZ53" s="226"/>
      <c r="OA53" s="226"/>
      <c r="OC53" s="226"/>
      <c r="OD53" s="226"/>
      <c r="OF53" s="226"/>
      <c r="OG53" s="226"/>
      <c r="OI53" s="226"/>
      <c r="OJ53" s="226"/>
      <c r="OL53" s="226"/>
      <c r="OM53" s="226"/>
      <c r="OO53" s="226"/>
      <c r="OP53" s="226"/>
      <c r="OR53" s="226"/>
      <c r="OS53" s="226"/>
      <c r="OU53" s="226"/>
      <c r="OV53" s="226"/>
      <c r="OX53" s="226"/>
      <c r="OY53" s="226"/>
      <c r="PA53" s="226"/>
      <c r="PB53" s="226"/>
      <c r="PD53" s="226"/>
      <c r="PE53" s="226"/>
      <c r="PG53" s="226"/>
      <c r="PH53" s="226"/>
      <c r="PJ53" s="226"/>
      <c r="PK53" s="226"/>
      <c r="PM53" s="226"/>
      <c r="PN53" s="226"/>
      <c r="PP53" s="226"/>
      <c r="PQ53" s="226"/>
      <c r="PS53" s="226"/>
      <c r="PT53" s="226"/>
      <c r="PV53" s="226"/>
      <c r="PW53" s="226"/>
      <c r="PY53" s="226"/>
      <c r="PZ53" s="226"/>
      <c r="QB53" s="226"/>
      <c r="QC53" s="226"/>
      <c r="QE53" s="226"/>
      <c r="QF53" s="226"/>
      <c r="QH53" s="226"/>
      <c r="QI53" s="226"/>
      <c r="QK53" s="226"/>
      <c r="QL53" s="226"/>
      <c r="QN53" s="226"/>
      <c r="QO53" s="226"/>
      <c r="QQ53" s="226"/>
      <c r="QR53" s="226"/>
      <c r="QT53" s="226"/>
      <c r="QU53" s="226"/>
      <c r="QW53" s="226"/>
      <c r="QX53" s="226"/>
      <c r="QZ53" s="226"/>
      <c r="RA53" s="226"/>
      <c r="RC53" s="226"/>
      <c r="RD53" s="226"/>
      <c r="RF53" s="226"/>
      <c r="RG53" s="226"/>
      <c r="RI53" s="226"/>
      <c r="RJ53" s="226"/>
      <c r="RL53" s="226"/>
      <c r="RM53" s="226"/>
      <c r="RO53" s="226"/>
      <c r="RP53" s="226"/>
      <c r="RR53" s="226"/>
      <c r="RS53" s="226"/>
      <c r="RU53" s="226"/>
      <c r="RV53" s="226"/>
      <c r="RX53" s="226"/>
      <c r="RY53" s="226"/>
      <c r="SA53" s="226"/>
      <c r="SB53" s="226"/>
      <c r="SD53" s="226"/>
      <c r="SE53" s="226"/>
    </row>
    <row r="54" spans="1:499" s="236" customFormat="1" ht="10.15" customHeight="1">
      <c r="B54" s="239"/>
      <c r="C54" s="285"/>
      <c r="D54" s="234"/>
      <c r="E54" s="287"/>
      <c r="F54" s="258" t="str">
        <f>IF(E54="-","-",IF(E54="","",_xlfn.RANK.EQ(E54,$E$33:$E$89,1)+COUNTIF($E$33:E54,E54)-1))</f>
        <v/>
      </c>
      <c r="G54" s="291">
        <f t="shared" si="0"/>
        <v>20</v>
      </c>
      <c r="H54" s="290" t="str">
        <f t="shared" si="1"/>
        <v>富山</v>
      </c>
      <c r="I54" s="291">
        <f t="shared" si="2"/>
        <v>0</v>
      </c>
      <c r="J54" s="292">
        <f t="shared" si="3"/>
        <v>0</v>
      </c>
      <c r="K54" s="226">
        <v>22</v>
      </c>
    </row>
    <row r="55" spans="1:499" ht="12.4" customHeight="1">
      <c r="A55" s="226" t="s">
        <v>904</v>
      </c>
      <c r="B55" s="237" t="s">
        <v>905</v>
      </c>
      <c r="C55" s="286" t="s">
        <v>478</v>
      </c>
      <c r="D55" s="238" t="s">
        <v>478</v>
      </c>
      <c r="E55" s="287" t="s">
        <v>116</v>
      </c>
      <c r="F55" s="258" t="str">
        <f>IF(E55="-","-",IF(E55="","",_xlfn.RANK.EQ(E55,$E$33:$E$89,1)+COUNTIF($E$33:E55,E55)-1))</f>
        <v>-</v>
      </c>
      <c r="G55" s="291">
        <f t="shared" si="0"/>
        <v>20</v>
      </c>
      <c r="H55" s="290" t="str">
        <f t="shared" si="1"/>
        <v>静岡</v>
      </c>
      <c r="I55" s="291">
        <f t="shared" si="2"/>
        <v>0</v>
      </c>
      <c r="J55" s="292">
        <f t="shared" si="3"/>
        <v>0</v>
      </c>
      <c r="K55" s="226">
        <v>23</v>
      </c>
      <c r="L55" s="226"/>
      <c r="M55" s="226"/>
      <c r="O55" s="226"/>
      <c r="P55" s="226"/>
      <c r="R55" s="226"/>
      <c r="S55" s="226"/>
      <c r="U55" s="226"/>
      <c r="V55" s="226"/>
      <c r="X55" s="226"/>
      <c r="Y55" s="226"/>
      <c r="AA55" s="226"/>
      <c r="AB55" s="226"/>
      <c r="AD55" s="226"/>
      <c r="AE55" s="226"/>
      <c r="AG55" s="226"/>
      <c r="AH55" s="226"/>
      <c r="AJ55" s="226"/>
      <c r="AK55" s="226"/>
      <c r="AM55" s="226"/>
      <c r="AN55" s="226"/>
      <c r="AP55" s="226"/>
      <c r="AQ55" s="226"/>
      <c r="AS55" s="226"/>
      <c r="AT55" s="226"/>
      <c r="AV55" s="226"/>
      <c r="AW55" s="226"/>
      <c r="AY55" s="226"/>
      <c r="AZ55" s="226"/>
      <c r="BB55" s="226"/>
      <c r="BC55" s="226"/>
      <c r="BE55" s="226"/>
      <c r="BF55" s="226"/>
      <c r="BH55" s="226"/>
      <c r="BI55" s="226"/>
      <c r="BK55" s="226"/>
      <c r="BL55" s="226"/>
      <c r="BN55" s="226"/>
      <c r="BO55" s="226"/>
      <c r="BQ55" s="226"/>
      <c r="BR55" s="226"/>
      <c r="BT55" s="226"/>
      <c r="BU55" s="226"/>
      <c r="BW55" s="226"/>
      <c r="BX55" s="226"/>
      <c r="BZ55" s="226"/>
      <c r="CA55" s="226"/>
      <c r="CC55" s="226"/>
      <c r="CD55" s="226"/>
      <c r="CF55" s="226"/>
      <c r="CG55" s="226"/>
      <c r="CI55" s="226"/>
      <c r="CJ55" s="226"/>
      <c r="CL55" s="226"/>
      <c r="CM55" s="226"/>
      <c r="CO55" s="226"/>
      <c r="CP55" s="226"/>
      <c r="CR55" s="226"/>
      <c r="CS55" s="226"/>
      <c r="CU55" s="226"/>
      <c r="CV55" s="226"/>
      <c r="CX55" s="226"/>
      <c r="CY55" s="226"/>
      <c r="DA55" s="226"/>
      <c r="DB55" s="226"/>
      <c r="DD55" s="226"/>
      <c r="DE55" s="226"/>
      <c r="DG55" s="226"/>
      <c r="DH55" s="226"/>
      <c r="DJ55" s="226"/>
      <c r="DK55" s="226"/>
      <c r="DM55" s="226"/>
      <c r="DN55" s="226"/>
      <c r="DP55" s="226"/>
      <c r="DQ55" s="226"/>
      <c r="DS55" s="226"/>
      <c r="DT55" s="226"/>
      <c r="DV55" s="226"/>
      <c r="DW55" s="226"/>
      <c r="DY55" s="226"/>
      <c r="DZ55" s="226"/>
      <c r="EB55" s="226"/>
      <c r="EC55" s="226"/>
      <c r="EE55" s="226"/>
      <c r="EF55" s="226"/>
      <c r="EH55" s="226"/>
      <c r="EI55" s="226"/>
      <c r="EK55" s="226"/>
      <c r="EL55" s="226"/>
      <c r="EN55" s="226"/>
      <c r="EO55" s="226"/>
      <c r="EQ55" s="226"/>
      <c r="ER55" s="226"/>
      <c r="ET55" s="226"/>
      <c r="EU55" s="226"/>
      <c r="EW55" s="226"/>
      <c r="EX55" s="226"/>
      <c r="EZ55" s="226"/>
      <c r="FA55" s="226"/>
      <c r="FC55" s="226"/>
      <c r="FD55" s="226"/>
      <c r="FF55" s="226"/>
      <c r="FG55" s="226"/>
      <c r="FI55" s="226"/>
      <c r="FJ55" s="226"/>
      <c r="FL55" s="226"/>
      <c r="FM55" s="226"/>
      <c r="FO55" s="226"/>
      <c r="FP55" s="226"/>
      <c r="FR55" s="226"/>
      <c r="FS55" s="226"/>
      <c r="FU55" s="226"/>
      <c r="FV55" s="226"/>
      <c r="FX55" s="226"/>
      <c r="FY55" s="226"/>
      <c r="GA55" s="226"/>
      <c r="GB55" s="226"/>
      <c r="GD55" s="226"/>
      <c r="GE55" s="226"/>
      <c r="GG55" s="226"/>
      <c r="GH55" s="226"/>
      <c r="GJ55" s="226"/>
      <c r="GK55" s="226"/>
      <c r="GM55" s="226"/>
      <c r="GN55" s="226"/>
      <c r="GP55" s="226"/>
      <c r="GQ55" s="226"/>
      <c r="GS55" s="226"/>
      <c r="GT55" s="226"/>
      <c r="GV55" s="226"/>
      <c r="GW55" s="226"/>
      <c r="GY55" s="226"/>
      <c r="GZ55" s="226"/>
      <c r="HB55" s="226"/>
      <c r="HC55" s="226"/>
      <c r="HE55" s="226"/>
      <c r="HF55" s="226"/>
      <c r="HH55" s="226"/>
      <c r="HI55" s="226"/>
      <c r="HK55" s="226"/>
      <c r="HL55" s="226"/>
      <c r="HN55" s="226"/>
      <c r="HO55" s="226"/>
      <c r="HQ55" s="226"/>
      <c r="HR55" s="226"/>
      <c r="HT55" s="226"/>
      <c r="HU55" s="226"/>
      <c r="HW55" s="226"/>
      <c r="HX55" s="226"/>
      <c r="HZ55" s="226"/>
      <c r="IA55" s="226"/>
      <c r="IC55" s="226"/>
      <c r="ID55" s="226"/>
      <c r="IF55" s="226"/>
      <c r="IG55" s="226"/>
      <c r="II55" s="226"/>
      <c r="IJ55" s="226"/>
      <c r="IL55" s="226"/>
      <c r="IM55" s="226"/>
      <c r="IO55" s="226"/>
      <c r="IP55" s="226"/>
      <c r="IR55" s="226"/>
      <c r="IS55" s="226"/>
      <c r="IU55" s="226"/>
      <c r="IV55" s="226"/>
      <c r="IX55" s="226"/>
      <c r="IY55" s="226"/>
      <c r="JA55" s="226"/>
      <c r="JB55" s="226"/>
      <c r="JD55" s="226"/>
      <c r="JE55" s="226"/>
      <c r="JG55" s="226"/>
      <c r="JH55" s="226"/>
      <c r="JJ55" s="226"/>
      <c r="JK55" s="226"/>
      <c r="JM55" s="226"/>
      <c r="JN55" s="226"/>
      <c r="JP55" s="226"/>
      <c r="JQ55" s="226"/>
      <c r="JS55" s="226"/>
      <c r="JT55" s="226"/>
      <c r="JV55" s="226"/>
      <c r="JW55" s="226"/>
      <c r="JY55" s="226"/>
      <c r="JZ55" s="226"/>
      <c r="KB55" s="226"/>
      <c r="KC55" s="226"/>
      <c r="KE55" s="226"/>
      <c r="KF55" s="226"/>
      <c r="KH55" s="226"/>
      <c r="KI55" s="226"/>
      <c r="KK55" s="226"/>
      <c r="KL55" s="226"/>
      <c r="KN55" s="226"/>
      <c r="KO55" s="226"/>
      <c r="KQ55" s="226"/>
      <c r="KR55" s="226"/>
      <c r="KT55" s="226"/>
      <c r="KU55" s="226"/>
      <c r="KW55" s="226"/>
      <c r="KX55" s="226"/>
      <c r="KZ55" s="226"/>
      <c r="LA55" s="226"/>
      <c r="LC55" s="226"/>
      <c r="LD55" s="226"/>
      <c r="LF55" s="226"/>
      <c r="LG55" s="226"/>
      <c r="LI55" s="226"/>
      <c r="LJ55" s="226"/>
      <c r="LL55" s="226"/>
      <c r="LM55" s="226"/>
      <c r="LO55" s="226"/>
      <c r="LP55" s="226"/>
      <c r="LR55" s="226"/>
      <c r="LS55" s="226"/>
      <c r="LU55" s="226"/>
      <c r="LV55" s="226"/>
      <c r="LX55" s="226"/>
      <c r="LY55" s="226"/>
      <c r="MA55" s="226"/>
      <c r="MB55" s="226"/>
      <c r="MD55" s="226"/>
      <c r="ME55" s="226"/>
      <c r="MG55" s="226"/>
      <c r="MH55" s="226"/>
      <c r="MJ55" s="226"/>
      <c r="MK55" s="226"/>
      <c r="MM55" s="226"/>
      <c r="MN55" s="226"/>
      <c r="MP55" s="226"/>
      <c r="MQ55" s="226"/>
      <c r="MS55" s="226"/>
      <c r="MT55" s="226"/>
      <c r="MV55" s="226"/>
      <c r="MW55" s="226"/>
      <c r="MY55" s="226"/>
      <c r="MZ55" s="226"/>
      <c r="NB55" s="226"/>
      <c r="NC55" s="226"/>
      <c r="NE55" s="226"/>
      <c r="NF55" s="226"/>
      <c r="NH55" s="226"/>
      <c r="NI55" s="226"/>
      <c r="NK55" s="226"/>
      <c r="NL55" s="226"/>
      <c r="NN55" s="226"/>
      <c r="NO55" s="226"/>
      <c r="NQ55" s="226"/>
      <c r="NR55" s="226"/>
      <c r="NT55" s="226"/>
      <c r="NU55" s="226"/>
      <c r="NW55" s="226"/>
      <c r="NX55" s="226"/>
      <c r="NZ55" s="226"/>
      <c r="OA55" s="226"/>
      <c r="OC55" s="226"/>
      <c r="OD55" s="226"/>
      <c r="OF55" s="226"/>
      <c r="OG55" s="226"/>
      <c r="OI55" s="226"/>
      <c r="OJ55" s="226"/>
      <c r="OL55" s="226"/>
      <c r="OM55" s="226"/>
      <c r="OO55" s="226"/>
      <c r="OP55" s="226"/>
      <c r="OR55" s="226"/>
      <c r="OS55" s="226"/>
      <c r="OU55" s="226"/>
      <c r="OV55" s="226"/>
      <c r="OX55" s="226"/>
      <c r="OY55" s="226"/>
      <c r="PA55" s="226"/>
      <c r="PB55" s="226"/>
      <c r="PD55" s="226"/>
      <c r="PE55" s="226"/>
      <c r="PG55" s="226"/>
      <c r="PH55" s="226"/>
      <c r="PJ55" s="226"/>
      <c r="PK55" s="226"/>
      <c r="PM55" s="226"/>
      <c r="PN55" s="226"/>
      <c r="PP55" s="226"/>
      <c r="PQ55" s="226"/>
      <c r="PS55" s="226"/>
      <c r="PT55" s="226"/>
      <c r="PV55" s="226"/>
      <c r="PW55" s="226"/>
      <c r="PY55" s="226"/>
      <c r="PZ55" s="226"/>
      <c r="QB55" s="226"/>
      <c r="QC55" s="226"/>
      <c r="QE55" s="226"/>
      <c r="QF55" s="226"/>
      <c r="QH55" s="226"/>
      <c r="QI55" s="226"/>
      <c r="QK55" s="226"/>
      <c r="QL55" s="226"/>
      <c r="QN55" s="226"/>
      <c r="QO55" s="226"/>
      <c r="QQ55" s="226"/>
      <c r="QR55" s="226"/>
      <c r="QT55" s="226"/>
      <c r="QU55" s="226"/>
      <c r="QW55" s="226"/>
      <c r="QX55" s="226"/>
      <c r="QZ55" s="226"/>
      <c r="RA55" s="226"/>
      <c r="RC55" s="226"/>
      <c r="RD55" s="226"/>
      <c r="RF55" s="226"/>
      <c r="RG55" s="226"/>
      <c r="RI55" s="226"/>
      <c r="RJ55" s="226"/>
      <c r="RL55" s="226"/>
      <c r="RM55" s="226"/>
      <c r="RO55" s="226"/>
      <c r="RP55" s="226"/>
      <c r="RR55" s="226"/>
      <c r="RS55" s="226"/>
      <c r="RU55" s="226"/>
      <c r="RV55" s="226"/>
      <c r="RX55" s="226"/>
      <c r="RY55" s="226"/>
      <c r="SA55" s="226"/>
      <c r="SB55" s="226"/>
      <c r="SD55" s="226"/>
      <c r="SE55" s="226"/>
    </row>
    <row r="56" spans="1:499" ht="12.4" customHeight="1">
      <c r="A56" s="226" t="s">
        <v>906</v>
      </c>
      <c r="B56" s="237" t="s">
        <v>907</v>
      </c>
      <c r="C56" s="286">
        <v>0</v>
      </c>
      <c r="D56" s="238">
        <v>0</v>
      </c>
      <c r="E56" s="287">
        <v>4</v>
      </c>
      <c r="F56" s="258">
        <f>IF(E56="-","-",IF(E56="","",_xlfn.RANK.EQ(E56,$E$33:$E$89,1)+COUNTIF($E$33:E56,E56)-1))</f>
        <v>4</v>
      </c>
      <c r="G56" s="291">
        <f t="shared" si="0"/>
        <v>20</v>
      </c>
      <c r="H56" s="290" t="str">
        <f t="shared" si="1"/>
        <v>大阪</v>
      </c>
      <c r="I56" s="291">
        <f t="shared" si="2"/>
        <v>0</v>
      </c>
      <c r="J56" s="292">
        <f t="shared" si="3"/>
        <v>0</v>
      </c>
      <c r="K56" s="226">
        <v>24</v>
      </c>
      <c r="L56" s="226"/>
      <c r="M56" s="226"/>
      <c r="O56" s="226"/>
      <c r="P56" s="226"/>
      <c r="R56" s="226"/>
      <c r="S56" s="226"/>
      <c r="U56" s="226"/>
      <c r="V56" s="226"/>
      <c r="X56" s="226"/>
      <c r="Y56" s="226"/>
      <c r="AA56" s="226"/>
      <c r="AB56" s="226"/>
      <c r="AD56" s="226"/>
      <c r="AE56" s="226"/>
      <c r="AG56" s="226"/>
      <c r="AH56" s="226"/>
      <c r="AJ56" s="226"/>
      <c r="AK56" s="226"/>
      <c r="AM56" s="226"/>
      <c r="AN56" s="226"/>
      <c r="AP56" s="226"/>
      <c r="AQ56" s="226"/>
      <c r="AS56" s="226"/>
      <c r="AT56" s="226"/>
      <c r="AV56" s="226"/>
      <c r="AW56" s="226"/>
      <c r="AY56" s="226"/>
      <c r="AZ56" s="226"/>
      <c r="BB56" s="226"/>
      <c r="BC56" s="226"/>
      <c r="BE56" s="226"/>
      <c r="BF56" s="226"/>
      <c r="BH56" s="226"/>
      <c r="BI56" s="226"/>
      <c r="BK56" s="226"/>
      <c r="BL56" s="226"/>
      <c r="BN56" s="226"/>
      <c r="BO56" s="226"/>
      <c r="BQ56" s="226"/>
      <c r="BR56" s="226"/>
      <c r="BT56" s="226"/>
      <c r="BU56" s="226"/>
      <c r="BW56" s="226"/>
      <c r="BX56" s="226"/>
      <c r="BZ56" s="226"/>
      <c r="CA56" s="226"/>
      <c r="CC56" s="226"/>
      <c r="CD56" s="226"/>
      <c r="CF56" s="226"/>
      <c r="CG56" s="226"/>
      <c r="CI56" s="226"/>
      <c r="CJ56" s="226"/>
      <c r="CL56" s="226"/>
      <c r="CM56" s="226"/>
      <c r="CO56" s="226"/>
      <c r="CP56" s="226"/>
      <c r="CR56" s="226"/>
      <c r="CS56" s="226"/>
      <c r="CU56" s="226"/>
      <c r="CV56" s="226"/>
      <c r="CX56" s="226"/>
      <c r="CY56" s="226"/>
      <c r="DA56" s="226"/>
      <c r="DB56" s="226"/>
      <c r="DD56" s="226"/>
      <c r="DE56" s="226"/>
      <c r="DG56" s="226"/>
      <c r="DH56" s="226"/>
      <c r="DJ56" s="226"/>
      <c r="DK56" s="226"/>
      <c r="DM56" s="226"/>
      <c r="DN56" s="226"/>
      <c r="DP56" s="226"/>
      <c r="DQ56" s="226"/>
      <c r="DS56" s="226"/>
      <c r="DT56" s="226"/>
      <c r="DV56" s="226"/>
      <c r="DW56" s="226"/>
      <c r="DY56" s="226"/>
      <c r="DZ56" s="226"/>
      <c r="EB56" s="226"/>
      <c r="EC56" s="226"/>
      <c r="EE56" s="226"/>
      <c r="EF56" s="226"/>
      <c r="EH56" s="226"/>
      <c r="EI56" s="226"/>
      <c r="EK56" s="226"/>
      <c r="EL56" s="226"/>
      <c r="EN56" s="226"/>
      <c r="EO56" s="226"/>
      <c r="EQ56" s="226"/>
      <c r="ER56" s="226"/>
      <c r="ET56" s="226"/>
      <c r="EU56" s="226"/>
      <c r="EW56" s="226"/>
      <c r="EX56" s="226"/>
      <c r="EZ56" s="226"/>
      <c r="FA56" s="226"/>
      <c r="FC56" s="226"/>
      <c r="FD56" s="226"/>
      <c r="FF56" s="226"/>
      <c r="FG56" s="226"/>
      <c r="FI56" s="226"/>
      <c r="FJ56" s="226"/>
      <c r="FL56" s="226"/>
      <c r="FM56" s="226"/>
      <c r="FO56" s="226"/>
      <c r="FP56" s="226"/>
      <c r="FR56" s="226"/>
      <c r="FS56" s="226"/>
      <c r="FU56" s="226"/>
      <c r="FV56" s="226"/>
      <c r="FX56" s="226"/>
      <c r="FY56" s="226"/>
      <c r="GA56" s="226"/>
      <c r="GB56" s="226"/>
      <c r="GD56" s="226"/>
      <c r="GE56" s="226"/>
      <c r="GG56" s="226"/>
      <c r="GH56" s="226"/>
      <c r="GJ56" s="226"/>
      <c r="GK56" s="226"/>
      <c r="GM56" s="226"/>
      <c r="GN56" s="226"/>
      <c r="GP56" s="226"/>
      <c r="GQ56" s="226"/>
      <c r="GS56" s="226"/>
      <c r="GT56" s="226"/>
      <c r="GV56" s="226"/>
      <c r="GW56" s="226"/>
      <c r="GY56" s="226"/>
      <c r="GZ56" s="226"/>
      <c r="HB56" s="226"/>
      <c r="HC56" s="226"/>
      <c r="HE56" s="226"/>
      <c r="HF56" s="226"/>
      <c r="HH56" s="226"/>
      <c r="HI56" s="226"/>
      <c r="HK56" s="226"/>
      <c r="HL56" s="226"/>
      <c r="HN56" s="226"/>
      <c r="HO56" s="226"/>
      <c r="HQ56" s="226"/>
      <c r="HR56" s="226"/>
      <c r="HT56" s="226"/>
      <c r="HU56" s="226"/>
      <c r="HW56" s="226"/>
      <c r="HX56" s="226"/>
      <c r="HZ56" s="226"/>
      <c r="IA56" s="226"/>
      <c r="IC56" s="226"/>
      <c r="ID56" s="226"/>
      <c r="IF56" s="226"/>
      <c r="IG56" s="226"/>
      <c r="II56" s="226"/>
      <c r="IJ56" s="226"/>
      <c r="IL56" s="226"/>
      <c r="IM56" s="226"/>
      <c r="IO56" s="226"/>
      <c r="IP56" s="226"/>
      <c r="IR56" s="226"/>
      <c r="IS56" s="226"/>
      <c r="IU56" s="226"/>
      <c r="IV56" s="226"/>
      <c r="IX56" s="226"/>
      <c r="IY56" s="226"/>
      <c r="JA56" s="226"/>
      <c r="JB56" s="226"/>
      <c r="JD56" s="226"/>
      <c r="JE56" s="226"/>
      <c r="JG56" s="226"/>
      <c r="JH56" s="226"/>
      <c r="JJ56" s="226"/>
      <c r="JK56" s="226"/>
      <c r="JM56" s="226"/>
      <c r="JN56" s="226"/>
      <c r="JP56" s="226"/>
      <c r="JQ56" s="226"/>
      <c r="JS56" s="226"/>
      <c r="JT56" s="226"/>
      <c r="JV56" s="226"/>
      <c r="JW56" s="226"/>
      <c r="JY56" s="226"/>
      <c r="JZ56" s="226"/>
      <c r="KB56" s="226"/>
      <c r="KC56" s="226"/>
      <c r="KE56" s="226"/>
      <c r="KF56" s="226"/>
      <c r="KH56" s="226"/>
      <c r="KI56" s="226"/>
      <c r="KK56" s="226"/>
      <c r="KL56" s="226"/>
      <c r="KN56" s="226"/>
      <c r="KO56" s="226"/>
      <c r="KQ56" s="226"/>
      <c r="KR56" s="226"/>
      <c r="KT56" s="226"/>
      <c r="KU56" s="226"/>
      <c r="KW56" s="226"/>
      <c r="KX56" s="226"/>
      <c r="KZ56" s="226"/>
      <c r="LA56" s="226"/>
      <c r="LC56" s="226"/>
      <c r="LD56" s="226"/>
      <c r="LF56" s="226"/>
      <c r="LG56" s="226"/>
      <c r="LI56" s="226"/>
      <c r="LJ56" s="226"/>
      <c r="LL56" s="226"/>
      <c r="LM56" s="226"/>
      <c r="LO56" s="226"/>
      <c r="LP56" s="226"/>
      <c r="LR56" s="226"/>
      <c r="LS56" s="226"/>
      <c r="LU56" s="226"/>
      <c r="LV56" s="226"/>
      <c r="LX56" s="226"/>
      <c r="LY56" s="226"/>
      <c r="MA56" s="226"/>
      <c r="MB56" s="226"/>
      <c r="MD56" s="226"/>
      <c r="ME56" s="226"/>
      <c r="MG56" s="226"/>
      <c r="MH56" s="226"/>
      <c r="MJ56" s="226"/>
      <c r="MK56" s="226"/>
      <c r="MM56" s="226"/>
      <c r="MN56" s="226"/>
      <c r="MP56" s="226"/>
      <c r="MQ56" s="226"/>
      <c r="MS56" s="226"/>
      <c r="MT56" s="226"/>
      <c r="MV56" s="226"/>
      <c r="MW56" s="226"/>
      <c r="MY56" s="226"/>
      <c r="MZ56" s="226"/>
      <c r="NB56" s="226"/>
      <c r="NC56" s="226"/>
      <c r="NE56" s="226"/>
      <c r="NF56" s="226"/>
      <c r="NH56" s="226"/>
      <c r="NI56" s="226"/>
      <c r="NK56" s="226"/>
      <c r="NL56" s="226"/>
      <c r="NN56" s="226"/>
      <c r="NO56" s="226"/>
      <c r="NQ56" s="226"/>
      <c r="NR56" s="226"/>
      <c r="NT56" s="226"/>
      <c r="NU56" s="226"/>
      <c r="NW56" s="226"/>
      <c r="NX56" s="226"/>
      <c r="NZ56" s="226"/>
      <c r="OA56" s="226"/>
      <c r="OC56" s="226"/>
      <c r="OD56" s="226"/>
      <c r="OF56" s="226"/>
      <c r="OG56" s="226"/>
      <c r="OI56" s="226"/>
      <c r="OJ56" s="226"/>
      <c r="OL56" s="226"/>
      <c r="OM56" s="226"/>
      <c r="OO56" s="226"/>
      <c r="OP56" s="226"/>
      <c r="OR56" s="226"/>
      <c r="OS56" s="226"/>
      <c r="OU56" s="226"/>
      <c r="OV56" s="226"/>
      <c r="OX56" s="226"/>
      <c r="OY56" s="226"/>
      <c r="PA56" s="226"/>
      <c r="PB56" s="226"/>
      <c r="PD56" s="226"/>
      <c r="PE56" s="226"/>
      <c r="PG56" s="226"/>
      <c r="PH56" s="226"/>
      <c r="PJ56" s="226"/>
      <c r="PK56" s="226"/>
      <c r="PM56" s="226"/>
      <c r="PN56" s="226"/>
      <c r="PP56" s="226"/>
      <c r="PQ56" s="226"/>
      <c r="PS56" s="226"/>
      <c r="PT56" s="226"/>
      <c r="PV56" s="226"/>
      <c r="PW56" s="226"/>
      <c r="PY56" s="226"/>
      <c r="PZ56" s="226"/>
      <c r="QB56" s="226"/>
      <c r="QC56" s="226"/>
      <c r="QE56" s="226"/>
      <c r="QF56" s="226"/>
      <c r="QH56" s="226"/>
      <c r="QI56" s="226"/>
      <c r="QK56" s="226"/>
      <c r="QL56" s="226"/>
      <c r="QN56" s="226"/>
      <c r="QO56" s="226"/>
      <c r="QQ56" s="226"/>
      <c r="QR56" s="226"/>
      <c r="QT56" s="226"/>
      <c r="QU56" s="226"/>
      <c r="QW56" s="226"/>
      <c r="QX56" s="226"/>
      <c r="QZ56" s="226"/>
      <c r="RA56" s="226"/>
      <c r="RC56" s="226"/>
      <c r="RD56" s="226"/>
      <c r="RF56" s="226"/>
      <c r="RG56" s="226"/>
      <c r="RI56" s="226"/>
      <c r="RJ56" s="226"/>
      <c r="RL56" s="226"/>
      <c r="RM56" s="226"/>
      <c r="RO56" s="226"/>
      <c r="RP56" s="226"/>
      <c r="RR56" s="226"/>
      <c r="RS56" s="226"/>
      <c r="RU56" s="226"/>
      <c r="RV56" s="226"/>
      <c r="RX56" s="226"/>
      <c r="RY56" s="226"/>
      <c r="SA56" s="226"/>
      <c r="SB56" s="226"/>
      <c r="SD56" s="226"/>
      <c r="SE56" s="226"/>
    </row>
    <row r="57" spans="1:499" s="236" customFormat="1" ht="10.15" customHeight="1">
      <c r="B57" s="239"/>
      <c r="C57" s="285"/>
      <c r="D57" s="234"/>
      <c r="E57" s="235"/>
      <c r="F57" s="258" t="str">
        <f>IF(E57="-","-",IF(E57="","",_xlfn.RANK.EQ(E57,$E$33:$E$89,1)+COUNTIF($E$33:E57,E57)-1))</f>
        <v/>
      </c>
      <c r="G57" s="291">
        <f t="shared" si="0"/>
        <v>20</v>
      </c>
      <c r="H57" s="290" t="str">
        <f t="shared" si="1"/>
        <v>奈良</v>
      </c>
      <c r="I57" s="291">
        <f t="shared" si="2"/>
        <v>0</v>
      </c>
      <c r="J57" s="292">
        <f t="shared" si="3"/>
        <v>0</v>
      </c>
      <c r="K57" s="226">
        <v>25</v>
      </c>
    </row>
    <row r="58" spans="1:499" ht="12.4" customHeight="1">
      <c r="A58" s="226" t="s">
        <v>908</v>
      </c>
      <c r="B58" s="237" t="s">
        <v>909</v>
      </c>
      <c r="C58" s="286" t="s">
        <v>478</v>
      </c>
      <c r="D58" s="238" t="s">
        <v>478</v>
      </c>
      <c r="E58" s="287" t="s">
        <v>116</v>
      </c>
      <c r="F58" s="258" t="str">
        <f>IF(E58="-","-",IF(E58="","",_xlfn.RANK.EQ(E58,$E$33:$E$89,1)+COUNTIF($E$33:E58,E58)-1))</f>
        <v>-</v>
      </c>
      <c r="G58" s="291">
        <f t="shared" si="0"/>
        <v>20</v>
      </c>
      <c r="H58" s="290" t="str">
        <f t="shared" si="1"/>
        <v>岡山</v>
      </c>
      <c r="I58" s="291">
        <f t="shared" si="2"/>
        <v>0</v>
      </c>
      <c r="J58" s="292">
        <f t="shared" si="3"/>
        <v>0</v>
      </c>
      <c r="K58" s="226">
        <v>26</v>
      </c>
      <c r="L58" s="226"/>
      <c r="M58" s="226"/>
      <c r="O58" s="226"/>
      <c r="P58" s="226"/>
      <c r="R58" s="226"/>
      <c r="S58" s="226"/>
      <c r="U58" s="226"/>
      <c r="V58" s="226"/>
      <c r="X58" s="226"/>
      <c r="Y58" s="226"/>
      <c r="AA58" s="226"/>
      <c r="AB58" s="226"/>
      <c r="AD58" s="226"/>
      <c r="AE58" s="226"/>
      <c r="AG58" s="226"/>
      <c r="AH58" s="226"/>
      <c r="AJ58" s="226"/>
      <c r="AK58" s="226"/>
      <c r="AM58" s="226"/>
      <c r="AN58" s="226"/>
      <c r="AP58" s="226"/>
      <c r="AQ58" s="226"/>
      <c r="AS58" s="226"/>
      <c r="AT58" s="226"/>
      <c r="AV58" s="226"/>
      <c r="AW58" s="226"/>
      <c r="AY58" s="226"/>
      <c r="AZ58" s="226"/>
      <c r="BB58" s="226"/>
      <c r="BC58" s="226"/>
      <c r="BE58" s="226"/>
      <c r="BF58" s="226"/>
      <c r="BH58" s="226"/>
      <c r="BI58" s="226"/>
      <c r="BK58" s="226"/>
      <c r="BL58" s="226"/>
      <c r="BN58" s="226"/>
      <c r="BO58" s="226"/>
      <c r="BQ58" s="226"/>
      <c r="BR58" s="226"/>
      <c r="BT58" s="226"/>
      <c r="BU58" s="226"/>
      <c r="BW58" s="226"/>
      <c r="BX58" s="226"/>
      <c r="BZ58" s="226"/>
      <c r="CA58" s="226"/>
      <c r="CC58" s="226"/>
      <c r="CD58" s="226"/>
      <c r="CF58" s="226"/>
      <c r="CG58" s="226"/>
      <c r="CI58" s="226"/>
      <c r="CJ58" s="226"/>
      <c r="CL58" s="226"/>
      <c r="CM58" s="226"/>
      <c r="CO58" s="226"/>
      <c r="CP58" s="226"/>
      <c r="CR58" s="226"/>
      <c r="CS58" s="226"/>
      <c r="CU58" s="226"/>
      <c r="CV58" s="226"/>
      <c r="CX58" s="226"/>
      <c r="CY58" s="226"/>
      <c r="DA58" s="226"/>
      <c r="DB58" s="226"/>
      <c r="DD58" s="226"/>
      <c r="DE58" s="226"/>
      <c r="DG58" s="226"/>
      <c r="DH58" s="226"/>
      <c r="DJ58" s="226"/>
      <c r="DK58" s="226"/>
      <c r="DM58" s="226"/>
      <c r="DN58" s="226"/>
      <c r="DP58" s="226"/>
      <c r="DQ58" s="226"/>
      <c r="DS58" s="226"/>
      <c r="DT58" s="226"/>
      <c r="DV58" s="226"/>
      <c r="DW58" s="226"/>
      <c r="DY58" s="226"/>
      <c r="DZ58" s="226"/>
      <c r="EB58" s="226"/>
      <c r="EC58" s="226"/>
      <c r="EE58" s="226"/>
      <c r="EF58" s="226"/>
      <c r="EH58" s="226"/>
      <c r="EI58" s="226"/>
      <c r="EK58" s="226"/>
      <c r="EL58" s="226"/>
      <c r="EN58" s="226"/>
      <c r="EO58" s="226"/>
      <c r="EQ58" s="226"/>
      <c r="ER58" s="226"/>
      <c r="ET58" s="226"/>
      <c r="EU58" s="226"/>
      <c r="EW58" s="226"/>
      <c r="EX58" s="226"/>
      <c r="EZ58" s="226"/>
      <c r="FA58" s="226"/>
      <c r="FC58" s="226"/>
      <c r="FD58" s="226"/>
      <c r="FF58" s="226"/>
      <c r="FG58" s="226"/>
      <c r="FI58" s="226"/>
      <c r="FJ58" s="226"/>
      <c r="FL58" s="226"/>
      <c r="FM58" s="226"/>
      <c r="FO58" s="226"/>
      <c r="FP58" s="226"/>
      <c r="FR58" s="226"/>
      <c r="FS58" s="226"/>
      <c r="FU58" s="226"/>
      <c r="FV58" s="226"/>
      <c r="FX58" s="226"/>
      <c r="FY58" s="226"/>
      <c r="GA58" s="226"/>
      <c r="GB58" s="226"/>
      <c r="GD58" s="226"/>
      <c r="GE58" s="226"/>
      <c r="GG58" s="226"/>
      <c r="GH58" s="226"/>
      <c r="GJ58" s="226"/>
      <c r="GK58" s="226"/>
      <c r="GM58" s="226"/>
      <c r="GN58" s="226"/>
      <c r="GP58" s="226"/>
      <c r="GQ58" s="226"/>
      <c r="GS58" s="226"/>
      <c r="GT58" s="226"/>
      <c r="GV58" s="226"/>
      <c r="GW58" s="226"/>
      <c r="GY58" s="226"/>
      <c r="GZ58" s="226"/>
      <c r="HB58" s="226"/>
      <c r="HC58" s="226"/>
      <c r="HE58" s="226"/>
      <c r="HF58" s="226"/>
      <c r="HH58" s="226"/>
      <c r="HI58" s="226"/>
      <c r="HK58" s="226"/>
      <c r="HL58" s="226"/>
      <c r="HN58" s="226"/>
      <c r="HO58" s="226"/>
      <c r="HQ58" s="226"/>
      <c r="HR58" s="226"/>
      <c r="HT58" s="226"/>
      <c r="HU58" s="226"/>
      <c r="HW58" s="226"/>
      <c r="HX58" s="226"/>
      <c r="HZ58" s="226"/>
      <c r="IA58" s="226"/>
      <c r="IC58" s="226"/>
      <c r="ID58" s="226"/>
      <c r="IF58" s="226"/>
      <c r="IG58" s="226"/>
      <c r="II58" s="226"/>
      <c r="IJ58" s="226"/>
      <c r="IL58" s="226"/>
      <c r="IM58" s="226"/>
      <c r="IO58" s="226"/>
      <c r="IP58" s="226"/>
      <c r="IR58" s="226"/>
      <c r="IS58" s="226"/>
      <c r="IU58" s="226"/>
      <c r="IV58" s="226"/>
      <c r="IX58" s="226"/>
      <c r="IY58" s="226"/>
      <c r="JA58" s="226"/>
      <c r="JB58" s="226"/>
      <c r="JD58" s="226"/>
      <c r="JE58" s="226"/>
      <c r="JG58" s="226"/>
      <c r="JH58" s="226"/>
      <c r="JJ58" s="226"/>
      <c r="JK58" s="226"/>
      <c r="JM58" s="226"/>
      <c r="JN58" s="226"/>
      <c r="JP58" s="226"/>
      <c r="JQ58" s="226"/>
      <c r="JS58" s="226"/>
      <c r="JT58" s="226"/>
      <c r="JV58" s="226"/>
      <c r="JW58" s="226"/>
      <c r="JY58" s="226"/>
      <c r="JZ58" s="226"/>
      <c r="KB58" s="226"/>
      <c r="KC58" s="226"/>
      <c r="KE58" s="226"/>
      <c r="KF58" s="226"/>
      <c r="KH58" s="226"/>
      <c r="KI58" s="226"/>
      <c r="KK58" s="226"/>
      <c r="KL58" s="226"/>
      <c r="KN58" s="226"/>
      <c r="KO58" s="226"/>
      <c r="KQ58" s="226"/>
      <c r="KR58" s="226"/>
      <c r="KT58" s="226"/>
      <c r="KU58" s="226"/>
      <c r="KW58" s="226"/>
      <c r="KX58" s="226"/>
      <c r="KZ58" s="226"/>
      <c r="LA58" s="226"/>
      <c r="LC58" s="226"/>
      <c r="LD58" s="226"/>
      <c r="LF58" s="226"/>
      <c r="LG58" s="226"/>
      <c r="LI58" s="226"/>
      <c r="LJ58" s="226"/>
      <c r="LL58" s="226"/>
      <c r="LM58" s="226"/>
      <c r="LO58" s="226"/>
      <c r="LP58" s="226"/>
      <c r="LR58" s="226"/>
      <c r="LS58" s="226"/>
      <c r="LU58" s="226"/>
      <c r="LV58" s="226"/>
      <c r="LX58" s="226"/>
      <c r="LY58" s="226"/>
      <c r="MA58" s="226"/>
      <c r="MB58" s="226"/>
      <c r="MD58" s="226"/>
      <c r="ME58" s="226"/>
      <c r="MG58" s="226"/>
      <c r="MH58" s="226"/>
      <c r="MJ58" s="226"/>
      <c r="MK58" s="226"/>
      <c r="MM58" s="226"/>
      <c r="MN58" s="226"/>
      <c r="MP58" s="226"/>
      <c r="MQ58" s="226"/>
      <c r="MS58" s="226"/>
      <c r="MT58" s="226"/>
      <c r="MV58" s="226"/>
      <c r="MW58" s="226"/>
      <c r="MY58" s="226"/>
      <c r="MZ58" s="226"/>
      <c r="NB58" s="226"/>
      <c r="NC58" s="226"/>
      <c r="NE58" s="226"/>
      <c r="NF58" s="226"/>
      <c r="NH58" s="226"/>
      <c r="NI58" s="226"/>
      <c r="NK58" s="226"/>
      <c r="NL58" s="226"/>
      <c r="NN58" s="226"/>
      <c r="NO58" s="226"/>
      <c r="NQ58" s="226"/>
      <c r="NR58" s="226"/>
      <c r="NT58" s="226"/>
      <c r="NU58" s="226"/>
      <c r="NW58" s="226"/>
      <c r="NX58" s="226"/>
      <c r="NZ58" s="226"/>
      <c r="OA58" s="226"/>
      <c r="OC58" s="226"/>
      <c r="OD58" s="226"/>
      <c r="OF58" s="226"/>
      <c r="OG58" s="226"/>
      <c r="OI58" s="226"/>
      <c r="OJ58" s="226"/>
      <c r="OL58" s="226"/>
      <c r="OM58" s="226"/>
      <c r="OO58" s="226"/>
      <c r="OP58" s="226"/>
      <c r="OR58" s="226"/>
      <c r="OS58" s="226"/>
      <c r="OU58" s="226"/>
      <c r="OV58" s="226"/>
      <c r="OX58" s="226"/>
      <c r="OY58" s="226"/>
      <c r="PA58" s="226"/>
      <c r="PB58" s="226"/>
      <c r="PD58" s="226"/>
      <c r="PE58" s="226"/>
      <c r="PG58" s="226"/>
      <c r="PH58" s="226"/>
      <c r="PJ58" s="226"/>
      <c r="PK58" s="226"/>
      <c r="PM58" s="226"/>
      <c r="PN58" s="226"/>
      <c r="PP58" s="226"/>
      <c r="PQ58" s="226"/>
      <c r="PS58" s="226"/>
      <c r="PT58" s="226"/>
      <c r="PV58" s="226"/>
      <c r="PW58" s="226"/>
      <c r="PY58" s="226"/>
      <c r="PZ58" s="226"/>
      <c r="QB58" s="226"/>
      <c r="QC58" s="226"/>
      <c r="QE58" s="226"/>
      <c r="QF58" s="226"/>
      <c r="QH58" s="226"/>
      <c r="QI58" s="226"/>
      <c r="QK58" s="226"/>
      <c r="QL58" s="226"/>
      <c r="QN58" s="226"/>
      <c r="QO58" s="226"/>
      <c r="QQ58" s="226"/>
      <c r="QR58" s="226"/>
      <c r="QT58" s="226"/>
      <c r="QU58" s="226"/>
      <c r="QW58" s="226"/>
      <c r="QX58" s="226"/>
      <c r="QZ58" s="226"/>
      <c r="RA58" s="226"/>
      <c r="RC58" s="226"/>
      <c r="RD58" s="226"/>
      <c r="RF58" s="226"/>
      <c r="RG58" s="226"/>
      <c r="RI58" s="226"/>
      <c r="RJ58" s="226"/>
      <c r="RL58" s="226"/>
      <c r="RM58" s="226"/>
      <c r="RO58" s="226"/>
      <c r="RP58" s="226"/>
      <c r="RR58" s="226"/>
      <c r="RS58" s="226"/>
      <c r="RU58" s="226"/>
      <c r="RV58" s="226"/>
      <c r="RX58" s="226"/>
      <c r="RY58" s="226"/>
      <c r="SA58" s="226"/>
      <c r="SB58" s="226"/>
      <c r="SD58" s="226"/>
      <c r="SE58" s="226"/>
    </row>
    <row r="59" spans="1:499" ht="12.4" customHeight="1">
      <c r="A59" s="226" t="s">
        <v>910</v>
      </c>
      <c r="B59" s="237" t="s">
        <v>911</v>
      </c>
      <c r="C59" s="286">
        <v>0</v>
      </c>
      <c r="D59" s="238">
        <v>0</v>
      </c>
      <c r="E59" s="287">
        <v>20</v>
      </c>
      <c r="F59" s="258">
        <f>IF(E59="-","-",IF(E59="","",_xlfn.RANK.EQ(E59,$E$33:$E$89,1)+COUNTIF($E$33:E59,E59)-1))</f>
        <v>23</v>
      </c>
      <c r="G59" s="291">
        <f t="shared" si="0"/>
        <v>20</v>
      </c>
      <c r="H59" s="290" t="str">
        <f t="shared" si="1"/>
        <v>宮崎</v>
      </c>
      <c r="I59" s="291">
        <f t="shared" si="2"/>
        <v>0</v>
      </c>
      <c r="J59" s="292">
        <f t="shared" si="3"/>
        <v>0</v>
      </c>
      <c r="K59" s="226">
        <v>27</v>
      </c>
      <c r="L59" s="226"/>
      <c r="M59" s="226"/>
      <c r="O59" s="226"/>
      <c r="P59" s="226"/>
      <c r="R59" s="226"/>
      <c r="S59" s="226"/>
      <c r="U59" s="226"/>
      <c r="V59" s="226"/>
      <c r="X59" s="226"/>
      <c r="Y59" s="226"/>
      <c r="AA59" s="226"/>
      <c r="AB59" s="226"/>
      <c r="AD59" s="226"/>
      <c r="AE59" s="226"/>
      <c r="AG59" s="226"/>
      <c r="AH59" s="226"/>
      <c r="AJ59" s="226"/>
      <c r="AK59" s="226"/>
      <c r="AM59" s="226"/>
      <c r="AN59" s="226"/>
      <c r="AP59" s="226"/>
      <c r="AQ59" s="226"/>
      <c r="AS59" s="226"/>
      <c r="AT59" s="226"/>
      <c r="AV59" s="226"/>
      <c r="AW59" s="226"/>
      <c r="AY59" s="226"/>
      <c r="AZ59" s="226"/>
      <c r="BB59" s="226"/>
      <c r="BC59" s="226"/>
      <c r="BE59" s="226"/>
      <c r="BF59" s="226"/>
      <c r="BH59" s="226"/>
      <c r="BI59" s="226"/>
      <c r="BK59" s="226"/>
      <c r="BL59" s="226"/>
      <c r="BN59" s="226"/>
      <c r="BO59" s="226"/>
      <c r="BQ59" s="226"/>
      <c r="BR59" s="226"/>
      <c r="BT59" s="226"/>
      <c r="BU59" s="226"/>
      <c r="BW59" s="226"/>
      <c r="BX59" s="226"/>
      <c r="BZ59" s="226"/>
      <c r="CA59" s="226"/>
      <c r="CC59" s="226"/>
      <c r="CD59" s="226"/>
      <c r="CF59" s="226"/>
      <c r="CG59" s="226"/>
      <c r="CI59" s="226"/>
      <c r="CJ59" s="226"/>
      <c r="CL59" s="226"/>
      <c r="CM59" s="226"/>
      <c r="CO59" s="226"/>
      <c r="CP59" s="226"/>
      <c r="CR59" s="226"/>
      <c r="CS59" s="226"/>
      <c r="CU59" s="226"/>
      <c r="CV59" s="226"/>
      <c r="CX59" s="226"/>
      <c r="CY59" s="226"/>
      <c r="DA59" s="226"/>
      <c r="DB59" s="226"/>
      <c r="DD59" s="226"/>
      <c r="DE59" s="226"/>
      <c r="DG59" s="226"/>
      <c r="DH59" s="226"/>
      <c r="DJ59" s="226"/>
      <c r="DK59" s="226"/>
      <c r="DM59" s="226"/>
      <c r="DN59" s="226"/>
      <c r="DP59" s="226"/>
      <c r="DQ59" s="226"/>
      <c r="DS59" s="226"/>
      <c r="DT59" s="226"/>
      <c r="DV59" s="226"/>
      <c r="DW59" s="226"/>
      <c r="DY59" s="226"/>
      <c r="DZ59" s="226"/>
      <c r="EB59" s="226"/>
      <c r="EC59" s="226"/>
      <c r="EE59" s="226"/>
      <c r="EF59" s="226"/>
      <c r="EH59" s="226"/>
      <c r="EI59" s="226"/>
      <c r="EK59" s="226"/>
      <c r="EL59" s="226"/>
      <c r="EN59" s="226"/>
      <c r="EO59" s="226"/>
      <c r="EQ59" s="226"/>
      <c r="ER59" s="226"/>
      <c r="ET59" s="226"/>
      <c r="EU59" s="226"/>
      <c r="EW59" s="226"/>
      <c r="EX59" s="226"/>
      <c r="EZ59" s="226"/>
      <c r="FA59" s="226"/>
      <c r="FC59" s="226"/>
      <c r="FD59" s="226"/>
      <c r="FF59" s="226"/>
      <c r="FG59" s="226"/>
      <c r="FI59" s="226"/>
      <c r="FJ59" s="226"/>
      <c r="FL59" s="226"/>
      <c r="FM59" s="226"/>
      <c r="FO59" s="226"/>
      <c r="FP59" s="226"/>
      <c r="FR59" s="226"/>
      <c r="FS59" s="226"/>
      <c r="FU59" s="226"/>
      <c r="FV59" s="226"/>
      <c r="FX59" s="226"/>
      <c r="FY59" s="226"/>
      <c r="GA59" s="226"/>
      <c r="GB59" s="226"/>
      <c r="GD59" s="226"/>
      <c r="GE59" s="226"/>
      <c r="GG59" s="226"/>
      <c r="GH59" s="226"/>
      <c r="GJ59" s="226"/>
      <c r="GK59" s="226"/>
      <c r="GM59" s="226"/>
      <c r="GN59" s="226"/>
      <c r="GP59" s="226"/>
      <c r="GQ59" s="226"/>
      <c r="GS59" s="226"/>
      <c r="GT59" s="226"/>
      <c r="GV59" s="226"/>
      <c r="GW59" s="226"/>
      <c r="GY59" s="226"/>
      <c r="GZ59" s="226"/>
      <c r="HB59" s="226"/>
      <c r="HC59" s="226"/>
      <c r="HE59" s="226"/>
      <c r="HF59" s="226"/>
      <c r="HH59" s="226"/>
      <c r="HI59" s="226"/>
      <c r="HK59" s="226"/>
      <c r="HL59" s="226"/>
      <c r="HN59" s="226"/>
      <c r="HO59" s="226"/>
      <c r="HQ59" s="226"/>
      <c r="HR59" s="226"/>
      <c r="HT59" s="226"/>
      <c r="HU59" s="226"/>
      <c r="HW59" s="226"/>
      <c r="HX59" s="226"/>
      <c r="HZ59" s="226"/>
      <c r="IA59" s="226"/>
      <c r="IC59" s="226"/>
      <c r="ID59" s="226"/>
      <c r="IF59" s="226"/>
      <c r="IG59" s="226"/>
      <c r="II59" s="226"/>
      <c r="IJ59" s="226"/>
      <c r="IL59" s="226"/>
      <c r="IM59" s="226"/>
      <c r="IO59" s="226"/>
      <c r="IP59" s="226"/>
      <c r="IR59" s="226"/>
      <c r="IS59" s="226"/>
      <c r="IU59" s="226"/>
      <c r="IV59" s="226"/>
      <c r="IX59" s="226"/>
      <c r="IY59" s="226"/>
      <c r="JA59" s="226"/>
      <c r="JB59" s="226"/>
      <c r="JD59" s="226"/>
      <c r="JE59" s="226"/>
      <c r="JG59" s="226"/>
      <c r="JH59" s="226"/>
      <c r="JJ59" s="226"/>
      <c r="JK59" s="226"/>
      <c r="JM59" s="226"/>
      <c r="JN59" s="226"/>
      <c r="JP59" s="226"/>
      <c r="JQ59" s="226"/>
      <c r="JS59" s="226"/>
      <c r="JT59" s="226"/>
      <c r="JV59" s="226"/>
      <c r="JW59" s="226"/>
      <c r="JY59" s="226"/>
      <c r="JZ59" s="226"/>
      <c r="KB59" s="226"/>
      <c r="KC59" s="226"/>
      <c r="KE59" s="226"/>
      <c r="KF59" s="226"/>
      <c r="KH59" s="226"/>
      <c r="KI59" s="226"/>
      <c r="KK59" s="226"/>
      <c r="KL59" s="226"/>
      <c r="KN59" s="226"/>
      <c r="KO59" s="226"/>
      <c r="KQ59" s="226"/>
      <c r="KR59" s="226"/>
      <c r="KT59" s="226"/>
      <c r="KU59" s="226"/>
      <c r="KW59" s="226"/>
      <c r="KX59" s="226"/>
      <c r="KZ59" s="226"/>
      <c r="LA59" s="226"/>
      <c r="LC59" s="226"/>
      <c r="LD59" s="226"/>
      <c r="LF59" s="226"/>
      <c r="LG59" s="226"/>
      <c r="LI59" s="226"/>
      <c r="LJ59" s="226"/>
      <c r="LL59" s="226"/>
      <c r="LM59" s="226"/>
      <c r="LO59" s="226"/>
      <c r="LP59" s="226"/>
      <c r="LR59" s="226"/>
      <c r="LS59" s="226"/>
      <c r="LU59" s="226"/>
      <c r="LV59" s="226"/>
      <c r="LX59" s="226"/>
      <c r="LY59" s="226"/>
      <c r="MA59" s="226"/>
      <c r="MB59" s="226"/>
      <c r="MD59" s="226"/>
      <c r="ME59" s="226"/>
      <c r="MG59" s="226"/>
      <c r="MH59" s="226"/>
      <c r="MJ59" s="226"/>
      <c r="MK59" s="226"/>
      <c r="MM59" s="226"/>
      <c r="MN59" s="226"/>
      <c r="MP59" s="226"/>
      <c r="MQ59" s="226"/>
      <c r="MS59" s="226"/>
      <c r="MT59" s="226"/>
      <c r="MV59" s="226"/>
      <c r="MW59" s="226"/>
      <c r="MY59" s="226"/>
      <c r="MZ59" s="226"/>
      <c r="NB59" s="226"/>
      <c r="NC59" s="226"/>
      <c r="NE59" s="226"/>
      <c r="NF59" s="226"/>
      <c r="NH59" s="226"/>
      <c r="NI59" s="226"/>
      <c r="NK59" s="226"/>
      <c r="NL59" s="226"/>
      <c r="NN59" s="226"/>
      <c r="NO59" s="226"/>
      <c r="NQ59" s="226"/>
      <c r="NR59" s="226"/>
      <c r="NT59" s="226"/>
      <c r="NU59" s="226"/>
      <c r="NW59" s="226"/>
      <c r="NX59" s="226"/>
      <c r="NZ59" s="226"/>
      <c r="OA59" s="226"/>
      <c r="OC59" s="226"/>
      <c r="OD59" s="226"/>
      <c r="OF59" s="226"/>
      <c r="OG59" s="226"/>
      <c r="OI59" s="226"/>
      <c r="OJ59" s="226"/>
      <c r="OL59" s="226"/>
      <c r="OM59" s="226"/>
      <c r="OO59" s="226"/>
      <c r="OP59" s="226"/>
      <c r="OR59" s="226"/>
      <c r="OS59" s="226"/>
      <c r="OU59" s="226"/>
      <c r="OV59" s="226"/>
      <c r="OX59" s="226"/>
      <c r="OY59" s="226"/>
      <c r="PA59" s="226"/>
      <c r="PB59" s="226"/>
      <c r="PD59" s="226"/>
      <c r="PE59" s="226"/>
      <c r="PG59" s="226"/>
      <c r="PH59" s="226"/>
      <c r="PJ59" s="226"/>
      <c r="PK59" s="226"/>
      <c r="PM59" s="226"/>
      <c r="PN59" s="226"/>
      <c r="PP59" s="226"/>
      <c r="PQ59" s="226"/>
      <c r="PS59" s="226"/>
      <c r="PT59" s="226"/>
      <c r="PV59" s="226"/>
      <c r="PW59" s="226"/>
      <c r="PY59" s="226"/>
      <c r="PZ59" s="226"/>
      <c r="QB59" s="226"/>
      <c r="QC59" s="226"/>
      <c r="QE59" s="226"/>
      <c r="QF59" s="226"/>
      <c r="QH59" s="226"/>
      <c r="QI59" s="226"/>
      <c r="QK59" s="226"/>
      <c r="QL59" s="226"/>
      <c r="QN59" s="226"/>
      <c r="QO59" s="226"/>
      <c r="QQ59" s="226"/>
      <c r="QR59" s="226"/>
      <c r="QT59" s="226"/>
      <c r="QU59" s="226"/>
      <c r="QW59" s="226"/>
      <c r="QX59" s="226"/>
      <c r="QZ59" s="226"/>
      <c r="RA59" s="226"/>
      <c r="RC59" s="226"/>
      <c r="RD59" s="226"/>
      <c r="RF59" s="226"/>
      <c r="RG59" s="226"/>
      <c r="RI59" s="226"/>
      <c r="RJ59" s="226"/>
      <c r="RL59" s="226"/>
      <c r="RM59" s="226"/>
      <c r="RO59" s="226"/>
      <c r="RP59" s="226"/>
      <c r="RR59" s="226"/>
      <c r="RS59" s="226"/>
      <c r="RU59" s="226"/>
      <c r="RV59" s="226"/>
      <c r="RX59" s="226"/>
      <c r="RY59" s="226"/>
      <c r="SA59" s="226"/>
      <c r="SB59" s="226"/>
      <c r="SD59" s="226"/>
      <c r="SE59" s="226"/>
    </row>
    <row r="60" spans="1:499" ht="12.4" customHeight="1">
      <c r="A60" s="226" t="s">
        <v>912</v>
      </c>
      <c r="B60" s="237" t="s">
        <v>913</v>
      </c>
      <c r="C60" s="286">
        <v>0</v>
      </c>
      <c r="D60" s="238">
        <v>0</v>
      </c>
      <c r="E60" s="287">
        <v>9</v>
      </c>
      <c r="F60" s="258">
        <f>IF(E60="-","-",IF(E60="","",_xlfn.RANK.EQ(E60,$E$33:$E$89,1)+COUNTIF($E$33:E60,E60)-1))</f>
        <v>10</v>
      </c>
      <c r="G60" s="291" t="e">
        <f t="shared" si="0"/>
        <v>#N/A</v>
      </c>
      <c r="H60" s="290" t="e">
        <f t="shared" si="1"/>
        <v>#N/A</v>
      </c>
      <c r="I60" s="291" t="e">
        <f t="shared" si="2"/>
        <v>#N/A</v>
      </c>
      <c r="J60" s="292" t="e">
        <f t="shared" si="3"/>
        <v>#N/A</v>
      </c>
      <c r="K60" s="226">
        <v>28</v>
      </c>
      <c r="L60" s="226"/>
      <c r="M60" s="226"/>
      <c r="O60" s="226"/>
      <c r="P60" s="226"/>
      <c r="R60" s="226"/>
      <c r="S60" s="226"/>
      <c r="U60" s="226"/>
      <c r="V60" s="226"/>
      <c r="X60" s="226"/>
      <c r="Y60" s="226"/>
      <c r="AA60" s="226"/>
      <c r="AB60" s="226"/>
      <c r="AD60" s="226"/>
      <c r="AE60" s="226"/>
      <c r="AG60" s="226"/>
      <c r="AH60" s="226"/>
      <c r="AJ60" s="226"/>
      <c r="AK60" s="226"/>
      <c r="AM60" s="226"/>
      <c r="AN60" s="226"/>
      <c r="AP60" s="226"/>
      <c r="AQ60" s="226"/>
      <c r="AS60" s="226"/>
      <c r="AT60" s="226"/>
      <c r="AV60" s="226"/>
      <c r="AW60" s="226"/>
      <c r="AY60" s="226"/>
      <c r="AZ60" s="226"/>
      <c r="BB60" s="226"/>
      <c r="BC60" s="226"/>
      <c r="BE60" s="226"/>
      <c r="BF60" s="226"/>
      <c r="BH60" s="226"/>
      <c r="BI60" s="226"/>
      <c r="BK60" s="226"/>
      <c r="BL60" s="226"/>
      <c r="BN60" s="226"/>
      <c r="BO60" s="226"/>
      <c r="BQ60" s="226"/>
      <c r="BR60" s="226"/>
      <c r="BT60" s="226"/>
      <c r="BU60" s="226"/>
      <c r="BW60" s="226"/>
      <c r="BX60" s="226"/>
      <c r="BZ60" s="226"/>
      <c r="CA60" s="226"/>
      <c r="CC60" s="226"/>
      <c r="CD60" s="226"/>
      <c r="CF60" s="226"/>
      <c r="CG60" s="226"/>
      <c r="CI60" s="226"/>
      <c r="CJ60" s="226"/>
      <c r="CL60" s="226"/>
      <c r="CM60" s="226"/>
      <c r="CO60" s="226"/>
      <c r="CP60" s="226"/>
      <c r="CR60" s="226"/>
      <c r="CS60" s="226"/>
      <c r="CU60" s="226"/>
      <c r="CV60" s="226"/>
      <c r="CX60" s="226"/>
      <c r="CY60" s="226"/>
      <c r="DA60" s="226"/>
      <c r="DB60" s="226"/>
      <c r="DD60" s="226"/>
      <c r="DE60" s="226"/>
      <c r="DG60" s="226"/>
      <c r="DH60" s="226"/>
      <c r="DJ60" s="226"/>
      <c r="DK60" s="226"/>
      <c r="DM60" s="226"/>
      <c r="DN60" s="226"/>
      <c r="DP60" s="226"/>
      <c r="DQ60" s="226"/>
      <c r="DS60" s="226"/>
      <c r="DT60" s="226"/>
      <c r="DV60" s="226"/>
      <c r="DW60" s="226"/>
      <c r="DY60" s="226"/>
      <c r="DZ60" s="226"/>
      <c r="EB60" s="226"/>
      <c r="EC60" s="226"/>
      <c r="EE60" s="226"/>
      <c r="EF60" s="226"/>
      <c r="EH60" s="226"/>
      <c r="EI60" s="226"/>
      <c r="EK60" s="226"/>
      <c r="EL60" s="226"/>
      <c r="EN60" s="226"/>
      <c r="EO60" s="226"/>
      <c r="EQ60" s="226"/>
      <c r="ER60" s="226"/>
      <c r="ET60" s="226"/>
      <c r="EU60" s="226"/>
      <c r="EW60" s="226"/>
      <c r="EX60" s="226"/>
      <c r="EZ60" s="226"/>
      <c r="FA60" s="226"/>
      <c r="FC60" s="226"/>
      <c r="FD60" s="226"/>
      <c r="FF60" s="226"/>
      <c r="FG60" s="226"/>
      <c r="FI60" s="226"/>
      <c r="FJ60" s="226"/>
      <c r="FL60" s="226"/>
      <c r="FM60" s="226"/>
      <c r="FO60" s="226"/>
      <c r="FP60" s="226"/>
      <c r="FR60" s="226"/>
      <c r="FS60" s="226"/>
      <c r="FU60" s="226"/>
      <c r="FV60" s="226"/>
      <c r="FX60" s="226"/>
      <c r="FY60" s="226"/>
      <c r="GA60" s="226"/>
      <c r="GB60" s="226"/>
      <c r="GD60" s="226"/>
      <c r="GE60" s="226"/>
      <c r="GG60" s="226"/>
      <c r="GH60" s="226"/>
      <c r="GJ60" s="226"/>
      <c r="GK60" s="226"/>
      <c r="GM60" s="226"/>
      <c r="GN60" s="226"/>
      <c r="GP60" s="226"/>
      <c r="GQ60" s="226"/>
      <c r="GS60" s="226"/>
      <c r="GT60" s="226"/>
      <c r="GV60" s="226"/>
      <c r="GW60" s="226"/>
      <c r="GY60" s="226"/>
      <c r="GZ60" s="226"/>
      <c r="HB60" s="226"/>
      <c r="HC60" s="226"/>
      <c r="HE60" s="226"/>
      <c r="HF60" s="226"/>
      <c r="HH60" s="226"/>
      <c r="HI60" s="226"/>
      <c r="HK60" s="226"/>
      <c r="HL60" s="226"/>
      <c r="HN60" s="226"/>
      <c r="HO60" s="226"/>
      <c r="HQ60" s="226"/>
      <c r="HR60" s="226"/>
      <c r="HT60" s="226"/>
      <c r="HU60" s="226"/>
      <c r="HW60" s="226"/>
      <c r="HX60" s="226"/>
      <c r="HZ60" s="226"/>
      <c r="IA60" s="226"/>
      <c r="IC60" s="226"/>
      <c r="ID60" s="226"/>
      <c r="IF60" s="226"/>
      <c r="IG60" s="226"/>
      <c r="II60" s="226"/>
      <c r="IJ60" s="226"/>
      <c r="IL60" s="226"/>
      <c r="IM60" s="226"/>
      <c r="IO60" s="226"/>
      <c r="IP60" s="226"/>
      <c r="IR60" s="226"/>
      <c r="IS60" s="226"/>
      <c r="IU60" s="226"/>
      <c r="IV60" s="226"/>
      <c r="IX60" s="226"/>
      <c r="IY60" s="226"/>
      <c r="JA60" s="226"/>
      <c r="JB60" s="226"/>
      <c r="JD60" s="226"/>
      <c r="JE60" s="226"/>
      <c r="JG60" s="226"/>
      <c r="JH60" s="226"/>
      <c r="JJ60" s="226"/>
      <c r="JK60" s="226"/>
      <c r="JM60" s="226"/>
      <c r="JN60" s="226"/>
      <c r="JP60" s="226"/>
      <c r="JQ60" s="226"/>
      <c r="JS60" s="226"/>
      <c r="JT60" s="226"/>
      <c r="JV60" s="226"/>
      <c r="JW60" s="226"/>
      <c r="JY60" s="226"/>
      <c r="JZ60" s="226"/>
      <c r="KB60" s="226"/>
      <c r="KC60" s="226"/>
      <c r="KE60" s="226"/>
      <c r="KF60" s="226"/>
      <c r="KH60" s="226"/>
      <c r="KI60" s="226"/>
      <c r="KK60" s="226"/>
      <c r="KL60" s="226"/>
      <c r="KN60" s="226"/>
      <c r="KO60" s="226"/>
      <c r="KQ60" s="226"/>
      <c r="KR60" s="226"/>
      <c r="KT60" s="226"/>
      <c r="KU60" s="226"/>
      <c r="KW60" s="226"/>
      <c r="KX60" s="226"/>
      <c r="KZ60" s="226"/>
      <c r="LA60" s="226"/>
      <c r="LC60" s="226"/>
      <c r="LD60" s="226"/>
      <c r="LF60" s="226"/>
      <c r="LG60" s="226"/>
      <c r="LI60" s="226"/>
      <c r="LJ60" s="226"/>
      <c r="LL60" s="226"/>
      <c r="LM60" s="226"/>
      <c r="LO60" s="226"/>
      <c r="LP60" s="226"/>
      <c r="LR60" s="226"/>
      <c r="LS60" s="226"/>
      <c r="LU60" s="226"/>
      <c r="LV60" s="226"/>
      <c r="LX60" s="226"/>
      <c r="LY60" s="226"/>
      <c r="MA60" s="226"/>
      <c r="MB60" s="226"/>
      <c r="MD60" s="226"/>
      <c r="ME60" s="226"/>
      <c r="MG60" s="226"/>
      <c r="MH60" s="226"/>
      <c r="MJ60" s="226"/>
      <c r="MK60" s="226"/>
      <c r="MM60" s="226"/>
      <c r="MN60" s="226"/>
      <c r="MP60" s="226"/>
      <c r="MQ60" s="226"/>
      <c r="MS60" s="226"/>
      <c r="MT60" s="226"/>
      <c r="MV60" s="226"/>
      <c r="MW60" s="226"/>
      <c r="MY60" s="226"/>
      <c r="MZ60" s="226"/>
      <c r="NB60" s="226"/>
      <c r="NC60" s="226"/>
      <c r="NE60" s="226"/>
      <c r="NF60" s="226"/>
      <c r="NH60" s="226"/>
      <c r="NI60" s="226"/>
      <c r="NK60" s="226"/>
      <c r="NL60" s="226"/>
      <c r="NN60" s="226"/>
      <c r="NO60" s="226"/>
      <c r="NQ60" s="226"/>
      <c r="NR60" s="226"/>
      <c r="NT60" s="226"/>
      <c r="NU60" s="226"/>
      <c r="NW60" s="226"/>
      <c r="NX60" s="226"/>
      <c r="NZ60" s="226"/>
      <c r="OA60" s="226"/>
      <c r="OC60" s="226"/>
      <c r="OD60" s="226"/>
      <c r="OF60" s="226"/>
      <c r="OG60" s="226"/>
      <c r="OI60" s="226"/>
      <c r="OJ60" s="226"/>
      <c r="OL60" s="226"/>
      <c r="OM60" s="226"/>
      <c r="OO60" s="226"/>
      <c r="OP60" s="226"/>
      <c r="OR60" s="226"/>
      <c r="OS60" s="226"/>
      <c r="OU60" s="226"/>
      <c r="OV60" s="226"/>
      <c r="OX60" s="226"/>
      <c r="OY60" s="226"/>
      <c r="PA60" s="226"/>
      <c r="PB60" s="226"/>
      <c r="PD60" s="226"/>
      <c r="PE60" s="226"/>
      <c r="PG60" s="226"/>
      <c r="PH60" s="226"/>
      <c r="PJ60" s="226"/>
      <c r="PK60" s="226"/>
      <c r="PM60" s="226"/>
      <c r="PN60" s="226"/>
      <c r="PP60" s="226"/>
      <c r="PQ60" s="226"/>
      <c r="PS60" s="226"/>
      <c r="PT60" s="226"/>
      <c r="PV60" s="226"/>
      <c r="PW60" s="226"/>
      <c r="PY60" s="226"/>
      <c r="PZ60" s="226"/>
      <c r="QB60" s="226"/>
      <c r="QC60" s="226"/>
      <c r="QE60" s="226"/>
      <c r="QF60" s="226"/>
      <c r="QH60" s="226"/>
      <c r="QI60" s="226"/>
      <c r="QK60" s="226"/>
      <c r="QL60" s="226"/>
      <c r="QN60" s="226"/>
      <c r="QO60" s="226"/>
      <c r="QQ60" s="226"/>
      <c r="QR60" s="226"/>
      <c r="QT60" s="226"/>
      <c r="QU60" s="226"/>
      <c r="QW60" s="226"/>
      <c r="QX60" s="226"/>
      <c r="QZ60" s="226"/>
      <c r="RA60" s="226"/>
      <c r="RC60" s="226"/>
      <c r="RD60" s="226"/>
      <c r="RF60" s="226"/>
      <c r="RG60" s="226"/>
      <c r="RI60" s="226"/>
      <c r="RJ60" s="226"/>
      <c r="RL60" s="226"/>
      <c r="RM60" s="226"/>
      <c r="RO60" s="226"/>
      <c r="RP60" s="226"/>
      <c r="RR60" s="226"/>
      <c r="RS60" s="226"/>
      <c r="RU60" s="226"/>
      <c r="RV60" s="226"/>
      <c r="RX60" s="226"/>
      <c r="RY60" s="226"/>
      <c r="SA60" s="226"/>
      <c r="SB60" s="226"/>
      <c r="SD60" s="226"/>
      <c r="SE60" s="226"/>
    </row>
    <row r="61" spans="1:499" ht="12.4" customHeight="1">
      <c r="A61" s="226" t="s">
        <v>914</v>
      </c>
      <c r="B61" s="237" t="s">
        <v>915</v>
      </c>
      <c r="C61" s="286">
        <v>0</v>
      </c>
      <c r="D61" s="238">
        <v>0</v>
      </c>
      <c r="E61" s="287">
        <v>8</v>
      </c>
      <c r="F61" s="258">
        <f>IF(E61="-","-",IF(E61="","",_xlfn.RANK.EQ(E61,$E$33:$E$89,1)+COUNTIF($E$33:E61,E61)-1))</f>
        <v>8</v>
      </c>
      <c r="G61" s="291" t="e">
        <f t="shared" si="0"/>
        <v>#N/A</v>
      </c>
      <c r="H61" s="290" t="e">
        <f t="shared" si="1"/>
        <v>#N/A</v>
      </c>
      <c r="I61" s="291" t="e">
        <f t="shared" si="2"/>
        <v>#N/A</v>
      </c>
      <c r="J61" s="292" t="e">
        <f t="shared" si="3"/>
        <v>#N/A</v>
      </c>
      <c r="K61" s="226">
        <v>29</v>
      </c>
      <c r="L61" s="226"/>
      <c r="M61" s="226"/>
      <c r="O61" s="226"/>
      <c r="P61" s="226"/>
      <c r="R61" s="226"/>
      <c r="S61" s="226"/>
      <c r="U61" s="226"/>
      <c r="V61" s="226"/>
      <c r="X61" s="226"/>
      <c r="Y61" s="226"/>
      <c r="AA61" s="226"/>
      <c r="AB61" s="226"/>
      <c r="AD61" s="226"/>
      <c r="AE61" s="226"/>
      <c r="AG61" s="226"/>
      <c r="AH61" s="226"/>
      <c r="AJ61" s="226"/>
      <c r="AK61" s="226"/>
      <c r="AM61" s="226"/>
      <c r="AN61" s="226"/>
      <c r="AP61" s="226"/>
      <c r="AQ61" s="226"/>
      <c r="AS61" s="226"/>
      <c r="AT61" s="226"/>
      <c r="AV61" s="226"/>
      <c r="AW61" s="226"/>
      <c r="AY61" s="226"/>
      <c r="AZ61" s="226"/>
      <c r="BB61" s="226"/>
      <c r="BC61" s="226"/>
      <c r="BE61" s="226"/>
      <c r="BF61" s="226"/>
      <c r="BH61" s="226"/>
      <c r="BI61" s="226"/>
      <c r="BK61" s="226"/>
      <c r="BL61" s="226"/>
      <c r="BN61" s="226"/>
      <c r="BO61" s="226"/>
      <c r="BQ61" s="226"/>
      <c r="BR61" s="226"/>
      <c r="BT61" s="226"/>
      <c r="BU61" s="226"/>
      <c r="BW61" s="226"/>
      <c r="BX61" s="226"/>
      <c r="BZ61" s="226"/>
      <c r="CA61" s="226"/>
      <c r="CC61" s="226"/>
      <c r="CD61" s="226"/>
      <c r="CF61" s="226"/>
      <c r="CG61" s="226"/>
      <c r="CI61" s="226"/>
      <c r="CJ61" s="226"/>
      <c r="CL61" s="226"/>
      <c r="CM61" s="226"/>
      <c r="CO61" s="226"/>
      <c r="CP61" s="226"/>
      <c r="CR61" s="226"/>
      <c r="CS61" s="226"/>
      <c r="CU61" s="226"/>
      <c r="CV61" s="226"/>
      <c r="CX61" s="226"/>
      <c r="CY61" s="226"/>
      <c r="DA61" s="226"/>
      <c r="DB61" s="226"/>
      <c r="DD61" s="226"/>
      <c r="DE61" s="226"/>
      <c r="DG61" s="226"/>
      <c r="DH61" s="226"/>
      <c r="DJ61" s="226"/>
      <c r="DK61" s="226"/>
      <c r="DM61" s="226"/>
      <c r="DN61" s="226"/>
      <c r="DP61" s="226"/>
      <c r="DQ61" s="226"/>
      <c r="DS61" s="226"/>
      <c r="DT61" s="226"/>
      <c r="DV61" s="226"/>
      <c r="DW61" s="226"/>
      <c r="DY61" s="226"/>
      <c r="DZ61" s="226"/>
      <c r="EB61" s="226"/>
      <c r="EC61" s="226"/>
      <c r="EE61" s="226"/>
      <c r="EF61" s="226"/>
      <c r="EH61" s="226"/>
      <c r="EI61" s="226"/>
      <c r="EK61" s="226"/>
      <c r="EL61" s="226"/>
      <c r="EN61" s="226"/>
      <c r="EO61" s="226"/>
      <c r="EQ61" s="226"/>
      <c r="ER61" s="226"/>
      <c r="ET61" s="226"/>
      <c r="EU61" s="226"/>
      <c r="EW61" s="226"/>
      <c r="EX61" s="226"/>
      <c r="EZ61" s="226"/>
      <c r="FA61" s="226"/>
      <c r="FC61" s="226"/>
      <c r="FD61" s="226"/>
      <c r="FF61" s="226"/>
      <c r="FG61" s="226"/>
      <c r="FI61" s="226"/>
      <c r="FJ61" s="226"/>
      <c r="FL61" s="226"/>
      <c r="FM61" s="226"/>
      <c r="FO61" s="226"/>
      <c r="FP61" s="226"/>
      <c r="FR61" s="226"/>
      <c r="FS61" s="226"/>
      <c r="FU61" s="226"/>
      <c r="FV61" s="226"/>
      <c r="FX61" s="226"/>
      <c r="FY61" s="226"/>
      <c r="GA61" s="226"/>
      <c r="GB61" s="226"/>
      <c r="GD61" s="226"/>
      <c r="GE61" s="226"/>
      <c r="GG61" s="226"/>
      <c r="GH61" s="226"/>
      <c r="GJ61" s="226"/>
      <c r="GK61" s="226"/>
      <c r="GM61" s="226"/>
      <c r="GN61" s="226"/>
      <c r="GP61" s="226"/>
      <c r="GQ61" s="226"/>
      <c r="GS61" s="226"/>
      <c r="GT61" s="226"/>
      <c r="GV61" s="226"/>
      <c r="GW61" s="226"/>
      <c r="GY61" s="226"/>
      <c r="GZ61" s="226"/>
      <c r="HB61" s="226"/>
      <c r="HC61" s="226"/>
      <c r="HE61" s="226"/>
      <c r="HF61" s="226"/>
      <c r="HH61" s="226"/>
      <c r="HI61" s="226"/>
      <c r="HK61" s="226"/>
      <c r="HL61" s="226"/>
      <c r="HN61" s="226"/>
      <c r="HO61" s="226"/>
      <c r="HQ61" s="226"/>
      <c r="HR61" s="226"/>
      <c r="HT61" s="226"/>
      <c r="HU61" s="226"/>
      <c r="HW61" s="226"/>
      <c r="HX61" s="226"/>
      <c r="HZ61" s="226"/>
      <c r="IA61" s="226"/>
      <c r="IC61" s="226"/>
      <c r="ID61" s="226"/>
      <c r="IF61" s="226"/>
      <c r="IG61" s="226"/>
      <c r="II61" s="226"/>
      <c r="IJ61" s="226"/>
      <c r="IL61" s="226"/>
      <c r="IM61" s="226"/>
      <c r="IO61" s="226"/>
      <c r="IP61" s="226"/>
      <c r="IR61" s="226"/>
      <c r="IS61" s="226"/>
      <c r="IU61" s="226"/>
      <c r="IV61" s="226"/>
      <c r="IX61" s="226"/>
      <c r="IY61" s="226"/>
      <c r="JA61" s="226"/>
      <c r="JB61" s="226"/>
      <c r="JD61" s="226"/>
      <c r="JE61" s="226"/>
      <c r="JG61" s="226"/>
      <c r="JH61" s="226"/>
      <c r="JJ61" s="226"/>
      <c r="JK61" s="226"/>
      <c r="JM61" s="226"/>
      <c r="JN61" s="226"/>
      <c r="JP61" s="226"/>
      <c r="JQ61" s="226"/>
      <c r="JS61" s="226"/>
      <c r="JT61" s="226"/>
      <c r="JV61" s="226"/>
      <c r="JW61" s="226"/>
      <c r="JY61" s="226"/>
      <c r="JZ61" s="226"/>
      <c r="KB61" s="226"/>
      <c r="KC61" s="226"/>
      <c r="KE61" s="226"/>
      <c r="KF61" s="226"/>
      <c r="KH61" s="226"/>
      <c r="KI61" s="226"/>
      <c r="KK61" s="226"/>
      <c r="KL61" s="226"/>
      <c r="KN61" s="226"/>
      <c r="KO61" s="226"/>
      <c r="KQ61" s="226"/>
      <c r="KR61" s="226"/>
      <c r="KT61" s="226"/>
      <c r="KU61" s="226"/>
      <c r="KW61" s="226"/>
      <c r="KX61" s="226"/>
      <c r="KZ61" s="226"/>
      <c r="LA61" s="226"/>
      <c r="LC61" s="226"/>
      <c r="LD61" s="226"/>
      <c r="LF61" s="226"/>
      <c r="LG61" s="226"/>
      <c r="LI61" s="226"/>
      <c r="LJ61" s="226"/>
      <c r="LL61" s="226"/>
      <c r="LM61" s="226"/>
      <c r="LO61" s="226"/>
      <c r="LP61" s="226"/>
      <c r="LR61" s="226"/>
      <c r="LS61" s="226"/>
      <c r="LU61" s="226"/>
      <c r="LV61" s="226"/>
      <c r="LX61" s="226"/>
      <c r="LY61" s="226"/>
      <c r="MA61" s="226"/>
      <c r="MB61" s="226"/>
      <c r="MD61" s="226"/>
      <c r="ME61" s="226"/>
      <c r="MG61" s="226"/>
      <c r="MH61" s="226"/>
      <c r="MJ61" s="226"/>
      <c r="MK61" s="226"/>
      <c r="MM61" s="226"/>
      <c r="MN61" s="226"/>
      <c r="MP61" s="226"/>
      <c r="MQ61" s="226"/>
      <c r="MS61" s="226"/>
      <c r="MT61" s="226"/>
      <c r="MV61" s="226"/>
      <c r="MW61" s="226"/>
      <c r="MY61" s="226"/>
      <c r="MZ61" s="226"/>
      <c r="NB61" s="226"/>
      <c r="NC61" s="226"/>
      <c r="NE61" s="226"/>
      <c r="NF61" s="226"/>
      <c r="NH61" s="226"/>
      <c r="NI61" s="226"/>
      <c r="NK61" s="226"/>
      <c r="NL61" s="226"/>
      <c r="NN61" s="226"/>
      <c r="NO61" s="226"/>
      <c r="NQ61" s="226"/>
      <c r="NR61" s="226"/>
      <c r="NT61" s="226"/>
      <c r="NU61" s="226"/>
      <c r="NW61" s="226"/>
      <c r="NX61" s="226"/>
      <c r="NZ61" s="226"/>
      <c r="OA61" s="226"/>
      <c r="OC61" s="226"/>
      <c r="OD61" s="226"/>
      <c r="OF61" s="226"/>
      <c r="OG61" s="226"/>
      <c r="OI61" s="226"/>
      <c r="OJ61" s="226"/>
      <c r="OL61" s="226"/>
      <c r="OM61" s="226"/>
      <c r="OO61" s="226"/>
      <c r="OP61" s="226"/>
      <c r="OR61" s="226"/>
      <c r="OS61" s="226"/>
      <c r="OU61" s="226"/>
      <c r="OV61" s="226"/>
      <c r="OX61" s="226"/>
      <c r="OY61" s="226"/>
      <c r="PA61" s="226"/>
      <c r="PB61" s="226"/>
      <c r="PD61" s="226"/>
      <c r="PE61" s="226"/>
      <c r="PG61" s="226"/>
      <c r="PH61" s="226"/>
      <c r="PJ61" s="226"/>
      <c r="PK61" s="226"/>
      <c r="PM61" s="226"/>
      <c r="PN61" s="226"/>
      <c r="PP61" s="226"/>
      <c r="PQ61" s="226"/>
      <c r="PS61" s="226"/>
      <c r="PT61" s="226"/>
      <c r="PV61" s="226"/>
      <c r="PW61" s="226"/>
      <c r="PY61" s="226"/>
      <c r="PZ61" s="226"/>
      <c r="QB61" s="226"/>
      <c r="QC61" s="226"/>
      <c r="QE61" s="226"/>
      <c r="QF61" s="226"/>
      <c r="QH61" s="226"/>
      <c r="QI61" s="226"/>
      <c r="QK61" s="226"/>
      <c r="QL61" s="226"/>
      <c r="QN61" s="226"/>
      <c r="QO61" s="226"/>
      <c r="QQ61" s="226"/>
      <c r="QR61" s="226"/>
      <c r="QT61" s="226"/>
      <c r="QU61" s="226"/>
      <c r="QW61" s="226"/>
      <c r="QX61" s="226"/>
      <c r="QZ61" s="226"/>
      <c r="RA61" s="226"/>
      <c r="RC61" s="226"/>
      <c r="RD61" s="226"/>
      <c r="RF61" s="226"/>
      <c r="RG61" s="226"/>
      <c r="RI61" s="226"/>
      <c r="RJ61" s="226"/>
      <c r="RL61" s="226"/>
      <c r="RM61" s="226"/>
      <c r="RO61" s="226"/>
      <c r="RP61" s="226"/>
      <c r="RR61" s="226"/>
      <c r="RS61" s="226"/>
      <c r="RU61" s="226"/>
      <c r="RV61" s="226"/>
      <c r="RX61" s="226"/>
      <c r="RY61" s="226"/>
      <c r="SA61" s="226"/>
      <c r="SB61" s="226"/>
      <c r="SD61" s="226"/>
      <c r="SE61" s="226"/>
    </row>
    <row r="62" spans="1:499" s="236" customFormat="1" ht="10.15" customHeight="1">
      <c r="B62" s="239"/>
      <c r="C62" s="285"/>
      <c r="D62" s="234"/>
      <c r="E62" s="235"/>
      <c r="F62" s="258" t="str">
        <f>IF(E62="-","-",IF(E62="","",_xlfn.RANK.EQ(E62,$E$33:$E$89,1)+COUNTIF($E$33:E62,E62)-1))</f>
        <v/>
      </c>
      <c r="G62" s="291" t="e">
        <f t="shared" si="0"/>
        <v>#N/A</v>
      </c>
      <c r="H62" s="290" t="e">
        <f t="shared" si="1"/>
        <v>#N/A</v>
      </c>
      <c r="I62" s="291" t="e">
        <f t="shared" si="2"/>
        <v>#N/A</v>
      </c>
      <c r="J62" s="292" t="e">
        <f t="shared" si="3"/>
        <v>#N/A</v>
      </c>
      <c r="K62" s="226">
        <v>30</v>
      </c>
    </row>
    <row r="63" spans="1:499" ht="12.4" customHeight="1">
      <c r="A63" s="226" t="s">
        <v>916</v>
      </c>
      <c r="B63" s="237" t="s">
        <v>917</v>
      </c>
      <c r="C63" s="286">
        <v>0</v>
      </c>
      <c r="D63" s="238">
        <v>0</v>
      </c>
      <c r="E63" s="287">
        <v>5</v>
      </c>
      <c r="F63" s="258">
        <f>IF(E63="-","-",IF(E63="","",_xlfn.RANK.EQ(E63,$E$33:$E$89,1)+COUNTIF($E$33:E63,E63)-1))</f>
        <v>5</v>
      </c>
      <c r="G63" s="291" t="e">
        <f t="shared" si="0"/>
        <v>#N/A</v>
      </c>
      <c r="H63" s="290" t="e">
        <f t="shared" si="1"/>
        <v>#N/A</v>
      </c>
      <c r="I63" s="291" t="e">
        <f t="shared" si="2"/>
        <v>#N/A</v>
      </c>
      <c r="J63" s="292" t="e">
        <f t="shared" si="3"/>
        <v>#N/A</v>
      </c>
      <c r="K63" s="226">
        <v>31</v>
      </c>
      <c r="L63" s="226"/>
      <c r="M63" s="226"/>
      <c r="O63" s="226"/>
      <c r="P63" s="226"/>
      <c r="R63" s="226"/>
      <c r="S63" s="226"/>
      <c r="U63" s="226"/>
      <c r="V63" s="226"/>
      <c r="X63" s="226"/>
      <c r="Y63" s="226"/>
      <c r="AA63" s="226"/>
      <c r="AB63" s="226"/>
      <c r="AD63" s="226"/>
      <c r="AE63" s="226"/>
      <c r="AG63" s="226"/>
      <c r="AH63" s="226"/>
      <c r="AJ63" s="226"/>
      <c r="AK63" s="226"/>
      <c r="AM63" s="226"/>
      <c r="AN63" s="226"/>
      <c r="AP63" s="226"/>
      <c r="AQ63" s="226"/>
      <c r="AS63" s="226"/>
      <c r="AT63" s="226"/>
      <c r="AV63" s="226"/>
      <c r="AW63" s="226"/>
      <c r="AY63" s="226"/>
      <c r="AZ63" s="226"/>
      <c r="BB63" s="226"/>
      <c r="BC63" s="226"/>
      <c r="BE63" s="226"/>
      <c r="BF63" s="226"/>
      <c r="BH63" s="226"/>
      <c r="BI63" s="226"/>
      <c r="BK63" s="226"/>
      <c r="BL63" s="226"/>
      <c r="BN63" s="226"/>
      <c r="BO63" s="226"/>
      <c r="BQ63" s="226"/>
      <c r="BR63" s="226"/>
      <c r="BT63" s="226"/>
      <c r="BU63" s="226"/>
      <c r="BW63" s="226"/>
      <c r="BX63" s="226"/>
      <c r="BZ63" s="226"/>
      <c r="CA63" s="226"/>
      <c r="CC63" s="226"/>
      <c r="CD63" s="226"/>
      <c r="CF63" s="226"/>
      <c r="CG63" s="226"/>
      <c r="CI63" s="226"/>
      <c r="CJ63" s="226"/>
      <c r="CL63" s="226"/>
      <c r="CM63" s="226"/>
      <c r="CO63" s="226"/>
      <c r="CP63" s="226"/>
      <c r="CR63" s="226"/>
      <c r="CS63" s="226"/>
      <c r="CU63" s="226"/>
      <c r="CV63" s="226"/>
      <c r="CX63" s="226"/>
      <c r="CY63" s="226"/>
      <c r="DA63" s="226"/>
      <c r="DB63" s="226"/>
      <c r="DD63" s="226"/>
      <c r="DE63" s="226"/>
      <c r="DG63" s="226"/>
      <c r="DH63" s="226"/>
      <c r="DJ63" s="226"/>
      <c r="DK63" s="226"/>
      <c r="DM63" s="226"/>
      <c r="DN63" s="226"/>
      <c r="DP63" s="226"/>
      <c r="DQ63" s="226"/>
      <c r="DS63" s="226"/>
      <c r="DT63" s="226"/>
      <c r="DV63" s="226"/>
      <c r="DW63" s="226"/>
      <c r="DY63" s="226"/>
      <c r="DZ63" s="226"/>
      <c r="EB63" s="226"/>
      <c r="EC63" s="226"/>
      <c r="EE63" s="226"/>
      <c r="EF63" s="226"/>
      <c r="EH63" s="226"/>
      <c r="EI63" s="226"/>
      <c r="EK63" s="226"/>
      <c r="EL63" s="226"/>
      <c r="EN63" s="226"/>
      <c r="EO63" s="226"/>
      <c r="EQ63" s="226"/>
      <c r="ER63" s="226"/>
      <c r="ET63" s="226"/>
      <c r="EU63" s="226"/>
      <c r="EW63" s="226"/>
      <c r="EX63" s="226"/>
      <c r="EZ63" s="226"/>
      <c r="FA63" s="226"/>
      <c r="FC63" s="226"/>
      <c r="FD63" s="226"/>
      <c r="FF63" s="226"/>
      <c r="FG63" s="226"/>
      <c r="FI63" s="226"/>
      <c r="FJ63" s="226"/>
      <c r="FL63" s="226"/>
      <c r="FM63" s="226"/>
      <c r="FO63" s="226"/>
      <c r="FP63" s="226"/>
      <c r="FR63" s="226"/>
      <c r="FS63" s="226"/>
      <c r="FU63" s="226"/>
      <c r="FV63" s="226"/>
      <c r="FX63" s="226"/>
      <c r="FY63" s="226"/>
      <c r="GA63" s="226"/>
      <c r="GB63" s="226"/>
      <c r="GD63" s="226"/>
      <c r="GE63" s="226"/>
      <c r="GG63" s="226"/>
      <c r="GH63" s="226"/>
      <c r="GJ63" s="226"/>
      <c r="GK63" s="226"/>
      <c r="GM63" s="226"/>
      <c r="GN63" s="226"/>
      <c r="GP63" s="226"/>
      <c r="GQ63" s="226"/>
      <c r="GS63" s="226"/>
      <c r="GT63" s="226"/>
      <c r="GV63" s="226"/>
      <c r="GW63" s="226"/>
      <c r="GY63" s="226"/>
      <c r="GZ63" s="226"/>
      <c r="HB63" s="226"/>
      <c r="HC63" s="226"/>
      <c r="HE63" s="226"/>
      <c r="HF63" s="226"/>
      <c r="HH63" s="226"/>
      <c r="HI63" s="226"/>
      <c r="HK63" s="226"/>
      <c r="HL63" s="226"/>
      <c r="HN63" s="226"/>
      <c r="HO63" s="226"/>
      <c r="HQ63" s="226"/>
      <c r="HR63" s="226"/>
      <c r="HT63" s="226"/>
      <c r="HU63" s="226"/>
      <c r="HW63" s="226"/>
      <c r="HX63" s="226"/>
      <c r="HZ63" s="226"/>
      <c r="IA63" s="226"/>
      <c r="IC63" s="226"/>
      <c r="ID63" s="226"/>
      <c r="IF63" s="226"/>
      <c r="IG63" s="226"/>
      <c r="II63" s="226"/>
      <c r="IJ63" s="226"/>
      <c r="IL63" s="226"/>
      <c r="IM63" s="226"/>
      <c r="IO63" s="226"/>
      <c r="IP63" s="226"/>
      <c r="IR63" s="226"/>
      <c r="IS63" s="226"/>
      <c r="IU63" s="226"/>
      <c r="IV63" s="226"/>
      <c r="IX63" s="226"/>
      <c r="IY63" s="226"/>
      <c r="JA63" s="226"/>
      <c r="JB63" s="226"/>
      <c r="JD63" s="226"/>
      <c r="JE63" s="226"/>
      <c r="JG63" s="226"/>
      <c r="JH63" s="226"/>
      <c r="JJ63" s="226"/>
      <c r="JK63" s="226"/>
      <c r="JM63" s="226"/>
      <c r="JN63" s="226"/>
      <c r="JP63" s="226"/>
      <c r="JQ63" s="226"/>
      <c r="JS63" s="226"/>
      <c r="JT63" s="226"/>
      <c r="JV63" s="226"/>
      <c r="JW63" s="226"/>
      <c r="JY63" s="226"/>
      <c r="JZ63" s="226"/>
      <c r="KB63" s="226"/>
      <c r="KC63" s="226"/>
      <c r="KE63" s="226"/>
      <c r="KF63" s="226"/>
      <c r="KH63" s="226"/>
      <c r="KI63" s="226"/>
      <c r="KK63" s="226"/>
      <c r="KL63" s="226"/>
      <c r="KN63" s="226"/>
      <c r="KO63" s="226"/>
      <c r="KQ63" s="226"/>
      <c r="KR63" s="226"/>
      <c r="KT63" s="226"/>
      <c r="KU63" s="226"/>
      <c r="KW63" s="226"/>
      <c r="KX63" s="226"/>
      <c r="KZ63" s="226"/>
      <c r="LA63" s="226"/>
      <c r="LC63" s="226"/>
      <c r="LD63" s="226"/>
      <c r="LF63" s="226"/>
      <c r="LG63" s="226"/>
      <c r="LI63" s="226"/>
      <c r="LJ63" s="226"/>
      <c r="LL63" s="226"/>
      <c r="LM63" s="226"/>
      <c r="LO63" s="226"/>
      <c r="LP63" s="226"/>
      <c r="LR63" s="226"/>
      <c r="LS63" s="226"/>
      <c r="LU63" s="226"/>
      <c r="LV63" s="226"/>
      <c r="LX63" s="226"/>
      <c r="LY63" s="226"/>
      <c r="MA63" s="226"/>
      <c r="MB63" s="226"/>
      <c r="MD63" s="226"/>
      <c r="ME63" s="226"/>
      <c r="MG63" s="226"/>
      <c r="MH63" s="226"/>
      <c r="MJ63" s="226"/>
      <c r="MK63" s="226"/>
      <c r="MM63" s="226"/>
      <c r="MN63" s="226"/>
      <c r="MP63" s="226"/>
      <c r="MQ63" s="226"/>
      <c r="MS63" s="226"/>
      <c r="MT63" s="226"/>
      <c r="MV63" s="226"/>
      <c r="MW63" s="226"/>
      <c r="MY63" s="226"/>
      <c r="MZ63" s="226"/>
      <c r="NB63" s="226"/>
      <c r="NC63" s="226"/>
      <c r="NE63" s="226"/>
      <c r="NF63" s="226"/>
      <c r="NH63" s="226"/>
      <c r="NI63" s="226"/>
      <c r="NK63" s="226"/>
      <c r="NL63" s="226"/>
      <c r="NN63" s="226"/>
      <c r="NO63" s="226"/>
      <c r="NQ63" s="226"/>
      <c r="NR63" s="226"/>
      <c r="NT63" s="226"/>
      <c r="NU63" s="226"/>
      <c r="NW63" s="226"/>
      <c r="NX63" s="226"/>
      <c r="NZ63" s="226"/>
      <c r="OA63" s="226"/>
      <c r="OC63" s="226"/>
      <c r="OD63" s="226"/>
      <c r="OF63" s="226"/>
      <c r="OG63" s="226"/>
      <c r="OI63" s="226"/>
      <c r="OJ63" s="226"/>
      <c r="OL63" s="226"/>
      <c r="OM63" s="226"/>
      <c r="OO63" s="226"/>
      <c r="OP63" s="226"/>
      <c r="OR63" s="226"/>
      <c r="OS63" s="226"/>
      <c r="OU63" s="226"/>
      <c r="OV63" s="226"/>
      <c r="OX63" s="226"/>
      <c r="OY63" s="226"/>
      <c r="PA63" s="226"/>
      <c r="PB63" s="226"/>
      <c r="PD63" s="226"/>
      <c r="PE63" s="226"/>
      <c r="PG63" s="226"/>
      <c r="PH63" s="226"/>
      <c r="PJ63" s="226"/>
      <c r="PK63" s="226"/>
      <c r="PM63" s="226"/>
      <c r="PN63" s="226"/>
      <c r="PP63" s="226"/>
      <c r="PQ63" s="226"/>
      <c r="PS63" s="226"/>
      <c r="PT63" s="226"/>
      <c r="PV63" s="226"/>
      <c r="PW63" s="226"/>
      <c r="PY63" s="226"/>
      <c r="PZ63" s="226"/>
      <c r="QB63" s="226"/>
      <c r="QC63" s="226"/>
      <c r="QE63" s="226"/>
      <c r="QF63" s="226"/>
      <c r="QH63" s="226"/>
      <c r="QI63" s="226"/>
      <c r="QK63" s="226"/>
      <c r="QL63" s="226"/>
      <c r="QN63" s="226"/>
      <c r="QO63" s="226"/>
      <c r="QQ63" s="226"/>
      <c r="QR63" s="226"/>
      <c r="QT63" s="226"/>
      <c r="QU63" s="226"/>
      <c r="QW63" s="226"/>
      <c r="QX63" s="226"/>
      <c r="QZ63" s="226"/>
      <c r="RA63" s="226"/>
      <c r="RC63" s="226"/>
      <c r="RD63" s="226"/>
      <c r="RF63" s="226"/>
      <c r="RG63" s="226"/>
      <c r="RI63" s="226"/>
      <c r="RJ63" s="226"/>
      <c r="RL63" s="226"/>
      <c r="RM63" s="226"/>
      <c r="RO63" s="226"/>
      <c r="RP63" s="226"/>
      <c r="RR63" s="226"/>
      <c r="RS63" s="226"/>
      <c r="RU63" s="226"/>
      <c r="RV63" s="226"/>
      <c r="RX63" s="226"/>
      <c r="RY63" s="226"/>
      <c r="SA63" s="226"/>
      <c r="SB63" s="226"/>
      <c r="SD63" s="226"/>
      <c r="SE63" s="226"/>
    </row>
    <row r="64" spans="1:499" ht="12.4" customHeight="1">
      <c r="A64" s="226" t="s">
        <v>918</v>
      </c>
      <c r="B64" s="237" t="s">
        <v>919</v>
      </c>
      <c r="C64" s="286" t="s">
        <v>116</v>
      </c>
      <c r="D64" s="238" t="s">
        <v>116</v>
      </c>
      <c r="E64" s="287" t="s">
        <v>116</v>
      </c>
      <c r="F64" s="258" t="str">
        <f>IF(E64="-","-",IF(E64="","",_xlfn.RANK.EQ(E64,$E$33:$E$89,1)+COUNTIF($E$33:E64,E64)-1))</f>
        <v>-</v>
      </c>
      <c r="G64" s="291" t="e">
        <f t="shared" si="0"/>
        <v>#N/A</v>
      </c>
      <c r="H64" s="290" t="e">
        <f t="shared" si="1"/>
        <v>#N/A</v>
      </c>
      <c r="I64" s="291" t="e">
        <f t="shared" si="2"/>
        <v>#N/A</v>
      </c>
      <c r="J64" s="292" t="e">
        <f t="shared" si="3"/>
        <v>#N/A</v>
      </c>
      <c r="K64" s="226">
        <v>32</v>
      </c>
      <c r="L64" s="226"/>
      <c r="M64" s="226"/>
      <c r="O64" s="226"/>
      <c r="P64" s="226"/>
      <c r="R64" s="226"/>
      <c r="S64" s="226"/>
      <c r="U64" s="226"/>
      <c r="V64" s="226"/>
      <c r="X64" s="226"/>
      <c r="Y64" s="226"/>
      <c r="AA64" s="226"/>
      <c r="AB64" s="226"/>
      <c r="AD64" s="226"/>
      <c r="AE64" s="226"/>
      <c r="AG64" s="226"/>
      <c r="AH64" s="226"/>
      <c r="AJ64" s="226"/>
      <c r="AK64" s="226"/>
      <c r="AM64" s="226"/>
      <c r="AN64" s="226"/>
      <c r="AP64" s="226"/>
      <c r="AQ64" s="226"/>
      <c r="AS64" s="226"/>
      <c r="AT64" s="226"/>
      <c r="AV64" s="226"/>
      <c r="AW64" s="226"/>
      <c r="AY64" s="226"/>
      <c r="AZ64" s="226"/>
      <c r="BB64" s="226"/>
      <c r="BC64" s="226"/>
      <c r="BE64" s="226"/>
      <c r="BF64" s="226"/>
      <c r="BH64" s="226"/>
      <c r="BI64" s="226"/>
      <c r="BK64" s="226"/>
      <c r="BL64" s="226"/>
      <c r="BN64" s="226"/>
      <c r="BO64" s="226"/>
      <c r="BQ64" s="226"/>
      <c r="BR64" s="226"/>
      <c r="BT64" s="226"/>
      <c r="BU64" s="226"/>
      <c r="BW64" s="226"/>
      <c r="BX64" s="226"/>
      <c r="BZ64" s="226"/>
      <c r="CA64" s="226"/>
      <c r="CC64" s="226"/>
      <c r="CD64" s="226"/>
      <c r="CF64" s="226"/>
      <c r="CG64" s="226"/>
      <c r="CI64" s="226"/>
      <c r="CJ64" s="226"/>
      <c r="CL64" s="226"/>
      <c r="CM64" s="226"/>
      <c r="CO64" s="226"/>
      <c r="CP64" s="226"/>
      <c r="CR64" s="226"/>
      <c r="CS64" s="226"/>
      <c r="CU64" s="226"/>
      <c r="CV64" s="226"/>
      <c r="CX64" s="226"/>
      <c r="CY64" s="226"/>
      <c r="DA64" s="226"/>
      <c r="DB64" s="226"/>
      <c r="DD64" s="226"/>
      <c r="DE64" s="226"/>
      <c r="DG64" s="226"/>
      <c r="DH64" s="226"/>
      <c r="DJ64" s="226"/>
      <c r="DK64" s="226"/>
      <c r="DM64" s="226"/>
      <c r="DN64" s="226"/>
      <c r="DP64" s="226"/>
      <c r="DQ64" s="226"/>
      <c r="DS64" s="226"/>
      <c r="DT64" s="226"/>
      <c r="DV64" s="226"/>
      <c r="DW64" s="226"/>
      <c r="DY64" s="226"/>
      <c r="DZ64" s="226"/>
      <c r="EB64" s="226"/>
      <c r="EC64" s="226"/>
      <c r="EE64" s="226"/>
      <c r="EF64" s="226"/>
      <c r="EH64" s="226"/>
      <c r="EI64" s="226"/>
      <c r="EK64" s="226"/>
      <c r="EL64" s="226"/>
      <c r="EN64" s="226"/>
      <c r="EO64" s="226"/>
      <c r="EQ64" s="226"/>
      <c r="ER64" s="226"/>
      <c r="ET64" s="226"/>
      <c r="EU64" s="226"/>
      <c r="EW64" s="226"/>
      <c r="EX64" s="226"/>
      <c r="EZ64" s="226"/>
      <c r="FA64" s="226"/>
      <c r="FC64" s="226"/>
      <c r="FD64" s="226"/>
      <c r="FF64" s="226"/>
      <c r="FG64" s="226"/>
      <c r="FI64" s="226"/>
      <c r="FJ64" s="226"/>
      <c r="FL64" s="226"/>
      <c r="FM64" s="226"/>
      <c r="FO64" s="226"/>
      <c r="FP64" s="226"/>
      <c r="FR64" s="226"/>
      <c r="FS64" s="226"/>
      <c r="FU64" s="226"/>
      <c r="FV64" s="226"/>
      <c r="FX64" s="226"/>
      <c r="FY64" s="226"/>
      <c r="GA64" s="226"/>
      <c r="GB64" s="226"/>
      <c r="GD64" s="226"/>
      <c r="GE64" s="226"/>
      <c r="GG64" s="226"/>
      <c r="GH64" s="226"/>
      <c r="GJ64" s="226"/>
      <c r="GK64" s="226"/>
      <c r="GM64" s="226"/>
      <c r="GN64" s="226"/>
      <c r="GP64" s="226"/>
      <c r="GQ64" s="226"/>
      <c r="GS64" s="226"/>
      <c r="GT64" s="226"/>
      <c r="GV64" s="226"/>
      <c r="GW64" s="226"/>
      <c r="GY64" s="226"/>
      <c r="GZ64" s="226"/>
      <c r="HB64" s="226"/>
      <c r="HC64" s="226"/>
      <c r="HE64" s="226"/>
      <c r="HF64" s="226"/>
      <c r="HH64" s="226"/>
      <c r="HI64" s="226"/>
      <c r="HK64" s="226"/>
      <c r="HL64" s="226"/>
      <c r="HN64" s="226"/>
      <c r="HO64" s="226"/>
      <c r="HQ64" s="226"/>
      <c r="HR64" s="226"/>
      <c r="HT64" s="226"/>
      <c r="HU64" s="226"/>
      <c r="HW64" s="226"/>
      <c r="HX64" s="226"/>
      <c r="HZ64" s="226"/>
      <c r="IA64" s="226"/>
      <c r="IC64" s="226"/>
      <c r="ID64" s="226"/>
      <c r="IF64" s="226"/>
      <c r="IG64" s="226"/>
      <c r="II64" s="226"/>
      <c r="IJ64" s="226"/>
      <c r="IL64" s="226"/>
      <c r="IM64" s="226"/>
      <c r="IO64" s="226"/>
      <c r="IP64" s="226"/>
      <c r="IR64" s="226"/>
      <c r="IS64" s="226"/>
      <c r="IU64" s="226"/>
      <c r="IV64" s="226"/>
      <c r="IX64" s="226"/>
      <c r="IY64" s="226"/>
      <c r="JA64" s="226"/>
      <c r="JB64" s="226"/>
      <c r="JD64" s="226"/>
      <c r="JE64" s="226"/>
      <c r="JG64" s="226"/>
      <c r="JH64" s="226"/>
      <c r="JJ64" s="226"/>
      <c r="JK64" s="226"/>
      <c r="JM64" s="226"/>
      <c r="JN64" s="226"/>
      <c r="JP64" s="226"/>
      <c r="JQ64" s="226"/>
      <c r="JS64" s="226"/>
      <c r="JT64" s="226"/>
      <c r="JV64" s="226"/>
      <c r="JW64" s="226"/>
      <c r="JY64" s="226"/>
      <c r="JZ64" s="226"/>
      <c r="KB64" s="226"/>
      <c r="KC64" s="226"/>
      <c r="KE64" s="226"/>
      <c r="KF64" s="226"/>
      <c r="KH64" s="226"/>
      <c r="KI64" s="226"/>
      <c r="KK64" s="226"/>
      <c r="KL64" s="226"/>
      <c r="KN64" s="226"/>
      <c r="KO64" s="226"/>
      <c r="KQ64" s="226"/>
      <c r="KR64" s="226"/>
      <c r="KT64" s="226"/>
      <c r="KU64" s="226"/>
      <c r="KW64" s="226"/>
      <c r="KX64" s="226"/>
      <c r="KZ64" s="226"/>
      <c r="LA64" s="226"/>
      <c r="LC64" s="226"/>
      <c r="LD64" s="226"/>
      <c r="LF64" s="226"/>
      <c r="LG64" s="226"/>
      <c r="LI64" s="226"/>
      <c r="LJ64" s="226"/>
      <c r="LL64" s="226"/>
      <c r="LM64" s="226"/>
      <c r="LO64" s="226"/>
      <c r="LP64" s="226"/>
      <c r="LR64" s="226"/>
      <c r="LS64" s="226"/>
      <c r="LU64" s="226"/>
      <c r="LV64" s="226"/>
      <c r="LX64" s="226"/>
      <c r="LY64" s="226"/>
      <c r="MA64" s="226"/>
      <c r="MB64" s="226"/>
      <c r="MD64" s="226"/>
      <c r="ME64" s="226"/>
      <c r="MG64" s="226"/>
      <c r="MH64" s="226"/>
      <c r="MJ64" s="226"/>
      <c r="MK64" s="226"/>
      <c r="MM64" s="226"/>
      <c r="MN64" s="226"/>
      <c r="MP64" s="226"/>
      <c r="MQ64" s="226"/>
      <c r="MS64" s="226"/>
      <c r="MT64" s="226"/>
      <c r="MV64" s="226"/>
      <c r="MW64" s="226"/>
      <c r="MY64" s="226"/>
      <c r="MZ64" s="226"/>
      <c r="NB64" s="226"/>
      <c r="NC64" s="226"/>
      <c r="NE64" s="226"/>
      <c r="NF64" s="226"/>
      <c r="NH64" s="226"/>
      <c r="NI64" s="226"/>
      <c r="NK64" s="226"/>
      <c r="NL64" s="226"/>
      <c r="NN64" s="226"/>
      <c r="NO64" s="226"/>
      <c r="NQ64" s="226"/>
      <c r="NR64" s="226"/>
      <c r="NT64" s="226"/>
      <c r="NU64" s="226"/>
      <c r="NW64" s="226"/>
      <c r="NX64" s="226"/>
      <c r="NZ64" s="226"/>
      <c r="OA64" s="226"/>
      <c r="OC64" s="226"/>
      <c r="OD64" s="226"/>
      <c r="OF64" s="226"/>
      <c r="OG64" s="226"/>
      <c r="OI64" s="226"/>
      <c r="OJ64" s="226"/>
      <c r="OL64" s="226"/>
      <c r="OM64" s="226"/>
      <c r="OO64" s="226"/>
      <c r="OP64" s="226"/>
      <c r="OR64" s="226"/>
      <c r="OS64" s="226"/>
      <c r="OU64" s="226"/>
      <c r="OV64" s="226"/>
      <c r="OX64" s="226"/>
      <c r="OY64" s="226"/>
      <c r="PA64" s="226"/>
      <c r="PB64" s="226"/>
      <c r="PD64" s="226"/>
      <c r="PE64" s="226"/>
      <c r="PG64" s="226"/>
      <c r="PH64" s="226"/>
      <c r="PJ64" s="226"/>
      <c r="PK64" s="226"/>
      <c r="PM64" s="226"/>
      <c r="PN64" s="226"/>
      <c r="PP64" s="226"/>
      <c r="PQ64" s="226"/>
      <c r="PS64" s="226"/>
      <c r="PT64" s="226"/>
      <c r="PV64" s="226"/>
      <c r="PW64" s="226"/>
      <c r="PY64" s="226"/>
      <c r="PZ64" s="226"/>
      <c r="QB64" s="226"/>
      <c r="QC64" s="226"/>
      <c r="QE64" s="226"/>
      <c r="QF64" s="226"/>
      <c r="QH64" s="226"/>
      <c r="QI64" s="226"/>
      <c r="QK64" s="226"/>
      <c r="QL64" s="226"/>
      <c r="QN64" s="226"/>
      <c r="QO64" s="226"/>
      <c r="QQ64" s="226"/>
      <c r="QR64" s="226"/>
      <c r="QT64" s="226"/>
      <c r="QU64" s="226"/>
      <c r="QW64" s="226"/>
      <c r="QX64" s="226"/>
      <c r="QZ64" s="226"/>
      <c r="RA64" s="226"/>
      <c r="RC64" s="226"/>
      <c r="RD64" s="226"/>
      <c r="RF64" s="226"/>
      <c r="RG64" s="226"/>
      <c r="RI64" s="226"/>
      <c r="RJ64" s="226"/>
      <c r="RL64" s="226"/>
      <c r="RM64" s="226"/>
      <c r="RO64" s="226"/>
      <c r="RP64" s="226"/>
      <c r="RR64" s="226"/>
      <c r="RS64" s="226"/>
      <c r="RU64" s="226"/>
      <c r="RV64" s="226"/>
      <c r="RX64" s="226"/>
      <c r="RY64" s="226"/>
      <c r="SA64" s="226"/>
      <c r="SB64" s="226"/>
      <c r="SD64" s="226"/>
      <c r="SE64" s="226"/>
    </row>
    <row r="65" spans="1:499" ht="12.4" customHeight="1">
      <c r="A65" s="226" t="s">
        <v>920</v>
      </c>
      <c r="B65" s="237" t="s">
        <v>921</v>
      </c>
      <c r="C65" s="286">
        <v>0</v>
      </c>
      <c r="D65" s="238">
        <v>0</v>
      </c>
      <c r="E65" s="287">
        <v>20</v>
      </c>
      <c r="F65" s="258">
        <f>IF(E65="-","-",IF(E65="","",_xlfn.RANK.EQ(E65,$E$33:$E$89,1)+COUNTIF($E$33:E65,E65)-1))</f>
        <v>24</v>
      </c>
      <c r="G65" s="291" t="e">
        <f t="shared" si="0"/>
        <v>#N/A</v>
      </c>
      <c r="H65" s="290" t="e">
        <f t="shared" si="1"/>
        <v>#N/A</v>
      </c>
      <c r="I65" s="291" t="e">
        <f t="shared" si="2"/>
        <v>#N/A</v>
      </c>
      <c r="J65" s="292" t="e">
        <f t="shared" si="3"/>
        <v>#N/A</v>
      </c>
      <c r="K65" s="226">
        <v>33</v>
      </c>
      <c r="L65" s="226"/>
      <c r="M65" s="226"/>
      <c r="O65" s="226"/>
      <c r="P65" s="226"/>
      <c r="R65" s="226"/>
      <c r="S65" s="226"/>
      <c r="U65" s="226"/>
      <c r="V65" s="226"/>
      <c r="X65" s="226"/>
      <c r="Y65" s="226"/>
      <c r="AA65" s="226"/>
      <c r="AB65" s="226"/>
      <c r="AD65" s="226"/>
      <c r="AE65" s="226"/>
      <c r="AG65" s="226"/>
      <c r="AH65" s="226"/>
      <c r="AJ65" s="226"/>
      <c r="AK65" s="226"/>
      <c r="AM65" s="226"/>
      <c r="AN65" s="226"/>
      <c r="AP65" s="226"/>
      <c r="AQ65" s="226"/>
      <c r="AS65" s="226"/>
      <c r="AT65" s="226"/>
      <c r="AV65" s="226"/>
      <c r="AW65" s="226"/>
      <c r="AY65" s="226"/>
      <c r="AZ65" s="226"/>
      <c r="BB65" s="226"/>
      <c r="BC65" s="226"/>
      <c r="BE65" s="226"/>
      <c r="BF65" s="226"/>
      <c r="BH65" s="226"/>
      <c r="BI65" s="226"/>
      <c r="BK65" s="226"/>
      <c r="BL65" s="226"/>
      <c r="BN65" s="226"/>
      <c r="BO65" s="226"/>
      <c r="BQ65" s="226"/>
      <c r="BR65" s="226"/>
      <c r="BT65" s="226"/>
      <c r="BU65" s="226"/>
      <c r="BW65" s="226"/>
      <c r="BX65" s="226"/>
      <c r="BZ65" s="226"/>
      <c r="CA65" s="226"/>
      <c r="CC65" s="226"/>
      <c r="CD65" s="226"/>
      <c r="CF65" s="226"/>
      <c r="CG65" s="226"/>
      <c r="CI65" s="226"/>
      <c r="CJ65" s="226"/>
      <c r="CL65" s="226"/>
      <c r="CM65" s="226"/>
      <c r="CO65" s="226"/>
      <c r="CP65" s="226"/>
      <c r="CR65" s="226"/>
      <c r="CS65" s="226"/>
      <c r="CU65" s="226"/>
      <c r="CV65" s="226"/>
      <c r="CX65" s="226"/>
      <c r="CY65" s="226"/>
      <c r="DA65" s="226"/>
      <c r="DB65" s="226"/>
      <c r="DD65" s="226"/>
      <c r="DE65" s="226"/>
      <c r="DG65" s="226"/>
      <c r="DH65" s="226"/>
      <c r="DJ65" s="226"/>
      <c r="DK65" s="226"/>
      <c r="DM65" s="226"/>
      <c r="DN65" s="226"/>
      <c r="DP65" s="226"/>
      <c r="DQ65" s="226"/>
      <c r="DS65" s="226"/>
      <c r="DT65" s="226"/>
      <c r="DV65" s="226"/>
      <c r="DW65" s="226"/>
      <c r="DY65" s="226"/>
      <c r="DZ65" s="226"/>
      <c r="EB65" s="226"/>
      <c r="EC65" s="226"/>
      <c r="EE65" s="226"/>
      <c r="EF65" s="226"/>
      <c r="EH65" s="226"/>
      <c r="EI65" s="226"/>
      <c r="EK65" s="226"/>
      <c r="EL65" s="226"/>
      <c r="EN65" s="226"/>
      <c r="EO65" s="226"/>
      <c r="EQ65" s="226"/>
      <c r="ER65" s="226"/>
      <c r="ET65" s="226"/>
      <c r="EU65" s="226"/>
      <c r="EW65" s="226"/>
      <c r="EX65" s="226"/>
      <c r="EZ65" s="226"/>
      <c r="FA65" s="226"/>
      <c r="FC65" s="226"/>
      <c r="FD65" s="226"/>
      <c r="FF65" s="226"/>
      <c r="FG65" s="226"/>
      <c r="FI65" s="226"/>
      <c r="FJ65" s="226"/>
      <c r="FL65" s="226"/>
      <c r="FM65" s="226"/>
      <c r="FO65" s="226"/>
      <c r="FP65" s="226"/>
      <c r="FR65" s="226"/>
      <c r="FS65" s="226"/>
      <c r="FU65" s="226"/>
      <c r="FV65" s="226"/>
      <c r="FX65" s="226"/>
      <c r="FY65" s="226"/>
      <c r="GA65" s="226"/>
      <c r="GB65" s="226"/>
      <c r="GD65" s="226"/>
      <c r="GE65" s="226"/>
      <c r="GG65" s="226"/>
      <c r="GH65" s="226"/>
      <c r="GJ65" s="226"/>
      <c r="GK65" s="226"/>
      <c r="GM65" s="226"/>
      <c r="GN65" s="226"/>
      <c r="GP65" s="226"/>
      <c r="GQ65" s="226"/>
      <c r="GS65" s="226"/>
      <c r="GT65" s="226"/>
      <c r="GV65" s="226"/>
      <c r="GW65" s="226"/>
      <c r="GY65" s="226"/>
      <c r="GZ65" s="226"/>
      <c r="HB65" s="226"/>
      <c r="HC65" s="226"/>
      <c r="HE65" s="226"/>
      <c r="HF65" s="226"/>
      <c r="HH65" s="226"/>
      <c r="HI65" s="226"/>
      <c r="HK65" s="226"/>
      <c r="HL65" s="226"/>
      <c r="HN65" s="226"/>
      <c r="HO65" s="226"/>
      <c r="HQ65" s="226"/>
      <c r="HR65" s="226"/>
      <c r="HT65" s="226"/>
      <c r="HU65" s="226"/>
      <c r="HW65" s="226"/>
      <c r="HX65" s="226"/>
      <c r="HZ65" s="226"/>
      <c r="IA65" s="226"/>
      <c r="IC65" s="226"/>
      <c r="ID65" s="226"/>
      <c r="IF65" s="226"/>
      <c r="IG65" s="226"/>
      <c r="II65" s="226"/>
      <c r="IJ65" s="226"/>
      <c r="IL65" s="226"/>
      <c r="IM65" s="226"/>
      <c r="IO65" s="226"/>
      <c r="IP65" s="226"/>
      <c r="IR65" s="226"/>
      <c r="IS65" s="226"/>
      <c r="IU65" s="226"/>
      <c r="IV65" s="226"/>
      <c r="IX65" s="226"/>
      <c r="IY65" s="226"/>
      <c r="JA65" s="226"/>
      <c r="JB65" s="226"/>
      <c r="JD65" s="226"/>
      <c r="JE65" s="226"/>
      <c r="JG65" s="226"/>
      <c r="JH65" s="226"/>
      <c r="JJ65" s="226"/>
      <c r="JK65" s="226"/>
      <c r="JM65" s="226"/>
      <c r="JN65" s="226"/>
      <c r="JP65" s="226"/>
      <c r="JQ65" s="226"/>
      <c r="JS65" s="226"/>
      <c r="JT65" s="226"/>
      <c r="JV65" s="226"/>
      <c r="JW65" s="226"/>
      <c r="JY65" s="226"/>
      <c r="JZ65" s="226"/>
      <c r="KB65" s="226"/>
      <c r="KC65" s="226"/>
      <c r="KE65" s="226"/>
      <c r="KF65" s="226"/>
      <c r="KH65" s="226"/>
      <c r="KI65" s="226"/>
      <c r="KK65" s="226"/>
      <c r="KL65" s="226"/>
      <c r="KN65" s="226"/>
      <c r="KO65" s="226"/>
      <c r="KQ65" s="226"/>
      <c r="KR65" s="226"/>
      <c r="KT65" s="226"/>
      <c r="KU65" s="226"/>
      <c r="KW65" s="226"/>
      <c r="KX65" s="226"/>
      <c r="KZ65" s="226"/>
      <c r="LA65" s="226"/>
      <c r="LC65" s="226"/>
      <c r="LD65" s="226"/>
      <c r="LF65" s="226"/>
      <c r="LG65" s="226"/>
      <c r="LI65" s="226"/>
      <c r="LJ65" s="226"/>
      <c r="LL65" s="226"/>
      <c r="LM65" s="226"/>
      <c r="LO65" s="226"/>
      <c r="LP65" s="226"/>
      <c r="LR65" s="226"/>
      <c r="LS65" s="226"/>
      <c r="LU65" s="226"/>
      <c r="LV65" s="226"/>
      <c r="LX65" s="226"/>
      <c r="LY65" s="226"/>
      <c r="MA65" s="226"/>
      <c r="MB65" s="226"/>
      <c r="MD65" s="226"/>
      <c r="ME65" s="226"/>
      <c r="MG65" s="226"/>
      <c r="MH65" s="226"/>
      <c r="MJ65" s="226"/>
      <c r="MK65" s="226"/>
      <c r="MM65" s="226"/>
      <c r="MN65" s="226"/>
      <c r="MP65" s="226"/>
      <c r="MQ65" s="226"/>
      <c r="MS65" s="226"/>
      <c r="MT65" s="226"/>
      <c r="MV65" s="226"/>
      <c r="MW65" s="226"/>
      <c r="MY65" s="226"/>
      <c r="MZ65" s="226"/>
      <c r="NB65" s="226"/>
      <c r="NC65" s="226"/>
      <c r="NE65" s="226"/>
      <c r="NF65" s="226"/>
      <c r="NH65" s="226"/>
      <c r="NI65" s="226"/>
      <c r="NK65" s="226"/>
      <c r="NL65" s="226"/>
      <c r="NN65" s="226"/>
      <c r="NO65" s="226"/>
      <c r="NQ65" s="226"/>
      <c r="NR65" s="226"/>
      <c r="NT65" s="226"/>
      <c r="NU65" s="226"/>
      <c r="NW65" s="226"/>
      <c r="NX65" s="226"/>
      <c r="NZ65" s="226"/>
      <c r="OA65" s="226"/>
      <c r="OC65" s="226"/>
      <c r="OD65" s="226"/>
      <c r="OF65" s="226"/>
      <c r="OG65" s="226"/>
      <c r="OI65" s="226"/>
      <c r="OJ65" s="226"/>
      <c r="OL65" s="226"/>
      <c r="OM65" s="226"/>
      <c r="OO65" s="226"/>
      <c r="OP65" s="226"/>
      <c r="OR65" s="226"/>
      <c r="OS65" s="226"/>
      <c r="OU65" s="226"/>
      <c r="OV65" s="226"/>
      <c r="OX65" s="226"/>
      <c r="OY65" s="226"/>
      <c r="PA65" s="226"/>
      <c r="PB65" s="226"/>
      <c r="PD65" s="226"/>
      <c r="PE65" s="226"/>
      <c r="PG65" s="226"/>
      <c r="PH65" s="226"/>
      <c r="PJ65" s="226"/>
      <c r="PK65" s="226"/>
      <c r="PM65" s="226"/>
      <c r="PN65" s="226"/>
      <c r="PP65" s="226"/>
      <c r="PQ65" s="226"/>
      <c r="PS65" s="226"/>
      <c r="PT65" s="226"/>
      <c r="PV65" s="226"/>
      <c r="PW65" s="226"/>
      <c r="PY65" s="226"/>
      <c r="PZ65" s="226"/>
      <c r="QB65" s="226"/>
      <c r="QC65" s="226"/>
      <c r="QE65" s="226"/>
      <c r="QF65" s="226"/>
      <c r="QH65" s="226"/>
      <c r="QI65" s="226"/>
      <c r="QK65" s="226"/>
      <c r="QL65" s="226"/>
      <c r="QN65" s="226"/>
      <c r="QO65" s="226"/>
      <c r="QQ65" s="226"/>
      <c r="QR65" s="226"/>
      <c r="QT65" s="226"/>
      <c r="QU65" s="226"/>
      <c r="QW65" s="226"/>
      <c r="QX65" s="226"/>
      <c r="QZ65" s="226"/>
      <c r="RA65" s="226"/>
      <c r="RC65" s="226"/>
      <c r="RD65" s="226"/>
      <c r="RF65" s="226"/>
      <c r="RG65" s="226"/>
      <c r="RI65" s="226"/>
      <c r="RJ65" s="226"/>
      <c r="RL65" s="226"/>
      <c r="RM65" s="226"/>
      <c r="RO65" s="226"/>
      <c r="RP65" s="226"/>
      <c r="RR65" s="226"/>
      <c r="RS65" s="226"/>
      <c r="RU65" s="226"/>
      <c r="RV65" s="226"/>
      <c r="RX65" s="226"/>
      <c r="RY65" s="226"/>
      <c r="SA65" s="226"/>
      <c r="SB65" s="226"/>
      <c r="SD65" s="226"/>
      <c r="SE65" s="226"/>
    </row>
    <row r="66" spans="1:499" ht="12.4" customHeight="1">
      <c r="A66" s="226" t="s">
        <v>922</v>
      </c>
      <c r="B66" s="237" t="s">
        <v>923</v>
      </c>
      <c r="C66" s="286">
        <v>0</v>
      </c>
      <c r="D66" s="238">
        <v>0</v>
      </c>
      <c r="E66" s="287">
        <v>12</v>
      </c>
      <c r="F66" s="258">
        <f>IF(E66="-","-",IF(E66="","",_xlfn.RANK.EQ(E66,$E$33:$E$89,1)+COUNTIF($E$33:E66,E66)-1))</f>
        <v>14</v>
      </c>
      <c r="G66" s="291" t="e">
        <f t="shared" si="0"/>
        <v>#N/A</v>
      </c>
      <c r="H66" s="290" t="e">
        <f t="shared" si="1"/>
        <v>#N/A</v>
      </c>
      <c r="I66" s="291" t="e">
        <f t="shared" si="2"/>
        <v>#N/A</v>
      </c>
      <c r="J66" s="292" t="e">
        <f t="shared" si="3"/>
        <v>#N/A</v>
      </c>
      <c r="K66" s="226">
        <v>34</v>
      </c>
      <c r="L66" s="226"/>
      <c r="M66" s="226"/>
      <c r="O66" s="226"/>
      <c r="P66" s="226"/>
      <c r="R66" s="226"/>
      <c r="S66" s="226"/>
      <c r="U66" s="226"/>
      <c r="V66" s="226"/>
      <c r="X66" s="226"/>
      <c r="Y66" s="226"/>
      <c r="AA66" s="226"/>
      <c r="AB66" s="226"/>
      <c r="AD66" s="226"/>
      <c r="AE66" s="226"/>
      <c r="AG66" s="226"/>
      <c r="AH66" s="226"/>
      <c r="AJ66" s="226"/>
      <c r="AK66" s="226"/>
      <c r="AM66" s="226"/>
      <c r="AN66" s="226"/>
      <c r="AP66" s="226"/>
      <c r="AQ66" s="226"/>
      <c r="AS66" s="226"/>
      <c r="AT66" s="226"/>
      <c r="AV66" s="226"/>
      <c r="AW66" s="226"/>
      <c r="AY66" s="226"/>
      <c r="AZ66" s="226"/>
      <c r="BB66" s="226"/>
      <c r="BC66" s="226"/>
      <c r="BE66" s="226"/>
      <c r="BF66" s="226"/>
      <c r="BH66" s="226"/>
      <c r="BI66" s="226"/>
      <c r="BK66" s="226"/>
      <c r="BL66" s="226"/>
      <c r="BN66" s="226"/>
      <c r="BO66" s="226"/>
      <c r="BQ66" s="226"/>
      <c r="BR66" s="226"/>
      <c r="BT66" s="226"/>
      <c r="BU66" s="226"/>
      <c r="BW66" s="226"/>
      <c r="BX66" s="226"/>
      <c r="BZ66" s="226"/>
      <c r="CA66" s="226"/>
      <c r="CC66" s="226"/>
      <c r="CD66" s="226"/>
      <c r="CF66" s="226"/>
      <c r="CG66" s="226"/>
      <c r="CI66" s="226"/>
      <c r="CJ66" s="226"/>
      <c r="CL66" s="226"/>
      <c r="CM66" s="226"/>
      <c r="CO66" s="226"/>
      <c r="CP66" s="226"/>
      <c r="CR66" s="226"/>
      <c r="CS66" s="226"/>
      <c r="CU66" s="226"/>
      <c r="CV66" s="226"/>
      <c r="CX66" s="226"/>
      <c r="CY66" s="226"/>
      <c r="DA66" s="226"/>
      <c r="DB66" s="226"/>
      <c r="DD66" s="226"/>
      <c r="DE66" s="226"/>
      <c r="DG66" s="226"/>
      <c r="DH66" s="226"/>
      <c r="DJ66" s="226"/>
      <c r="DK66" s="226"/>
      <c r="DM66" s="226"/>
      <c r="DN66" s="226"/>
      <c r="DP66" s="226"/>
      <c r="DQ66" s="226"/>
      <c r="DS66" s="226"/>
      <c r="DT66" s="226"/>
      <c r="DV66" s="226"/>
      <c r="DW66" s="226"/>
      <c r="DY66" s="226"/>
      <c r="DZ66" s="226"/>
      <c r="EB66" s="226"/>
      <c r="EC66" s="226"/>
      <c r="EE66" s="226"/>
      <c r="EF66" s="226"/>
      <c r="EH66" s="226"/>
      <c r="EI66" s="226"/>
      <c r="EK66" s="226"/>
      <c r="EL66" s="226"/>
      <c r="EN66" s="226"/>
      <c r="EO66" s="226"/>
      <c r="EQ66" s="226"/>
      <c r="ER66" s="226"/>
      <c r="ET66" s="226"/>
      <c r="EU66" s="226"/>
      <c r="EW66" s="226"/>
      <c r="EX66" s="226"/>
      <c r="EZ66" s="226"/>
      <c r="FA66" s="226"/>
      <c r="FC66" s="226"/>
      <c r="FD66" s="226"/>
      <c r="FF66" s="226"/>
      <c r="FG66" s="226"/>
      <c r="FI66" s="226"/>
      <c r="FJ66" s="226"/>
      <c r="FL66" s="226"/>
      <c r="FM66" s="226"/>
      <c r="FO66" s="226"/>
      <c r="FP66" s="226"/>
      <c r="FR66" s="226"/>
      <c r="FS66" s="226"/>
      <c r="FU66" s="226"/>
      <c r="FV66" s="226"/>
      <c r="FX66" s="226"/>
      <c r="FY66" s="226"/>
      <c r="GA66" s="226"/>
      <c r="GB66" s="226"/>
      <c r="GD66" s="226"/>
      <c r="GE66" s="226"/>
      <c r="GG66" s="226"/>
      <c r="GH66" s="226"/>
      <c r="GJ66" s="226"/>
      <c r="GK66" s="226"/>
      <c r="GM66" s="226"/>
      <c r="GN66" s="226"/>
      <c r="GP66" s="226"/>
      <c r="GQ66" s="226"/>
      <c r="GS66" s="226"/>
      <c r="GT66" s="226"/>
      <c r="GV66" s="226"/>
      <c r="GW66" s="226"/>
      <c r="GY66" s="226"/>
      <c r="GZ66" s="226"/>
      <c r="HB66" s="226"/>
      <c r="HC66" s="226"/>
      <c r="HE66" s="226"/>
      <c r="HF66" s="226"/>
      <c r="HH66" s="226"/>
      <c r="HI66" s="226"/>
      <c r="HK66" s="226"/>
      <c r="HL66" s="226"/>
      <c r="HN66" s="226"/>
      <c r="HO66" s="226"/>
      <c r="HQ66" s="226"/>
      <c r="HR66" s="226"/>
      <c r="HT66" s="226"/>
      <c r="HU66" s="226"/>
      <c r="HW66" s="226"/>
      <c r="HX66" s="226"/>
      <c r="HZ66" s="226"/>
      <c r="IA66" s="226"/>
      <c r="IC66" s="226"/>
      <c r="ID66" s="226"/>
      <c r="IF66" s="226"/>
      <c r="IG66" s="226"/>
      <c r="II66" s="226"/>
      <c r="IJ66" s="226"/>
      <c r="IL66" s="226"/>
      <c r="IM66" s="226"/>
      <c r="IO66" s="226"/>
      <c r="IP66" s="226"/>
      <c r="IR66" s="226"/>
      <c r="IS66" s="226"/>
      <c r="IU66" s="226"/>
      <c r="IV66" s="226"/>
      <c r="IX66" s="226"/>
      <c r="IY66" s="226"/>
      <c r="JA66" s="226"/>
      <c r="JB66" s="226"/>
      <c r="JD66" s="226"/>
      <c r="JE66" s="226"/>
      <c r="JG66" s="226"/>
      <c r="JH66" s="226"/>
      <c r="JJ66" s="226"/>
      <c r="JK66" s="226"/>
      <c r="JM66" s="226"/>
      <c r="JN66" s="226"/>
      <c r="JP66" s="226"/>
      <c r="JQ66" s="226"/>
      <c r="JS66" s="226"/>
      <c r="JT66" s="226"/>
      <c r="JV66" s="226"/>
      <c r="JW66" s="226"/>
      <c r="JY66" s="226"/>
      <c r="JZ66" s="226"/>
      <c r="KB66" s="226"/>
      <c r="KC66" s="226"/>
      <c r="KE66" s="226"/>
      <c r="KF66" s="226"/>
      <c r="KH66" s="226"/>
      <c r="KI66" s="226"/>
      <c r="KK66" s="226"/>
      <c r="KL66" s="226"/>
      <c r="KN66" s="226"/>
      <c r="KO66" s="226"/>
      <c r="KQ66" s="226"/>
      <c r="KR66" s="226"/>
      <c r="KT66" s="226"/>
      <c r="KU66" s="226"/>
      <c r="KW66" s="226"/>
      <c r="KX66" s="226"/>
      <c r="KZ66" s="226"/>
      <c r="LA66" s="226"/>
      <c r="LC66" s="226"/>
      <c r="LD66" s="226"/>
      <c r="LF66" s="226"/>
      <c r="LG66" s="226"/>
      <c r="LI66" s="226"/>
      <c r="LJ66" s="226"/>
      <c r="LL66" s="226"/>
      <c r="LM66" s="226"/>
      <c r="LO66" s="226"/>
      <c r="LP66" s="226"/>
      <c r="LR66" s="226"/>
      <c r="LS66" s="226"/>
      <c r="LU66" s="226"/>
      <c r="LV66" s="226"/>
      <c r="LX66" s="226"/>
      <c r="LY66" s="226"/>
      <c r="MA66" s="226"/>
      <c r="MB66" s="226"/>
      <c r="MD66" s="226"/>
      <c r="ME66" s="226"/>
      <c r="MG66" s="226"/>
      <c r="MH66" s="226"/>
      <c r="MJ66" s="226"/>
      <c r="MK66" s="226"/>
      <c r="MM66" s="226"/>
      <c r="MN66" s="226"/>
      <c r="MP66" s="226"/>
      <c r="MQ66" s="226"/>
      <c r="MS66" s="226"/>
      <c r="MT66" s="226"/>
      <c r="MV66" s="226"/>
      <c r="MW66" s="226"/>
      <c r="MY66" s="226"/>
      <c r="MZ66" s="226"/>
      <c r="NB66" s="226"/>
      <c r="NC66" s="226"/>
      <c r="NE66" s="226"/>
      <c r="NF66" s="226"/>
      <c r="NH66" s="226"/>
      <c r="NI66" s="226"/>
      <c r="NK66" s="226"/>
      <c r="NL66" s="226"/>
      <c r="NN66" s="226"/>
      <c r="NO66" s="226"/>
      <c r="NQ66" s="226"/>
      <c r="NR66" s="226"/>
      <c r="NT66" s="226"/>
      <c r="NU66" s="226"/>
      <c r="NW66" s="226"/>
      <c r="NX66" s="226"/>
      <c r="NZ66" s="226"/>
      <c r="OA66" s="226"/>
      <c r="OC66" s="226"/>
      <c r="OD66" s="226"/>
      <c r="OF66" s="226"/>
      <c r="OG66" s="226"/>
      <c r="OI66" s="226"/>
      <c r="OJ66" s="226"/>
      <c r="OL66" s="226"/>
      <c r="OM66" s="226"/>
      <c r="OO66" s="226"/>
      <c r="OP66" s="226"/>
      <c r="OR66" s="226"/>
      <c r="OS66" s="226"/>
      <c r="OU66" s="226"/>
      <c r="OV66" s="226"/>
      <c r="OX66" s="226"/>
      <c r="OY66" s="226"/>
      <c r="PA66" s="226"/>
      <c r="PB66" s="226"/>
      <c r="PD66" s="226"/>
      <c r="PE66" s="226"/>
      <c r="PG66" s="226"/>
      <c r="PH66" s="226"/>
      <c r="PJ66" s="226"/>
      <c r="PK66" s="226"/>
      <c r="PM66" s="226"/>
      <c r="PN66" s="226"/>
      <c r="PP66" s="226"/>
      <c r="PQ66" s="226"/>
      <c r="PS66" s="226"/>
      <c r="PT66" s="226"/>
      <c r="PV66" s="226"/>
      <c r="PW66" s="226"/>
      <c r="PY66" s="226"/>
      <c r="PZ66" s="226"/>
      <c r="QB66" s="226"/>
      <c r="QC66" s="226"/>
      <c r="QE66" s="226"/>
      <c r="QF66" s="226"/>
      <c r="QH66" s="226"/>
      <c r="QI66" s="226"/>
      <c r="QK66" s="226"/>
      <c r="QL66" s="226"/>
      <c r="QN66" s="226"/>
      <c r="QO66" s="226"/>
      <c r="QQ66" s="226"/>
      <c r="QR66" s="226"/>
      <c r="QT66" s="226"/>
      <c r="QU66" s="226"/>
      <c r="QW66" s="226"/>
      <c r="QX66" s="226"/>
      <c r="QZ66" s="226"/>
      <c r="RA66" s="226"/>
      <c r="RC66" s="226"/>
      <c r="RD66" s="226"/>
      <c r="RF66" s="226"/>
      <c r="RG66" s="226"/>
      <c r="RI66" s="226"/>
      <c r="RJ66" s="226"/>
      <c r="RL66" s="226"/>
      <c r="RM66" s="226"/>
      <c r="RO66" s="226"/>
      <c r="RP66" s="226"/>
      <c r="RR66" s="226"/>
      <c r="RS66" s="226"/>
      <c r="RU66" s="226"/>
      <c r="RV66" s="226"/>
      <c r="RX66" s="226"/>
      <c r="RY66" s="226"/>
      <c r="SA66" s="226"/>
      <c r="SB66" s="226"/>
      <c r="SD66" s="226"/>
      <c r="SE66" s="226"/>
    </row>
    <row r="67" spans="1:499" ht="12.4" customHeight="1">
      <c r="A67" s="226" t="s">
        <v>924</v>
      </c>
      <c r="B67" s="237" t="s">
        <v>925</v>
      </c>
      <c r="C67" s="286">
        <v>0</v>
      </c>
      <c r="D67" s="238">
        <v>0</v>
      </c>
      <c r="E67" s="287">
        <v>20</v>
      </c>
      <c r="F67" s="258">
        <f>IF(E67="-","-",IF(E67="","",_xlfn.RANK.EQ(E67,$E$33:$E$89,1)+COUNTIF($E$33:E67,E67)-1))</f>
        <v>25</v>
      </c>
      <c r="G67" s="291" t="e">
        <f t="shared" si="0"/>
        <v>#N/A</v>
      </c>
      <c r="H67" s="290" t="e">
        <f t="shared" si="1"/>
        <v>#N/A</v>
      </c>
      <c r="I67" s="291" t="e">
        <f t="shared" si="2"/>
        <v>#N/A</v>
      </c>
      <c r="J67" s="292" t="e">
        <f t="shared" si="3"/>
        <v>#N/A</v>
      </c>
      <c r="K67" s="226">
        <v>35</v>
      </c>
      <c r="L67" s="226"/>
      <c r="M67" s="226"/>
      <c r="O67" s="226"/>
      <c r="P67" s="226"/>
      <c r="R67" s="226"/>
      <c r="S67" s="226"/>
      <c r="U67" s="226"/>
      <c r="V67" s="226"/>
      <c r="X67" s="226"/>
      <c r="Y67" s="226"/>
      <c r="AA67" s="226"/>
      <c r="AB67" s="226"/>
      <c r="AD67" s="226"/>
      <c r="AE67" s="226"/>
      <c r="AG67" s="226"/>
      <c r="AH67" s="226"/>
      <c r="AJ67" s="226"/>
      <c r="AK67" s="226"/>
      <c r="AM67" s="226"/>
      <c r="AN67" s="226"/>
      <c r="AP67" s="226"/>
      <c r="AQ67" s="226"/>
      <c r="AS67" s="226"/>
      <c r="AT67" s="226"/>
      <c r="AV67" s="226"/>
      <c r="AW67" s="226"/>
      <c r="AY67" s="226"/>
      <c r="AZ67" s="226"/>
      <c r="BB67" s="226"/>
      <c r="BC67" s="226"/>
      <c r="BE67" s="226"/>
      <c r="BF67" s="226"/>
      <c r="BH67" s="226"/>
      <c r="BI67" s="226"/>
      <c r="BK67" s="226"/>
      <c r="BL67" s="226"/>
      <c r="BN67" s="226"/>
      <c r="BO67" s="226"/>
      <c r="BQ67" s="226"/>
      <c r="BR67" s="226"/>
      <c r="BT67" s="226"/>
      <c r="BU67" s="226"/>
      <c r="BW67" s="226"/>
      <c r="BX67" s="226"/>
      <c r="BZ67" s="226"/>
      <c r="CA67" s="226"/>
      <c r="CC67" s="226"/>
      <c r="CD67" s="226"/>
      <c r="CF67" s="226"/>
      <c r="CG67" s="226"/>
      <c r="CI67" s="226"/>
      <c r="CJ67" s="226"/>
      <c r="CL67" s="226"/>
      <c r="CM67" s="226"/>
      <c r="CO67" s="226"/>
      <c r="CP67" s="226"/>
      <c r="CR67" s="226"/>
      <c r="CS67" s="226"/>
      <c r="CU67" s="226"/>
      <c r="CV67" s="226"/>
      <c r="CX67" s="226"/>
      <c r="CY67" s="226"/>
      <c r="DA67" s="226"/>
      <c r="DB67" s="226"/>
      <c r="DD67" s="226"/>
      <c r="DE67" s="226"/>
      <c r="DG67" s="226"/>
      <c r="DH67" s="226"/>
      <c r="DJ67" s="226"/>
      <c r="DK67" s="226"/>
      <c r="DM67" s="226"/>
      <c r="DN67" s="226"/>
      <c r="DP67" s="226"/>
      <c r="DQ67" s="226"/>
      <c r="DS67" s="226"/>
      <c r="DT67" s="226"/>
      <c r="DV67" s="226"/>
      <c r="DW67" s="226"/>
      <c r="DY67" s="226"/>
      <c r="DZ67" s="226"/>
      <c r="EB67" s="226"/>
      <c r="EC67" s="226"/>
      <c r="EE67" s="226"/>
      <c r="EF67" s="226"/>
      <c r="EH67" s="226"/>
      <c r="EI67" s="226"/>
      <c r="EK67" s="226"/>
      <c r="EL67" s="226"/>
      <c r="EN67" s="226"/>
      <c r="EO67" s="226"/>
      <c r="EQ67" s="226"/>
      <c r="ER67" s="226"/>
      <c r="ET67" s="226"/>
      <c r="EU67" s="226"/>
      <c r="EW67" s="226"/>
      <c r="EX67" s="226"/>
      <c r="EZ67" s="226"/>
      <c r="FA67" s="226"/>
      <c r="FC67" s="226"/>
      <c r="FD67" s="226"/>
      <c r="FF67" s="226"/>
      <c r="FG67" s="226"/>
      <c r="FI67" s="226"/>
      <c r="FJ67" s="226"/>
      <c r="FL67" s="226"/>
      <c r="FM67" s="226"/>
      <c r="FO67" s="226"/>
      <c r="FP67" s="226"/>
      <c r="FR67" s="226"/>
      <c r="FS67" s="226"/>
      <c r="FU67" s="226"/>
      <c r="FV67" s="226"/>
      <c r="FX67" s="226"/>
      <c r="FY67" s="226"/>
      <c r="GA67" s="226"/>
      <c r="GB67" s="226"/>
      <c r="GD67" s="226"/>
      <c r="GE67" s="226"/>
      <c r="GG67" s="226"/>
      <c r="GH67" s="226"/>
      <c r="GJ67" s="226"/>
      <c r="GK67" s="226"/>
      <c r="GM67" s="226"/>
      <c r="GN67" s="226"/>
      <c r="GP67" s="226"/>
      <c r="GQ67" s="226"/>
      <c r="GS67" s="226"/>
      <c r="GT67" s="226"/>
      <c r="GV67" s="226"/>
      <c r="GW67" s="226"/>
      <c r="GY67" s="226"/>
      <c r="GZ67" s="226"/>
      <c r="HB67" s="226"/>
      <c r="HC67" s="226"/>
      <c r="HE67" s="226"/>
      <c r="HF67" s="226"/>
      <c r="HH67" s="226"/>
      <c r="HI67" s="226"/>
      <c r="HK67" s="226"/>
      <c r="HL67" s="226"/>
      <c r="HN67" s="226"/>
      <c r="HO67" s="226"/>
      <c r="HQ67" s="226"/>
      <c r="HR67" s="226"/>
      <c r="HT67" s="226"/>
      <c r="HU67" s="226"/>
      <c r="HW67" s="226"/>
      <c r="HX67" s="226"/>
      <c r="HZ67" s="226"/>
      <c r="IA67" s="226"/>
      <c r="IC67" s="226"/>
      <c r="ID67" s="226"/>
      <c r="IF67" s="226"/>
      <c r="IG67" s="226"/>
      <c r="II67" s="226"/>
      <c r="IJ67" s="226"/>
      <c r="IL67" s="226"/>
      <c r="IM67" s="226"/>
      <c r="IO67" s="226"/>
      <c r="IP67" s="226"/>
      <c r="IR67" s="226"/>
      <c r="IS67" s="226"/>
      <c r="IU67" s="226"/>
      <c r="IV67" s="226"/>
      <c r="IX67" s="226"/>
      <c r="IY67" s="226"/>
      <c r="JA67" s="226"/>
      <c r="JB67" s="226"/>
      <c r="JD67" s="226"/>
      <c r="JE67" s="226"/>
      <c r="JG67" s="226"/>
      <c r="JH67" s="226"/>
      <c r="JJ67" s="226"/>
      <c r="JK67" s="226"/>
      <c r="JM67" s="226"/>
      <c r="JN67" s="226"/>
      <c r="JP67" s="226"/>
      <c r="JQ67" s="226"/>
      <c r="JS67" s="226"/>
      <c r="JT67" s="226"/>
      <c r="JV67" s="226"/>
      <c r="JW67" s="226"/>
      <c r="JY67" s="226"/>
      <c r="JZ67" s="226"/>
      <c r="KB67" s="226"/>
      <c r="KC67" s="226"/>
      <c r="KE67" s="226"/>
      <c r="KF67" s="226"/>
      <c r="KH67" s="226"/>
      <c r="KI67" s="226"/>
      <c r="KK67" s="226"/>
      <c r="KL67" s="226"/>
      <c r="KN67" s="226"/>
      <c r="KO67" s="226"/>
      <c r="KQ67" s="226"/>
      <c r="KR67" s="226"/>
      <c r="KT67" s="226"/>
      <c r="KU67" s="226"/>
      <c r="KW67" s="226"/>
      <c r="KX67" s="226"/>
      <c r="KZ67" s="226"/>
      <c r="LA67" s="226"/>
      <c r="LC67" s="226"/>
      <c r="LD67" s="226"/>
      <c r="LF67" s="226"/>
      <c r="LG67" s="226"/>
      <c r="LI67" s="226"/>
      <c r="LJ67" s="226"/>
      <c r="LL67" s="226"/>
      <c r="LM67" s="226"/>
      <c r="LO67" s="226"/>
      <c r="LP67" s="226"/>
      <c r="LR67" s="226"/>
      <c r="LS67" s="226"/>
      <c r="LU67" s="226"/>
      <c r="LV67" s="226"/>
      <c r="LX67" s="226"/>
      <c r="LY67" s="226"/>
      <c r="MA67" s="226"/>
      <c r="MB67" s="226"/>
      <c r="MD67" s="226"/>
      <c r="ME67" s="226"/>
      <c r="MG67" s="226"/>
      <c r="MH67" s="226"/>
      <c r="MJ67" s="226"/>
      <c r="MK67" s="226"/>
      <c r="MM67" s="226"/>
      <c r="MN67" s="226"/>
      <c r="MP67" s="226"/>
      <c r="MQ67" s="226"/>
      <c r="MS67" s="226"/>
      <c r="MT67" s="226"/>
      <c r="MV67" s="226"/>
      <c r="MW67" s="226"/>
      <c r="MY67" s="226"/>
      <c r="MZ67" s="226"/>
      <c r="NB67" s="226"/>
      <c r="NC67" s="226"/>
      <c r="NE67" s="226"/>
      <c r="NF67" s="226"/>
      <c r="NH67" s="226"/>
      <c r="NI67" s="226"/>
      <c r="NK67" s="226"/>
      <c r="NL67" s="226"/>
      <c r="NN67" s="226"/>
      <c r="NO67" s="226"/>
      <c r="NQ67" s="226"/>
      <c r="NR67" s="226"/>
      <c r="NT67" s="226"/>
      <c r="NU67" s="226"/>
      <c r="NW67" s="226"/>
      <c r="NX67" s="226"/>
      <c r="NZ67" s="226"/>
      <c r="OA67" s="226"/>
      <c r="OC67" s="226"/>
      <c r="OD67" s="226"/>
      <c r="OF67" s="226"/>
      <c r="OG67" s="226"/>
      <c r="OI67" s="226"/>
      <c r="OJ67" s="226"/>
      <c r="OL67" s="226"/>
      <c r="OM67" s="226"/>
      <c r="OO67" s="226"/>
      <c r="OP67" s="226"/>
      <c r="OR67" s="226"/>
      <c r="OS67" s="226"/>
      <c r="OU67" s="226"/>
      <c r="OV67" s="226"/>
      <c r="OX67" s="226"/>
      <c r="OY67" s="226"/>
      <c r="PA67" s="226"/>
      <c r="PB67" s="226"/>
      <c r="PD67" s="226"/>
      <c r="PE67" s="226"/>
      <c r="PG67" s="226"/>
      <c r="PH67" s="226"/>
      <c r="PJ67" s="226"/>
      <c r="PK67" s="226"/>
      <c r="PM67" s="226"/>
      <c r="PN67" s="226"/>
      <c r="PP67" s="226"/>
      <c r="PQ67" s="226"/>
      <c r="PS67" s="226"/>
      <c r="PT67" s="226"/>
      <c r="PV67" s="226"/>
      <c r="PW67" s="226"/>
      <c r="PY67" s="226"/>
      <c r="PZ67" s="226"/>
      <c r="QB67" s="226"/>
      <c r="QC67" s="226"/>
      <c r="QE67" s="226"/>
      <c r="QF67" s="226"/>
      <c r="QH67" s="226"/>
      <c r="QI67" s="226"/>
      <c r="QK67" s="226"/>
      <c r="QL67" s="226"/>
      <c r="QN67" s="226"/>
      <c r="QO67" s="226"/>
      <c r="QQ67" s="226"/>
      <c r="QR67" s="226"/>
      <c r="QT67" s="226"/>
      <c r="QU67" s="226"/>
      <c r="QW67" s="226"/>
      <c r="QX67" s="226"/>
      <c r="QZ67" s="226"/>
      <c r="RA67" s="226"/>
      <c r="RC67" s="226"/>
      <c r="RD67" s="226"/>
      <c r="RF67" s="226"/>
      <c r="RG67" s="226"/>
      <c r="RI67" s="226"/>
      <c r="RJ67" s="226"/>
      <c r="RL67" s="226"/>
      <c r="RM67" s="226"/>
      <c r="RO67" s="226"/>
      <c r="RP67" s="226"/>
      <c r="RR67" s="226"/>
      <c r="RS67" s="226"/>
      <c r="RU67" s="226"/>
      <c r="RV67" s="226"/>
      <c r="RX67" s="226"/>
      <c r="RY67" s="226"/>
      <c r="SA67" s="226"/>
      <c r="SB67" s="226"/>
      <c r="SD67" s="226"/>
      <c r="SE67" s="226"/>
    </row>
    <row r="68" spans="1:499" ht="12.4" customHeight="1">
      <c r="A68" s="226" t="s">
        <v>926</v>
      </c>
      <c r="B68" s="237" t="s">
        <v>927</v>
      </c>
      <c r="C68" s="286" t="s">
        <v>116</v>
      </c>
      <c r="D68" s="238" t="s">
        <v>116</v>
      </c>
      <c r="E68" s="287" t="s">
        <v>116</v>
      </c>
      <c r="F68" s="258" t="str">
        <f>IF(E68="-","-",IF(E68="","",_xlfn.RANK.EQ(E68,$E$33:$E$89,1)+COUNTIF($E$33:E68,E68)-1))</f>
        <v>-</v>
      </c>
      <c r="G68" s="291" t="e">
        <f t="shared" si="0"/>
        <v>#N/A</v>
      </c>
      <c r="H68" s="290" t="e">
        <f t="shared" si="1"/>
        <v>#N/A</v>
      </c>
      <c r="I68" s="291" t="e">
        <f t="shared" si="2"/>
        <v>#N/A</v>
      </c>
      <c r="J68" s="292" t="e">
        <f t="shared" si="3"/>
        <v>#N/A</v>
      </c>
      <c r="K68" s="226">
        <v>36</v>
      </c>
      <c r="L68" s="226"/>
      <c r="M68" s="226"/>
      <c r="O68" s="226"/>
      <c r="P68" s="226"/>
      <c r="R68" s="226"/>
      <c r="S68" s="226"/>
      <c r="U68" s="226"/>
      <c r="V68" s="226"/>
      <c r="X68" s="226"/>
      <c r="Y68" s="226"/>
      <c r="AA68" s="226"/>
      <c r="AB68" s="226"/>
      <c r="AD68" s="226"/>
      <c r="AE68" s="226"/>
      <c r="AG68" s="226"/>
      <c r="AH68" s="226"/>
      <c r="AJ68" s="226"/>
      <c r="AK68" s="226"/>
      <c r="AM68" s="226"/>
      <c r="AN68" s="226"/>
      <c r="AP68" s="226"/>
      <c r="AQ68" s="226"/>
      <c r="AS68" s="226"/>
      <c r="AT68" s="226"/>
      <c r="AV68" s="226"/>
      <c r="AW68" s="226"/>
      <c r="AY68" s="226"/>
      <c r="AZ68" s="226"/>
      <c r="BB68" s="226"/>
      <c r="BC68" s="226"/>
      <c r="BE68" s="226"/>
      <c r="BF68" s="226"/>
      <c r="BH68" s="226"/>
      <c r="BI68" s="226"/>
      <c r="BK68" s="226"/>
      <c r="BL68" s="226"/>
      <c r="BN68" s="226"/>
      <c r="BO68" s="226"/>
      <c r="BQ68" s="226"/>
      <c r="BR68" s="226"/>
      <c r="BT68" s="226"/>
      <c r="BU68" s="226"/>
      <c r="BW68" s="226"/>
      <c r="BX68" s="226"/>
      <c r="BZ68" s="226"/>
      <c r="CA68" s="226"/>
      <c r="CC68" s="226"/>
      <c r="CD68" s="226"/>
      <c r="CF68" s="226"/>
      <c r="CG68" s="226"/>
      <c r="CI68" s="226"/>
      <c r="CJ68" s="226"/>
      <c r="CL68" s="226"/>
      <c r="CM68" s="226"/>
      <c r="CO68" s="226"/>
      <c r="CP68" s="226"/>
      <c r="CR68" s="226"/>
      <c r="CS68" s="226"/>
      <c r="CU68" s="226"/>
      <c r="CV68" s="226"/>
      <c r="CX68" s="226"/>
      <c r="CY68" s="226"/>
      <c r="DA68" s="226"/>
      <c r="DB68" s="226"/>
      <c r="DD68" s="226"/>
      <c r="DE68" s="226"/>
      <c r="DG68" s="226"/>
      <c r="DH68" s="226"/>
      <c r="DJ68" s="226"/>
      <c r="DK68" s="226"/>
      <c r="DM68" s="226"/>
      <c r="DN68" s="226"/>
      <c r="DP68" s="226"/>
      <c r="DQ68" s="226"/>
      <c r="DS68" s="226"/>
      <c r="DT68" s="226"/>
      <c r="DV68" s="226"/>
      <c r="DW68" s="226"/>
      <c r="DY68" s="226"/>
      <c r="DZ68" s="226"/>
      <c r="EB68" s="226"/>
      <c r="EC68" s="226"/>
      <c r="EE68" s="226"/>
      <c r="EF68" s="226"/>
      <c r="EH68" s="226"/>
      <c r="EI68" s="226"/>
      <c r="EK68" s="226"/>
      <c r="EL68" s="226"/>
      <c r="EN68" s="226"/>
      <c r="EO68" s="226"/>
      <c r="EQ68" s="226"/>
      <c r="ER68" s="226"/>
      <c r="ET68" s="226"/>
      <c r="EU68" s="226"/>
      <c r="EW68" s="226"/>
      <c r="EX68" s="226"/>
      <c r="EZ68" s="226"/>
      <c r="FA68" s="226"/>
      <c r="FC68" s="226"/>
      <c r="FD68" s="226"/>
      <c r="FF68" s="226"/>
      <c r="FG68" s="226"/>
      <c r="FI68" s="226"/>
      <c r="FJ68" s="226"/>
      <c r="FL68" s="226"/>
      <c r="FM68" s="226"/>
      <c r="FO68" s="226"/>
      <c r="FP68" s="226"/>
      <c r="FR68" s="226"/>
      <c r="FS68" s="226"/>
      <c r="FU68" s="226"/>
      <c r="FV68" s="226"/>
      <c r="FX68" s="226"/>
      <c r="FY68" s="226"/>
      <c r="GA68" s="226"/>
      <c r="GB68" s="226"/>
      <c r="GD68" s="226"/>
      <c r="GE68" s="226"/>
      <c r="GG68" s="226"/>
      <c r="GH68" s="226"/>
      <c r="GJ68" s="226"/>
      <c r="GK68" s="226"/>
      <c r="GM68" s="226"/>
      <c r="GN68" s="226"/>
      <c r="GP68" s="226"/>
      <c r="GQ68" s="226"/>
      <c r="GS68" s="226"/>
      <c r="GT68" s="226"/>
      <c r="GV68" s="226"/>
      <c r="GW68" s="226"/>
      <c r="GY68" s="226"/>
      <c r="GZ68" s="226"/>
      <c r="HB68" s="226"/>
      <c r="HC68" s="226"/>
      <c r="HE68" s="226"/>
      <c r="HF68" s="226"/>
      <c r="HH68" s="226"/>
      <c r="HI68" s="226"/>
      <c r="HK68" s="226"/>
      <c r="HL68" s="226"/>
      <c r="HN68" s="226"/>
      <c r="HO68" s="226"/>
      <c r="HQ68" s="226"/>
      <c r="HR68" s="226"/>
      <c r="HT68" s="226"/>
      <c r="HU68" s="226"/>
      <c r="HW68" s="226"/>
      <c r="HX68" s="226"/>
      <c r="HZ68" s="226"/>
      <c r="IA68" s="226"/>
      <c r="IC68" s="226"/>
      <c r="ID68" s="226"/>
      <c r="IF68" s="226"/>
      <c r="IG68" s="226"/>
      <c r="II68" s="226"/>
      <c r="IJ68" s="226"/>
      <c r="IL68" s="226"/>
      <c r="IM68" s="226"/>
      <c r="IO68" s="226"/>
      <c r="IP68" s="226"/>
      <c r="IR68" s="226"/>
      <c r="IS68" s="226"/>
      <c r="IU68" s="226"/>
      <c r="IV68" s="226"/>
      <c r="IX68" s="226"/>
      <c r="IY68" s="226"/>
      <c r="JA68" s="226"/>
      <c r="JB68" s="226"/>
      <c r="JD68" s="226"/>
      <c r="JE68" s="226"/>
      <c r="JG68" s="226"/>
      <c r="JH68" s="226"/>
      <c r="JJ68" s="226"/>
      <c r="JK68" s="226"/>
      <c r="JM68" s="226"/>
      <c r="JN68" s="226"/>
      <c r="JP68" s="226"/>
      <c r="JQ68" s="226"/>
      <c r="JS68" s="226"/>
      <c r="JT68" s="226"/>
      <c r="JV68" s="226"/>
      <c r="JW68" s="226"/>
      <c r="JY68" s="226"/>
      <c r="JZ68" s="226"/>
      <c r="KB68" s="226"/>
      <c r="KC68" s="226"/>
      <c r="KE68" s="226"/>
      <c r="KF68" s="226"/>
      <c r="KH68" s="226"/>
      <c r="KI68" s="226"/>
      <c r="KK68" s="226"/>
      <c r="KL68" s="226"/>
      <c r="KN68" s="226"/>
      <c r="KO68" s="226"/>
      <c r="KQ68" s="226"/>
      <c r="KR68" s="226"/>
      <c r="KT68" s="226"/>
      <c r="KU68" s="226"/>
      <c r="KW68" s="226"/>
      <c r="KX68" s="226"/>
      <c r="KZ68" s="226"/>
      <c r="LA68" s="226"/>
      <c r="LC68" s="226"/>
      <c r="LD68" s="226"/>
      <c r="LF68" s="226"/>
      <c r="LG68" s="226"/>
      <c r="LI68" s="226"/>
      <c r="LJ68" s="226"/>
      <c r="LL68" s="226"/>
      <c r="LM68" s="226"/>
      <c r="LO68" s="226"/>
      <c r="LP68" s="226"/>
      <c r="LR68" s="226"/>
      <c r="LS68" s="226"/>
      <c r="LU68" s="226"/>
      <c r="LV68" s="226"/>
      <c r="LX68" s="226"/>
      <c r="LY68" s="226"/>
      <c r="MA68" s="226"/>
      <c r="MB68" s="226"/>
      <c r="MD68" s="226"/>
      <c r="ME68" s="226"/>
      <c r="MG68" s="226"/>
      <c r="MH68" s="226"/>
      <c r="MJ68" s="226"/>
      <c r="MK68" s="226"/>
      <c r="MM68" s="226"/>
      <c r="MN68" s="226"/>
      <c r="MP68" s="226"/>
      <c r="MQ68" s="226"/>
      <c r="MS68" s="226"/>
      <c r="MT68" s="226"/>
      <c r="MV68" s="226"/>
      <c r="MW68" s="226"/>
      <c r="MY68" s="226"/>
      <c r="MZ68" s="226"/>
      <c r="NB68" s="226"/>
      <c r="NC68" s="226"/>
      <c r="NE68" s="226"/>
      <c r="NF68" s="226"/>
      <c r="NH68" s="226"/>
      <c r="NI68" s="226"/>
      <c r="NK68" s="226"/>
      <c r="NL68" s="226"/>
      <c r="NN68" s="226"/>
      <c r="NO68" s="226"/>
      <c r="NQ68" s="226"/>
      <c r="NR68" s="226"/>
      <c r="NT68" s="226"/>
      <c r="NU68" s="226"/>
      <c r="NW68" s="226"/>
      <c r="NX68" s="226"/>
      <c r="NZ68" s="226"/>
      <c r="OA68" s="226"/>
      <c r="OC68" s="226"/>
      <c r="OD68" s="226"/>
      <c r="OF68" s="226"/>
      <c r="OG68" s="226"/>
      <c r="OI68" s="226"/>
      <c r="OJ68" s="226"/>
      <c r="OL68" s="226"/>
      <c r="OM68" s="226"/>
      <c r="OO68" s="226"/>
      <c r="OP68" s="226"/>
      <c r="OR68" s="226"/>
      <c r="OS68" s="226"/>
      <c r="OU68" s="226"/>
      <c r="OV68" s="226"/>
      <c r="OX68" s="226"/>
      <c r="OY68" s="226"/>
      <c r="PA68" s="226"/>
      <c r="PB68" s="226"/>
      <c r="PD68" s="226"/>
      <c r="PE68" s="226"/>
      <c r="PG68" s="226"/>
      <c r="PH68" s="226"/>
      <c r="PJ68" s="226"/>
      <c r="PK68" s="226"/>
      <c r="PM68" s="226"/>
      <c r="PN68" s="226"/>
      <c r="PP68" s="226"/>
      <c r="PQ68" s="226"/>
      <c r="PS68" s="226"/>
      <c r="PT68" s="226"/>
      <c r="PV68" s="226"/>
      <c r="PW68" s="226"/>
      <c r="PY68" s="226"/>
      <c r="PZ68" s="226"/>
      <c r="QB68" s="226"/>
      <c r="QC68" s="226"/>
      <c r="QE68" s="226"/>
      <c r="QF68" s="226"/>
      <c r="QH68" s="226"/>
      <c r="QI68" s="226"/>
      <c r="QK68" s="226"/>
      <c r="QL68" s="226"/>
      <c r="QN68" s="226"/>
      <c r="QO68" s="226"/>
      <c r="QQ68" s="226"/>
      <c r="QR68" s="226"/>
      <c r="QT68" s="226"/>
      <c r="QU68" s="226"/>
      <c r="QW68" s="226"/>
      <c r="QX68" s="226"/>
      <c r="QZ68" s="226"/>
      <c r="RA68" s="226"/>
      <c r="RC68" s="226"/>
      <c r="RD68" s="226"/>
      <c r="RF68" s="226"/>
      <c r="RG68" s="226"/>
      <c r="RI68" s="226"/>
      <c r="RJ68" s="226"/>
      <c r="RL68" s="226"/>
      <c r="RM68" s="226"/>
      <c r="RO68" s="226"/>
      <c r="RP68" s="226"/>
      <c r="RR68" s="226"/>
      <c r="RS68" s="226"/>
      <c r="RU68" s="226"/>
      <c r="RV68" s="226"/>
      <c r="RX68" s="226"/>
      <c r="RY68" s="226"/>
      <c r="SA68" s="226"/>
      <c r="SB68" s="226"/>
      <c r="SD68" s="226"/>
      <c r="SE68" s="226"/>
    </row>
    <row r="69" spans="1:499" s="236" customFormat="1" ht="10.15" customHeight="1">
      <c r="B69" s="239"/>
      <c r="C69" s="285"/>
      <c r="D69" s="234"/>
      <c r="E69" s="235"/>
      <c r="F69" s="258" t="str">
        <f>IF(E69="-","-",IF(E69="","",_xlfn.RANK.EQ(E69,$E$33:$E$89,1)+COUNTIF($E$33:E69,E69)-1))</f>
        <v/>
      </c>
      <c r="G69" s="291" t="e">
        <f t="shared" si="0"/>
        <v>#N/A</v>
      </c>
      <c r="H69" s="290" t="e">
        <f t="shared" si="1"/>
        <v>#N/A</v>
      </c>
      <c r="I69" s="291" t="e">
        <f t="shared" si="2"/>
        <v>#N/A</v>
      </c>
      <c r="J69" s="292" t="e">
        <f t="shared" si="3"/>
        <v>#N/A</v>
      </c>
      <c r="K69" s="226">
        <v>37</v>
      </c>
    </row>
    <row r="70" spans="1:499" ht="12.4" customHeight="1">
      <c r="A70" s="226" t="s">
        <v>928</v>
      </c>
      <c r="B70" s="237" t="s">
        <v>929</v>
      </c>
      <c r="C70" s="286" t="s">
        <v>478</v>
      </c>
      <c r="D70" s="238" t="s">
        <v>478</v>
      </c>
      <c r="E70" s="287" t="s">
        <v>116</v>
      </c>
      <c r="F70" s="258" t="str">
        <f>IF(E70="-","-",IF(E70="","",_xlfn.RANK.EQ(E70,$E$33:$E$89,1)+COUNTIF($E$33:E70,E70)-1))</f>
        <v>-</v>
      </c>
      <c r="G70" s="291" t="e">
        <f t="shared" si="0"/>
        <v>#N/A</v>
      </c>
      <c r="H70" s="290" t="e">
        <f t="shared" si="1"/>
        <v>#N/A</v>
      </c>
      <c r="I70" s="291" t="e">
        <f t="shared" si="2"/>
        <v>#N/A</v>
      </c>
      <c r="J70" s="292" t="e">
        <f t="shared" si="3"/>
        <v>#N/A</v>
      </c>
      <c r="K70" s="226">
        <v>38</v>
      </c>
      <c r="L70" s="226"/>
      <c r="M70" s="226"/>
      <c r="O70" s="226"/>
      <c r="P70" s="226"/>
      <c r="R70" s="226"/>
      <c r="S70" s="226"/>
      <c r="U70" s="226"/>
      <c r="V70" s="226"/>
      <c r="X70" s="226"/>
      <c r="Y70" s="226"/>
      <c r="AA70" s="226"/>
      <c r="AB70" s="226"/>
      <c r="AD70" s="226"/>
      <c r="AE70" s="226"/>
      <c r="AG70" s="226"/>
      <c r="AH70" s="226"/>
      <c r="AJ70" s="226"/>
      <c r="AK70" s="226"/>
      <c r="AM70" s="226"/>
      <c r="AN70" s="226"/>
      <c r="AP70" s="226"/>
      <c r="AQ70" s="226"/>
      <c r="AS70" s="226"/>
      <c r="AT70" s="226"/>
      <c r="AV70" s="226"/>
      <c r="AW70" s="226"/>
      <c r="AY70" s="226"/>
      <c r="AZ70" s="226"/>
      <c r="BB70" s="226"/>
      <c r="BC70" s="226"/>
      <c r="BE70" s="226"/>
      <c r="BF70" s="226"/>
      <c r="BH70" s="226"/>
      <c r="BI70" s="226"/>
      <c r="BK70" s="226"/>
      <c r="BL70" s="226"/>
      <c r="BN70" s="226"/>
      <c r="BO70" s="226"/>
      <c r="BQ70" s="226"/>
      <c r="BR70" s="226"/>
      <c r="BT70" s="226"/>
      <c r="BU70" s="226"/>
      <c r="BW70" s="226"/>
      <c r="BX70" s="226"/>
      <c r="BZ70" s="226"/>
      <c r="CA70" s="226"/>
      <c r="CC70" s="226"/>
      <c r="CD70" s="226"/>
      <c r="CF70" s="226"/>
      <c r="CG70" s="226"/>
      <c r="CI70" s="226"/>
      <c r="CJ70" s="226"/>
      <c r="CL70" s="226"/>
      <c r="CM70" s="226"/>
      <c r="CO70" s="226"/>
      <c r="CP70" s="226"/>
      <c r="CR70" s="226"/>
      <c r="CS70" s="226"/>
      <c r="CU70" s="226"/>
      <c r="CV70" s="226"/>
      <c r="CX70" s="226"/>
      <c r="CY70" s="226"/>
      <c r="DA70" s="226"/>
      <c r="DB70" s="226"/>
      <c r="DD70" s="226"/>
      <c r="DE70" s="226"/>
      <c r="DG70" s="226"/>
      <c r="DH70" s="226"/>
      <c r="DJ70" s="226"/>
      <c r="DK70" s="226"/>
      <c r="DM70" s="226"/>
      <c r="DN70" s="226"/>
      <c r="DP70" s="226"/>
      <c r="DQ70" s="226"/>
      <c r="DS70" s="226"/>
      <c r="DT70" s="226"/>
      <c r="DV70" s="226"/>
      <c r="DW70" s="226"/>
      <c r="DY70" s="226"/>
      <c r="DZ70" s="226"/>
      <c r="EB70" s="226"/>
      <c r="EC70" s="226"/>
      <c r="EE70" s="226"/>
      <c r="EF70" s="226"/>
      <c r="EH70" s="226"/>
      <c r="EI70" s="226"/>
      <c r="EK70" s="226"/>
      <c r="EL70" s="226"/>
      <c r="EN70" s="226"/>
      <c r="EO70" s="226"/>
      <c r="EQ70" s="226"/>
      <c r="ER70" s="226"/>
      <c r="ET70" s="226"/>
      <c r="EU70" s="226"/>
      <c r="EW70" s="226"/>
      <c r="EX70" s="226"/>
      <c r="EZ70" s="226"/>
      <c r="FA70" s="226"/>
      <c r="FC70" s="226"/>
      <c r="FD70" s="226"/>
      <c r="FF70" s="226"/>
      <c r="FG70" s="226"/>
      <c r="FI70" s="226"/>
      <c r="FJ70" s="226"/>
      <c r="FL70" s="226"/>
      <c r="FM70" s="226"/>
      <c r="FO70" s="226"/>
      <c r="FP70" s="226"/>
      <c r="FR70" s="226"/>
      <c r="FS70" s="226"/>
      <c r="FU70" s="226"/>
      <c r="FV70" s="226"/>
      <c r="FX70" s="226"/>
      <c r="FY70" s="226"/>
      <c r="GA70" s="226"/>
      <c r="GB70" s="226"/>
      <c r="GD70" s="226"/>
      <c r="GE70" s="226"/>
      <c r="GG70" s="226"/>
      <c r="GH70" s="226"/>
      <c r="GJ70" s="226"/>
      <c r="GK70" s="226"/>
      <c r="GM70" s="226"/>
      <c r="GN70" s="226"/>
      <c r="GP70" s="226"/>
      <c r="GQ70" s="226"/>
      <c r="GS70" s="226"/>
      <c r="GT70" s="226"/>
      <c r="GV70" s="226"/>
      <c r="GW70" s="226"/>
      <c r="GY70" s="226"/>
      <c r="GZ70" s="226"/>
      <c r="HB70" s="226"/>
      <c r="HC70" s="226"/>
      <c r="HE70" s="226"/>
      <c r="HF70" s="226"/>
      <c r="HH70" s="226"/>
      <c r="HI70" s="226"/>
      <c r="HK70" s="226"/>
      <c r="HL70" s="226"/>
      <c r="HN70" s="226"/>
      <c r="HO70" s="226"/>
      <c r="HQ70" s="226"/>
      <c r="HR70" s="226"/>
      <c r="HT70" s="226"/>
      <c r="HU70" s="226"/>
      <c r="HW70" s="226"/>
      <c r="HX70" s="226"/>
      <c r="HZ70" s="226"/>
      <c r="IA70" s="226"/>
      <c r="IC70" s="226"/>
      <c r="ID70" s="226"/>
      <c r="IF70" s="226"/>
      <c r="IG70" s="226"/>
      <c r="II70" s="226"/>
      <c r="IJ70" s="226"/>
      <c r="IL70" s="226"/>
      <c r="IM70" s="226"/>
      <c r="IO70" s="226"/>
      <c r="IP70" s="226"/>
      <c r="IR70" s="226"/>
      <c r="IS70" s="226"/>
      <c r="IU70" s="226"/>
      <c r="IV70" s="226"/>
      <c r="IX70" s="226"/>
      <c r="IY70" s="226"/>
      <c r="JA70" s="226"/>
      <c r="JB70" s="226"/>
      <c r="JD70" s="226"/>
      <c r="JE70" s="226"/>
      <c r="JG70" s="226"/>
      <c r="JH70" s="226"/>
      <c r="JJ70" s="226"/>
      <c r="JK70" s="226"/>
      <c r="JM70" s="226"/>
      <c r="JN70" s="226"/>
      <c r="JP70" s="226"/>
      <c r="JQ70" s="226"/>
      <c r="JS70" s="226"/>
      <c r="JT70" s="226"/>
      <c r="JV70" s="226"/>
      <c r="JW70" s="226"/>
      <c r="JY70" s="226"/>
      <c r="JZ70" s="226"/>
      <c r="KB70" s="226"/>
      <c r="KC70" s="226"/>
      <c r="KE70" s="226"/>
      <c r="KF70" s="226"/>
      <c r="KH70" s="226"/>
      <c r="KI70" s="226"/>
      <c r="KK70" s="226"/>
      <c r="KL70" s="226"/>
      <c r="KN70" s="226"/>
      <c r="KO70" s="226"/>
      <c r="KQ70" s="226"/>
      <c r="KR70" s="226"/>
      <c r="KT70" s="226"/>
      <c r="KU70" s="226"/>
      <c r="KW70" s="226"/>
      <c r="KX70" s="226"/>
      <c r="KZ70" s="226"/>
      <c r="LA70" s="226"/>
      <c r="LC70" s="226"/>
      <c r="LD70" s="226"/>
      <c r="LF70" s="226"/>
      <c r="LG70" s="226"/>
      <c r="LI70" s="226"/>
      <c r="LJ70" s="226"/>
      <c r="LL70" s="226"/>
      <c r="LM70" s="226"/>
      <c r="LO70" s="226"/>
      <c r="LP70" s="226"/>
      <c r="LR70" s="226"/>
      <c r="LS70" s="226"/>
      <c r="LU70" s="226"/>
      <c r="LV70" s="226"/>
      <c r="LX70" s="226"/>
      <c r="LY70" s="226"/>
      <c r="MA70" s="226"/>
      <c r="MB70" s="226"/>
      <c r="MD70" s="226"/>
      <c r="ME70" s="226"/>
      <c r="MG70" s="226"/>
      <c r="MH70" s="226"/>
      <c r="MJ70" s="226"/>
      <c r="MK70" s="226"/>
      <c r="MM70" s="226"/>
      <c r="MN70" s="226"/>
      <c r="MP70" s="226"/>
      <c r="MQ70" s="226"/>
      <c r="MS70" s="226"/>
      <c r="MT70" s="226"/>
      <c r="MV70" s="226"/>
      <c r="MW70" s="226"/>
      <c r="MY70" s="226"/>
      <c r="MZ70" s="226"/>
      <c r="NB70" s="226"/>
      <c r="NC70" s="226"/>
      <c r="NE70" s="226"/>
      <c r="NF70" s="226"/>
      <c r="NH70" s="226"/>
      <c r="NI70" s="226"/>
      <c r="NK70" s="226"/>
      <c r="NL70" s="226"/>
      <c r="NN70" s="226"/>
      <c r="NO70" s="226"/>
      <c r="NQ70" s="226"/>
      <c r="NR70" s="226"/>
      <c r="NT70" s="226"/>
      <c r="NU70" s="226"/>
      <c r="NW70" s="226"/>
      <c r="NX70" s="226"/>
      <c r="NZ70" s="226"/>
      <c r="OA70" s="226"/>
      <c r="OC70" s="226"/>
      <c r="OD70" s="226"/>
      <c r="OF70" s="226"/>
      <c r="OG70" s="226"/>
      <c r="OI70" s="226"/>
      <c r="OJ70" s="226"/>
      <c r="OL70" s="226"/>
      <c r="OM70" s="226"/>
      <c r="OO70" s="226"/>
      <c r="OP70" s="226"/>
      <c r="OR70" s="226"/>
      <c r="OS70" s="226"/>
      <c r="OU70" s="226"/>
      <c r="OV70" s="226"/>
      <c r="OX70" s="226"/>
      <c r="OY70" s="226"/>
      <c r="PA70" s="226"/>
      <c r="PB70" s="226"/>
      <c r="PD70" s="226"/>
      <c r="PE70" s="226"/>
      <c r="PG70" s="226"/>
      <c r="PH70" s="226"/>
      <c r="PJ70" s="226"/>
      <c r="PK70" s="226"/>
      <c r="PM70" s="226"/>
      <c r="PN70" s="226"/>
      <c r="PP70" s="226"/>
      <c r="PQ70" s="226"/>
      <c r="PS70" s="226"/>
      <c r="PT70" s="226"/>
      <c r="PV70" s="226"/>
      <c r="PW70" s="226"/>
      <c r="PY70" s="226"/>
      <c r="PZ70" s="226"/>
      <c r="QB70" s="226"/>
      <c r="QC70" s="226"/>
      <c r="QE70" s="226"/>
      <c r="QF70" s="226"/>
      <c r="QH70" s="226"/>
      <c r="QI70" s="226"/>
      <c r="QK70" s="226"/>
      <c r="QL70" s="226"/>
      <c r="QN70" s="226"/>
      <c r="QO70" s="226"/>
      <c r="QQ70" s="226"/>
      <c r="QR70" s="226"/>
      <c r="QT70" s="226"/>
      <c r="QU70" s="226"/>
      <c r="QW70" s="226"/>
      <c r="QX70" s="226"/>
      <c r="QZ70" s="226"/>
      <c r="RA70" s="226"/>
      <c r="RC70" s="226"/>
      <c r="RD70" s="226"/>
      <c r="RF70" s="226"/>
      <c r="RG70" s="226"/>
      <c r="RI70" s="226"/>
      <c r="RJ70" s="226"/>
      <c r="RL70" s="226"/>
      <c r="RM70" s="226"/>
      <c r="RO70" s="226"/>
      <c r="RP70" s="226"/>
      <c r="RR70" s="226"/>
      <c r="RS70" s="226"/>
      <c r="RU70" s="226"/>
      <c r="RV70" s="226"/>
      <c r="RX70" s="226"/>
      <c r="RY70" s="226"/>
      <c r="SA70" s="226"/>
      <c r="SB70" s="226"/>
      <c r="SD70" s="226"/>
      <c r="SE70" s="226"/>
    </row>
    <row r="71" spans="1:499" ht="12.4" customHeight="1">
      <c r="A71" s="226" t="s">
        <v>930</v>
      </c>
      <c r="B71" s="237" t="s">
        <v>931</v>
      </c>
      <c r="C71" s="286">
        <v>0</v>
      </c>
      <c r="D71" s="238">
        <v>0</v>
      </c>
      <c r="E71" s="287">
        <v>15</v>
      </c>
      <c r="F71" s="258">
        <f>IF(E71="-","-",IF(E71="","",_xlfn.RANK.EQ(E71,$E$33:$E$89,1)+COUNTIF($E$33:E71,E71)-1))</f>
        <v>17</v>
      </c>
      <c r="G71" s="291" t="e">
        <f t="shared" si="0"/>
        <v>#N/A</v>
      </c>
      <c r="H71" s="290" t="e">
        <f t="shared" si="1"/>
        <v>#N/A</v>
      </c>
      <c r="I71" s="291" t="e">
        <f t="shared" si="2"/>
        <v>#N/A</v>
      </c>
      <c r="J71" s="292" t="e">
        <f t="shared" si="3"/>
        <v>#N/A</v>
      </c>
      <c r="K71" s="226">
        <v>39</v>
      </c>
      <c r="L71" s="226"/>
      <c r="M71" s="226"/>
      <c r="O71" s="226"/>
      <c r="P71" s="226"/>
      <c r="R71" s="226"/>
      <c r="S71" s="226"/>
      <c r="U71" s="226"/>
      <c r="V71" s="226"/>
      <c r="X71" s="226"/>
      <c r="Y71" s="226"/>
      <c r="AA71" s="226"/>
      <c r="AB71" s="226"/>
      <c r="AD71" s="226"/>
      <c r="AE71" s="226"/>
      <c r="AG71" s="226"/>
      <c r="AH71" s="226"/>
      <c r="AJ71" s="226"/>
      <c r="AK71" s="226"/>
      <c r="AM71" s="226"/>
      <c r="AN71" s="226"/>
      <c r="AP71" s="226"/>
      <c r="AQ71" s="226"/>
      <c r="AS71" s="226"/>
      <c r="AT71" s="226"/>
      <c r="AV71" s="226"/>
      <c r="AW71" s="226"/>
      <c r="AY71" s="226"/>
      <c r="AZ71" s="226"/>
      <c r="BB71" s="226"/>
      <c r="BC71" s="226"/>
      <c r="BE71" s="226"/>
      <c r="BF71" s="226"/>
      <c r="BH71" s="226"/>
      <c r="BI71" s="226"/>
      <c r="BK71" s="226"/>
      <c r="BL71" s="226"/>
      <c r="BN71" s="226"/>
      <c r="BO71" s="226"/>
      <c r="BQ71" s="226"/>
      <c r="BR71" s="226"/>
      <c r="BT71" s="226"/>
      <c r="BU71" s="226"/>
      <c r="BW71" s="226"/>
      <c r="BX71" s="226"/>
      <c r="BZ71" s="226"/>
      <c r="CA71" s="226"/>
      <c r="CC71" s="226"/>
      <c r="CD71" s="226"/>
      <c r="CF71" s="226"/>
      <c r="CG71" s="226"/>
      <c r="CI71" s="226"/>
      <c r="CJ71" s="226"/>
      <c r="CL71" s="226"/>
      <c r="CM71" s="226"/>
      <c r="CO71" s="226"/>
      <c r="CP71" s="226"/>
      <c r="CR71" s="226"/>
      <c r="CS71" s="226"/>
      <c r="CU71" s="226"/>
      <c r="CV71" s="226"/>
      <c r="CX71" s="226"/>
      <c r="CY71" s="226"/>
      <c r="DA71" s="226"/>
      <c r="DB71" s="226"/>
      <c r="DD71" s="226"/>
      <c r="DE71" s="226"/>
      <c r="DG71" s="226"/>
      <c r="DH71" s="226"/>
      <c r="DJ71" s="226"/>
      <c r="DK71" s="226"/>
      <c r="DM71" s="226"/>
      <c r="DN71" s="226"/>
      <c r="DP71" s="226"/>
      <c r="DQ71" s="226"/>
      <c r="DS71" s="226"/>
      <c r="DT71" s="226"/>
      <c r="DV71" s="226"/>
      <c r="DW71" s="226"/>
      <c r="DY71" s="226"/>
      <c r="DZ71" s="226"/>
      <c r="EB71" s="226"/>
      <c r="EC71" s="226"/>
      <c r="EE71" s="226"/>
      <c r="EF71" s="226"/>
      <c r="EH71" s="226"/>
      <c r="EI71" s="226"/>
      <c r="EK71" s="226"/>
      <c r="EL71" s="226"/>
      <c r="EN71" s="226"/>
      <c r="EO71" s="226"/>
      <c r="EQ71" s="226"/>
      <c r="ER71" s="226"/>
      <c r="ET71" s="226"/>
      <c r="EU71" s="226"/>
      <c r="EW71" s="226"/>
      <c r="EX71" s="226"/>
      <c r="EZ71" s="226"/>
      <c r="FA71" s="226"/>
      <c r="FC71" s="226"/>
      <c r="FD71" s="226"/>
      <c r="FF71" s="226"/>
      <c r="FG71" s="226"/>
      <c r="FI71" s="226"/>
      <c r="FJ71" s="226"/>
      <c r="FL71" s="226"/>
      <c r="FM71" s="226"/>
      <c r="FO71" s="226"/>
      <c r="FP71" s="226"/>
      <c r="FR71" s="226"/>
      <c r="FS71" s="226"/>
      <c r="FU71" s="226"/>
      <c r="FV71" s="226"/>
      <c r="FX71" s="226"/>
      <c r="FY71" s="226"/>
      <c r="GA71" s="226"/>
      <c r="GB71" s="226"/>
      <c r="GD71" s="226"/>
      <c r="GE71" s="226"/>
      <c r="GG71" s="226"/>
      <c r="GH71" s="226"/>
      <c r="GJ71" s="226"/>
      <c r="GK71" s="226"/>
      <c r="GM71" s="226"/>
      <c r="GN71" s="226"/>
      <c r="GP71" s="226"/>
      <c r="GQ71" s="226"/>
      <c r="GS71" s="226"/>
      <c r="GT71" s="226"/>
      <c r="GV71" s="226"/>
      <c r="GW71" s="226"/>
      <c r="GY71" s="226"/>
      <c r="GZ71" s="226"/>
      <c r="HB71" s="226"/>
      <c r="HC71" s="226"/>
      <c r="HE71" s="226"/>
      <c r="HF71" s="226"/>
      <c r="HH71" s="226"/>
      <c r="HI71" s="226"/>
      <c r="HK71" s="226"/>
      <c r="HL71" s="226"/>
      <c r="HN71" s="226"/>
      <c r="HO71" s="226"/>
      <c r="HQ71" s="226"/>
      <c r="HR71" s="226"/>
      <c r="HT71" s="226"/>
      <c r="HU71" s="226"/>
      <c r="HW71" s="226"/>
      <c r="HX71" s="226"/>
      <c r="HZ71" s="226"/>
      <c r="IA71" s="226"/>
      <c r="IC71" s="226"/>
      <c r="ID71" s="226"/>
      <c r="IF71" s="226"/>
      <c r="IG71" s="226"/>
      <c r="II71" s="226"/>
      <c r="IJ71" s="226"/>
      <c r="IL71" s="226"/>
      <c r="IM71" s="226"/>
      <c r="IO71" s="226"/>
      <c r="IP71" s="226"/>
      <c r="IR71" s="226"/>
      <c r="IS71" s="226"/>
      <c r="IU71" s="226"/>
      <c r="IV71" s="226"/>
      <c r="IX71" s="226"/>
      <c r="IY71" s="226"/>
      <c r="JA71" s="226"/>
      <c r="JB71" s="226"/>
      <c r="JD71" s="226"/>
      <c r="JE71" s="226"/>
      <c r="JG71" s="226"/>
      <c r="JH71" s="226"/>
      <c r="JJ71" s="226"/>
      <c r="JK71" s="226"/>
      <c r="JM71" s="226"/>
      <c r="JN71" s="226"/>
      <c r="JP71" s="226"/>
      <c r="JQ71" s="226"/>
      <c r="JS71" s="226"/>
      <c r="JT71" s="226"/>
      <c r="JV71" s="226"/>
      <c r="JW71" s="226"/>
      <c r="JY71" s="226"/>
      <c r="JZ71" s="226"/>
      <c r="KB71" s="226"/>
      <c r="KC71" s="226"/>
      <c r="KE71" s="226"/>
      <c r="KF71" s="226"/>
      <c r="KH71" s="226"/>
      <c r="KI71" s="226"/>
      <c r="KK71" s="226"/>
      <c r="KL71" s="226"/>
      <c r="KN71" s="226"/>
      <c r="KO71" s="226"/>
      <c r="KQ71" s="226"/>
      <c r="KR71" s="226"/>
      <c r="KT71" s="226"/>
      <c r="KU71" s="226"/>
      <c r="KW71" s="226"/>
      <c r="KX71" s="226"/>
      <c r="KZ71" s="226"/>
      <c r="LA71" s="226"/>
      <c r="LC71" s="226"/>
      <c r="LD71" s="226"/>
      <c r="LF71" s="226"/>
      <c r="LG71" s="226"/>
      <c r="LI71" s="226"/>
      <c r="LJ71" s="226"/>
      <c r="LL71" s="226"/>
      <c r="LM71" s="226"/>
      <c r="LO71" s="226"/>
      <c r="LP71" s="226"/>
      <c r="LR71" s="226"/>
      <c r="LS71" s="226"/>
      <c r="LU71" s="226"/>
      <c r="LV71" s="226"/>
      <c r="LX71" s="226"/>
      <c r="LY71" s="226"/>
      <c r="MA71" s="226"/>
      <c r="MB71" s="226"/>
      <c r="MD71" s="226"/>
      <c r="ME71" s="226"/>
      <c r="MG71" s="226"/>
      <c r="MH71" s="226"/>
      <c r="MJ71" s="226"/>
      <c r="MK71" s="226"/>
      <c r="MM71" s="226"/>
      <c r="MN71" s="226"/>
      <c r="MP71" s="226"/>
      <c r="MQ71" s="226"/>
      <c r="MS71" s="226"/>
      <c r="MT71" s="226"/>
      <c r="MV71" s="226"/>
      <c r="MW71" s="226"/>
      <c r="MY71" s="226"/>
      <c r="MZ71" s="226"/>
      <c r="NB71" s="226"/>
      <c r="NC71" s="226"/>
      <c r="NE71" s="226"/>
      <c r="NF71" s="226"/>
      <c r="NH71" s="226"/>
      <c r="NI71" s="226"/>
      <c r="NK71" s="226"/>
      <c r="NL71" s="226"/>
      <c r="NN71" s="226"/>
      <c r="NO71" s="226"/>
      <c r="NQ71" s="226"/>
      <c r="NR71" s="226"/>
      <c r="NT71" s="226"/>
      <c r="NU71" s="226"/>
      <c r="NW71" s="226"/>
      <c r="NX71" s="226"/>
      <c r="NZ71" s="226"/>
      <c r="OA71" s="226"/>
      <c r="OC71" s="226"/>
      <c r="OD71" s="226"/>
      <c r="OF71" s="226"/>
      <c r="OG71" s="226"/>
      <c r="OI71" s="226"/>
      <c r="OJ71" s="226"/>
      <c r="OL71" s="226"/>
      <c r="OM71" s="226"/>
      <c r="OO71" s="226"/>
      <c r="OP71" s="226"/>
      <c r="OR71" s="226"/>
      <c r="OS71" s="226"/>
      <c r="OU71" s="226"/>
      <c r="OV71" s="226"/>
      <c r="OX71" s="226"/>
      <c r="OY71" s="226"/>
      <c r="PA71" s="226"/>
      <c r="PB71" s="226"/>
      <c r="PD71" s="226"/>
      <c r="PE71" s="226"/>
      <c r="PG71" s="226"/>
      <c r="PH71" s="226"/>
      <c r="PJ71" s="226"/>
      <c r="PK71" s="226"/>
      <c r="PM71" s="226"/>
      <c r="PN71" s="226"/>
      <c r="PP71" s="226"/>
      <c r="PQ71" s="226"/>
      <c r="PS71" s="226"/>
      <c r="PT71" s="226"/>
      <c r="PV71" s="226"/>
      <c r="PW71" s="226"/>
      <c r="PY71" s="226"/>
      <c r="PZ71" s="226"/>
      <c r="QB71" s="226"/>
      <c r="QC71" s="226"/>
      <c r="QE71" s="226"/>
      <c r="QF71" s="226"/>
      <c r="QH71" s="226"/>
      <c r="QI71" s="226"/>
      <c r="QK71" s="226"/>
      <c r="QL71" s="226"/>
      <c r="QN71" s="226"/>
      <c r="QO71" s="226"/>
      <c r="QQ71" s="226"/>
      <c r="QR71" s="226"/>
      <c r="QT71" s="226"/>
      <c r="QU71" s="226"/>
      <c r="QW71" s="226"/>
      <c r="QX71" s="226"/>
      <c r="QZ71" s="226"/>
      <c r="RA71" s="226"/>
      <c r="RC71" s="226"/>
      <c r="RD71" s="226"/>
      <c r="RF71" s="226"/>
      <c r="RG71" s="226"/>
      <c r="RI71" s="226"/>
      <c r="RJ71" s="226"/>
      <c r="RL71" s="226"/>
      <c r="RM71" s="226"/>
      <c r="RO71" s="226"/>
      <c r="RP71" s="226"/>
      <c r="RR71" s="226"/>
      <c r="RS71" s="226"/>
      <c r="RU71" s="226"/>
      <c r="RV71" s="226"/>
      <c r="RX71" s="226"/>
      <c r="RY71" s="226"/>
      <c r="SA71" s="226"/>
      <c r="SB71" s="226"/>
      <c r="SD71" s="226"/>
      <c r="SE71" s="226"/>
    </row>
    <row r="72" spans="1:499" ht="12.4" customHeight="1">
      <c r="A72" s="226" t="s">
        <v>932</v>
      </c>
      <c r="B72" s="237" t="s">
        <v>933</v>
      </c>
      <c r="C72" s="286">
        <v>0</v>
      </c>
      <c r="D72" s="238">
        <v>0</v>
      </c>
      <c r="E72" s="287">
        <v>20</v>
      </c>
      <c r="F72" s="258">
        <f>IF(E72="-","-",IF(E72="","",_xlfn.RANK.EQ(E72,$E$33:$E$89,1)+COUNTIF($E$33:E72,E72)-1))</f>
        <v>26</v>
      </c>
      <c r="G72" s="291" t="e">
        <f t="shared" si="0"/>
        <v>#N/A</v>
      </c>
      <c r="H72" s="290" t="e">
        <f t="shared" si="1"/>
        <v>#N/A</v>
      </c>
      <c r="I72" s="291" t="e">
        <f t="shared" si="2"/>
        <v>#N/A</v>
      </c>
      <c r="J72" s="292" t="e">
        <f t="shared" si="3"/>
        <v>#N/A</v>
      </c>
      <c r="K72" s="226">
        <v>40</v>
      </c>
      <c r="L72" s="226"/>
      <c r="M72" s="226"/>
      <c r="O72" s="226"/>
      <c r="P72" s="226"/>
      <c r="R72" s="226"/>
      <c r="S72" s="226"/>
      <c r="U72" s="226"/>
      <c r="V72" s="226"/>
      <c r="X72" s="226"/>
      <c r="Y72" s="226"/>
      <c r="AA72" s="226"/>
      <c r="AB72" s="226"/>
      <c r="AD72" s="226"/>
      <c r="AE72" s="226"/>
      <c r="AG72" s="226"/>
      <c r="AH72" s="226"/>
      <c r="AJ72" s="226"/>
      <c r="AK72" s="226"/>
      <c r="AM72" s="226"/>
      <c r="AN72" s="226"/>
      <c r="AP72" s="226"/>
      <c r="AQ72" s="226"/>
      <c r="AS72" s="226"/>
      <c r="AT72" s="226"/>
      <c r="AV72" s="226"/>
      <c r="AW72" s="226"/>
      <c r="AY72" s="226"/>
      <c r="AZ72" s="226"/>
      <c r="BB72" s="226"/>
      <c r="BC72" s="226"/>
      <c r="BE72" s="226"/>
      <c r="BF72" s="226"/>
      <c r="BH72" s="226"/>
      <c r="BI72" s="226"/>
      <c r="BK72" s="226"/>
      <c r="BL72" s="226"/>
      <c r="BN72" s="226"/>
      <c r="BO72" s="226"/>
      <c r="BQ72" s="226"/>
      <c r="BR72" s="226"/>
      <c r="BT72" s="226"/>
      <c r="BU72" s="226"/>
      <c r="BW72" s="226"/>
      <c r="BX72" s="226"/>
      <c r="BZ72" s="226"/>
      <c r="CA72" s="226"/>
      <c r="CC72" s="226"/>
      <c r="CD72" s="226"/>
      <c r="CF72" s="226"/>
      <c r="CG72" s="226"/>
      <c r="CI72" s="226"/>
      <c r="CJ72" s="226"/>
      <c r="CL72" s="226"/>
      <c r="CM72" s="226"/>
      <c r="CO72" s="226"/>
      <c r="CP72" s="226"/>
      <c r="CR72" s="226"/>
      <c r="CS72" s="226"/>
      <c r="CU72" s="226"/>
      <c r="CV72" s="226"/>
      <c r="CX72" s="226"/>
      <c r="CY72" s="226"/>
      <c r="DA72" s="226"/>
      <c r="DB72" s="226"/>
      <c r="DD72" s="226"/>
      <c r="DE72" s="226"/>
      <c r="DG72" s="226"/>
      <c r="DH72" s="226"/>
      <c r="DJ72" s="226"/>
      <c r="DK72" s="226"/>
      <c r="DM72" s="226"/>
      <c r="DN72" s="226"/>
      <c r="DP72" s="226"/>
      <c r="DQ72" s="226"/>
      <c r="DS72" s="226"/>
      <c r="DT72" s="226"/>
      <c r="DV72" s="226"/>
      <c r="DW72" s="226"/>
      <c r="DY72" s="226"/>
      <c r="DZ72" s="226"/>
      <c r="EB72" s="226"/>
      <c r="EC72" s="226"/>
      <c r="EE72" s="226"/>
      <c r="EF72" s="226"/>
      <c r="EH72" s="226"/>
      <c r="EI72" s="226"/>
      <c r="EK72" s="226"/>
      <c r="EL72" s="226"/>
      <c r="EN72" s="226"/>
      <c r="EO72" s="226"/>
      <c r="EQ72" s="226"/>
      <c r="ER72" s="226"/>
      <c r="ET72" s="226"/>
      <c r="EU72" s="226"/>
      <c r="EW72" s="226"/>
      <c r="EX72" s="226"/>
      <c r="EZ72" s="226"/>
      <c r="FA72" s="226"/>
      <c r="FC72" s="226"/>
      <c r="FD72" s="226"/>
      <c r="FF72" s="226"/>
      <c r="FG72" s="226"/>
      <c r="FI72" s="226"/>
      <c r="FJ72" s="226"/>
      <c r="FL72" s="226"/>
      <c r="FM72" s="226"/>
      <c r="FO72" s="226"/>
      <c r="FP72" s="226"/>
      <c r="FR72" s="226"/>
      <c r="FS72" s="226"/>
      <c r="FU72" s="226"/>
      <c r="FV72" s="226"/>
      <c r="FX72" s="226"/>
      <c r="FY72" s="226"/>
      <c r="GA72" s="226"/>
      <c r="GB72" s="226"/>
      <c r="GD72" s="226"/>
      <c r="GE72" s="226"/>
      <c r="GG72" s="226"/>
      <c r="GH72" s="226"/>
      <c r="GJ72" s="226"/>
      <c r="GK72" s="226"/>
      <c r="GM72" s="226"/>
      <c r="GN72" s="226"/>
      <c r="GP72" s="226"/>
      <c r="GQ72" s="226"/>
      <c r="GS72" s="226"/>
      <c r="GT72" s="226"/>
      <c r="GV72" s="226"/>
      <c r="GW72" s="226"/>
      <c r="GY72" s="226"/>
      <c r="GZ72" s="226"/>
      <c r="HB72" s="226"/>
      <c r="HC72" s="226"/>
      <c r="HE72" s="226"/>
      <c r="HF72" s="226"/>
      <c r="HH72" s="226"/>
      <c r="HI72" s="226"/>
      <c r="HK72" s="226"/>
      <c r="HL72" s="226"/>
      <c r="HN72" s="226"/>
      <c r="HO72" s="226"/>
      <c r="HQ72" s="226"/>
      <c r="HR72" s="226"/>
      <c r="HT72" s="226"/>
      <c r="HU72" s="226"/>
      <c r="HW72" s="226"/>
      <c r="HX72" s="226"/>
      <c r="HZ72" s="226"/>
      <c r="IA72" s="226"/>
      <c r="IC72" s="226"/>
      <c r="ID72" s="226"/>
      <c r="IF72" s="226"/>
      <c r="IG72" s="226"/>
      <c r="II72" s="226"/>
      <c r="IJ72" s="226"/>
      <c r="IL72" s="226"/>
      <c r="IM72" s="226"/>
      <c r="IO72" s="226"/>
      <c r="IP72" s="226"/>
      <c r="IR72" s="226"/>
      <c r="IS72" s="226"/>
      <c r="IU72" s="226"/>
      <c r="IV72" s="226"/>
      <c r="IX72" s="226"/>
      <c r="IY72" s="226"/>
      <c r="JA72" s="226"/>
      <c r="JB72" s="226"/>
      <c r="JD72" s="226"/>
      <c r="JE72" s="226"/>
      <c r="JG72" s="226"/>
      <c r="JH72" s="226"/>
      <c r="JJ72" s="226"/>
      <c r="JK72" s="226"/>
      <c r="JM72" s="226"/>
      <c r="JN72" s="226"/>
      <c r="JP72" s="226"/>
      <c r="JQ72" s="226"/>
      <c r="JS72" s="226"/>
      <c r="JT72" s="226"/>
      <c r="JV72" s="226"/>
      <c r="JW72" s="226"/>
      <c r="JY72" s="226"/>
      <c r="JZ72" s="226"/>
      <c r="KB72" s="226"/>
      <c r="KC72" s="226"/>
      <c r="KE72" s="226"/>
      <c r="KF72" s="226"/>
      <c r="KH72" s="226"/>
      <c r="KI72" s="226"/>
      <c r="KK72" s="226"/>
      <c r="KL72" s="226"/>
      <c r="KN72" s="226"/>
      <c r="KO72" s="226"/>
      <c r="KQ72" s="226"/>
      <c r="KR72" s="226"/>
      <c r="KT72" s="226"/>
      <c r="KU72" s="226"/>
      <c r="KW72" s="226"/>
      <c r="KX72" s="226"/>
      <c r="KZ72" s="226"/>
      <c r="LA72" s="226"/>
      <c r="LC72" s="226"/>
      <c r="LD72" s="226"/>
      <c r="LF72" s="226"/>
      <c r="LG72" s="226"/>
      <c r="LI72" s="226"/>
      <c r="LJ72" s="226"/>
      <c r="LL72" s="226"/>
      <c r="LM72" s="226"/>
      <c r="LO72" s="226"/>
      <c r="LP72" s="226"/>
      <c r="LR72" s="226"/>
      <c r="LS72" s="226"/>
      <c r="LU72" s="226"/>
      <c r="LV72" s="226"/>
      <c r="LX72" s="226"/>
      <c r="LY72" s="226"/>
      <c r="MA72" s="226"/>
      <c r="MB72" s="226"/>
      <c r="MD72" s="226"/>
      <c r="ME72" s="226"/>
      <c r="MG72" s="226"/>
      <c r="MH72" s="226"/>
      <c r="MJ72" s="226"/>
      <c r="MK72" s="226"/>
      <c r="MM72" s="226"/>
      <c r="MN72" s="226"/>
      <c r="MP72" s="226"/>
      <c r="MQ72" s="226"/>
      <c r="MS72" s="226"/>
      <c r="MT72" s="226"/>
      <c r="MV72" s="226"/>
      <c r="MW72" s="226"/>
      <c r="MY72" s="226"/>
      <c r="MZ72" s="226"/>
      <c r="NB72" s="226"/>
      <c r="NC72" s="226"/>
      <c r="NE72" s="226"/>
      <c r="NF72" s="226"/>
      <c r="NH72" s="226"/>
      <c r="NI72" s="226"/>
      <c r="NK72" s="226"/>
      <c r="NL72" s="226"/>
      <c r="NN72" s="226"/>
      <c r="NO72" s="226"/>
      <c r="NQ72" s="226"/>
      <c r="NR72" s="226"/>
      <c r="NT72" s="226"/>
      <c r="NU72" s="226"/>
      <c r="NW72" s="226"/>
      <c r="NX72" s="226"/>
      <c r="NZ72" s="226"/>
      <c r="OA72" s="226"/>
      <c r="OC72" s="226"/>
      <c r="OD72" s="226"/>
      <c r="OF72" s="226"/>
      <c r="OG72" s="226"/>
      <c r="OI72" s="226"/>
      <c r="OJ72" s="226"/>
      <c r="OL72" s="226"/>
      <c r="OM72" s="226"/>
      <c r="OO72" s="226"/>
      <c r="OP72" s="226"/>
      <c r="OR72" s="226"/>
      <c r="OS72" s="226"/>
      <c r="OU72" s="226"/>
      <c r="OV72" s="226"/>
      <c r="OX72" s="226"/>
      <c r="OY72" s="226"/>
      <c r="PA72" s="226"/>
      <c r="PB72" s="226"/>
      <c r="PD72" s="226"/>
      <c r="PE72" s="226"/>
      <c r="PG72" s="226"/>
      <c r="PH72" s="226"/>
      <c r="PJ72" s="226"/>
      <c r="PK72" s="226"/>
      <c r="PM72" s="226"/>
      <c r="PN72" s="226"/>
      <c r="PP72" s="226"/>
      <c r="PQ72" s="226"/>
      <c r="PS72" s="226"/>
      <c r="PT72" s="226"/>
      <c r="PV72" s="226"/>
      <c r="PW72" s="226"/>
      <c r="PY72" s="226"/>
      <c r="PZ72" s="226"/>
      <c r="QB72" s="226"/>
      <c r="QC72" s="226"/>
      <c r="QE72" s="226"/>
      <c r="QF72" s="226"/>
      <c r="QH72" s="226"/>
      <c r="QI72" s="226"/>
      <c r="QK72" s="226"/>
      <c r="QL72" s="226"/>
      <c r="QN72" s="226"/>
      <c r="QO72" s="226"/>
      <c r="QQ72" s="226"/>
      <c r="QR72" s="226"/>
      <c r="QT72" s="226"/>
      <c r="QU72" s="226"/>
      <c r="QW72" s="226"/>
      <c r="QX72" s="226"/>
      <c r="QZ72" s="226"/>
      <c r="RA72" s="226"/>
      <c r="RC72" s="226"/>
      <c r="RD72" s="226"/>
      <c r="RF72" s="226"/>
      <c r="RG72" s="226"/>
      <c r="RI72" s="226"/>
      <c r="RJ72" s="226"/>
      <c r="RL72" s="226"/>
      <c r="RM72" s="226"/>
      <c r="RO72" s="226"/>
      <c r="RP72" s="226"/>
      <c r="RR72" s="226"/>
      <c r="RS72" s="226"/>
      <c r="RU72" s="226"/>
      <c r="RV72" s="226"/>
      <c r="RX72" s="226"/>
      <c r="RY72" s="226"/>
      <c r="SA72" s="226"/>
      <c r="SB72" s="226"/>
      <c r="SD72" s="226"/>
      <c r="SE72" s="226"/>
    </row>
    <row r="73" spans="1:499" ht="12.4" customHeight="1">
      <c r="A73" s="226" t="s">
        <v>934</v>
      </c>
      <c r="B73" s="237" t="s">
        <v>935</v>
      </c>
      <c r="C73" s="286" t="s">
        <v>478</v>
      </c>
      <c r="D73" s="238" t="s">
        <v>478</v>
      </c>
      <c r="E73" s="287" t="s">
        <v>116</v>
      </c>
      <c r="F73" s="258" t="str">
        <f>IF(E73="-","-",IF(E73="","",_xlfn.RANK.EQ(E73,$E$33:$E$89,1)+COUNTIF($E$33:E73,E73)-1))</f>
        <v>-</v>
      </c>
      <c r="G73" s="291" t="e">
        <f t="shared" si="0"/>
        <v>#N/A</v>
      </c>
      <c r="H73" s="290" t="e">
        <f t="shared" si="1"/>
        <v>#N/A</v>
      </c>
      <c r="I73" s="291" t="e">
        <f t="shared" si="2"/>
        <v>#N/A</v>
      </c>
      <c r="J73" s="292" t="e">
        <f t="shared" si="3"/>
        <v>#N/A</v>
      </c>
      <c r="K73" s="226">
        <v>41</v>
      </c>
      <c r="L73" s="226"/>
      <c r="M73" s="226"/>
      <c r="O73" s="226"/>
      <c r="P73" s="226"/>
      <c r="R73" s="226"/>
      <c r="S73" s="226"/>
      <c r="U73" s="226"/>
      <c r="V73" s="226"/>
      <c r="X73" s="226"/>
      <c r="Y73" s="226"/>
      <c r="AA73" s="226"/>
      <c r="AB73" s="226"/>
      <c r="AD73" s="226"/>
      <c r="AE73" s="226"/>
      <c r="AG73" s="226"/>
      <c r="AH73" s="226"/>
      <c r="AJ73" s="226"/>
      <c r="AK73" s="226"/>
      <c r="AM73" s="226"/>
      <c r="AN73" s="226"/>
      <c r="AP73" s="226"/>
      <c r="AQ73" s="226"/>
      <c r="AS73" s="226"/>
      <c r="AT73" s="226"/>
      <c r="AV73" s="226"/>
      <c r="AW73" s="226"/>
      <c r="AY73" s="226"/>
      <c r="AZ73" s="226"/>
      <c r="BB73" s="226"/>
      <c r="BC73" s="226"/>
      <c r="BE73" s="226"/>
      <c r="BF73" s="226"/>
      <c r="BH73" s="226"/>
      <c r="BI73" s="226"/>
      <c r="BK73" s="226"/>
      <c r="BL73" s="226"/>
      <c r="BN73" s="226"/>
      <c r="BO73" s="226"/>
      <c r="BQ73" s="226"/>
      <c r="BR73" s="226"/>
      <c r="BT73" s="226"/>
      <c r="BU73" s="226"/>
      <c r="BW73" s="226"/>
      <c r="BX73" s="226"/>
      <c r="BZ73" s="226"/>
      <c r="CA73" s="226"/>
      <c r="CC73" s="226"/>
      <c r="CD73" s="226"/>
      <c r="CF73" s="226"/>
      <c r="CG73" s="226"/>
      <c r="CI73" s="226"/>
      <c r="CJ73" s="226"/>
      <c r="CL73" s="226"/>
      <c r="CM73" s="226"/>
      <c r="CO73" s="226"/>
      <c r="CP73" s="226"/>
      <c r="CR73" s="226"/>
      <c r="CS73" s="226"/>
      <c r="CU73" s="226"/>
      <c r="CV73" s="226"/>
      <c r="CX73" s="226"/>
      <c r="CY73" s="226"/>
      <c r="DA73" s="226"/>
      <c r="DB73" s="226"/>
      <c r="DD73" s="226"/>
      <c r="DE73" s="226"/>
      <c r="DG73" s="226"/>
      <c r="DH73" s="226"/>
      <c r="DJ73" s="226"/>
      <c r="DK73" s="226"/>
      <c r="DM73" s="226"/>
      <c r="DN73" s="226"/>
      <c r="DP73" s="226"/>
      <c r="DQ73" s="226"/>
      <c r="DS73" s="226"/>
      <c r="DT73" s="226"/>
      <c r="DV73" s="226"/>
      <c r="DW73" s="226"/>
      <c r="DY73" s="226"/>
      <c r="DZ73" s="226"/>
      <c r="EB73" s="226"/>
      <c r="EC73" s="226"/>
      <c r="EE73" s="226"/>
      <c r="EF73" s="226"/>
      <c r="EH73" s="226"/>
      <c r="EI73" s="226"/>
      <c r="EK73" s="226"/>
      <c r="EL73" s="226"/>
      <c r="EN73" s="226"/>
      <c r="EO73" s="226"/>
      <c r="EQ73" s="226"/>
      <c r="ER73" s="226"/>
      <c r="ET73" s="226"/>
      <c r="EU73" s="226"/>
      <c r="EW73" s="226"/>
      <c r="EX73" s="226"/>
      <c r="EZ73" s="226"/>
      <c r="FA73" s="226"/>
      <c r="FC73" s="226"/>
      <c r="FD73" s="226"/>
      <c r="FF73" s="226"/>
      <c r="FG73" s="226"/>
      <c r="FI73" s="226"/>
      <c r="FJ73" s="226"/>
      <c r="FL73" s="226"/>
      <c r="FM73" s="226"/>
      <c r="FO73" s="226"/>
      <c r="FP73" s="226"/>
      <c r="FR73" s="226"/>
      <c r="FS73" s="226"/>
      <c r="FU73" s="226"/>
      <c r="FV73" s="226"/>
      <c r="FX73" s="226"/>
      <c r="FY73" s="226"/>
      <c r="GA73" s="226"/>
      <c r="GB73" s="226"/>
      <c r="GD73" s="226"/>
      <c r="GE73" s="226"/>
      <c r="GG73" s="226"/>
      <c r="GH73" s="226"/>
      <c r="GJ73" s="226"/>
      <c r="GK73" s="226"/>
      <c r="GM73" s="226"/>
      <c r="GN73" s="226"/>
      <c r="GP73" s="226"/>
      <c r="GQ73" s="226"/>
      <c r="GS73" s="226"/>
      <c r="GT73" s="226"/>
      <c r="GV73" s="226"/>
      <c r="GW73" s="226"/>
      <c r="GY73" s="226"/>
      <c r="GZ73" s="226"/>
      <c r="HB73" s="226"/>
      <c r="HC73" s="226"/>
      <c r="HE73" s="226"/>
      <c r="HF73" s="226"/>
      <c r="HH73" s="226"/>
      <c r="HI73" s="226"/>
      <c r="HK73" s="226"/>
      <c r="HL73" s="226"/>
      <c r="HN73" s="226"/>
      <c r="HO73" s="226"/>
      <c r="HQ73" s="226"/>
      <c r="HR73" s="226"/>
      <c r="HT73" s="226"/>
      <c r="HU73" s="226"/>
      <c r="HW73" s="226"/>
      <c r="HX73" s="226"/>
      <c r="HZ73" s="226"/>
      <c r="IA73" s="226"/>
      <c r="IC73" s="226"/>
      <c r="ID73" s="226"/>
      <c r="IF73" s="226"/>
      <c r="IG73" s="226"/>
      <c r="II73" s="226"/>
      <c r="IJ73" s="226"/>
      <c r="IL73" s="226"/>
      <c r="IM73" s="226"/>
      <c r="IO73" s="226"/>
      <c r="IP73" s="226"/>
      <c r="IR73" s="226"/>
      <c r="IS73" s="226"/>
      <c r="IU73" s="226"/>
      <c r="IV73" s="226"/>
      <c r="IX73" s="226"/>
      <c r="IY73" s="226"/>
      <c r="JA73" s="226"/>
      <c r="JB73" s="226"/>
      <c r="JD73" s="226"/>
      <c r="JE73" s="226"/>
      <c r="JG73" s="226"/>
      <c r="JH73" s="226"/>
      <c r="JJ73" s="226"/>
      <c r="JK73" s="226"/>
      <c r="JM73" s="226"/>
      <c r="JN73" s="226"/>
      <c r="JP73" s="226"/>
      <c r="JQ73" s="226"/>
      <c r="JS73" s="226"/>
      <c r="JT73" s="226"/>
      <c r="JV73" s="226"/>
      <c r="JW73" s="226"/>
      <c r="JY73" s="226"/>
      <c r="JZ73" s="226"/>
      <c r="KB73" s="226"/>
      <c r="KC73" s="226"/>
      <c r="KE73" s="226"/>
      <c r="KF73" s="226"/>
      <c r="KH73" s="226"/>
      <c r="KI73" s="226"/>
      <c r="KK73" s="226"/>
      <c r="KL73" s="226"/>
      <c r="KN73" s="226"/>
      <c r="KO73" s="226"/>
      <c r="KQ73" s="226"/>
      <c r="KR73" s="226"/>
      <c r="KT73" s="226"/>
      <c r="KU73" s="226"/>
      <c r="KW73" s="226"/>
      <c r="KX73" s="226"/>
      <c r="KZ73" s="226"/>
      <c r="LA73" s="226"/>
      <c r="LC73" s="226"/>
      <c r="LD73" s="226"/>
      <c r="LF73" s="226"/>
      <c r="LG73" s="226"/>
      <c r="LI73" s="226"/>
      <c r="LJ73" s="226"/>
      <c r="LL73" s="226"/>
      <c r="LM73" s="226"/>
      <c r="LO73" s="226"/>
      <c r="LP73" s="226"/>
      <c r="LR73" s="226"/>
      <c r="LS73" s="226"/>
      <c r="LU73" s="226"/>
      <c r="LV73" s="226"/>
      <c r="LX73" s="226"/>
      <c r="LY73" s="226"/>
      <c r="MA73" s="226"/>
      <c r="MB73" s="226"/>
      <c r="MD73" s="226"/>
      <c r="ME73" s="226"/>
      <c r="MG73" s="226"/>
      <c r="MH73" s="226"/>
      <c r="MJ73" s="226"/>
      <c r="MK73" s="226"/>
      <c r="MM73" s="226"/>
      <c r="MN73" s="226"/>
      <c r="MP73" s="226"/>
      <c r="MQ73" s="226"/>
      <c r="MS73" s="226"/>
      <c r="MT73" s="226"/>
      <c r="MV73" s="226"/>
      <c r="MW73" s="226"/>
      <c r="MY73" s="226"/>
      <c r="MZ73" s="226"/>
      <c r="NB73" s="226"/>
      <c r="NC73" s="226"/>
      <c r="NE73" s="226"/>
      <c r="NF73" s="226"/>
      <c r="NH73" s="226"/>
      <c r="NI73" s="226"/>
      <c r="NK73" s="226"/>
      <c r="NL73" s="226"/>
      <c r="NN73" s="226"/>
      <c r="NO73" s="226"/>
      <c r="NQ73" s="226"/>
      <c r="NR73" s="226"/>
      <c r="NT73" s="226"/>
      <c r="NU73" s="226"/>
      <c r="NW73" s="226"/>
      <c r="NX73" s="226"/>
      <c r="NZ73" s="226"/>
      <c r="OA73" s="226"/>
      <c r="OC73" s="226"/>
      <c r="OD73" s="226"/>
      <c r="OF73" s="226"/>
      <c r="OG73" s="226"/>
      <c r="OI73" s="226"/>
      <c r="OJ73" s="226"/>
      <c r="OL73" s="226"/>
      <c r="OM73" s="226"/>
      <c r="OO73" s="226"/>
      <c r="OP73" s="226"/>
      <c r="OR73" s="226"/>
      <c r="OS73" s="226"/>
      <c r="OU73" s="226"/>
      <c r="OV73" s="226"/>
      <c r="OX73" s="226"/>
      <c r="OY73" s="226"/>
      <c r="PA73" s="226"/>
      <c r="PB73" s="226"/>
      <c r="PD73" s="226"/>
      <c r="PE73" s="226"/>
      <c r="PG73" s="226"/>
      <c r="PH73" s="226"/>
      <c r="PJ73" s="226"/>
      <c r="PK73" s="226"/>
      <c r="PM73" s="226"/>
      <c r="PN73" s="226"/>
      <c r="PP73" s="226"/>
      <c r="PQ73" s="226"/>
      <c r="PS73" s="226"/>
      <c r="PT73" s="226"/>
      <c r="PV73" s="226"/>
      <c r="PW73" s="226"/>
      <c r="PY73" s="226"/>
      <c r="PZ73" s="226"/>
      <c r="QB73" s="226"/>
      <c r="QC73" s="226"/>
      <c r="QE73" s="226"/>
      <c r="QF73" s="226"/>
      <c r="QH73" s="226"/>
      <c r="QI73" s="226"/>
      <c r="QK73" s="226"/>
      <c r="QL73" s="226"/>
      <c r="QN73" s="226"/>
      <c r="QO73" s="226"/>
      <c r="QQ73" s="226"/>
      <c r="QR73" s="226"/>
      <c r="QT73" s="226"/>
      <c r="QU73" s="226"/>
      <c r="QW73" s="226"/>
      <c r="QX73" s="226"/>
      <c r="QZ73" s="226"/>
      <c r="RA73" s="226"/>
      <c r="RC73" s="226"/>
      <c r="RD73" s="226"/>
      <c r="RF73" s="226"/>
      <c r="RG73" s="226"/>
      <c r="RI73" s="226"/>
      <c r="RJ73" s="226"/>
      <c r="RL73" s="226"/>
      <c r="RM73" s="226"/>
      <c r="RO73" s="226"/>
      <c r="RP73" s="226"/>
      <c r="RR73" s="226"/>
      <c r="RS73" s="226"/>
      <c r="RU73" s="226"/>
      <c r="RV73" s="226"/>
      <c r="RX73" s="226"/>
      <c r="RY73" s="226"/>
      <c r="SA73" s="226"/>
      <c r="SB73" s="226"/>
      <c r="SD73" s="226"/>
      <c r="SE73" s="226"/>
    </row>
    <row r="74" spans="1:499" ht="12.4" customHeight="1">
      <c r="A74" s="226" t="s">
        <v>936</v>
      </c>
      <c r="B74" s="237" t="s">
        <v>937</v>
      </c>
      <c r="C74" s="286" t="s">
        <v>478</v>
      </c>
      <c r="D74" s="238" t="s">
        <v>478</v>
      </c>
      <c r="E74" s="287" t="s">
        <v>116</v>
      </c>
      <c r="F74" s="258" t="str">
        <f>IF(E74="-","-",IF(E74="","",_xlfn.RANK.EQ(E74,$E$33:$E$89,1)+COUNTIF($E$33:E74,E74)-1))</f>
        <v>-</v>
      </c>
      <c r="G74" s="291" t="e">
        <f t="shared" si="0"/>
        <v>#N/A</v>
      </c>
      <c r="H74" s="290" t="e">
        <f t="shared" si="1"/>
        <v>#N/A</v>
      </c>
      <c r="I74" s="291" t="e">
        <f t="shared" si="2"/>
        <v>#N/A</v>
      </c>
      <c r="J74" s="292" t="e">
        <f t="shared" si="3"/>
        <v>#N/A</v>
      </c>
      <c r="K74" s="226">
        <v>42</v>
      </c>
      <c r="L74" s="226"/>
      <c r="M74" s="226"/>
      <c r="O74" s="226"/>
      <c r="P74" s="226"/>
      <c r="R74" s="226"/>
      <c r="S74" s="226"/>
      <c r="U74" s="226"/>
      <c r="V74" s="226"/>
      <c r="X74" s="226"/>
      <c r="Y74" s="226"/>
      <c r="AA74" s="226"/>
      <c r="AB74" s="226"/>
      <c r="AD74" s="226"/>
      <c r="AE74" s="226"/>
      <c r="AG74" s="226"/>
      <c r="AH74" s="226"/>
      <c r="AJ74" s="226"/>
      <c r="AK74" s="226"/>
      <c r="AM74" s="226"/>
      <c r="AN74" s="226"/>
      <c r="AP74" s="226"/>
      <c r="AQ74" s="226"/>
      <c r="AS74" s="226"/>
      <c r="AT74" s="226"/>
      <c r="AV74" s="226"/>
      <c r="AW74" s="226"/>
      <c r="AY74" s="226"/>
      <c r="AZ74" s="226"/>
      <c r="BB74" s="226"/>
      <c r="BC74" s="226"/>
      <c r="BE74" s="226"/>
      <c r="BF74" s="226"/>
      <c r="BH74" s="226"/>
      <c r="BI74" s="226"/>
      <c r="BK74" s="226"/>
      <c r="BL74" s="226"/>
      <c r="BN74" s="226"/>
      <c r="BO74" s="226"/>
      <c r="BQ74" s="226"/>
      <c r="BR74" s="226"/>
      <c r="BT74" s="226"/>
      <c r="BU74" s="226"/>
      <c r="BW74" s="226"/>
      <c r="BX74" s="226"/>
      <c r="BZ74" s="226"/>
      <c r="CA74" s="226"/>
      <c r="CC74" s="226"/>
      <c r="CD74" s="226"/>
      <c r="CF74" s="226"/>
      <c r="CG74" s="226"/>
      <c r="CI74" s="226"/>
      <c r="CJ74" s="226"/>
      <c r="CL74" s="226"/>
      <c r="CM74" s="226"/>
      <c r="CO74" s="226"/>
      <c r="CP74" s="226"/>
      <c r="CR74" s="226"/>
      <c r="CS74" s="226"/>
      <c r="CU74" s="226"/>
      <c r="CV74" s="226"/>
      <c r="CX74" s="226"/>
      <c r="CY74" s="226"/>
      <c r="DA74" s="226"/>
      <c r="DB74" s="226"/>
      <c r="DD74" s="226"/>
      <c r="DE74" s="226"/>
      <c r="DG74" s="226"/>
      <c r="DH74" s="226"/>
      <c r="DJ74" s="226"/>
      <c r="DK74" s="226"/>
      <c r="DM74" s="226"/>
      <c r="DN74" s="226"/>
      <c r="DP74" s="226"/>
      <c r="DQ74" s="226"/>
      <c r="DS74" s="226"/>
      <c r="DT74" s="226"/>
      <c r="DV74" s="226"/>
      <c r="DW74" s="226"/>
      <c r="DY74" s="226"/>
      <c r="DZ74" s="226"/>
      <c r="EB74" s="226"/>
      <c r="EC74" s="226"/>
      <c r="EE74" s="226"/>
      <c r="EF74" s="226"/>
      <c r="EH74" s="226"/>
      <c r="EI74" s="226"/>
      <c r="EK74" s="226"/>
      <c r="EL74" s="226"/>
      <c r="EN74" s="226"/>
      <c r="EO74" s="226"/>
      <c r="EQ74" s="226"/>
      <c r="ER74" s="226"/>
      <c r="ET74" s="226"/>
      <c r="EU74" s="226"/>
      <c r="EW74" s="226"/>
      <c r="EX74" s="226"/>
      <c r="EZ74" s="226"/>
      <c r="FA74" s="226"/>
      <c r="FC74" s="226"/>
      <c r="FD74" s="226"/>
      <c r="FF74" s="226"/>
      <c r="FG74" s="226"/>
      <c r="FI74" s="226"/>
      <c r="FJ74" s="226"/>
      <c r="FL74" s="226"/>
      <c r="FM74" s="226"/>
      <c r="FO74" s="226"/>
      <c r="FP74" s="226"/>
      <c r="FR74" s="226"/>
      <c r="FS74" s="226"/>
      <c r="FU74" s="226"/>
      <c r="FV74" s="226"/>
      <c r="FX74" s="226"/>
      <c r="FY74" s="226"/>
      <c r="GA74" s="226"/>
      <c r="GB74" s="226"/>
      <c r="GD74" s="226"/>
      <c r="GE74" s="226"/>
      <c r="GG74" s="226"/>
      <c r="GH74" s="226"/>
      <c r="GJ74" s="226"/>
      <c r="GK74" s="226"/>
      <c r="GM74" s="226"/>
      <c r="GN74" s="226"/>
      <c r="GP74" s="226"/>
      <c r="GQ74" s="226"/>
      <c r="GS74" s="226"/>
      <c r="GT74" s="226"/>
      <c r="GV74" s="226"/>
      <c r="GW74" s="226"/>
      <c r="GY74" s="226"/>
      <c r="GZ74" s="226"/>
      <c r="HB74" s="226"/>
      <c r="HC74" s="226"/>
      <c r="HE74" s="226"/>
      <c r="HF74" s="226"/>
      <c r="HH74" s="226"/>
      <c r="HI74" s="226"/>
      <c r="HK74" s="226"/>
      <c r="HL74" s="226"/>
      <c r="HN74" s="226"/>
      <c r="HO74" s="226"/>
      <c r="HQ74" s="226"/>
      <c r="HR74" s="226"/>
      <c r="HT74" s="226"/>
      <c r="HU74" s="226"/>
      <c r="HW74" s="226"/>
      <c r="HX74" s="226"/>
      <c r="HZ74" s="226"/>
      <c r="IA74" s="226"/>
      <c r="IC74" s="226"/>
      <c r="ID74" s="226"/>
      <c r="IF74" s="226"/>
      <c r="IG74" s="226"/>
      <c r="II74" s="226"/>
      <c r="IJ74" s="226"/>
      <c r="IL74" s="226"/>
      <c r="IM74" s="226"/>
      <c r="IO74" s="226"/>
      <c r="IP74" s="226"/>
      <c r="IR74" s="226"/>
      <c r="IS74" s="226"/>
      <c r="IU74" s="226"/>
      <c r="IV74" s="226"/>
      <c r="IX74" s="226"/>
      <c r="IY74" s="226"/>
      <c r="JA74" s="226"/>
      <c r="JB74" s="226"/>
      <c r="JD74" s="226"/>
      <c r="JE74" s="226"/>
      <c r="JG74" s="226"/>
      <c r="JH74" s="226"/>
      <c r="JJ74" s="226"/>
      <c r="JK74" s="226"/>
      <c r="JM74" s="226"/>
      <c r="JN74" s="226"/>
      <c r="JP74" s="226"/>
      <c r="JQ74" s="226"/>
      <c r="JS74" s="226"/>
      <c r="JT74" s="226"/>
      <c r="JV74" s="226"/>
      <c r="JW74" s="226"/>
      <c r="JY74" s="226"/>
      <c r="JZ74" s="226"/>
      <c r="KB74" s="226"/>
      <c r="KC74" s="226"/>
      <c r="KE74" s="226"/>
      <c r="KF74" s="226"/>
      <c r="KH74" s="226"/>
      <c r="KI74" s="226"/>
      <c r="KK74" s="226"/>
      <c r="KL74" s="226"/>
      <c r="KN74" s="226"/>
      <c r="KO74" s="226"/>
      <c r="KQ74" s="226"/>
      <c r="KR74" s="226"/>
      <c r="KT74" s="226"/>
      <c r="KU74" s="226"/>
      <c r="KW74" s="226"/>
      <c r="KX74" s="226"/>
      <c r="KZ74" s="226"/>
      <c r="LA74" s="226"/>
      <c r="LC74" s="226"/>
      <c r="LD74" s="226"/>
      <c r="LF74" s="226"/>
      <c r="LG74" s="226"/>
      <c r="LI74" s="226"/>
      <c r="LJ74" s="226"/>
      <c r="LL74" s="226"/>
      <c r="LM74" s="226"/>
      <c r="LO74" s="226"/>
      <c r="LP74" s="226"/>
      <c r="LR74" s="226"/>
      <c r="LS74" s="226"/>
      <c r="LU74" s="226"/>
      <c r="LV74" s="226"/>
      <c r="LX74" s="226"/>
      <c r="LY74" s="226"/>
      <c r="MA74" s="226"/>
      <c r="MB74" s="226"/>
      <c r="MD74" s="226"/>
      <c r="ME74" s="226"/>
      <c r="MG74" s="226"/>
      <c r="MH74" s="226"/>
      <c r="MJ74" s="226"/>
      <c r="MK74" s="226"/>
      <c r="MM74" s="226"/>
      <c r="MN74" s="226"/>
      <c r="MP74" s="226"/>
      <c r="MQ74" s="226"/>
      <c r="MS74" s="226"/>
      <c r="MT74" s="226"/>
      <c r="MV74" s="226"/>
      <c r="MW74" s="226"/>
      <c r="MY74" s="226"/>
      <c r="MZ74" s="226"/>
      <c r="NB74" s="226"/>
      <c r="NC74" s="226"/>
      <c r="NE74" s="226"/>
      <c r="NF74" s="226"/>
      <c r="NH74" s="226"/>
      <c r="NI74" s="226"/>
      <c r="NK74" s="226"/>
      <c r="NL74" s="226"/>
      <c r="NN74" s="226"/>
      <c r="NO74" s="226"/>
      <c r="NQ74" s="226"/>
      <c r="NR74" s="226"/>
      <c r="NT74" s="226"/>
      <c r="NU74" s="226"/>
      <c r="NW74" s="226"/>
      <c r="NX74" s="226"/>
      <c r="NZ74" s="226"/>
      <c r="OA74" s="226"/>
      <c r="OC74" s="226"/>
      <c r="OD74" s="226"/>
      <c r="OF74" s="226"/>
      <c r="OG74" s="226"/>
      <c r="OI74" s="226"/>
      <c r="OJ74" s="226"/>
      <c r="OL74" s="226"/>
      <c r="OM74" s="226"/>
      <c r="OO74" s="226"/>
      <c r="OP74" s="226"/>
      <c r="OR74" s="226"/>
      <c r="OS74" s="226"/>
      <c r="OU74" s="226"/>
      <c r="OV74" s="226"/>
      <c r="OX74" s="226"/>
      <c r="OY74" s="226"/>
      <c r="PA74" s="226"/>
      <c r="PB74" s="226"/>
      <c r="PD74" s="226"/>
      <c r="PE74" s="226"/>
      <c r="PG74" s="226"/>
      <c r="PH74" s="226"/>
      <c r="PJ74" s="226"/>
      <c r="PK74" s="226"/>
      <c r="PM74" s="226"/>
      <c r="PN74" s="226"/>
      <c r="PP74" s="226"/>
      <c r="PQ74" s="226"/>
      <c r="PS74" s="226"/>
      <c r="PT74" s="226"/>
      <c r="PV74" s="226"/>
      <c r="PW74" s="226"/>
      <c r="PY74" s="226"/>
      <c r="PZ74" s="226"/>
      <c r="QB74" s="226"/>
      <c r="QC74" s="226"/>
      <c r="QE74" s="226"/>
      <c r="QF74" s="226"/>
      <c r="QH74" s="226"/>
      <c r="QI74" s="226"/>
      <c r="QK74" s="226"/>
      <c r="QL74" s="226"/>
      <c r="QN74" s="226"/>
      <c r="QO74" s="226"/>
      <c r="QQ74" s="226"/>
      <c r="QR74" s="226"/>
      <c r="QT74" s="226"/>
      <c r="QU74" s="226"/>
      <c r="QW74" s="226"/>
      <c r="QX74" s="226"/>
      <c r="QZ74" s="226"/>
      <c r="RA74" s="226"/>
      <c r="RC74" s="226"/>
      <c r="RD74" s="226"/>
      <c r="RF74" s="226"/>
      <c r="RG74" s="226"/>
      <c r="RI74" s="226"/>
      <c r="RJ74" s="226"/>
      <c r="RL74" s="226"/>
      <c r="RM74" s="226"/>
      <c r="RO74" s="226"/>
      <c r="RP74" s="226"/>
      <c r="RR74" s="226"/>
      <c r="RS74" s="226"/>
      <c r="RU74" s="226"/>
      <c r="RV74" s="226"/>
      <c r="RX74" s="226"/>
      <c r="RY74" s="226"/>
      <c r="SA74" s="226"/>
      <c r="SB74" s="226"/>
      <c r="SD74" s="226"/>
      <c r="SE74" s="226"/>
    </row>
    <row r="75" spans="1:499" s="236" customFormat="1" ht="10.15" customHeight="1">
      <c r="B75" s="239"/>
      <c r="C75" s="285"/>
      <c r="D75" s="234"/>
      <c r="E75" s="235"/>
      <c r="F75" s="258" t="str">
        <f>IF(E75="-","-",IF(E75="","",_xlfn.RANK.EQ(E75,$E$33:$E$89,1)+COUNTIF($E$33:E75,E75)-1))</f>
        <v/>
      </c>
      <c r="G75" s="291" t="e">
        <f t="shared" si="0"/>
        <v>#N/A</v>
      </c>
      <c r="H75" s="290" t="e">
        <f t="shared" si="1"/>
        <v>#N/A</v>
      </c>
      <c r="I75" s="291" t="e">
        <f t="shared" si="2"/>
        <v>#N/A</v>
      </c>
      <c r="J75" s="292" t="e">
        <f t="shared" si="3"/>
        <v>#N/A</v>
      </c>
      <c r="K75" s="226">
        <v>43</v>
      </c>
    </row>
    <row r="76" spans="1:499" ht="12.4" customHeight="1">
      <c r="A76" s="226" t="s">
        <v>938</v>
      </c>
      <c r="B76" s="237" t="s">
        <v>939</v>
      </c>
      <c r="C76" s="286" t="s">
        <v>116</v>
      </c>
      <c r="D76" s="238" t="s">
        <v>116</v>
      </c>
      <c r="E76" s="287" t="s">
        <v>116</v>
      </c>
      <c r="F76" s="258" t="str">
        <f>IF(E76="-","-",IF(E76="","",_xlfn.RANK.EQ(E76,$E$33:$E$89,1)+COUNTIF($E$33:E76,E76)-1))</f>
        <v>-</v>
      </c>
      <c r="G76" s="291" t="e">
        <f t="shared" si="0"/>
        <v>#N/A</v>
      </c>
      <c r="H76" s="290" t="e">
        <f t="shared" si="1"/>
        <v>#N/A</v>
      </c>
      <c r="I76" s="291" t="e">
        <f t="shared" si="2"/>
        <v>#N/A</v>
      </c>
      <c r="J76" s="292" t="e">
        <f t="shared" si="3"/>
        <v>#N/A</v>
      </c>
      <c r="K76" s="226">
        <v>44</v>
      </c>
      <c r="L76" s="226"/>
      <c r="M76" s="226"/>
      <c r="O76" s="226"/>
      <c r="P76" s="226"/>
      <c r="R76" s="226"/>
      <c r="S76" s="226"/>
      <c r="U76" s="226"/>
      <c r="V76" s="226"/>
      <c r="X76" s="226"/>
      <c r="Y76" s="226"/>
      <c r="AA76" s="226"/>
      <c r="AB76" s="226"/>
      <c r="AD76" s="226"/>
      <c r="AE76" s="226"/>
      <c r="AG76" s="226"/>
      <c r="AH76" s="226"/>
      <c r="AJ76" s="226"/>
      <c r="AK76" s="226"/>
      <c r="AM76" s="226"/>
      <c r="AN76" s="226"/>
      <c r="AP76" s="226"/>
      <c r="AQ76" s="226"/>
      <c r="AS76" s="226"/>
      <c r="AT76" s="226"/>
      <c r="AV76" s="226"/>
      <c r="AW76" s="226"/>
      <c r="AY76" s="226"/>
      <c r="AZ76" s="226"/>
      <c r="BB76" s="226"/>
      <c r="BC76" s="226"/>
      <c r="BE76" s="226"/>
      <c r="BF76" s="226"/>
      <c r="BH76" s="226"/>
      <c r="BI76" s="226"/>
      <c r="BK76" s="226"/>
      <c r="BL76" s="226"/>
      <c r="BN76" s="226"/>
      <c r="BO76" s="226"/>
      <c r="BQ76" s="226"/>
      <c r="BR76" s="226"/>
      <c r="BT76" s="226"/>
      <c r="BU76" s="226"/>
      <c r="BW76" s="226"/>
      <c r="BX76" s="226"/>
      <c r="BZ76" s="226"/>
      <c r="CA76" s="226"/>
      <c r="CC76" s="226"/>
      <c r="CD76" s="226"/>
      <c r="CF76" s="226"/>
      <c r="CG76" s="226"/>
      <c r="CI76" s="226"/>
      <c r="CJ76" s="226"/>
      <c r="CL76" s="226"/>
      <c r="CM76" s="226"/>
      <c r="CO76" s="226"/>
      <c r="CP76" s="226"/>
      <c r="CR76" s="226"/>
      <c r="CS76" s="226"/>
      <c r="CU76" s="226"/>
      <c r="CV76" s="226"/>
      <c r="CX76" s="226"/>
      <c r="CY76" s="226"/>
      <c r="DA76" s="226"/>
      <c r="DB76" s="226"/>
      <c r="DD76" s="226"/>
      <c r="DE76" s="226"/>
      <c r="DG76" s="226"/>
      <c r="DH76" s="226"/>
      <c r="DJ76" s="226"/>
      <c r="DK76" s="226"/>
      <c r="DM76" s="226"/>
      <c r="DN76" s="226"/>
      <c r="DP76" s="226"/>
      <c r="DQ76" s="226"/>
      <c r="DS76" s="226"/>
      <c r="DT76" s="226"/>
      <c r="DV76" s="226"/>
      <c r="DW76" s="226"/>
      <c r="DY76" s="226"/>
      <c r="DZ76" s="226"/>
      <c r="EB76" s="226"/>
      <c r="EC76" s="226"/>
      <c r="EE76" s="226"/>
      <c r="EF76" s="226"/>
      <c r="EH76" s="226"/>
      <c r="EI76" s="226"/>
      <c r="EK76" s="226"/>
      <c r="EL76" s="226"/>
      <c r="EN76" s="226"/>
      <c r="EO76" s="226"/>
      <c r="EQ76" s="226"/>
      <c r="ER76" s="226"/>
      <c r="ET76" s="226"/>
      <c r="EU76" s="226"/>
      <c r="EW76" s="226"/>
      <c r="EX76" s="226"/>
      <c r="EZ76" s="226"/>
      <c r="FA76" s="226"/>
      <c r="FC76" s="226"/>
      <c r="FD76" s="226"/>
      <c r="FF76" s="226"/>
      <c r="FG76" s="226"/>
      <c r="FI76" s="226"/>
      <c r="FJ76" s="226"/>
      <c r="FL76" s="226"/>
      <c r="FM76" s="226"/>
      <c r="FO76" s="226"/>
      <c r="FP76" s="226"/>
      <c r="FR76" s="226"/>
      <c r="FS76" s="226"/>
      <c r="FU76" s="226"/>
      <c r="FV76" s="226"/>
      <c r="FX76" s="226"/>
      <c r="FY76" s="226"/>
      <c r="GA76" s="226"/>
      <c r="GB76" s="226"/>
      <c r="GD76" s="226"/>
      <c r="GE76" s="226"/>
      <c r="GG76" s="226"/>
      <c r="GH76" s="226"/>
      <c r="GJ76" s="226"/>
      <c r="GK76" s="226"/>
      <c r="GM76" s="226"/>
      <c r="GN76" s="226"/>
      <c r="GP76" s="226"/>
      <c r="GQ76" s="226"/>
      <c r="GS76" s="226"/>
      <c r="GT76" s="226"/>
      <c r="GV76" s="226"/>
      <c r="GW76" s="226"/>
      <c r="GY76" s="226"/>
      <c r="GZ76" s="226"/>
      <c r="HB76" s="226"/>
      <c r="HC76" s="226"/>
      <c r="HE76" s="226"/>
      <c r="HF76" s="226"/>
      <c r="HH76" s="226"/>
      <c r="HI76" s="226"/>
      <c r="HK76" s="226"/>
      <c r="HL76" s="226"/>
      <c r="HN76" s="226"/>
      <c r="HO76" s="226"/>
      <c r="HQ76" s="226"/>
      <c r="HR76" s="226"/>
      <c r="HT76" s="226"/>
      <c r="HU76" s="226"/>
      <c r="HW76" s="226"/>
      <c r="HX76" s="226"/>
      <c r="HZ76" s="226"/>
      <c r="IA76" s="226"/>
      <c r="IC76" s="226"/>
      <c r="ID76" s="226"/>
      <c r="IF76" s="226"/>
      <c r="IG76" s="226"/>
      <c r="II76" s="226"/>
      <c r="IJ76" s="226"/>
      <c r="IL76" s="226"/>
      <c r="IM76" s="226"/>
      <c r="IO76" s="226"/>
      <c r="IP76" s="226"/>
      <c r="IR76" s="226"/>
      <c r="IS76" s="226"/>
      <c r="IU76" s="226"/>
      <c r="IV76" s="226"/>
      <c r="IX76" s="226"/>
      <c r="IY76" s="226"/>
      <c r="JA76" s="226"/>
      <c r="JB76" s="226"/>
      <c r="JD76" s="226"/>
      <c r="JE76" s="226"/>
      <c r="JG76" s="226"/>
      <c r="JH76" s="226"/>
      <c r="JJ76" s="226"/>
      <c r="JK76" s="226"/>
      <c r="JM76" s="226"/>
      <c r="JN76" s="226"/>
      <c r="JP76" s="226"/>
      <c r="JQ76" s="226"/>
      <c r="JS76" s="226"/>
      <c r="JT76" s="226"/>
      <c r="JV76" s="226"/>
      <c r="JW76" s="226"/>
      <c r="JY76" s="226"/>
      <c r="JZ76" s="226"/>
      <c r="KB76" s="226"/>
      <c r="KC76" s="226"/>
      <c r="KE76" s="226"/>
      <c r="KF76" s="226"/>
      <c r="KH76" s="226"/>
      <c r="KI76" s="226"/>
      <c r="KK76" s="226"/>
      <c r="KL76" s="226"/>
      <c r="KN76" s="226"/>
      <c r="KO76" s="226"/>
      <c r="KQ76" s="226"/>
      <c r="KR76" s="226"/>
      <c r="KT76" s="226"/>
      <c r="KU76" s="226"/>
      <c r="KW76" s="226"/>
      <c r="KX76" s="226"/>
      <c r="KZ76" s="226"/>
      <c r="LA76" s="226"/>
      <c r="LC76" s="226"/>
      <c r="LD76" s="226"/>
      <c r="LF76" s="226"/>
      <c r="LG76" s="226"/>
      <c r="LI76" s="226"/>
      <c r="LJ76" s="226"/>
      <c r="LL76" s="226"/>
      <c r="LM76" s="226"/>
      <c r="LO76" s="226"/>
      <c r="LP76" s="226"/>
      <c r="LR76" s="226"/>
      <c r="LS76" s="226"/>
      <c r="LU76" s="226"/>
      <c r="LV76" s="226"/>
      <c r="LX76" s="226"/>
      <c r="LY76" s="226"/>
      <c r="MA76" s="226"/>
      <c r="MB76" s="226"/>
      <c r="MD76" s="226"/>
      <c r="ME76" s="226"/>
      <c r="MG76" s="226"/>
      <c r="MH76" s="226"/>
      <c r="MJ76" s="226"/>
      <c r="MK76" s="226"/>
      <c r="MM76" s="226"/>
      <c r="MN76" s="226"/>
      <c r="MP76" s="226"/>
      <c r="MQ76" s="226"/>
      <c r="MS76" s="226"/>
      <c r="MT76" s="226"/>
      <c r="MV76" s="226"/>
      <c r="MW76" s="226"/>
      <c r="MY76" s="226"/>
      <c r="MZ76" s="226"/>
      <c r="NB76" s="226"/>
      <c r="NC76" s="226"/>
      <c r="NE76" s="226"/>
      <c r="NF76" s="226"/>
      <c r="NH76" s="226"/>
      <c r="NI76" s="226"/>
      <c r="NK76" s="226"/>
      <c r="NL76" s="226"/>
      <c r="NN76" s="226"/>
      <c r="NO76" s="226"/>
      <c r="NQ76" s="226"/>
      <c r="NR76" s="226"/>
      <c r="NT76" s="226"/>
      <c r="NU76" s="226"/>
      <c r="NW76" s="226"/>
      <c r="NX76" s="226"/>
      <c r="NZ76" s="226"/>
      <c r="OA76" s="226"/>
      <c r="OC76" s="226"/>
      <c r="OD76" s="226"/>
      <c r="OF76" s="226"/>
      <c r="OG76" s="226"/>
      <c r="OI76" s="226"/>
      <c r="OJ76" s="226"/>
      <c r="OL76" s="226"/>
      <c r="OM76" s="226"/>
      <c r="OO76" s="226"/>
      <c r="OP76" s="226"/>
      <c r="OR76" s="226"/>
      <c r="OS76" s="226"/>
      <c r="OU76" s="226"/>
      <c r="OV76" s="226"/>
      <c r="OX76" s="226"/>
      <c r="OY76" s="226"/>
      <c r="PA76" s="226"/>
      <c r="PB76" s="226"/>
      <c r="PD76" s="226"/>
      <c r="PE76" s="226"/>
      <c r="PG76" s="226"/>
      <c r="PH76" s="226"/>
      <c r="PJ76" s="226"/>
      <c r="PK76" s="226"/>
      <c r="PM76" s="226"/>
      <c r="PN76" s="226"/>
      <c r="PP76" s="226"/>
      <c r="PQ76" s="226"/>
      <c r="PS76" s="226"/>
      <c r="PT76" s="226"/>
      <c r="PV76" s="226"/>
      <c r="PW76" s="226"/>
      <c r="PY76" s="226"/>
      <c r="PZ76" s="226"/>
      <c r="QB76" s="226"/>
      <c r="QC76" s="226"/>
      <c r="QE76" s="226"/>
      <c r="QF76" s="226"/>
      <c r="QH76" s="226"/>
      <c r="QI76" s="226"/>
      <c r="QK76" s="226"/>
      <c r="QL76" s="226"/>
      <c r="QN76" s="226"/>
      <c r="QO76" s="226"/>
      <c r="QQ76" s="226"/>
      <c r="QR76" s="226"/>
      <c r="QT76" s="226"/>
      <c r="QU76" s="226"/>
      <c r="QW76" s="226"/>
      <c r="QX76" s="226"/>
      <c r="QZ76" s="226"/>
      <c r="RA76" s="226"/>
      <c r="RC76" s="226"/>
      <c r="RD76" s="226"/>
      <c r="RF76" s="226"/>
      <c r="RG76" s="226"/>
      <c r="RI76" s="226"/>
      <c r="RJ76" s="226"/>
      <c r="RL76" s="226"/>
      <c r="RM76" s="226"/>
      <c r="RO76" s="226"/>
      <c r="RP76" s="226"/>
      <c r="RR76" s="226"/>
      <c r="RS76" s="226"/>
      <c r="RU76" s="226"/>
      <c r="RV76" s="226"/>
      <c r="RX76" s="226"/>
      <c r="RY76" s="226"/>
      <c r="SA76" s="226"/>
      <c r="SB76" s="226"/>
      <c r="SD76" s="226"/>
      <c r="SE76" s="226"/>
    </row>
    <row r="77" spans="1:499" ht="12.4" customHeight="1">
      <c r="A77" s="226" t="s">
        <v>940</v>
      </c>
      <c r="B77" s="237" t="s">
        <v>941</v>
      </c>
      <c r="C77" s="286" t="s">
        <v>478</v>
      </c>
      <c r="D77" s="238" t="s">
        <v>478</v>
      </c>
      <c r="E77" s="287" t="s">
        <v>116</v>
      </c>
      <c r="F77" s="258" t="str">
        <f>IF(E77="-","-",IF(E77="","",_xlfn.RANK.EQ(E77,$E$33:$E$89,1)+COUNTIF($E$33:E77,E77)-1))</f>
        <v>-</v>
      </c>
      <c r="G77" s="291" t="e">
        <f t="shared" si="0"/>
        <v>#N/A</v>
      </c>
      <c r="H77" s="290" t="e">
        <f t="shared" si="1"/>
        <v>#N/A</v>
      </c>
      <c r="I77" s="291" t="e">
        <f t="shared" si="2"/>
        <v>#N/A</v>
      </c>
      <c r="J77" s="292" t="e">
        <f t="shared" si="3"/>
        <v>#N/A</v>
      </c>
      <c r="K77" s="226">
        <v>45</v>
      </c>
      <c r="L77" s="226"/>
      <c r="M77" s="226"/>
      <c r="O77" s="226"/>
      <c r="P77" s="226"/>
      <c r="R77" s="226"/>
      <c r="S77" s="226"/>
      <c r="U77" s="226"/>
      <c r="V77" s="226"/>
      <c r="X77" s="226"/>
      <c r="Y77" s="226"/>
      <c r="AA77" s="226"/>
      <c r="AB77" s="226"/>
      <c r="AD77" s="226"/>
      <c r="AE77" s="226"/>
      <c r="AG77" s="226"/>
      <c r="AH77" s="226"/>
      <c r="AJ77" s="226"/>
      <c r="AK77" s="226"/>
      <c r="AM77" s="226"/>
      <c r="AN77" s="226"/>
      <c r="AP77" s="226"/>
      <c r="AQ77" s="226"/>
      <c r="AS77" s="226"/>
      <c r="AT77" s="226"/>
      <c r="AV77" s="226"/>
      <c r="AW77" s="226"/>
      <c r="AY77" s="226"/>
      <c r="AZ77" s="226"/>
      <c r="BB77" s="226"/>
      <c r="BC77" s="226"/>
      <c r="BE77" s="226"/>
      <c r="BF77" s="226"/>
      <c r="BH77" s="226"/>
      <c r="BI77" s="226"/>
      <c r="BK77" s="226"/>
      <c r="BL77" s="226"/>
      <c r="BN77" s="226"/>
      <c r="BO77" s="226"/>
      <c r="BQ77" s="226"/>
      <c r="BR77" s="226"/>
      <c r="BT77" s="226"/>
      <c r="BU77" s="226"/>
      <c r="BW77" s="226"/>
      <c r="BX77" s="226"/>
      <c r="BZ77" s="226"/>
      <c r="CA77" s="226"/>
      <c r="CC77" s="226"/>
      <c r="CD77" s="226"/>
      <c r="CF77" s="226"/>
      <c r="CG77" s="226"/>
      <c r="CI77" s="226"/>
      <c r="CJ77" s="226"/>
      <c r="CL77" s="226"/>
      <c r="CM77" s="226"/>
      <c r="CO77" s="226"/>
      <c r="CP77" s="226"/>
      <c r="CR77" s="226"/>
      <c r="CS77" s="226"/>
      <c r="CU77" s="226"/>
      <c r="CV77" s="226"/>
      <c r="CX77" s="226"/>
      <c r="CY77" s="226"/>
      <c r="DA77" s="226"/>
      <c r="DB77" s="226"/>
      <c r="DD77" s="226"/>
      <c r="DE77" s="226"/>
      <c r="DG77" s="226"/>
      <c r="DH77" s="226"/>
      <c r="DJ77" s="226"/>
      <c r="DK77" s="226"/>
      <c r="DM77" s="226"/>
      <c r="DN77" s="226"/>
      <c r="DP77" s="226"/>
      <c r="DQ77" s="226"/>
      <c r="DS77" s="226"/>
      <c r="DT77" s="226"/>
      <c r="DV77" s="226"/>
      <c r="DW77" s="226"/>
      <c r="DY77" s="226"/>
      <c r="DZ77" s="226"/>
      <c r="EB77" s="226"/>
      <c r="EC77" s="226"/>
      <c r="EE77" s="226"/>
      <c r="EF77" s="226"/>
      <c r="EH77" s="226"/>
      <c r="EI77" s="226"/>
      <c r="EK77" s="226"/>
      <c r="EL77" s="226"/>
      <c r="EN77" s="226"/>
      <c r="EO77" s="226"/>
      <c r="EQ77" s="226"/>
      <c r="ER77" s="226"/>
      <c r="ET77" s="226"/>
      <c r="EU77" s="226"/>
      <c r="EW77" s="226"/>
      <c r="EX77" s="226"/>
      <c r="EZ77" s="226"/>
      <c r="FA77" s="226"/>
      <c r="FC77" s="226"/>
      <c r="FD77" s="226"/>
      <c r="FF77" s="226"/>
      <c r="FG77" s="226"/>
      <c r="FI77" s="226"/>
      <c r="FJ77" s="226"/>
      <c r="FL77" s="226"/>
      <c r="FM77" s="226"/>
      <c r="FO77" s="226"/>
      <c r="FP77" s="226"/>
      <c r="FR77" s="226"/>
      <c r="FS77" s="226"/>
      <c r="FU77" s="226"/>
      <c r="FV77" s="226"/>
      <c r="FX77" s="226"/>
      <c r="FY77" s="226"/>
      <c r="GA77" s="226"/>
      <c r="GB77" s="226"/>
      <c r="GD77" s="226"/>
      <c r="GE77" s="226"/>
      <c r="GG77" s="226"/>
      <c r="GH77" s="226"/>
      <c r="GJ77" s="226"/>
      <c r="GK77" s="226"/>
      <c r="GM77" s="226"/>
      <c r="GN77" s="226"/>
      <c r="GP77" s="226"/>
      <c r="GQ77" s="226"/>
      <c r="GS77" s="226"/>
      <c r="GT77" s="226"/>
      <c r="GV77" s="226"/>
      <c r="GW77" s="226"/>
      <c r="GY77" s="226"/>
      <c r="GZ77" s="226"/>
      <c r="HB77" s="226"/>
      <c r="HC77" s="226"/>
      <c r="HE77" s="226"/>
      <c r="HF77" s="226"/>
      <c r="HH77" s="226"/>
      <c r="HI77" s="226"/>
      <c r="HK77" s="226"/>
      <c r="HL77" s="226"/>
      <c r="HN77" s="226"/>
      <c r="HO77" s="226"/>
      <c r="HQ77" s="226"/>
      <c r="HR77" s="226"/>
      <c r="HT77" s="226"/>
      <c r="HU77" s="226"/>
      <c r="HW77" s="226"/>
      <c r="HX77" s="226"/>
      <c r="HZ77" s="226"/>
      <c r="IA77" s="226"/>
      <c r="IC77" s="226"/>
      <c r="ID77" s="226"/>
      <c r="IF77" s="226"/>
      <c r="IG77" s="226"/>
      <c r="II77" s="226"/>
      <c r="IJ77" s="226"/>
      <c r="IL77" s="226"/>
      <c r="IM77" s="226"/>
      <c r="IO77" s="226"/>
      <c r="IP77" s="226"/>
      <c r="IR77" s="226"/>
      <c r="IS77" s="226"/>
      <c r="IU77" s="226"/>
      <c r="IV77" s="226"/>
      <c r="IX77" s="226"/>
      <c r="IY77" s="226"/>
      <c r="JA77" s="226"/>
      <c r="JB77" s="226"/>
      <c r="JD77" s="226"/>
      <c r="JE77" s="226"/>
      <c r="JG77" s="226"/>
      <c r="JH77" s="226"/>
      <c r="JJ77" s="226"/>
      <c r="JK77" s="226"/>
      <c r="JM77" s="226"/>
      <c r="JN77" s="226"/>
      <c r="JP77" s="226"/>
      <c r="JQ77" s="226"/>
      <c r="JS77" s="226"/>
      <c r="JT77" s="226"/>
      <c r="JV77" s="226"/>
      <c r="JW77" s="226"/>
      <c r="JY77" s="226"/>
      <c r="JZ77" s="226"/>
      <c r="KB77" s="226"/>
      <c r="KC77" s="226"/>
      <c r="KE77" s="226"/>
      <c r="KF77" s="226"/>
      <c r="KH77" s="226"/>
      <c r="KI77" s="226"/>
      <c r="KK77" s="226"/>
      <c r="KL77" s="226"/>
      <c r="KN77" s="226"/>
      <c r="KO77" s="226"/>
      <c r="KQ77" s="226"/>
      <c r="KR77" s="226"/>
      <c r="KT77" s="226"/>
      <c r="KU77" s="226"/>
      <c r="KW77" s="226"/>
      <c r="KX77" s="226"/>
      <c r="KZ77" s="226"/>
      <c r="LA77" s="226"/>
      <c r="LC77" s="226"/>
      <c r="LD77" s="226"/>
      <c r="LF77" s="226"/>
      <c r="LG77" s="226"/>
      <c r="LI77" s="226"/>
      <c r="LJ77" s="226"/>
      <c r="LL77" s="226"/>
      <c r="LM77" s="226"/>
      <c r="LO77" s="226"/>
      <c r="LP77" s="226"/>
      <c r="LR77" s="226"/>
      <c r="LS77" s="226"/>
      <c r="LU77" s="226"/>
      <c r="LV77" s="226"/>
      <c r="LX77" s="226"/>
      <c r="LY77" s="226"/>
      <c r="MA77" s="226"/>
      <c r="MB77" s="226"/>
      <c r="MD77" s="226"/>
      <c r="ME77" s="226"/>
      <c r="MG77" s="226"/>
      <c r="MH77" s="226"/>
      <c r="MJ77" s="226"/>
      <c r="MK77" s="226"/>
      <c r="MM77" s="226"/>
      <c r="MN77" s="226"/>
      <c r="MP77" s="226"/>
      <c r="MQ77" s="226"/>
      <c r="MS77" s="226"/>
      <c r="MT77" s="226"/>
      <c r="MV77" s="226"/>
      <c r="MW77" s="226"/>
      <c r="MY77" s="226"/>
      <c r="MZ77" s="226"/>
      <c r="NB77" s="226"/>
      <c r="NC77" s="226"/>
      <c r="NE77" s="226"/>
      <c r="NF77" s="226"/>
      <c r="NH77" s="226"/>
      <c r="NI77" s="226"/>
      <c r="NK77" s="226"/>
      <c r="NL77" s="226"/>
      <c r="NN77" s="226"/>
      <c r="NO77" s="226"/>
      <c r="NQ77" s="226"/>
      <c r="NR77" s="226"/>
      <c r="NT77" s="226"/>
      <c r="NU77" s="226"/>
      <c r="NW77" s="226"/>
      <c r="NX77" s="226"/>
      <c r="NZ77" s="226"/>
      <c r="OA77" s="226"/>
      <c r="OC77" s="226"/>
      <c r="OD77" s="226"/>
      <c r="OF77" s="226"/>
      <c r="OG77" s="226"/>
      <c r="OI77" s="226"/>
      <c r="OJ77" s="226"/>
      <c r="OL77" s="226"/>
      <c r="OM77" s="226"/>
      <c r="OO77" s="226"/>
      <c r="OP77" s="226"/>
      <c r="OR77" s="226"/>
      <c r="OS77" s="226"/>
      <c r="OU77" s="226"/>
      <c r="OV77" s="226"/>
      <c r="OX77" s="226"/>
      <c r="OY77" s="226"/>
      <c r="PA77" s="226"/>
      <c r="PB77" s="226"/>
      <c r="PD77" s="226"/>
      <c r="PE77" s="226"/>
      <c r="PG77" s="226"/>
      <c r="PH77" s="226"/>
      <c r="PJ77" s="226"/>
      <c r="PK77" s="226"/>
      <c r="PM77" s="226"/>
      <c r="PN77" s="226"/>
      <c r="PP77" s="226"/>
      <c r="PQ77" s="226"/>
      <c r="PS77" s="226"/>
      <c r="PT77" s="226"/>
      <c r="PV77" s="226"/>
      <c r="PW77" s="226"/>
      <c r="PY77" s="226"/>
      <c r="PZ77" s="226"/>
      <c r="QB77" s="226"/>
      <c r="QC77" s="226"/>
      <c r="QE77" s="226"/>
      <c r="QF77" s="226"/>
      <c r="QH77" s="226"/>
      <c r="QI77" s="226"/>
      <c r="QK77" s="226"/>
      <c r="QL77" s="226"/>
      <c r="QN77" s="226"/>
      <c r="QO77" s="226"/>
      <c r="QQ77" s="226"/>
      <c r="QR77" s="226"/>
      <c r="QT77" s="226"/>
      <c r="QU77" s="226"/>
      <c r="QW77" s="226"/>
      <c r="QX77" s="226"/>
      <c r="QZ77" s="226"/>
      <c r="RA77" s="226"/>
      <c r="RC77" s="226"/>
      <c r="RD77" s="226"/>
      <c r="RF77" s="226"/>
      <c r="RG77" s="226"/>
      <c r="RI77" s="226"/>
      <c r="RJ77" s="226"/>
      <c r="RL77" s="226"/>
      <c r="RM77" s="226"/>
      <c r="RO77" s="226"/>
      <c r="RP77" s="226"/>
      <c r="RR77" s="226"/>
      <c r="RS77" s="226"/>
      <c r="RU77" s="226"/>
      <c r="RV77" s="226"/>
      <c r="RX77" s="226"/>
      <c r="RY77" s="226"/>
      <c r="SA77" s="226"/>
      <c r="SB77" s="226"/>
      <c r="SD77" s="226"/>
      <c r="SE77" s="226"/>
    </row>
    <row r="78" spans="1:499" ht="12.4" customHeight="1">
      <c r="A78" s="226" t="s">
        <v>942</v>
      </c>
      <c r="B78" s="237" t="s">
        <v>943</v>
      </c>
      <c r="C78" s="286" t="s">
        <v>478</v>
      </c>
      <c r="D78" s="238" t="s">
        <v>478</v>
      </c>
      <c r="E78" s="287" t="s">
        <v>116</v>
      </c>
      <c r="F78" s="258" t="str">
        <f>IF(E78="-","-",IF(E78="","",_xlfn.RANK.EQ(E78,$E$33:$E$89,1)+COUNTIF($E$33:E78,E78)-1))</f>
        <v>-</v>
      </c>
      <c r="G78" s="291" t="e">
        <f t="shared" si="0"/>
        <v>#N/A</v>
      </c>
      <c r="H78" s="290" t="e">
        <f t="shared" si="1"/>
        <v>#N/A</v>
      </c>
      <c r="I78" s="291" t="e">
        <f t="shared" si="2"/>
        <v>#N/A</v>
      </c>
      <c r="J78" s="292" t="e">
        <f t="shared" si="3"/>
        <v>#N/A</v>
      </c>
      <c r="K78" s="226">
        <v>46</v>
      </c>
      <c r="L78" s="226"/>
      <c r="M78" s="226"/>
      <c r="O78" s="226"/>
      <c r="P78" s="226"/>
      <c r="R78" s="226"/>
      <c r="S78" s="226"/>
      <c r="U78" s="226"/>
      <c r="V78" s="226"/>
      <c r="X78" s="226"/>
      <c r="Y78" s="226"/>
      <c r="AA78" s="226"/>
      <c r="AB78" s="226"/>
      <c r="AD78" s="226"/>
      <c r="AE78" s="226"/>
      <c r="AG78" s="226"/>
      <c r="AH78" s="226"/>
      <c r="AJ78" s="226"/>
      <c r="AK78" s="226"/>
      <c r="AM78" s="226"/>
      <c r="AN78" s="226"/>
      <c r="AP78" s="226"/>
      <c r="AQ78" s="226"/>
      <c r="AS78" s="226"/>
      <c r="AT78" s="226"/>
      <c r="AV78" s="226"/>
      <c r="AW78" s="226"/>
      <c r="AY78" s="226"/>
      <c r="AZ78" s="226"/>
      <c r="BB78" s="226"/>
      <c r="BC78" s="226"/>
      <c r="BE78" s="226"/>
      <c r="BF78" s="226"/>
      <c r="BH78" s="226"/>
      <c r="BI78" s="226"/>
      <c r="BK78" s="226"/>
      <c r="BL78" s="226"/>
      <c r="BN78" s="226"/>
      <c r="BO78" s="226"/>
      <c r="BQ78" s="226"/>
      <c r="BR78" s="226"/>
      <c r="BT78" s="226"/>
      <c r="BU78" s="226"/>
      <c r="BW78" s="226"/>
      <c r="BX78" s="226"/>
      <c r="BZ78" s="226"/>
      <c r="CA78" s="226"/>
      <c r="CC78" s="226"/>
      <c r="CD78" s="226"/>
      <c r="CF78" s="226"/>
      <c r="CG78" s="226"/>
      <c r="CI78" s="226"/>
      <c r="CJ78" s="226"/>
      <c r="CL78" s="226"/>
      <c r="CM78" s="226"/>
      <c r="CO78" s="226"/>
      <c r="CP78" s="226"/>
      <c r="CR78" s="226"/>
      <c r="CS78" s="226"/>
      <c r="CU78" s="226"/>
      <c r="CV78" s="226"/>
      <c r="CX78" s="226"/>
      <c r="CY78" s="226"/>
      <c r="DA78" s="226"/>
      <c r="DB78" s="226"/>
      <c r="DD78" s="226"/>
      <c r="DE78" s="226"/>
      <c r="DG78" s="226"/>
      <c r="DH78" s="226"/>
      <c r="DJ78" s="226"/>
      <c r="DK78" s="226"/>
      <c r="DM78" s="226"/>
      <c r="DN78" s="226"/>
      <c r="DP78" s="226"/>
      <c r="DQ78" s="226"/>
      <c r="DS78" s="226"/>
      <c r="DT78" s="226"/>
      <c r="DV78" s="226"/>
      <c r="DW78" s="226"/>
      <c r="DY78" s="226"/>
      <c r="DZ78" s="226"/>
      <c r="EB78" s="226"/>
      <c r="EC78" s="226"/>
      <c r="EE78" s="226"/>
      <c r="EF78" s="226"/>
      <c r="EH78" s="226"/>
      <c r="EI78" s="226"/>
      <c r="EK78" s="226"/>
      <c r="EL78" s="226"/>
      <c r="EN78" s="226"/>
      <c r="EO78" s="226"/>
      <c r="EQ78" s="226"/>
      <c r="ER78" s="226"/>
      <c r="ET78" s="226"/>
      <c r="EU78" s="226"/>
      <c r="EW78" s="226"/>
      <c r="EX78" s="226"/>
      <c r="EZ78" s="226"/>
      <c r="FA78" s="226"/>
      <c r="FC78" s="226"/>
      <c r="FD78" s="226"/>
      <c r="FF78" s="226"/>
      <c r="FG78" s="226"/>
      <c r="FI78" s="226"/>
      <c r="FJ78" s="226"/>
      <c r="FL78" s="226"/>
      <c r="FM78" s="226"/>
      <c r="FO78" s="226"/>
      <c r="FP78" s="226"/>
      <c r="FR78" s="226"/>
      <c r="FS78" s="226"/>
      <c r="FU78" s="226"/>
      <c r="FV78" s="226"/>
      <c r="FX78" s="226"/>
      <c r="FY78" s="226"/>
      <c r="GA78" s="226"/>
      <c r="GB78" s="226"/>
      <c r="GD78" s="226"/>
      <c r="GE78" s="226"/>
      <c r="GG78" s="226"/>
      <c r="GH78" s="226"/>
      <c r="GJ78" s="226"/>
      <c r="GK78" s="226"/>
      <c r="GM78" s="226"/>
      <c r="GN78" s="226"/>
      <c r="GP78" s="226"/>
      <c r="GQ78" s="226"/>
      <c r="GS78" s="226"/>
      <c r="GT78" s="226"/>
      <c r="GV78" s="226"/>
      <c r="GW78" s="226"/>
      <c r="GY78" s="226"/>
      <c r="GZ78" s="226"/>
      <c r="HB78" s="226"/>
      <c r="HC78" s="226"/>
      <c r="HE78" s="226"/>
      <c r="HF78" s="226"/>
      <c r="HH78" s="226"/>
      <c r="HI78" s="226"/>
      <c r="HK78" s="226"/>
      <c r="HL78" s="226"/>
      <c r="HN78" s="226"/>
      <c r="HO78" s="226"/>
      <c r="HQ78" s="226"/>
      <c r="HR78" s="226"/>
      <c r="HT78" s="226"/>
      <c r="HU78" s="226"/>
      <c r="HW78" s="226"/>
      <c r="HX78" s="226"/>
      <c r="HZ78" s="226"/>
      <c r="IA78" s="226"/>
      <c r="IC78" s="226"/>
      <c r="ID78" s="226"/>
      <c r="IF78" s="226"/>
      <c r="IG78" s="226"/>
      <c r="II78" s="226"/>
      <c r="IJ78" s="226"/>
      <c r="IL78" s="226"/>
      <c r="IM78" s="226"/>
      <c r="IO78" s="226"/>
      <c r="IP78" s="226"/>
      <c r="IR78" s="226"/>
      <c r="IS78" s="226"/>
      <c r="IU78" s="226"/>
      <c r="IV78" s="226"/>
      <c r="IX78" s="226"/>
      <c r="IY78" s="226"/>
      <c r="JA78" s="226"/>
      <c r="JB78" s="226"/>
      <c r="JD78" s="226"/>
      <c r="JE78" s="226"/>
      <c r="JG78" s="226"/>
      <c r="JH78" s="226"/>
      <c r="JJ78" s="226"/>
      <c r="JK78" s="226"/>
      <c r="JM78" s="226"/>
      <c r="JN78" s="226"/>
      <c r="JP78" s="226"/>
      <c r="JQ78" s="226"/>
      <c r="JS78" s="226"/>
      <c r="JT78" s="226"/>
      <c r="JV78" s="226"/>
      <c r="JW78" s="226"/>
      <c r="JY78" s="226"/>
      <c r="JZ78" s="226"/>
      <c r="KB78" s="226"/>
      <c r="KC78" s="226"/>
      <c r="KE78" s="226"/>
      <c r="KF78" s="226"/>
      <c r="KH78" s="226"/>
      <c r="KI78" s="226"/>
      <c r="KK78" s="226"/>
      <c r="KL78" s="226"/>
      <c r="KN78" s="226"/>
      <c r="KO78" s="226"/>
      <c r="KQ78" s="226"/>
      <c r="KR78" s="226"/>
      <c r="KT78" s="226"/>
      <c r="KU78" s="226"/>
      <c r="KW78" s="226"/>
      <c r="KX78" s="226"/>
      <c r="KZ78" s="226"/>
      <c r="LA78" s="226"/>
      <c r="LC78" s="226"/>
      <c r="LD78" s="226"/>
      <c r="LF78" s="226"/>
      <c r="LG78" s="226"/>
      <c r="LI78" s="226"/>
      <c r="LJ78" s="226"/>
      <c r="LL78" s="226"/>
      <c r="LM78" s="226"/>
      <c r="LO78" s="226"/>
      <c r="LP78" s="226"/>
      <c r="LR78" s="226"/>
      <c r="LS78" s="226"/>
      <c r="LU78" s="226"/>
      <c r="LV78" s="226"/>
      <c r="LX78" s="226"/>
      <c r="LY78" s="226"/>
      <c r="MA78" s="226"/>
      <c r="MB78" s="226"/>
      <c r="MD78" s="226"/>
      <c r="ME78" s="226"/>
      <c r="MG78" s="226"/>
      <c r="MH78" s="226"/>
      <c r="MJ78" s="226"/>
      <c r="MK78" s="226"/>
      <c r="MM78" s="226"/>
      <c r="MN78" s="226"/>
      <c r="MP78" s="226"/>
      <c r="MQ78" s="226"/>
      <c r="MS78" s="226"/>
      <c r="MT78" s="226"/>
      <c r="MV78" s="226"/>
      <c r="MW78" s="226"/>
      <c r="MY78" s="226"/>
      <c r="MZ78" s="226"/>
      <c r="NB78" s="226"/>
      <c r="NC78" s="226"/>
      <c r="NE78" s="226"/>
      <c r="NF78" s="226"/>
      <c r="NH78" s="226"/>
      <c r="NI78" s="226"/>
      <c r="NK78" s="226"/>
      <c r="NL78" s="226"/>
      <c r="NN78" s="226"/>
      <c r="NO78" s="226"/>
      <c r="NQ78" s="226"/>
      <c r="NR78" s="226"/>
      <c r="NT78" s="226"/>
      <c r="NU78" s="226"/>
      <c r="NW78" s="226"/>
      <c r="NX78" s="226"/>
      <c r="NZ78" s="226"/>
      <c r="OA78" s="226"/>
      <c r="OC78" s="226"/>
      <c r="OD78" s="226"/>
      <c r="OF78" s="226"/>
      <c r="OG78" s="226"/>
      <c r="OI78" s="226"/>
      <c r="OJ78" s="226"/>
      <c r="OL78" s="226"/>
      <c r="OM78" s="226"/>
      <c r="OO78" s="226"/>
      <c r="OP78" s="226"/>
      <c r="OR78" s="226"/>
      <c r="OS78" s="226"/>
      <c r="OU78" s="226"/>
      <c r="OV78" s="226"/>
      <c r="OX78" s="226"/>
      <c r="OY78" s="226"/>
      <c r="PA78" s="226"/>
      <c r="PB78" s="226"/>
      <c r="PD78" s="226"/>
      <c r="PE78" s="226"/>
      <c r="PG78" s="226"/>
      <c r="PH78" s="226"/>
      <c r="PJ78" s="226"/>
      <c r="PK78" s="226"/>
      <c r="PM78" s="226"/>
      <c r="PN78" s="226"/>
      <c r="PP78" s="226"/>
      <c r="PQ78" s="226"/>
      <c r="PS78" s="226"/>
      <c r="PT78" s="226"/>
      <c r="PV78" s="226"/>
      <c r="PW78" s="226"/>
      <c r="PY78" s="226"/>
      <c r="PZ78" s="226"/>
      <c r="QB78" s="226"/>
      <c r="QC78" s="226"/>
      <c r="QE78" s="226"/>
      <c r="QF78" s="226"/>
      <c r="QH78" s="226"/>
      <c r="QI78" s="226"/>
      <c r="QK78" s="226"/>
      <c r="QL78" s="226"/>
      <c r="QN78" s="226"/>
      <c r="QO78" s="226"/>
      <c r="QQ78" s="226"/>
      <c r="QR78" s="226"/>
      <c r="QT78" s="226"/>
      <c r="QU78" s="226"/>
      <c r="QW78" s="226"/>
      <c r="QX78" s="226"/>
      <c r="QZ78" s="226"/>
      <c r="RA78" s="226"/>
      <c r="RC78" s="226"/>
      <c r="RD78" s="226"/>
      <c r="RF78" s="226"/>
      <c r="RG78" s="226"/>
      <c r="RI78" s="226"/>
      <c r="RJ78" s="226"/>
      <c r="RL78" s="226"/>
      <c r="RM78" s="226"/>
      <c r="RO78" s="226"/>
      <c r="RP78" s="226"/>
      <c r="RR78" s="226"/>
      <c r="RS78" s="226"/>
      <c r="RU78" s="226"/>
      <c r="RV78" s="226"/>
      <c r="RX78" s="226"/>
      <c r="RY78" s="226"/>
      <c r="SA78" s="226"/>
      <c r="SB78" s="226"/>
      <c r="SD78" s="226"/>
      <c r="SE78" s="226"/>
    </row>
    <row r="79" spans="1:499" ht="12.4" customHeight="1">
      <c r="A79" s="226" t="s">
        <v>944</v>
      </c>
      <c r="B79" s="237" t="s">
        <v>945</v>
      </c>
      <c r="C79" s="286" t="s">
        <v>116</v>
      </c>
      <c r="D79" s="238" t="s">
        <v>116</v>
      </c>
      <c r="E79" s="287" t="s">
        <v>116</v>
      </c>
      <c r="F79" s="258" t="str">
        <f>IF(E79="-","-",IF(E79="","",_xlfn.RANK.EQ(E79,$E$33:$E$89,1)+COUNTIF($E$33:E79,E79)-1))</f>
        <v>-</v>
      </c>
      <c r="G79" s="291" t="e">
        <f t="shared" si="0"/>
        <v>#N/A</v>
      </c>
      <c r="H79" s="290" t="e">
        <f t="shared" si="1"/>
        <v>#N/A</v>
      </c>
      <c r="I79" s="291" t="e">
        <f t="shared" si="2"/>
        <v>#N/A</v>
      </c>
      <c r="J79" s="292" t="e">
        <f t="shared" si="3"/>
        <v>#N/A</v>
      </c>
      <c r="K79" s="226">
        <v>47</v>
      </c>
      <c r="L79" s="226"/>
      <c r="M79" s="226"/>
      <c r="O79" s="226"/>
      <c r="P79" s="226"/>
      <c r="R79" s="226"/>
      <c r="S79" s="226"/>
      <c r="U79" s="226"/>
      <c r="V79" s="226"/>
      <c r="X79" s="226"/>
      <c r="Y79" s="226"/>
      <c r="AA79" s="226"/>
      <c r="AB79" s="226"/>
      <c r="AD79" s="226"/>
      <c r="AE79" s="226"/>
      <c r="AG79" s="226"/>
      <c r="AH79" s="226"/>
      <c r="AJ79" s="226"/>
      <c r="AK79" s="226"/>
      <c r="AM79" s="226"/>
      <c r="AN79" s="226"/>
      <c r="AP79" s="226"/>
      <c r="AQ79" s="226"/>
      <c r="AS79" s="226"/>
      <c r="AT79" s="226"/>
      <c r="AV79" s="226"/>
      <c r="AW79" s="226"/>
      <c r="AY79" s="226"/>
      <c r="AZ79" s="226"/>
      <c r="BB79" s="226"/>
      <c r="BC79" s="226"/>
      <c r="BE79" s="226"/>
      <c r="BF79" s="226"/>
      <c r="BH79" s="226"/>
      <c r="BI79" s="226"/>
      <c r="BK79" s="226"/>
      <c r="BL79" s="226"/>
      <c r="BN79" s="226"/>
      <c r="BO79" s="226"/>
      <c r="BQ79" s="226"/>
      <c r="BR79" s="226"/>
      <c r="BT79" s="226"/>
      <c r="BU79" s="226"/>
      <c r="BW79" s="226"/>
      <c r="BX79" s="226"/>
      <c r="BZ79" s="226"/>
      <c r="CA79" s="226"/>
      <c r="CC79" s="226"/>
      <c r="CD79" s="226"/>
      <c r="CF79" s="226"/>
      <c r="CG79" s="226"/>
      <c r="CI79" s="226"/>
      <c r="CJ79" s="226"/>
      <c r="CL79" s="226"/>
      <c r="CM79" s="226"/>
      <c r="CO79" s="226"/>
      <c r="CP79" s="226"/>
      <c r="CR79" s="226"/>
      <c r="CS79" s="226"/>
      <c r="CU79" s="226"/>
      <c r="CV79" s="226"/>
      <c r="CX79" s="226"/>
      <c r="CY79" s="226"/>
      <c r="DA79" s="226"/>
      <c r="DB79" s="226"/>
      <c r="DD79" s="226"/>
      <c r="DE79" s="226"/>
      <c r="DG79" s="226"/>
      <c r="DH79" s="226"/>
      <c r="DJ79" s="226"/>
      <c r="DK79" s="226"/>
      <c r="DM79" s="226"/>
      <c r="DN79" s="226"/>
      <c r="DP79" s="226"/>
      <c r="DQ79" s="226"/>
      <c r="DS79" s="226"/>
      <c r="DT79" s="226"/>
      <c r="DV79" s="226"/>
      <c r="DW79" s="226"/>
      <c r="DY79" s="226"/>
      <c r="DZ79" s="226"/>
      <c r="EB79" s="226"/>
      <c r="EC79" s="226"/>
      <c r="EE79" s="226"/>
      <c r="EF79" s="226"/>
      <c r="EH79" s="226"/>
      <c r="EI79" s="226"/>
      <c r="EK79" s="226"/>
      <c r="EL79" s="226"/>
      <c r="EN79" s="226"/>
      <c r="EO79" s="226"/>
      <c r="EQ79" s="226"/>
      <c r="ER79" s="226"/>
      <c r="ET79" s="226"/>
      <c r="EU79" s="226"/>
      <c r="EW79" s="226"/>
      <c r="EX79" s="226"/>
      <c r="EZ79" s="226"/>
      <c r="FA79" s="226"/>
      <c r="FC79" s="226"/>
      <c r="FD79" s="226"/>
      <c r="FF79" s="226"/>
      <c r="FG79" s="226"/>
      <c r="FI79" s="226"/>
      <c r="FJ79" s="226"/>
      <c r="FL79" s="226"/>
      <c r="FM79" s="226"/>
      <c r="FO79" s="226"/>
      <c r="FP79" s="226"/>
      <c r="FR79" s="226"/>
      <c r="FS79" s="226"/>
      <c r="FU79" s="226"/>
      <c r="FV79" s="226"/>
      <c r="FX79" s="226"/>
      <c r="FY79" s="226"/>
      <c r="GA79" s="226"/>
      <c r="GB79" s="226"/>
      <c r="GD79" s="226"/>
      <c r="GE79" s="226"/>
      <c r="GG79" s="226"/>
      <c r="GH79" s="226"/>
      <c r="GJ79" s="226"/>
      <c r="GK79" s="226"/>
      <c r="GM79" s="226"/>
      <c r="GN79" s="226"/>
      <c r="GP79" s="226"/>
      <c r="GQ79" s="226"/>
      <c r="GS79" s="226"/>
      <c r="GT79" s="226"/>
      <c r="GV79" s="226"/>
      <c r="GW79" s="226"/>
      <c r="GY79" s="226"/>
      <c r="GZ79" s="226"/>
      <c r="HB79" s="226"/>
      <c r="HC79" s="226"/>
      <c r="HE79" s="226"/>
      <c r="HF79" s="226"/>
      <c r="HH79" s="226"/>
      <c r="HI79" s="226"/>
      <c r="HK79" s="226"/>
      <c r="HL79" s="226"/>
      <c r="HN79" s="226"/>
      <c r="HO79" s="226"/>
      <c r="HQ79" s="226"/>
      <c r="HR79" s="226"/>
      <c r="HT79" s="226"/>
      <c r="HU79" s="226"/>
      <c r="HW79" s="226"/>
      <c r="HX79" s="226"/>
      <c r="HZ79" s="226"/>
      <c r="IA79" s="226"/>
      <c r="IC79" s="226"/>
      <c r="ID79" s="226"/>
      <c r="IF79" s="226"/>
      <c r="IG79" s="226"/>
      <c r="II79" s="226"/>
      <c r="IJ79" s="226"/>
      <c r="IL79" s="226"/>
      <c r="IM79" s="226"/>
      <c r="IO79" s="226"/>
      <c r="IP79" s="226"/>
      <c r="IR79" s="226"/>
      <c r="IS79" s="226"/>
      <c r="IU79" s="226"/>
      <c r="IV79" s="226"/>
      <c r="IX79" s="226"/>
      <c r="IY79" s="226"/>
      <c r="JA79" s="226"/>
      <c r="JB79" s="226"/>
      <c r="JD79" s="226"/>
      <c r="JE79" s="226"/>
      <c r="JG79" s="226"/>
      <c r="JH79" s="226"/>
      <c r="JJ79" s="226"/>
      <c r="JK79" s="226"/>
      <c r="JM79" s="226"/>
      <c r="JN79" s="226"/>
      <c r="JP79" s="226"/>
      <c r="JQ79" s="226"/>
      <c r="JS79" s="226"/>
      <c r="JT79" s="226"/>
      <c r="JV79" s="226"/>
      <c r="JW79" s="226"/>
      <c r="JY79" s="226"/>
      <c r="JZ79" s="226"/>
      <c r="KB79" s="226"/>
      <c r="KC79" s="226"/>
      <c r="KE79" s="226"/>
      <c r="KF79" s="226"/>
      <c r="KH79" s="226"/>
      <c r="KI79" s="226"/>
      <c r="KK79" s="226"/>
      <c r="KL79" s="226"/>
      <c r="KN79" s="226"/>
      <c r="KO79" s="226"/>
      <c r="KQ79" s="226"/>
      <c r="KR79" s="226"/>
      <c r="KT79" s="226"/>
      <c r="KU79" s="226"/>
      <c r="KW79" s="226"/>
      <c r="KX79" s="226"/>
      <c r="KZ79" s="226"/>
      <c r="LA79" s="226"/>
      <c r="LC79" s="226"/>
      <c r="LD79" s="226"/>
      <c r="LF79" s="226"/>
      <c r="LG79" s="226"/>
      <c r="LI79" s="226"/>
      <c r="LJ79" s="226"/>
      <c r="LL79" s="226"/>
      <c r="LM79" s="226"/>
      <c r="LO79" s="226"/>
      <c r="LP79" s="226"/>
      <c r="LR79" s="226"/>
      <c r="LS79" s="226"/>
      <c r="LU79" s="226"/>
      <c r="LV79" s="226"/>
      <c r="LX79" s="226"/>
      <c r="LY79" s="226"/>
      <c r="MA79" s="226"/>
      <c r="MB79" s="226"/>
      <c r="MD79" s="226"/>
      <c r="ME79" s="226"/>
      <c r="MG79" s="226"/>
      <c r="MH79" s="226"/>
      <c r="MJ79" s="226"/>
      <c r="MK79" s="226"/>
      <c r="MM79" s="226"/>
      <c r="MN79" s="226"/>
      <c r="MP79" s="226"/>
      <c r="MQ79" s="226"/>
      <c r="MS79" s="226"/>
      <c r="MT79" s="226"/>
      <c r="MV79" s="226"/>
      <c r="MW79" s="226"/>
      <c r="MY79" s="226"/>
      <c r="MZ79" s="226"/>
      <c r="NB79" s="226"/>
      <c r="NC79" s="226"/>
      <c r="NE79" s="226"/>
      <c r="NF79" s="226"/>
      <c r="NH79" s="226"/>
      <c r="NI79" s="226"/>
      <c r="NK79" s="226"/>
      <c r="NL79" s="226"/>
      <c r="NN79" s="226"/>
      <c r="NO79" s="226"/>
      <c r="NQ79" s="226"/>
      <c r="NR79" s="226"/>
      <c r="NT79" s="226"/>
      <c r="NU79" s="226"/>
      <c r="NW79" s="226"/>
      <c r="NX79" s="226"/>
      <c r="NZ79" s="226"/>
      <c r="OA79" s="226"/>
      <c r="OC79" s="226"/>
      <c r="OD79" s="226"/>
      <c r="OF79" s="226"/>
      <c r="OG79" s="226"/>
      <c r="OI79" s="226"/>
      <c r="OJ79" s="226"/>
      <c r="OL79" s="226"/>
      <c r="OM79" s="226"/>
      <c r="OO79" s="226"/>
      <c r="OP79" s="226"/>
      <c r="OR79" s="226"/>
      <c r="OS79" s="226"/>
      <c r="OU79" s="226"/>
      <c r="OV79" s="226"/>
      <c r="OX79" s="226"/>
      <c r="OY79" s="226"/>
      <c r="PA79" s="226"/>
      <c r="PB79" s="226"/>
      <c r="PD79" s="226"/>
      <c r="PE79" s="226"/>
      <c r="PG79" s="226"/>
      <c r="PH79" s="226"/>
      <c r="PJ79" s="226"/>
      <c r="PK79" s="226"/>
      <c r="PM79" s="226"/>
      <c r="PN79" s="226"/>
      <c r="PP79" s="226"/>
      <c r="PQ79" s="226"/>
      <c r="PS79" s="226"/>
      <c r="PT79" s="226"/>
      <c r="PV79" s="226"/>
      <c r="PW79" s="226"/>
      <c r="PY79" s="226"/>
      <c r="PZ79" s="226"/>
      <c r="QB79" s="226"/>
      <c r="QC79" s="226"/>
      <c r="QE79" s="226"/>
      <c r="QF79" s="226"/>
      <c r="QH79" s="226"/>
      <c r="QI79" s="226"/>
      <c r="QK79" s="226"/>
      <c r="QL79" s="226"/>
      <c r="QN79" s="226"/>
      <c r="QO79" s="226"/>
      <c r="QQ79" s="226"/>
      <c r="QR79" s="226"/>
      <c r="QT79" s="226"/>
      <c r="QU79" s="226"/>
      <c r="QW79" s="226"/>
      <c r="QX79" s="226"/>
      <c r="QZ79" s="226"/>
      <c r="RA79" s="226"/>
      <c r="RC79" s="226"/>
      <c r="RD79" s="226"/>
      <c r="RF79" s="226"/>
      <c r="RG79" s="226"/>
      <c r="RI79" s="226"/>
      <c r="RJ79" s="226"/>
      <c r="RL79" s="226"/>
      <c r="RM79" s="226"/>
      <c r="RO79" s="226"/>
      <c r="RP79" s="226"/>
      <c r="RR79" s="226"/>
      <c r="RS79" s="226"/>
      <c r="RU79" s="226"/>
      <c r="RV79" s="226"/>
      <c r="RX79" s="226"/>
      <c r="RY79" s="226"/>
      <c r="SA79" s="226"/>
      <c r="SB79" s="226"/>
      <c r="SD79" s="226"/>
      <c r="SE79" s="226"/>
    </row>
    <row r="80" spans="1:499" s="236" customFormat="1" ht="10.15" customHeight="1">
      <c r="B80" s="239"/>
      <c r="C80" s="285"/>
      <c r="D80" s="234"/>
      <c r="E80" s="235"/>
      <c r="F80" s="258" t="str">
        <f>IF(E80="-","-",IF(E80="","",_xlfn.RANK.EQ(E80,$E$33:$E$89,1)+COUNTIF($E$33:E80,E80)-1))</f>
        <v/>
      </c>
    </row>
    <row r="81" spans="1:499" ht="12.4" customHeight="1">
      <c r="A81" s="226" t="s">
        <v>946</v>
      </c>
      <c r="B81" s="237" t="s">
        <v>947</v>
      </c>
      <c r="C81" s="286">
        <v>0</v>
      </c>
      <c r="D81" s="238">
        <v>0</v>
      </c>
      <c r="E81" s="287">
        <v>5</v>
      </c>
      <c r="F81" s="258">
        <f>IF(E81="-","-",IF(E81="","",_xlfn.RANK.EQ(E81,$E$33:$E$89,1)+COUNTIF($E$33:E81,E81)-1))</f>
        <v>6</v>
      </c>
      <c r="G81" s="226"/>
      <c r="I81" s="226"/>
      <c r="J81" s="226"/>
      <c r="L81" s="226"/>
      <c r="M81" s="226"/>
      <c r="O81" s="226"/>
      <c r="P81" s="226"/>
      <c r="R81" s="226"/>
      <c r="S81" s="226"/>
      <c r="U81" s="226"/>
      <c r="V81" s="226"/>
      <c r="X81" s="226"/>
      <c r="Y81" s="226"/>
      <c r="AA81" s="226"/>
      <c r="AB81" s="226"/>
      <c r="AD81" s="226"/>
      <c r="AE81" s="226"/>
      <c r="AG81" s="226"/>
      <c r="AH81" s="226"/>
      <c r="AJ81" s="226"/>
      <c r="AK81" s="226"/>
      <c r="AM81" s="226"/>
      <c r="AN81" s="226"/>
      <c r="AP81" s="226"/>
      <c r="AQ81" s="226"/>
      <c r="AS81" s="226"/>
      <c r="AT81" s="226"/>
      <c r="AV81" s="226"/>
      <c r="AW81" s="226"/>
      <c r="AY81" s="226"/>
      <c r="AZ81" s="226"/>
      <c r="BB81" s="226"/>
      <c r="BC81" s="226"/>
      <c r="BE81" s="226"/>
      <c r="BF81" s="226"/>
      <c r="BH81" s="226"/>
      <c r="BI81" s="226"/>
      <c r="BK81" s="226"/>
      <c r="BL81" s="226"/>
      <c r="BN81" s="226"/>
      <c r="BO81" s="226"/>
      <c r="BQ81" s="226"/>
      <c r="BR81" s="226"/>
      <c r="BT81" s="226"/>
      <c r="BU81" s="226"/>
      <c r="BW81" s="226"/>
      <c r="BX81" s="226"/>
      <c r="BZ81" s="226"/>
      <c r="CA81" s="226"/>
      <c r="CC81" s="226"/>
      <c r="CD81" s="226"/>
      <c r="CF81" s="226"/>
      <c r="CG81" s="226"/>
      <c r="CI81" s="226"/>
      <c r="CJ81" s="226"/>
      <c r="CL81" s="226"/>
      <c r="CM81" s="226"/>
      <c r="CO81" s="226"/>
      <c r="CP81" s="226"/>
      <c r="CR81" s="226"/>
      <c r="CS81" s="226"/>
      <c r="CU81" s="226"/>
      <c r="CV81" s="226"/>
      <c r="CX81" s="226"/>
      <c r="CY81" s="226"/>
      <c r="DA81" s="226"/>
      <c r="DB81" s="226"/>
      <c r="DD81" s="226"/>
      <c r="DE81" s="226"/>
      <c r="DG81" s="226"/>
      <c r="DH81" s="226"/>
      <c r="DJ81" s="226"/>
      <c r="DK81" s="226"/>
      <c r="DM81" s="226"/>
      <c r="DN81" s="226"/>
      <c r="DP81" s="226"/>
      <c r="DQ81" s="226"/>
      <c r="DS81" s="226"/>
      <c r="DT81" s="226"/>
      <c r="DV81" s="226"/>
      <c r="DW81" s="226"/>
      <c r="DY81" s="226"/>
      <c r="DZ81" s="226"/>
      <c r="EB81" s="226"/>
      <c r="EC81" s="226"/>
      <c r="EE81" s="226"/>
      <c r="EF81" s="226"/>
      <c r="EH81" s="226"/>
      <c r="EI81" s="226"/>
      <c r="EK81" s="226"/>
      <c r="EL81" s="226"/>
      <c r="EN81" s="226"/>
      <c r="EO81" s="226"/>
      <c r="EQ81" s="226"/>
      <c r="ER81" s="226"/>
      <c r="ET81" s="226"/>
      <c r="EU81" s="226"/>
      <c r="EW81" s="226"/>
      <c r="EX81" s="226"/>
      <c r="EZ81" s="226"/>
      <c r="FA81" s="226"/>
      <c r="FC81" s="226"/>
      <c r="FD81" s="226"/>
      <c r="FF81" s="226"/>
      <c r="FG81" s="226"/>
      <c r="FI81" s="226"/>
      <c r="FJ81" s="226"/>
      <c r="FL81" s="226"/>
      <c r="FM81" s="226"/>
      <c r="FO81" s="226"/>
      <c r="FP81" s="226"/>
      <c r="FR81" s="226"/>
      <c r="FS81" s="226"/>
      <c r="FU81" s="226"/>
      <c r="FV81" s="226"/>
      <c r="FX81" s="226"/>
      <c r="FY81" s="226"/>
      <c r="GA81" s="226"/>
      <c r="GB81" s="226"/>
      <c r="GD81" s="226"/>
      <c r="GE81" s="226"/>
      <c r="GG81" s="226"/>
      <c r="GH81" s="226"/>
      <c r="GJ81" s="226"/>
      <c r="GK81" s="226"/>
      <c r="GM81" s="226"/>
      <c r="GN81" s="226"/>
      <c r="GP81" s="226"/>
      <c r="GQ81" s="226"/>
      <c r="GS81" s="226"/>
      <c r="GT81" s="226"/>
      <c r="GV81" s="226"/>
      <c r="GW81" s="226"/>
      <c r="GY81" s="226"/>
      <c r="GZ81" s="226"/>
      <c r="HB81" s="226"/>
      <c r="HC81" s="226"/>
      <c r="HE81" s="226"/>
      <c r="HF81" s="226"/>
      <c r="HH81" s="226"/>
      <c r="HI81" s="226"/>
      <c r="HK81" s="226"/>
      <c r="HL81" s="226"/>
      <c r="HN81" s="226"/>
      <c r="HO81" s="226"/>
      <c r="HQ81" s="226"/>
      <c r="HR81" s="226"/>
      <c r="HT81" s="226"/>
      <c r="HU81" s="226"/>
      <c r="HW81" s="226"/>
      <c r="HX81" s="226"/>
      <c r="HZ81" s="226"/>
      <c r="IA81" s="226"/>
      <c r="IC81" s="226"/>
      <c r="ID81" s="226"/>
      <c r="IF81" s="226"/>
      <c r="IG81" s="226"/>
      <c r="II81" s="226"/>
      <c r="IJ81" s="226"/>
      <c r="IL81" s="226"/>
      <c r="IM81" s="226"/>
      <c r="IO81" s="226"/>
      <c r="IP81" s="226"/>
      <c r="IR81" s="226"/>
      <c r="IS81" s="226"/>
      <c r="IU81" s="226"/>
      <c r="IV81" s="226"/>
      <c r="IX81" s="226"/>
      <c r="IY81" s="226"/>
      <c r="JA81" s="226"/>
      <c r="JB81" s="226"/>
      <c r="JD81" s="226"/>
      <c r="JE81" s="226"/>
      <c r="JG81" s="226"/>
      <c r="JH81" s="226"/>
      <c r="JJ81" s="226"/>
      <c r="JK81" s="226"/>
      <c r="JM81" s="226"/>
      <c r="JN81" s="226"/>
      <c r="JP81" s="226"/>
      <c r="JQ81" s="226"/>
      <c r="JS81" s="226"/>
      <c r="JT81" s="226"/>
      <c r="JV81" s="226"/>
      <c r="JW81" s="226"/>
      <c r="JY81" s="226"/>
      <c r="JZ81" s="226"/>
      <c r="KB81" s="226"/>
      <c r="KC81" s="226"/>
      <c r="KE81" s="226"/>
      <c r="KF81" s="226"/>
      <c r="KH81" s="226"/>
      <c r="KI81" s="226"/>
      <c r="KK81" s="226"/>
      <c r="KL81" s="226"/>
      <c r="KN81" s="226"/>
      <c r="KO81" s="226"/>
      <c r="KQ81" s="226"/>
      <c r="KR81" s="226"/>
      <c r="KT81" s="226"/>
      <c r="KU81" s="226"/>
      <c r="KW81" s="226"/>
      <c r="KX81" s="226"/>
      <c r="KZ81" s="226"/>
      <c r="LA81" s="226"/>
      <c r="LC81" s="226"/>
      <c r="LD81" s="226"/>
      <c r="LF81" s="226"/>
      <c r="LG81" s="226"/>
      <c r="LI81" s="226"/>
      <c r="LJ81" s="226"/>
      <c r="LL81" s="226"/>
      <c r="LM81" s="226"/>
      <c r="LO81" s="226"/>
      <c r="LP81" s="226"/>
      <c r="LR81" s="226"/>
      <c r="LS81" s="226"/>
      <c r="LU81" s="226"/>
      <c r="LV81" s="226"/>
      <c r="LX81" s="226"/>
      <c r="LY81" s="226"/>
      <c r="MA81" s="226"/>
      <c r="MB81" s="226"/>
      <c r="MD81" s="226"/>
      <c r="ME81" s="226"/>
      <c r="MG81" s="226"/>
      <c r="MH81" s="226"/>
      <c r="MJ81" s="226"/>
      <c r="MK81" s="226"/>
      <c r="MM81" s="226"/>
      <c r="MN81" s="226"/>
      <c r="MP81" s="226"/>
      <c r="MQ81" s="226"/>
      <c r="MS81" s="226"/>
      <c r="MT81" s="226"/>
      <c r="MV81" s="226"/>
      <c r="MW81" s="226"/>
      <c r="MY81" s="226"/>
      <c r="MZ81" s="226"/>
      <c r="NB81" s="226"/>
      <c r="NC81" s="226"/>
      <c r="NE81" s="226"/>
      <c r="NF81" s="226"/>
      <c r="NH81" s="226"/>
      <c r="NI81" s="226"/>
      <c r="NK81" s="226"/>
      <c r="NL81" s="226"/>
      <c r="NN81" s="226"/>
      <c r="NO81" s="226"/>
      <c r="NQ81" s="226"/>
      <c r="NR81" s="226"/>
      <c r="NT81" s="226"/>
      <c r="NU81" s="226"/>
      <c r="NW81" s="226"/>
      <c r="NX81" s="226"/>
      <c r="NZ81" s="226"/>
      <c r="OA81" s="226"/>
      <c r="OC81" s="226"/>
      <c r="OD81" s="226"/>
      <c r="OF81" s="226"/>
      <c r="OG81" s="226"/>
      <c r="OI81" s="226"/>
      <c r="OJ81" s="226"/>
      <c r="OL81" s="226"/>
      <c r="OM81" s="226"/>
      <c r="OO81" s="226"/>
      <c r="OP81" s="226"/>
      <c r="OR81" s="226"/>
      <c r="OS81" s="226"/>
      <c r="OU81" s="226"/>
      <c r="OV81" s="226"/>
      <c r="OX81" s="226"/>
      <c r="OY81" s="226"/>
      <c r="PA81" s="226"/>
      <c r="PB81" s="226"/>
      <c r="PD81" s="226"/>
      <c r="PE81" s="226"/>
      <c r="PG81" s="226"/>
      <c r="PH81" s="226"/>
      <c r="PJ81" s="226"/>
      <c r="PK81" s="226"/>
      <c r="PM81" s="226"/>
      <c r="PN81" s="226"/>
      <c r="PP81" s="226"/>
      <c r="PQ81" s="226"/>
      <c r="PS81" s="226"/>
      <c r="PT81" s="226"/>
      <c r="PV81" s="226"/>
      <c r="PW81" s="226"/>
      <c r="PY81" s="226"/>
      <c r="PZ81" s="226"/>
      <c r="QB81" s="226"/>
      <c r="QC81" s="226"/>
      <c r="QE81" s="226"/>
      <c r="QF81" s="226"/>
      <c r="QH81" s="226"/>
      <c r="QI81" s="226"/>
      <c r="QK81" s="226"/>
      <c r="QL81" s="226"/>
      <c r="QN81" s="226"/>
      <c r="QO81" s="226"/>
      <c r="QQ81" s="226"/>
      <c r="QR81" s="226"/>
      <c r="QT81" s="226"/>
      <c r="QU81" s="226"/>
      <c r="QW81" s="226"/>
      <c r="QX81" s="226"/>
      <c r="QZ81" s="226"/>
      <c r="RA81" s="226"/>
      <c r="RC81" s="226"/>
      <c r="RD81" s="226"/>
      <c r="RF81" s="226"/>
      <c r="RG81" s="226"/>
      <c r="RI81" s="226"/>
      <c r="RJ81" s="226"/>
      <c r="RL81" s="226"/>
      <c r="RM81" s="226"/>
      <c r="RO81" s="226"/>
      <c r="RP81" s="226"/>
      <c r="RR81" s="226"/>
      <c r="RS81" s="226"/>
      <c r="RU81" s="226"/>
      <c r="RV81" s="226"/>
      <c r="RX81" s="226"/>
      <c r="RY81" s="226"/>
      <c r="SA81" s="226"/>
      <c r="SB81" s="226"/>
      <c r="SD81" s="226"/>
      <c r="SE81" s="226"/>
    </row>
    <row r="82" spans="1:499" ht="12.4" customHeight="1">
      <c r="A82" s="226" t="s">
        <v>948</v>
      </c>
      <c r="B82" s="237" t="s">
        <v>949</v>
      </c>
      <c r="C82" s="286">
        <v>0</v>
      </c>
      <c r="D82" s="238">
        <v>0</v>
      </c>
      <c r="E82" s="287">
        <v>3</v>
      </c>
      <c r="F82" s="258">
        <f>IF(E82="-","-",IF(E82="","",_xlfn.RANK.EQ(E82,$E$33:$E$89,1)+COUNTIF($E$33:E82,E82)-1))</f>
        <v>3</v>
      </c>
      <c r="G82" s="226"/>
      <c r="I82" s="226"/>
      <c r="J82" s="226"/>
      <c r="L82" s="226"/>
      <c r="M82" s="226"/>
      <c r="O82" s="226"/>
      <c r="P82" s="226"/>
      <c r="R82" s="226"/>
      <c r="S82" s="226"/>
      <c r="U82" s="226"/>
      <c r="V82" s="226"/>
      <c r="X82" s="226"/>
      <c r="Y82" s="226"/>
      <c r="AA82" s="226"/>
      <c r="AB82" s="226"/>
      <c r="AD82" s="226"/>
      <c r="AE82" s="226"/>
      <c r="AG82" s="226"/>
      <c r="AH82" s="226"/>
      <c r="AJ82" s="226"/>
      <c r="AK82" s="226"/>
      <c r="AM82" s="226"/>
      <c r="AN82" s="226"/>
      <c r="AP82" s="226"/>
      <c r="AQ82" s="226"/>
      <c r="AS82" s="226"/>
      <c r="AT82" s="226"/>
      <c r="AV82" s="226"/>
      <c r="AW82" s="226"/>
      <c r="AY82" s="226"/>
      <c r="AZ82" s="226"/>
      <c r="BB82" s="226"/>
      <c r="BC82" s="226"/>
      <c r="BE82" s="226"/>
      <c r="BF82" s="226"/>
      <c r="BH82" s="226"/>
      <c r="BI82" s="226"/>
      <c r="BK82" s="226"/>
      <c r="BL82" s="226"/>
      <c r="BN82" s="226"/>
      <c r="BO82" s="226"/>
      <c r="BQ82" s="226"/>
      <c r="BR82" s="226"/>
      <c r="BT82" s="226"/>
      <c r="BU82" s="226"/>
      <c r="BW82" s="226"/>
      <c r="BX82" s="226"/>
      <c r="BZ82" s="226"/>
      <c r="CA82" s="226"/>
      <c r="CC82" s="226"/>
      <c r="CD82" s="226"/>
      <c r="CF82" s="226"/>
      <c r="CG82" s="226"/>
      <c r="CI82" s="226"/>
      <c r="CJ82" s="226"/>
      <c r="CL82" s="226"/>
      <c r="CM82" s="226"/>
      <c r="CO82" s="226"/>
      <c r="CP82" s="226"/>
      <c r="CR82" s="226"/>
      <c r="CS82" s="226"/>
      <c r="CU82" s="226"/>
      <c r="CV82" s="226"/>
      <c r="CX82" s="226"/>
      <c r="CY82" s="226"/>
      <c r="DA82" s="226"/>
      <c r="DB82" s="226"/>
      <c r="DD82" s="226"/>
      <c r="DE82" s="226"/>
      <c r="DG82" s="226"/>
      <c r="DH82" s="226"/>
      <c r="DJ82" s="226"/>
      <c r="DK82" s="226"/>
      <c r="DM82" s="226"/>
      <c r="DN82" s="226"/>
      <c r="DP82" s="226"/>
      <c r="DQ82" s="226"/>
      <c r="DS82" s="226"/>
      <c r="DT82" s="226"/>
      <c r="DV82" s="226"/>
      <c r="DW82" s="226"/>
      <c r="DY82" s="226"/>
      <c r="DZ82" s="226"/>
      <c r="EB82" s="226"/>
      <c r="EC82" s="226"/>
      <c r="EE82" s="226"/>
      <c r="EF82" s="226"/>
      <c r="EH82" s="226"/>
      <c r="EI82" s="226"/>
      <c r="EK82" s="226"/>
      <c r="EL82" s="226"/>
      <c r="EN82" s="226"/>
      <c r="EO82" s="226"/>
      <c r="EQ82" s="226"/>
      <c r="ER82" s="226"/>
      <c r="ET82" s="226"/>
      <c r="EU82" s="226"/>
      <c r="EW82" s="226"/>
      <c r="EX82" s="226"/>
      <c r="EZ82" s="226"/>
      <c r="FA82" s="226"/>
      <c r="FC82" s="226"/>
      <c r="FD82" s="226"/>
      <c r="FF82" s="226"/>
      <c r="FG82" s="226"/>
      <c r="FI82" s="226"/>
      <c r="FJ82" s="226"/>
      <c r="FL82" s="226"/>
      <c r="FM82" s="226"/>
      <c r="FO82" s="226"/>
      <c r="FP82" s="226"/>
      <c r="FR82" s="226"/>
      <c r="FS82" s="226"/>
      <c r="FU82" s="226"/>
      <c r="FV82" s="226"/>
      <c r="FX82" s="226"/>
      <c r="FY82" s="226"/>
      <c r="GA82" s="226"/>
      <c r="GB82" s="226"/>
      <c r="GD82" s="226"/>
      <c r="GE82" s="226"/>
      <c r="GG82" s="226"/>
      <c r="GH82" s="226"/>
      <c r="GJ82" s="226"/>
      <c r="GK82" s="226"/>
      <c r="GM82" s="226"/>
      <c r="GN82" s="226"/>
      <c r="GP82" s="226"/>
      <c r="GQ82" s="226"/>
      <c r="GS82" s="226"/>
      <c r="GT82" s="226"/>
      <c r="GV82" s="226"/>
      <c r="GW82" s="226"/>
      <c r="GY82" s="226"/>
      <c r="GZ82" s="226"/>
      <c r="HB82" s="226"/>
      <c r="HC82" s="226"/>
      <c r="HE82" s="226"/>
      <c r="HF82" s="226"/>
      <c r="HH82" s="226"/>
      <c r="HI82" s="226"/>
      <c r="HK82" s="226"/>
      <c r="HL82" s="226"/>
      <c r="HN82" s="226"/>
      <c r="HO82" s="226"/>
      <c r="HQ82" s="226"/>
      <c r="HR82" s="226"/>
      <c r="HT82" s="226"/>
      <c r="HU82" s="226"/>
      <c r="HW82" s="226"/>
      <c r="HX82" s="226"/>
      <c r="HZ82" s="226"/>
      <c r="IA82" s="226"/>
      <c r="IC82" s="226"/>
      <c r="ID82" s="226"/>
      <c r="IF82" s="226"/>
      <c r="IG82" s="226"/>
      <c r="II82" s="226"/>
      <c r="IJ82" s="226"/>
      <c r="IL82" s="226"/>
      <c r="IM82" s="226"/>
      <c r="IO82" s="226"/>
      <c r="IP82" s="226"/>
      <c r="IR82" s="226"/>
      <c r="IS82" s="226"/>
      <c r="IU82" s="226"/>
      <c r="IV82" s="226"/>
      <c r="IX82" s="226"/>
      <c r="IY82" s="226"/>
      <c r="JA82" s="226"/>
      <c r="JB82" s="226"/>
      <c r="JD82" s="226"/>
      <c r="JE82" s="226"/>
      <c r="JG82" s="226"/>
      <c r="JH82" s="226"/>
      <c r="JJ82" s="226"/>
      <c r="JK82" s="226"/>
      <c r="JM82" s="226"/>
      <c r="JN82" s="226"/>
      <c r="JP82" s="226"/>
      <c r="JQ82" s="226"/>
      <c r="JS82" s="226"/>
      <c r="JT82" s="226"/>
      <c r="JV82" s="226"/>
      <c r="JW82" s="226"/>
      <c r="JY82" s="226"/>
      <c r="JZ82" s="226"/>
      <c r="KB82" s="226"/>
      <c r="KC82" s="226"/>
      <c r="KE82" s="226"/>
      <c r="KF82" s="226"/>
      <c r="KH82" s="226"/>
      <c r="KI82" s="226"/>
      <c r="KK82" s="226"/>
      <c r="KL82" s="226"/>
      <c r="KN82" s="226"/>
      <c r="KO82" s="226"/>
      <c r="KQ82" s="226"/>
      <c r="KR82" s="226"/>
      <c r="KT82" s="226"/>
      <c r="KU82" s="226"/>
      <c r="KW82" s="226"/>
      <c r="KX82" s="226"/>
      <c r="KZ82" s="226"/>
      <c r="LA82" s="226"/>
      <c r="LC82" s="226"/>
      <c r="LD82" s="226"/>
      <c r="LF82" s="226"/>
      <c r="LG82" s="226"/>
      <c r="LI82" s="226"/>
      <c r="LJ82" s="226"/>
      <c r="LL82" s="226"/>
      <c r="LM82" s="226"/>
      <c r="LO82" s="226"/>
      <c r="LP82" s="226"/>
      <c r="LR82" s="226"/>
      <c r="LS82" s="226"/>
      <c r="LU82" s="226"/>
      <c r="LV82" s="226"/>
      <c r="LX82" s="226"/>
      <c r="LY82" s="226"/>
      <c r="MA82" s="226"/>
      <c r="MB82" s="226"/>
      <c r="MD82" s="226"/>
      <c r="ME82" s="226"/>
      <c r="MG82" s="226"/>
      <c r="MH82" s="226"/>
      <c r="MJ82" s="226"/>
      <c r="MK82" s="226"/>
      <c r="MM82" s="226"/>
      <c r="MN82" s="226"/>
      <c r="MP82" s="226"/>
      <c r="MQ82" s="226"/>
      <c r="MS82" s="226"/>
      <c r="MT82" s="226"/>
      <c r="MV82" s="226"/>
      <c r="MW82" s="226"/>
      <c r="MY82" s="226"/>
      <c r="MZ82" s="226"/>
      <c r="NB82" s="226"/>
      <c r="NC82" s="226"/>
      <c r="NE82" s="226"/>
      <c r="NF82" s="226"/>
      <c r="NH82" s="226"/>
      <c r="NI82" s="226"/>
      <c r="NK82" s="226"/>
      <c r="NL82" s="226"/>
      <c r="NN82" s="226"/>
      <c r="NO82" s="226"/>
      <c r="NQ82" s="226"/>
      <c r="NR82" s="226"/>
      <c r="NT82" s="226"/>
      <c r="NU82" s="226"/>
      <c r="NW82" s="226"/>
      <c r="NX82" s="226"/>
      <c r="NZ82" s="226"/>
      <c r="OA82" s="226"/>
      <c r="OC82" s="226"/>
      <c r="OD82" s="226"/>
      <c r="OF82" s="226"/>
      <c r="OG82" s="226"/>
      <c r="OI82" s="226"/>
      <c r="OJ82" s="226"/>
      <c r="OL82" s="226"/>
      <c r="OM82" s="226"/>
      <c r="OO82" s="226"/>
      <c r="OP82" s="226"/>
      <c r="OR82" s="226"/>
      <c r="OS82" s="226"/>
      <c r="OU82" s="226"/>
      <c r="OV82" s="226"/>
      <c r="OX82" s="226"/>
      <c r="OY82" s="226"/>
      <c r="PA82" s="226"/>
      <c r="PB82" s="226"/>
      <c r="PD82" s="226"/>
      <c r="PE82" s="226"/>
      <c r="PG82" s="226"/>
      <c r="PH82" s="226"/>
      <c r="PJ82" s="226"/>
      <c r="PK82" s="226"/>
      <c r="PM82" s="226"/>
      <c r="PN82" s="226"/>
      <c r="PP82" s="226"/>
      <c r="PQ82" s="226"/>
      <c r="PS82" s="226"/>
      <c r="PT82" s="226"/>
      <c r="PV82" s="226"/>
      <c r="PW82" s="226"/>
      <c r="PY82" s="226"/>
      <c r="PZ82" s="226"/>
      <c r="QB82" s="226"/>
      <c r="QC82" s="226"/>
      <c r="QE82" s="226"/>
      <c r="QF82" s="226"/>
      <c r="QH82" s="226"/>
      <c r="QI82" s="226"/>
      <c r="QK82" s="226"/>
      <c r="QL82" s="226"/>
      <c r="QN82" s="226"/>
      <c r="QO82" s="226"/>
      <c r="QQ82" s="226"/>
      <c r="QR82" s="226"/>
      <c r="QT82" s="226"/>
      <c r="QU82" s="226"/>
      <c r="QW82" s="226"/>
      <c r="QX82" s="226"/>
      <c r="QZ82" s="226"/>
      <c r="RA82" s="226"/>
      <c r="RC82" s="226"/>
      <c r="RD82" s="226"/>
      <c r="RF82" s="226"/>
      <c r="RG82" s="226"/>
      <c r="RI82" s="226"/>
      <c r="RJ82" s="226"/>
      <c r="RL82" s="226"/>
      <c r="RM82" s="226"/>
      <c r="RO82" s="226"/>
      <c r="RP82" s="226"/>
      <c r="RR82" s="226"/>
      <c r="RS82" s="226"/>
      <c r="RU82" s="226"/>
      <c r="RV82" s="226"/>
      <c r="RX82" s="226"/>
      <c r="RY82" s="226"/>
      <c r="SA82" s="226"/>
      <c r="SB82" s="226"/>
      <c r="SD82" s="226"/>
      <c r="SE82" s="226"/>
    </row>
    <row r="83" spans="1:499" ht="12.4" customHeight="1">
      <c r="A83" s="226" t="s">
        <v>950</v>
      </c>
      <c r="B83" s="237" t="s">
        <v>810</v>
      </c>
      <c r="C83" s="286">
        <v>0</v>
      </c>
      <c r="D83" s="238">
        <v>0</v>
      </c>
      <c r="E83" s="287">
        <v>15</v>
      </c>
      <c r="F83" s="258">
        <f>IF(E83="-","-",IF(E83="","",_xlfn.RANK.EQ(E83,$E$33:$E$89,1)+COUNTIF($E$33:E83,E83)-1))</f>
        <v>18</v>
      </c>
      <c r="G83" s="226"/>
      <c r="I83" s="226"/>
      <c r="J83" s="226"/>
      <c r="L83" s="226"/>
      <c r="M83" s="226"/>
      <c r="O83" s="226"/>
      <c r="P83" s="226"/>
      <c r="R83" s="226"/>
      <c r="S83" s="226"/>
      <c r="U83" s="226"/>
      <c r="V83" s="226"/>
      <c r="X83" s="226"/>
      <c r="Y83" s="226"/>
      <c r="AA83" s="226"/>
      <c r="AB83" s="226"/>
      <c r="AD83" s="226"/>
      <c r="AE83" s="226"/>
      <c r="AG83" s="226"/>
      <c r="AH83" s="226"/>
      <c r="AJ83" s="226"/>
      <c r="AK83" s="226"/>
      <c r="AM83" s="226"/>
      <c r="AN83" s="226"/>
      <c r="AP83" s="226"/>
      <c r="AQ83" s="226"/>
      <c r="AS83" s="226"/>
      <c r="AT83" s="226"/>
      <c r="AV83" s="226"/>
      <c r="AW83" s="226"/>
      <c r="AY83" s="226"/>
      <c r="AZ83" s="226"/>
      <c r="BB83" s="226"/>
      <c r="BC83" s="226"/>
      <c r="BE83" s="226"/>
      <c r="BF83" s="226"/>
      <c r="BH83" s="226"/>
      <c r="BI83" s="226"/>
      <c r="BK83" s="226"/>
      <c r="BL83" s="226"/>
      <c r="BN83" s="226"/>
      <c r="BO83" s="226"/>
      <c r="BQ83" s="226"/>
      <c r="BR83" s="226"/>
      <c r="BT83" s="226"/>
      <c r="BU83" s="226"/>
      <c r="BW83" s="226"/>
      <c r="BX83" s="226"/>
      <c r="BZ83" s="226"/>
      <c r="CA83" s="226"/>
      <c r="CC83" s="226"/>
      <c r="CD83" s="226"/>
      <c r="CF83" s="226"/>
      <c r="CG83" s="226"/>
      <c r="CI83" s="226"/>
      <c r="CJ83" s="226"/>
      <c r="CL83" s="226"/>
      <c r="CM83" s="226"/>
      <c r="CO83" s="226"/>
      <c r="CP83" s="226"/>
      <c r="CR83" s="226"/>
      <c r="CS83" s="226"/>
      <c r="CU83" s="226"/>
      <c r="CV83" s="226"/>
      <c r="CX83" s="226"/>
      <c r="CY83" s="226"/>
      <c r="DA83" s="226"/>
      <c r="DB83" s="226"/>
      <c r="DD83" s="226"/>
      <c r="DE83" s="226"/>
      <c r="DG83" s="226"/>
      <c r="DH83" s="226"/>
      <c r="DJ83" s="226"/>
      <c r="DK83" s="226"/>
      <c r="DM83" s="226"/>
      <c r="DN83" s="226"/>
      <c r="DP83" s="226"/>
      <c r="DQ83" s="226"/>
      <c r="DS83" s="226"/>
      <c r="DT83" s="226"/>
      <c r="DV83" s="226"/>
      <c r="DW83" s="226"/>
      <c r="DY83" s="226"/>
      <c r="DZ83" s="226"/>
      <c r="EB83" s="226"/>
      <c r="EC83" s="226"/>
      <c r="EE83" s="226"/>
      <c r="EF83" s="226"/>
      <c r="EH83" s="226"/>
      <c r="EI83" s="226"/>
      <c r="EK83" s="226"/>
      <c r="EL83" s="226"/>
      <c r="EN83" s="226"/>
      <c r="EO83" s="226"/>
      <c r="EQ83" s="226"/>
      <c r="ER83" s="226"/>
      <c r="ET83" s="226"/>
      <c r="EU83" s="226"/>
      <c r="EW83" s="226"/>
      <c r="EX83" s="226"/>
      <c r="EZ83" s="226"/>
      <c r="FA83" s="226"/>
      <c r="FC83" s="226"/>
      <c r="FD83" s="226"/>
      <c r="FF83" s="226"/>
      <c r="FG83" s="226"/>
      <c r="FI83" s="226"/>
      <c r="FJ83" s="226"/>
      <c r="FL83" s="226"/>
      <c r="FM83" s="226"/>
      <c r="FO83" s="226"/>
      <c r="FP83" s="226"/>
      <c r="FR83" s="226"/>
      <c r="FS83" s="226"/>
      <c r="FU83" s="226"/>
      <c r="FV83" s="226"/>
      <c r="FX83" s="226"/>
      <c r="FY83" s="226"/>
      <c r="GA83" s="226"/>
      <c r="GB83" s="226"/>
      <c r="GD83" s="226"/>
      <c r="GE83" s="226"/>
      <c r="GG83" s="226"/>
      <c r="GH83" s="226"/>
      <c r="GJ83" s="226"/>
      <c r="GK83" s="226"/>
      <c r="GM83" s="226"/>
      <c r="GN83" s="226"/>
      <c r="GP83" s="226"/>
      <c r="GQ83" s="226"/>
      <c r="GS83" s="226"/>
      <c r="GT83" s="226"/>
      <c r="GV83" s="226"/>
      <c r="GW83" s="226"/>
      <c r="GY83" s="226"/>
      <c r="GZ83" s="226"/>
      <c r="HB83" s="226"/>
      <c r="HC83" s="226"/>
      <c r="HE83" s="226"/>
      <c r="HF83" s="226"/>
      <c r="HH83" s="226"/>
      <c r="HI83" s="226"/>
      <c r="HK83" s="226"/>
      <c r="HL83" s="226"/>
      <c r="HN83" s="226"/>
      <c r="HO83" s="226"/>
      <c r="HQ83" s="226"/>
      <c r="HR83" s="226"/>
      <c r="HT83" s="226"/>
      <c r="HU83" s="226"/>
      <c r="HW83" s="226"/>
      <c r="HX83" s="226"/>
      <c r="HZ83" s="226"/>
      <c r="IA83" s="226"/>
      <c r="IC83" s="226"/>
      <c r="ID83" s="226"/>
      <c r="IF83" s="226"/>
      <c r="IG83" s="226"/>
      <c r="II83" s="226"/>
      <c r="IJ83" s="226"/>
      <c r="IL83" s="226"/>
      <c r="IM83" s="226"/>
      <c r="IO83" s="226"/>
      <c r="IP83" s="226"/>
      <c r="IR83" s="226"/>
      <c r="IS83" s="226"/>
      <c r="IU83" s="226"/>
      <c r="IV83" s="226"/>
      <c r="IX83" s="226"/>
      <c r="IY83" s="226"/>
      <c r="JA83" s="226"/>
      <c r="JB83" s="226"/>
      <c r="JD83" s="226"/>
      <c r="JE83" s="226"/>
      <c r="JG83" s="226"/>
      <c r="JH83" s="226"/>
      <c r="JJ83" s="226"/>
      <c r="JK83" s="226"/>
      <c r="JM83" s="226"/>
      <c r="JN83" s="226"/>
      <c r="JP83" s="226"/>
      <c r="JQ83" s="226"/>
      <c r="JS83" s="226"/>
      <c r="JT83" s="226"/>
      <c r="JV83" s="226"/>
      <c r="JW83" s="226"/>
      <c r="JY83" s="226"/>
      <c r="JZ83" s="226"/>
      <c r="KB83" s="226"/>
      <c r="KC83" s="226"/>
      <c r="KE83" s="226"/>
      <c r="KF83" s="226"/>
      <c r="KH83" s="226"/>
      <c r="KI83" s="226"/>
      <c r="KK83" s="226"/>
      <c r="KL83" s="226"/>
      <c r="KN83" s="226"/>
      <c r="KO83" s="226"/>
      <c r="KQ83" s="226"/>
      <c r="KR83" s="226"/>
      <c r="KT83" s="226"/>
      <c r="KU83" s="226"/>
      <c r="KW83" s="226"/>
      <c r="KX83" s="226"/>
      <c r="KZ83" s="226"/>
      <c r="LA83" s="226"/>
      <c r="LC83" s="226"/>
      <c r="LD83" s="226"/>
      <c r="LF83" s="226"/>
      <c r="LG83" s="226"/>
      <c r="LI83" s="226"/>
      <c r="LJ83" s="226"/>
      <c r="LL83" s="226"/>
      <c r="LM83" s="226"/>
      <c r="LO83" s="226"/>
      <c r="LP83" s="226"/>
      <c r="LR83" s="226"/>
      <c r="LS83" s="226"/>
      <c r="LU83" s="226"/>
      <c r="LV83" s="226"/>
      <c r="LX83" s="226"/>
      <c r="LY83" s="226"/>
      <c r="MA83" s="226"/>
      <c r="MB83" s="226"/>
      <c r="MD83" s="226"/>
      <c r="ME83" s="226"/>
      <c r="MG83" s="226"/>
      <c r="MH83" s="226"/>
      <c r="MJ83" s="226"/>
      <c r="MK83" s="226"/>
      <c r="MM83" s="226"/>
      <c r="MN83" s="226"/>
      <c r="MP83" s="226"/>
      <c r="MQ83" s="226"/>
      <c r="MS83" s="226"/>
      <c r="MT83" s="226"/>
      <c r="MV83" s="226"/>
      <c r="MW83" s="226"/>
      <c r="MY83" s="226"/>
      <c r="MZ83" s="226"/>
      <c r="NB83" s="226"/>
      <c r="NC83" s="226"/>
      <c r="NE83" s="226"/>
      <c r="NF83" s="226"/>
      <c r="NH83" s="226"/>
      <c r="NI83" s="226"/>
      <c r="NK83" s="226"/>
      <c r="NL83" s="226"/>
      <c r="NN83" s="226"/>
      <c r="NO83" s="226"/>
      <c r="NQ83" s="226"/>
      <c r="NR83" s="226"/>
      <c r="NT83" s="226"/>
      <c r="NU83" s="226"/>
      <c r="NW83" s="226"/>
      <c r="NX83" s="226"/>
      <c r="NZ83" s="226"/>
      <c r="OA83" s="226"/>
      <c r="OC83" s="226"/>
      <c r="OD83" s="226"/>
      <c r="OF83" s="226"/>
      <c r="OG83" s="226"/>
      <c r="OI83" s="226"/>
      <c r="OJ83" s="226"/>
      <c r="OL83" s="226"/>
      <c r="OM83" s="226"/>
      <c r="OO83" s="226"/>
      <c r="OP83" s="226"/>
      <c r="OR83" s="226"/>
      <c r="OS83" s="226"/>
      <c r="OU83" s="226"/>
      <c r="OV83" s="226"/>
      <c r="OX83" s="226"/>
      <c r="OY83" s="226"/>
      <c r="PA83" s="226"/>
      <c r="PB83" s="226"/>
      <c r="PD83" s="226"/>
      <c r="PE83" s="226"/>
      <c r="PG83" s="226"/>
      <c r="PH83" s="226"/>
      <c r="PJ83" s="226"/>
      <c r="PK83" s="226"/>
      <c r="PM83" s="226"/>
      <c r="PN83" s="226"/>
      <c r="PP83" s="226"/>
      <c r="PQ83" s="226"/>
      <c r="PS83" s="226"/>
      <c r="PT83" s="226"/>
      <c r="PV83" s="226"/>
      <c r="PW83" s="226"/>
      <c r="PY83" s="226"/>
      <c r="PZ83" s="226"/>
      <c r="QB83" s="226"/>
      <c r="QC83" s="226"/>
      <c r="QE83" s="226"/>
      <c r="QF83" s="226"/>
      <c r="QH83" s="226"/>
      <c r="QI83" s="226"/>
      <c r="QK83" s="226"/>
      <c r="QL83" s="226"/>
      <c r="QN83" s="226"/>
      <c r="QO83" s="226"/>
      <c r="QQ83" s="226"/>
      <c r="QR83" s="226"/>
      <c r="QT83" s="226"/>
      <c r="QU83" s="226"/>
      <c r="QW83" s="226"/>
      <c r="QX83" s="226"/>
      <c r="QZ83" s="226"/>
      <c r="RA83" s="226"/>
      <c r="RC83" s="226"/>
      <c r="RD83" s="226"/>
      <c r="RF83" s="226"/>
      <c r="RG83" s="226"/>
      <c r="RI83" s="226"/>
      <c r="RJ83" s="226"/>
      <c r="RL83" s="226"/>
      <c r="RM83" s="226"/>
      <c r="RO83" s="226"/>
      <c r="RP83" s="226"/>
      <c r="RR83" s="226"/>
      <c r="RS83" s="226"/>
      <c r="RU83" s="226"/>
      <c r="RV83" s="226"/>
      <c r="RX83" s="226"/>
      <c r="RY83" s="226"/>
      <c r="SA83" s="226"/>
      <c r="SB83" s="226"/>
      <c r="SD83" s="226"/>
      <c r="SE83" s="226"/>
    </row>
    <row r="84" spans="1:499" ht="12.4" customHeight="1">
      <c r="A84" s="226" t="s">
        <v>951</v>
      </c>
      <c r="B84" s="237" t="s">
        <v>812</v>
      </c>
      <c r="C84" s="286">
        <v>0</v>
      </c>
      <c r="D84" s="238">
        <v>0</v>
      </c>
      <c r="E84" s="287">
        <v>5</v>
      </c>
      <c r="F84" s="258">
        <f>IF(E84="-","-",IF(E84="","",_xlfn.RANK.EQ(E84,$E$33:$E$89,1)+COUNTIF($E$33:E84,E84)-1))</f>
        <v>7</v>
      </c>
      <c r="G84" s="226"/>
      <c r="I84" s="226"/>
      <c r="J84" s="226"/>
      <c r="L84" s="226"/>
      <c r="M84" s="226"/>
      <c r="O84" s="226"/>
      <c r="P84" s="226"/>
      <c r="R84" s="226"/>
      <c r="S84" s="226"/>
      <c r="U84" s="226"/>
      <c r="V84" s="226"/>
      <c r="X84" s="226"/>
      <c r="Y84" s="226"/>
      <c r="AA84" s="226"/>
      <c r="AB84" s="226"/>
      <c r="AD84" s="226"/>
      <c r="AE84" s="226"/>
      <c r="AG84" s="226"/>
      <c r="AH84" s="226"/>
      <c r="AJ84" s="226"/>
      <c r="AK84" s="226"/>
      <c r="AM84" s="226"/>
      <c r="AN84" s="226"/>
      <c r="AP84" s="226"/>
      <c r="AQ84" s="226"/>
      <c r="AS84" s="226"/>
      <c r="AT84" s="226"/>
      <c r="AV84" s="226"/>
      <c r="AW84" s="226"/>
      <c r="AY84" s="226"/>
      <c r="AZ84" s="226"/>
      <c r="BB84" s="226"/>
      <c r="BC84" s="226"/>
      <c r="BE84" s="226"/>
      <c r="BF84" s="226"/>
      <c r="BH84" s="226"/>
      <c r="BI84" s="226"/>
      <c r="BK84" s="226"/>
      <c r="BL84" s="226"/>
      <c r="BN84" s="226"/>
      <c r="BO84" s="226"/>
      <c r="BQ84" s="226"/>
      <c r="BR84" s="226"/>
      <c r="BT84" s="226"/>
      <c r="BU84" s="226"/>
      <c r="BW84" s="226"/>
      <c r="BX84" s="226"/>
      <c r="BZ84" s="226"/>
      <c r="CA84" s="226"/>
      <c r="CC84" s="226"/>
      <c r="CD84" s="226"/>
      <c r="CF84" s="226"/>
      <c r="CG84" s="226"/>
      <c r="CI84" s="226"/>
      <c r="CJ84" s="226"/>
      <c r="CL84" s="226"/>
      <c r="CM84" s="226"/>
      <c r="CO84" s="226"/>
      <c r="CP84" s="226"/>
      <c r="CR84" s="226"/>
      <c r="CS84" s="226"/>
      <c r="CU84" s="226"/>
      <c r="CV84" s="226"/>
      <c r="CX84" s="226"/>
      <c r="CY84" s="226"/>
      <c r="DA84" s="226"/>
      <c r="DB84" s="226"/>
      <c r="DD84" s="226"/>
      <c r="DE84" s="226"/>
      <c r="DG84" s="226"/>
      <c r="DH84" s="226"/>
      <c r="DJ84" s="226"/>
      <c r="DK84" s="226"/>
      <c r="DM84" s="226"/>
      <c r="DN84" s="226"/>
      <c r="DP84" s="226"/>
      <c r="DQ84" s="226"/>
      <c r="DS84" s="226"/>
      <c r="DT84" s="226"/>
      <c r="DV84" s="226"/>
      <c r="DW84" s="226"/>
      <c r="DY84" s="226"/>
      <c r="DZ84" s="226"/>
      <c r="EB84" s="226"/>
      <c r="EC84" s="226"/>
      <c r="EE84" s="226"/>
      <c r="EF84" s="226"/>
      <c r="EH84" s="226"/>
      <c r="EI84" s="226"/>
      <c r="EK84" s="226"/>
      <c r="EL84" s="226"/>
      <c r="EN84" s="226"/>
      <c r="EO84" s="226"/>
      <c r="EQ84" s="226"/>
      <c r="ER84" s="226"/>
      <c r="ET84" s="226"/>
      <c r="EU84" s="226"/>
      <c r="EW84" s="226"/>
      <c r="EX84" s="226"/>
      <c r="EZ84" s="226"/>
      <c r="FA84" s="226"/>
      <c r="FC84" s="226"/>
      <c r="FD84" s="226"/>
      <c r="FF84" s="226"/>
      <c r="FG84" s="226"/>
      <c r="FI84" s="226"/>
      <c r="FJ84" s="226"/>
      <c r="FL84" s="226"/>
      <c r="FM84" s="226"/>
      <c r="FO84" s="226"/>
      <c r="FP84" s="226"/>
      <c r="FR84" s="226"/>
      <c r="FS84" s="226"/>
      <c r="FU84" s="226"/>
      <c r="FV84" s="226"/>
      <c r="FX84" s="226"/>
      <c r="FY84" s="226"/>
      <c r="GA84" s="226"/>
      <c r="GB84" s="226"/>
      <c r="GD84" s="226"/>
      <c r="GE84" s="226"/>
      <c r="GG84" s="226"/>
      <c r="GH84" s="226"/>
      <c r="GJ84" s="226"/>
      <c r="GK84" s="226"/>
      <c r="GM84" s="226"/>
      <c r="GN84" s="226"/>
      <c r="GP84" s="226"/>
      <c r="GQ84" s="226"/>
      <c r="GS84" s="226"/>
      <c r="GT84" s="226"/>
      <c r="GV84" s="226"/>
      <c r="GW84" s="226"/>
      <c r="GY84" s="226"/>
      <c r="GZ84" s="226"/>
      <c r="HB84" s="226"/>
      <c r="HC84" s="226"/>
      <c r="HE84" s="226"/>
      <c r="HF84" s="226"/>
      <c r="HH84" s="226"/>
      <c r="HI84" s="226"/>
      <c r="HK84" s="226"/>
      <c r="HL84" s="226"/>
      <c r="HN84" s="226"/>
      <c r="HO84" s="226"/>
      <c r="HQ84" s="226"/>
      <c r="HR84" s="226"/>
      <c r="HT84" s="226"/>
      <c r="HU84" s="226"/>
      <c r="HW84" s="226"/>
      <c r="HX84" s="226"/>
      <c r="HZ84" s="226"/>
      <c r="IA84" s="226"/>
      <c r="IC84" s="226"/>
      <c r="ID84" s="226"/>
      <c r="IF84" s="226"/>
      <c r="IG84" s="226"/>
      <c r="II84" s="226"/>
      <c r="IJ84" s="226"/>
      <c r="IL84" s="226"/>
      <c r="IM84" s="226"/>
      <c r="IO84" s="226"/>
      <c r="IP84" s="226"/>
      <c r="IR84" s="226"/>
      <c r="IS84" s="226"/>
      <c r="IU84" s="226"/>
      <c r="IV84" s="226"/>
      <c r="IX84" s="226"/>
      <c r="IY84" s="226"/>
      <c r="JA84" s="226"/>
      <c r="JB84" s="226"/>
      <c r="JD84" s="226"/>
      <c r="JE84" s="226"/>
      <c r="JG84" s="226"/>
      <c r="JH84" s="226"/>
      <c r="JJ84" s="226"/>
      <c r="JK84" s="226"/>
      <c r="JM84" s="226"/>
      <c r="JN84" s="226"/>
      <c r="JP84" s="226"/>
      <c r="JQ84" s="226"/>
      <c r="JS84" s="226"/>
      <c r="JT84" s="226"/>
      <c r="JV84" s="226"/>
      <c r="JW84" s="226"/>
      <c r="JY84" s="226"/>
      <c r="JZ84" s="226"/>
      <c r="KB84" s="226"/>
      <c r="KC84" s="226"/>
      <c r="KE84" s="226"/>
      <c r="KF84" s="226"/>
      <c r="KH84" s="226"/>
      <c r="KI84" s="226"/>
      <c r="KK84" s="226"/>
      <c r="KL84" s="226"/>
      <c r="KN84" s="226"/>
      <c r="KO84" s="226"/>
      <c r="KQ84" s="226"/>
      <c r="KR84" s="226"/>
      <c r="KT84" s="226"/>
      <c r="KU84" s="226"/>
      <c r="KW84" s="226"/>
      <c r="KX84" s="226"/>
      <c r="KZ84" s="226"/>
      <c r="LA84" s="226"/>
      <c r="LC84" s="226"/>
      <c r="LD84" s="226"/>
      <c r="LF84" s="226"/>
      <c r="LG84" s="226"/>
      <c r="LI84" s="226"/>
      <c r="LJ84" s="226"/>
      <c r="LL84" s="226"/>
      <c r="LM84" s="226"/>
      <c r="LO84" s="226"/>
      <c r="LP84" s="226"/>
      <c r="LR84" s="226"/>
      <c r="LS84" s="226"/>
      <c r="LU84" s="226"/>
      <c r="LV84" s="226"/>
      <c r="LX84" s="226"/>
      <c r="LY84" s="226"/>
      <c r="MA84" s="226"/>
      <c r="MB84" s="226"/>
      <c r="MD84" s="226"/>
      <c r="ME84" s="226"/>
      <c r="MG84" s="226"/>
      <c r="MH84" s="226"/>
      <c r="MJ84" s="226"/>
      <c r="MK84" s="226"/>
      <c r="MM84" s="226"/>
      <c r="MN84" s="226"/>
      <c r="MP84" s="226"/>
      <c r="MQ84" s="226"/>
      <c r="MS84" s="226"/>
      <c r="MT84" s="226"/>
      <c r="MV84" s="226"/>
      <c r="MW84" s="226"/>
      <c r="MY84" s="226"/>
      <c r="MZ84" s="226"/>
      <c r="NB84" s="226"/>
      <c r="NC84" s="226"/>
      <c r="NE84" s="226"/>
      <c r="NF84" s="226"/>
      <c r="NH84" s="226"/>
      <c r="NI84" s="226"/>
      <c r="NK84" s="226"/>
      <c r="NL84" s="226"/>
      <c r="NN84" s="226"/>
      <c r="NO84" s="226"/>
      <c r="NQ84" s="226"/>
      <c r="NR84" s="226"/>
      <c r="NT84" s="226"/>
      <c r="NU84" s="226"/>
      <c r="NW84" s="226"/>
      <c r="NX84" s="226"/>
      <c r="NZ84" s="226"/>
      <c r="OA84" s="226"/>
      <c r="OC84" s="226"/>
      <c r="OD84" s="226"/>
      <c r="OF84" s="226"/>
      <c r="OG84" s="226"/>
      <c r="OI84" s="226"/>
      <c r="OJ84" s="226"/>
      <c r="OL84" s="226"/>
      <c r="OM84" s="226"/>
      <c r="OO84" s="226"/>
      <c r="OP84" s="226"/>
      <c r="OR84" s="226"/>
      <c r="OS84" s="226"/>
      <c r="OU84" s="226"/>
      <c r="OV84" s="226"/>
      <c r="OX84" s="226"/>
      <c r="OY84" s="226"/>
      <c r="PA84" s="226"/>
      <c r="PB84" s="226"/>
      <c r="PD84" s="226"/>
      <c r="PE84" s="226"/>
      <c r="PG84" s="226"/>
      <c r="PH84" s="226"/>
      <c r="PJ84" s="226"/>
      <c r="PK84" s="226"/>
      <c r="PM84" s="226"/>
      <c r="PN84" s="226"/>
      <c r="PP84" s="226"/>
      <c r="PQ84" s="226"/>
      <c r="PS84" s="226"/>
      <c r="PT84" s="226"/>
      <c r="PV84" s="226"/>
      <c r="PW84" s="226"/>
      <c r="PY84" s="226"/>
      <c r="PZ84" s="226"/>
      <c r="QB84" s="226"/>
      <c r="QC84" s="226"/>
      <c r="QE84" s="226"/>
      <c r="QF84" s="226"/>
      <c r="QH84" s="226"/>
      <c r="QI84" s="226"/>
      <c r="QK84" s="226"/>
      <c r="QL84" s="226"/>
      <c r="QN84" s="226"/>
      <c r="QO84" s="226"/>
      <c r="QQ84" s="226"/>
      <c r="QR84" s="226"/>
      <c r="QT84" s="226"/>
      <c r="QU84" s="226"/>
      <c r="QW84" s="226"/>
      <c r="QX84" s="226"/>
      <c r="QZ84" s="226"/>
      <c r="RA84" s="226"/>
      <c r="RC84" s="226"/>
      <c r="RD84" s="226"/>
      <c r="RF84" s="226"/>
      <c r="RG84" s="226"/>
      <c r="RI84" s="226"/>
      <c r="RJ84" s="226"/>
      <c r="RL84" s="226"/>
      <c r="RM84" s="226"/>
      <c r="RO84" s="226"/>
      <c r="RP84" s="226"/>
      <c r="RR84" s="226"/>
      <c r="RS84" s="226"/>
      <c r="RU84" s="226"/>
      <c r="RV84" s="226"/>
      <c r="RX84" s="226"/>
      <c r="RY84" s="226"/>
      <c r="SA84" s="226"/>
      <c r="SB84" s="226"/>
      <c r="SD84" s="226"/>
      <c r="SE84" s="226"/>
    </row>
    <row r="85" spans="1:499" ht="12.4" customHeight="1">
      <c r="A85" s="226" t="s">
        <v>952</v>
      </c>
      <c r="B85" s="237" t="s">
        <v>814</v>
      </c>
      <c r="C85" s="286">
        <v>0</v>
      </c>
      <c r="D85" s="238">
        <v>0</v>
      </c>
      <c r="E85" s="287">
        <v>9</v>
      </c>
      <c r="F85" s="258">
        <f>IF(E85="-","-",IF(E85="","",_xlfn.RANK.EQ(E85,$E$33:$E$89,1)+COUNTIF($E$33:E85,E85)-1))</f>
        <v>11</v>
      </c>
      <c r="G85" s="226"/>
      <c r="I85" s="226"/>
      <c r="J85" s="226"/>
      <c r="L85" s="226"/>
      <c r="M85" s="226"/>
      <c r="O85" s="226"/>
      <c r="P85" s="226"/>
      <c r="R85" s="226"/>
      <c r="S85" s="226"/>
      <c r="U85" s="226"/>
      <c r="V85" s="226"/>
      <c r="X85" s="226"/>
      <c r="Y85" s="226"/>
      <c r="AA85" s="226"/>
      <c r="AB85" s="226"/>
      <c r="AD85" s="226"/>
      <c r="AE85" s="226"/>
      <c r="AG85" s="226"/>
      <c r="AH85" s="226"/>
      <c r="AJ85" s="226"/>
      <c r="AK85" s="226"/>
      <c r="AM85" s="226"/>
      <c r="AN85" s="226"/>
      <c r="AP85" s="226"/>
      <c r="AQ85" s="226"/>
      <c r="AS85" s="226"/>
      <c r="AT85" s="226"/>
      <c r="AV85" s="226"/>
      <c r="AW85" s="226"/>
      <c r="AY85" s="226"/>
      <c r="AZ85" s="226"/>
      <c r="BB85" s="226"/>
      <c r="BC85" s="226"/>
      <c r="BE85" s="226"/>
      <c r="BF85" s="226"/>
      <c r="BH85" s="226"/>
      <c r="BI85" s="226"/>
      <c r="BK85" s="226"/>
      <c r="BL85" s="226"/>
      <c r="BN85" s="226"/>
      <c r="BO85" s="226"/>
      <c r="BQ85" s="226"/>
      <c r="BR85" s="226"/>
      <c r="BT85" s="226"/>
      <c r="BU85" s="226"/>
      <c r="BW85" s="226"/>
      <c r="BX85" s="226"/>
      <c r="BZ85" s="226"/>
      <c r="CA85" s="226"/>
      <c r="CC85" s="226"/>
      <c r="CD85" s="226"/>
      <c r="CF85" s="226"/>
      <c r="CG85" s="226"/>
      <c r="CI85" s="226"/>
      <c r="CJ85" s="226"/>
      <c r="CL85" s="226"/>
      <c r="CM85" s="226"/>
      <c r="CO85" s="226"/>
      <c r="CP85" s="226"/>
      <c r="CR85" s="226"/>
      <c r="CS85" s="226"/>
      <c r="CU85" s="226"/>
      <c r="CV85" s="226"/>
      <c r="CX85" s="226"/>
      <c r="CY85" s="226"/>
      <c r="DA85" s="226"/>
      <c r="DB85" s="226"/>
      <c r="DD85" s="226"/>
      <c r="DE85" s="226"/>
      <c r="DG85" s="226"/>
      <c r="DH85" s="226"/>
      <c r="DJ85" s="226"/>
      <c r="DK85" s="226"/>
      <c r="DM85" s="226"/>
      <c r="DN85" s="226"/>
      <c r="DP85" s="226"/>
      <c r="DQ85" s="226"/>
      <c r="DS85" s="226"/>
      <c r="DT85" s="226"/>
      <c r="DV85" s="226"/>
      <c r="DW85" s="226"/>
      <c r="DY85" s="226"/>
      <c r="DZ85" s="226"/>
      <c r="EB85" s="226"/>
      <c r="EC85" s="226"/>
      <c r="EE85" s="226"/>
      <c r="EF85" s="226"/>
      <c r="EH85" s="226"/>
      <c r="EI85" s="226"/>
      <c r="EK85" s="226"/>
      <c r="EL85" s="226"/>
      <c r="EN85" s="226"/>
      <c r="EO85" s="226"/>
      <c r="EQ85" s="226"/>
      <c r="ER85" s="226"/>
      <c r="ET85" s="226"/>
      <c r="EU85" s="226"/>
      <c r="EW85" s="226"/>
      <c r="EX85" s="226"/>
      <c r="EZ85" s="226"/>
      <c r="FA85" s="226"/>
      <c r="FC85" s="226"/>
      <c r="FD85" s="226"/>
      <c r="FF85" s="226"/>
      <c r="FG85" s="226"/>
      <c r="FI85" s="226"/>
      <c r="FJ85" s="226"/>
      <c r="FL85" s="226"/>
      <c r="FM85" s="226"/>
      <c r="FO85" s="226"/>
      <c r="FP85" s="226"/>
      <c r="FR85" s="226"/>
      <c r="FS85" s="226"/>
      <c r="FU85" s="226"/>
      <c r="FV85" s="226"/>
      <c r="FX85" s="226"/>
      <c r="FY85" s="226"/>
      <c r="GA85" s="226"/>
      <c r="GB85" s="226"/>
      <c r="GD85" s="226"/>
      <c r="GE85" s="226"/>
      <c r="GG85" s="226"/>
      <c r="GH85" s="226"/>
      <c r="GJ85" s="226"/>
      <c r="GK85" s="226"/>
      <c r="GM85" s="226"/>
      <c r="GN85" s="226"/>
      <c r="GP85" s="226"/>
      <c r="GQ85" s="226"/>
      <c r="GS85" s="226"/>
      <c r="GT85" s="226"/>
      <c r="GV85" s="226"/>
      <c r="GW85" s="226"/>
      <c r="GY85" s="226"/>
      <c r="GZ85" s="226"/>
      <c r="HB85" s="226"/>
      <c r="HC85" s="226"/>
      <c r="HE85" s="226"/>
      <c r="HF85" s="226"/>
      <c r="HH85" s="226"/>
      <c r="HI85" s="226"/>
      <c r="HK85" s="226"/>
      <c r="HL85" s="226"/>
      <c r="HN85" s="226"/>
      <c r="HO85" s="226"/>
      <c r="HQ85" s="226"/>
      <c r="HR85" s="226"/>
      <c r="HT85" s="226"/>
      <c r="HU85" s="226"/>
      <c r="HW85" s="226"/>
      <c r="HX85" s="226"/>
      <c r="HZ85" s="226"/>
      <c r="IA85" s="226"/>
      <c r="IC85" s="226"/>
      <c r="ID85" s="226"/>
      <c r="IF85" s="226"/>
      <c r="IG85" s="226"/>
      <c r="II85" s="226"/>
      <c r="IJ85" s="226"/>
      <c r="IL85" s="226"/>
      <c r="IM85" s="226"/>
      <c r="IO85" s="226"/>
      <c r="IP85" s="226"/>
      <c r="IR85" s="226"/>
      <c r="IS85" s="226"/>
      <c r="IU85" s="226"/>
      <c r="IV85" s="226"/>
      <c r="IX85" s="226"/>
      <c r="IY85" s="226"/>
      <c r="JA85" s="226"/>
      <c r="JB85" s="226"/>
      <c r="JD85" s="226"/>
      <c r="JE85" s="226"/>
      <c r="JG85" s="226"/>
      <c r="JH85" s="226"/>
      <c r="JJ85" s="226"/>
      <c r="JK85" s="226"/>
      <c r="JM85" s="226"/>
      <c r="JN85" s="226"/>
      <c r="JP85" s="226"/>
      <c r="JQ85" s="226"/>
      <c r="JS85" s="226"/>
      <c r="JT85" s="226"/>
      <c r="JV85" s="226"/>
      <c r="JW85" s="226"/>
      <c r="JY85" s="226"/>
      <c r="JZ85" s="226"/>
      <c r="KB85" s="226"/>
      <c r="KC85" s="226"/>
      <c r="KE85" s="226"/>
      <c r="KF85" s="226"/>
      <c r="KH85" s="226"/>
      <c r="KI85" s="226"/>
      <c r="KK85" s="226"/>
      <c r="KL85" s="226"/>
      <c r="KN85" s="226"/>
      <c r="KO85" s="226"/>
      <c r="KQ85" s="226"/>
      <c r="KR85" s="226"/>
      <c r="KT85" s="226"/>
      <c r="KU85" s="226"/>
      <c r="KW85" s="226"/>
      <c r="KX85" s="226"/>
      <c r="KZ85" s="226"/>
      <c r="LA85" s="226"/>
      <c r="LC85" s="226"/>
      <c r="LD85" s="226"/>
      <c r="LF85" s="226"/>
      <c r="LG85" s="226"/>
      <c r="LI85" s="226"/>
      <c r="LJ85" s="226"/>
      <c r="LL85" s="226"/>
      <c r="LM85" s="226"/>
      <c r="LO85" s="226"/>
      <c r="LP85" s="226"/>
      <c r="LR85" s="226"/>
      <c r="LS85" s="226"/>
      <c r="LU85" s="226"/>
      <c r="LV85" s="226"/>
      <c r="LX85" s="226"/>
      <c r="LY85" s="226"/>
      <c r="MA85" s="226"/>
      <c r="MB85" s="226"/>
      <c r="MD85" s="226"/>
      <c r="ME85" s="226"/>
      <c r="MG85" s="226"/>
      <c r="MH85" s="226"/>
      <c r="MJ85" s="226"/>
      <c r="MK85" s="226"/>
      <c r="MM85" s="226"/>
      <c r="MN85" s="226"/>
      <c r="MP85" s="226"/>
      <c r="MQ85" s="226"/>
      <c r="MS85" s="226"/>
      <c r="MT85" s="226"/>
      <c r="MV85" s="226"/>
      <c r="MW85" s="226"/>
      <c r="MY85" s="226"/>
      <c r="MZ85" s="226"/>
      <c r="NB85" s="226"/>
      <c r="NC85" s="226"/>
      <c r="NE85" s="226"/>
      <c r="NF85" s="226"/>
      <c r="NH85" s="226"/>
      <c r="NI85" s="226"/>
      <c r="NK85" s="226"/>
      <c r="NL85" s="226"/>
      <c r="NN85" s="226"/>
      <c r="NO85" s="226"/>
      <c r="NQ85" s="226"/>
      <c r="NR85" s="226"/>
      <c r="NT85" s="226"/>
      <c r="NU85" s="226"/>
      <c r="NW85" s="226"/>
      <c r="NX85" s="226"/>
      <c r="NZ85" s="226"/>
      <c r="OA85" s="226"/>
      <c r="OC85" s="226"/>
      <c r="OD85" s="226"/>
      <c r="OF85" s="226"/>
      <c r="OG85" s="226"/>
      <c r="OI85" s="226"/>
      <c r="OJ85" s="226"/>
      <c r="OL85" s="226"/>
      <c r="OM85" s="226"/>
      <c r="OO85" s="226"/>
      <c r="OP85" s="226"/>
      <c r="OR85" s="226"/>
      <c r="OS85" s="226"/>
      <c r="OU85" s="226"/>
      <c r="OV85" s="226"/>
      <c r="OX85" s="226"/>
      <c r="OY85" s="226"/>
      <c r="PA85" s="226"/>
      <c r="PB85" s="226"/>
      <c r="PD85" s="226"/>
      <c r="PE85" s="226"/>
      <c r="PG85" s="226"/>
      <c r="PH85" s="226"/>
      <c r="PJ85" s="226"/>
      <c r="PK85" s="226"/>
      <c r="PM85" s="226"/>
      <c r="PN85" s="226"/>
      <c r="PP85" s="226"/>
      <c r="PQ85" s="226"/>
      <c r="PS85" s="226"/>
      <c r="PT85" s="226"/>
      <c r="PV85" s="226"/>
      <c r="PW85" s="226"/>
      <c r="PY85" s="226"/>
      <c r="PZ85" s="226"/>
      <c r="QB85" s="226"/>
      <c r="QC85" s="226"/>
      <c r="QE85" s="226"/>
      <c r="QF85" s="226"/>
      <c r="QH85" s="226"/>
      <c r="QI85" s="226"/>
      <c r="QK85" s="226"/>
      <c r="QL85" s="226"/>
      <c r="QN85" s="226"/>
      <c r="QO85" s="226"/>
      <c r="QQ85" s="226"/>
      <c r="QR85" s="226"/>
      <c r="QT85" s="226"/>
      <c r="QU85" s="226"/>
      <c r="QW85" s="226"/>
      <c r="QX85" s="226"/>
      <c r="QZ85" s="226"/>
      <c r="RA85" s="226"/>
      <c r="RC85" s="226"/>
      <c r="RD85" s="226"/>
      <c r="RF85" s="226"/>
      <c r="RG85" s="226"/>
      <c r="RI85" s="226"/>
      <c r="RJ85" s="226"/>
      <c r="RL85" s="226"/>
      <c r="RM85" s="226"/>
      <c r="RO85" s="226"/>
      <c r="RP85" s="226"/>
      <c r="RR85" s="226"/>
      <c r="RS85" s="226"/>
      <c r="RU85" s="226"/>
      <c r="RV85" s="226"/>
      <c r="RX85" s="226"/>
      <c r="RY85" s="226"/>
      <c r="SA85" s="226"/>
      <c r="SB85" s="226"/>
      <c r="SD85" s="226"/>
      <c r="SE85" s="226"/>
    </row>
    <row r="86" spans="1:499" ht="12.4" customHeight="1">
      <c r="A86" s="226" t="s">
        <v>953</v>
      </c>
      <c r="B86" s="237" t="s">
        <v>816</v>
      </c>
      <c r="C86" s="286">
        <v>0</v>
      </c>
      <c r="D86" s="238">
        <v>0</v>
      </c>
      <c r="E86" s="287">
        <v>20</v>
      </c>
      <c r="F86" s="258">
        <f>IF(E86="-","-",IF(E86="","",_xlfn.RANK.EQ(E86,$E$33:$E$89,1)+COUNTIF($E$33:E86,E86)-1))</f>
        <v>27</v>
      </c>
      <c r="G86" s="226"/>
      <c r="I86" s="226"/>
      <c r="J86" s="226"/>
      <c r="L86" s="226"/>
      <c r="M86" s="226"/>
      <c r="O86" s="226"/>
      <c r="P86" s="226"/>
      <c r="R86" s="226"/>
      <c r="S86" s="226"/>
      <c r="U86" s="226"/>
      <c r="V86" s="226"/>
      <c r="X86" s="226"/>
      <c r="Y86" s="226"/>
      <c r="AA86" s="226"/>
      <c r="AB86" s="226"/>
      <c r="AD86" s="226"/>
      <c r="AE86" s="226"/>
      <c r="AG86" s="226"/>
      <c r="AH86" s="226"/>
      <c r="AJ86" s="226"/>
      <c r="AK86" s="226"/>
      <c r="AM86" s="226"/>
      <c r="AN86" s="226"/>
      <c r="AP86" s="226"/>
      <c r="AQ86" s="226"/>
      <c r="AS86" s="226"/>
      <c r="AT86" s="226"/>
      <c r="AV86" s="226"/>
      <c r="AW86" s="226"/>
      <c r="AY86" s="226"/>
      <c r="AZ86" s="226"/>
      <c r="BB86" s="226"/>
      <c r="BC86" s="226"/>
      <c r="BE86" s="226"/>
      <c r="BF86" s="226"/>
      <c r="BH86" s="226"/>
      <c r="BI86" s="226"/>
      <c r="BK86" s="226"/>
      <c r="BL86" s="226"/>
      <c r="BN86" s="226"/>
      <c r="BO86" s="226"/>
      <c r="BQ86" s="226"/>
      <c r="BR86" s="226"/>
      <c r="BT86" s="226"/>
      <c r="BU86" s="226"/>
      <c r="BW86" s="226"/>
      <c r="BX86" s="226"/>
      <c r="BZ86" s="226"/>
      <c r="CA86" s="226"/>
      <c r="CC86" s="226"/>
      <c r="CD86" s="226"/>
      <c r="CF86" s="226"/>
      <c r="CG86" s="226"/>
      <c r="CI86" s="226"/>
      <c r="CJ86" s="226"/>
      <c r="CL86" s="226"/>
      <c r="CM86" s="226"/>
      <c r="CO86" s="226"/>
      <c r="CP86" s="226"/>
      <c r="CR86" s="226"/>
      <c r="CS86" s="226"/>
      <c r="CU86" s="226"/>
      <c r="CV86" s="226"/>
      <c r="CX86" s="226"/>
      <c r="CY86" s="226"/>
      <c r="DA86" s="226"/>
      <c r="DB86" s="226"/>
      <c r="DD86" s="226"/>
      <c r="DE86" s="226"/>
      <c r="DG86" s="226"/>
      <c r="DH86" s="226"/>
      <c r="DJ86" s="226"/>
      <c r="DK86" s="226"/>
      <c r="DM86" s="226"/>
      <c r="DN86" s="226"/>
      <c r="DP86" s="226"/>
      <c r="DQ86" s="226"/>
      <c r="DS86" s="226"/>
      <c r="DT86" s="226"/>
      <c r="DV86" s="226"/>
      <c r="DW86" s="226"/>
      <c r="DY86" s="226"/>
      <c r="DZ86" s="226"/>
      <c r="EB86" s="226"/>
      <c r="EC86" s="226"/>
      <c r="EE86" s="226"/>
      <c r="EF86" s="226"/>
      <c r="EH86" s="226"/>
      <c r="EI86" s="226"/>
      <c r="EK86" s="226"/>
      <c r="EL86" s="226"/>
      <c r="EN86" s="226"/>
      <c r="EO86" s="226"/>
      <c r="EQ86" s="226"/>
      <c r="ER86" s="226"/>
      <c r="ET86" s="226"/>
      <c r="EU86" s="226"/>
      <c r="EW86" s="226"/>
      <c r="EX86" s="226"/>
      <c r="EZ86" s="226"/>
      <c r="FA86" s="226"/>
      <c r="FC86" s="226"/>
      <c r="FD86" s="226"/>
      <c r="FF86" s="226"/>
      <c r="FG86" s="226"/>
      <c r="FI86" s="226"/>
      <c r="FJ86" s="226"/>
      <c r="FL86" s="226"/>
      <c r="FM86" s="226"/>
      <c r="FO86" s="226"/>
      <c r="FP86" s="226"/>
      <c r="FR86" s="226"/>
      <c r="FS86" s="226"/>
      <c r="FU86" s="226"/>
      <c r="FV86" s="226"/>
      <c r="FX86" s="226"/>
      <c r="FY86" s="226"/>
      <c r="GA86" s="226"/>
      <c r="GB86" s="226"/>
      <c r="GD86" s="226"/>
      <c r="GE86" s="226"/>
      <c r="GG86" s="226"/>
      <c r="GH86" s="226"/>
      <c r="GJ86" s="226"/>
      <c r="GK86" s="226"/>
      <c r="GM86" s="226"/>
      <c r="GN86" s="226"/>
      <c r="GP86" s="226"/>
      <c r="GQ86" s="226"/>
      <c r="GS86" s="226"/>
      <c r="GT86" s="226"/>
      <c r="GV86" s="226"/>
      <c r="GW86" s="226"/>
      <c r="GY86" s="226"/>
      <c r="GZ86" s="226"/>
      <c r="HB86" s="226"/>
      <c r="HC86" s="226"/>
      <c r="HE86" s="226"/>
      <c r="HF86" s="226"/>
      <c r="HH86" s="226"/>
      <c r="HI86" s="226"/>
      <c r="HK86" s="226"/>
      <c r="HL86" s="226"/>
      <c r="HN86" s="226"/>
      <c r="HO86" s="226"/>
      <c r="HQ86" s="226"/>
      <c r="HR86" s="226"/>
      <c r="HT86" s="226"/>
      <c r="HU86" s="226"/>
      <c r="HW86" s="226"/>
      <c r="HX86" s="226"/>
      <c r="HZ86" s="226"/>
      <c r="IA86" s="226"/>
      <c r="IC86" s="226"/>
      <c r="ID86" s="226"/>
      <c r="IF86" s="226"/>
      <c r="IG86" s="226"/>
      <c r="II86" s="226"/>
      <c r="IJ86" s="226"/>
      <c r="IL86" s="226"/>
      <c r="IM86" s="226"/>
      <c r="IO86" s="226"/>
      <c r="IP86" s="226"/>
      <c r="IR86" s="226"/>
      <c r="IS86" s="226"/>
      <c r="IU86" s="226"/>
      <c r="IV86" s="226"/>
      <c r="IX86" s="226"/>
      <c r="IY86" s="226"/>
      <c r="JA86" s="226"/>
      <c r="JB86" s="226"/>
      <c r="JD86" s="226"/>
      <c r="JE86" s="226"/>
      <c r="JG86" s="226"/>
      <c r="JH86" s="226"/>
      <c r="JJ86" s="226"/>
      <c r="JK86" s="226"/>
      <c r="JM86" s="226"/>
      <c r="JN86" s="226"/>
      <c r="JP86" s="226"/>
      <c r="JQ86" s="226"/>
      <c r="JS86" s="226"/>
      <c r="JT86" s="226"/>
      <c r="JV86" s="226"/>
      <c r="JW86" s="226"/>
      <c r="JY86" s="226"/>
      <c r="JZ86" s="226"/>
      <c r="KB86" s="226"/>
      <c r="KC86" s="226"/>
      <c r="KE86" s="226"/>
      <c r="KF86" s="226"/>
      <c r="KH86" s="226"/>
      <c r="KI86" s="226"/>
      <c r="KK86" s="226"/>
      <c r="KL86" s="226"/>
      <c r="KN86" s="226"/>
      <c r="KO86" s="226"/>
      <c r="KQ86" s="226"/>
      <c r="KR86" s="226"/>
      <c r="KT86" s="226"/>
      <c r="KU86" s="226"/>
      <c r="KW86" s="226"/>
      <c r="KX86" s="226"/>
      <c r="KZ86" s="226"/>
      <c r="LA86" s="226"/>
      <c r="LC86" s="226"/>
      <c r="LD86" s="226"/>
      <c r="LF86" s="226"/>
      <c r="LG86" s="226"/>
      <c r="LI86" s="226"/>
      <c r="LJ86" s="226"/>
      <c r="LL86" s="226"/>
      <c r="LM86" s="226"/>
      <c r="LO86" s="226"/>
      <c r="LP86" s="226"/>
      <c r="LR86" s="226"/>
      <c r="LS86" s="226"/>
      <c r="LU86" s="226"/>
      <c r="LV86" s="226"/>
      <c r="LX86" s="226"/>
      <c r="LY86" s="226"/>
      <c r="MA86" s="226"/>
      <c r="MB86" s="226"/>
      <c r="MD86" s="226"/>
      <c r="ME86" s="226"/>
      <c r="MG86" s="226"/>
      <c r="MH86" s="226"/>
      <c r="MJ86" s="226"/>
      <c r="MK86" s="226"/>
      <c r="MM86" s="226"/>
      <c r="MN86" s="226"/>
      <c r="MP86" s="226"/>
      <c r="MQ86" s="226"/>
      <c r="MS86" s="226"/>
      <c r="MT86" s="226"/>
      <c r="MV86" s="226"/>
      <c r="MW86" s="226"/>
      <c r="MY86" s="226"/>
      <c r="MZ86" s="226"/>
      <c r="NB86" s="226"/>
      <c r="NC86" s="226"/>
      <c r="NE86" s="226"/>
      <c r="NF86" s="226"/>
      <c r="NH86" s="226"/>
      <c r="NI86" s="226"/>
      <c r="NK86" s="226"/>
      <c r="NL86" s="226"/>
      <c r="NN86" s="226"/>
      <c r="NO86" s="226"/>
      <c r="NQ86" s="226"/>
      <c r="NR86" s="226"/>
      <c r="NT86" s="226"/>
      <c r="NU86" s="226"/>
      <c r="NW86" s="226"/>
      <c r="NX86" s="226"/>
      <c r="NZ86" s="226"/>
      <c r="OA86" s="226"/>
      <c r="OC86" s="226"/>
      <c r="OD86" s="226"/>
      <c r="OF86" s="226"/>
      <c r="OG86" s="226"/>
      <c r="OI86" s="226"/>
      <c r="OJ86" s="226"/>
      <c r="OL86" s="226"/>
      <c r="OM86" s="226"/>
      <c r="OO86" s="226"/>
      <c r="OP86" s="226"/>
      <c r="OR86" s="226"/>
      <c r="OS86" s="226"/>
      <c r="OU86" s="226"/>
      <c r="OV86" s="226"/>
      <c r="OX86" s="226"/>
      <c r="OY86" s="226"/>
      <c r="PA86" s="226"/>
      <c r="PB86" s="226"/>
      <c r="PD86" s="226"/>
      <c r="PE86" s="226"/>
      <c r="PG86" s="226"/>
      <c r="PH86" s="226"/>
      <c r="PJ86" s="226"/>
      <c r="PK86" s="226"/>
      <c r="PM86" s="226"/>
      <c r="PN86" s="226"/>
      <c r="PP86" s="226"/>
      <c r="PQ86" s="226"/>
      <c r="PS86" s="226"/>
      <c r="PT86" s="226"/>
      <c r="PV86" s="226"/>
      <c r="PW86" s="226"/>
      <c r="PY86" s="226"/>
      <c r="PZ86" s="226"/>
      <c r="QB86" s="226"/>
      <c r="QC86" s="226"/>
      <c r="QE86" s="226"/>
      <c r="QF86" s="226"/>
      <c r="QH86" s="226"/>
      <c r="QI86" s="226"/>
      <c r="QK86" s="226"/>
      <c r="QL86" s="226"/>
      <c r="QN86" s="226"/>
      <c r="QO86" s="226"/>
      <c r="QQ86" s="226"/>
      <c r="QR86" s="226"/>
      <c r="QT86" s="226"/>
      <c r="QU86" s="226"/>
      <c r="QW86" s="226"/>
      <c r="QX86" s="226"/>
      <c r="QZ86" s="226"/>
      <c r="RA86" s="226"/>
      <c r="RC86" s="226"/>
      <c r="RD86" s="226"/>
      <c r="RF86" s="226"/>
      <c r="RG86" s="226"/>
      <c r="RI86" s="226"/>
      <c r="RJ86" s="226"/>
      <c r="RL86" s="226"/>
      <c r="RM86" s="226"/>
      <c r="RO86" s="226"/>
      <c r="RP86" s="226"/>
      <c r="RR86" s="226"/>
      <c r="RS86" s="226"/>
      <c r="RU86" s="226"/>
      <c r="RV86" s="226"/>
      <c r="RX86" s="226"/>
      <c r="RY86" s="226"/>
      <c r="SA86" s="226"/>
      <c r="SB86" s="226"/>
      <c r="SD86" s="226"/>
      <c r="SE86" s="226"/>
    </row>
    <row r="87" spans="1:499" ht="12" customHeight="1">
      <c r="A87" s="226" t="s">
        <v>954</v>
      </c>
      <c r="B87" s="237" t="s">
        <v>818</v>
      </c>
      <c r="C87" s="286">
        <v>0</v>
      </c>
      <c r="D87" s="238">
        <v>0</v>
      </c>
      <c r="E87" s="287">
        <v>15</v>
      </c>
      <c r="F87" s="258">
        <f>IF(E87="-","-",IF(E87="","",_xlfn.RANK.EQ(E87,$E$33:$E$89,1)+COUNTIF($E$33:E87,E87)-1))</f>
        <v>19</v>
      </c>
      <c r="G87" s="226"/>
      <c r="I87" s="226"/>
      <c r="J87" s="226"/>
      <c r="L87" s="226"/>
      <c r="M87" s="226"/>
      <c r="O87" s="226"/>
      <c r="P87" s="226"/>
      <c r="R87" s="226"/>
      <c r="S87" s="226"/>
      <c r="U87" s="226"/>
      <c r="V87" s="226"/>
      <c r="X87" s="226"/>
      <c r="Y87" s="226"/>
      <c r="AA87" s="226"/>
      <c r="AB87" s="226"/>
      <c r="AD87" s="226"/>
      <c r="AE87" s="226"/>
      <c r="AG87" s="226"/>
      <c r="AH87" s="226"/>
      <c r="AJ87" s="226"/>
      <c r="AK87" s="226"/>
      <c r="AM87" s="226"/>
      <c r="AN87" s="226"/>
      <c r="AP87" s="226"/>
      <c r="AQ87" s="226"/>
      <c r="AS87" s="226"/>
      <c r="AT87" s="226"/>
      <c r="AV87" s="226"/>
      <c r="AW87" s="226"/>
      <c r="AY87" s="226"/>
      <c r="AZ87" s="226"/>
      <c r="BB87" s="226"/>
      <c r="BC87" s="226"/>
      <c r="BE87" s="226"/>
      <c r="BF87" s="226"/>
      <c r="BH87" s="226"/>
      <c r="BI87" s="226"/>
      <c r="BK87" s="226"/>
      <c r="BL87" s="226"/>
      <c r="BN87" s="226"/>
      <c r="BO87" s="226"/>
      <c r="BQ87" s="226"/>
      <c r="BR87" s="226"/>
      <c r="BT87" s="226"/>
      <c r="BU87" s="226"/>
      <c r="BW87" s="226"/>
      <c r="BX87" s="226"/>
      <c r="BZ87" s="226"/>
      <c r="CA87" s="226"/>
      <c r="CC87" s="226"/>
      <c r="CD87" s="226"/>
      <c r="CF87" s="226"/>
      <c r="CG87" s="226"/>
      <c r="CI87" s="226"/>
      <c r="CJ87" s="226"/>
      <c r="CL87" s="226"/>
      <c r="CM87" s="226"/>
      <c r="CO87" s="226"/>
      <c r="CP87" s="226"/>
      <c r="CR87" s="226"/>
      <c r="CS87" s="226"/>
      <c r="CU87" s="226"/>
      <c r="CV87" s="226"/>
      <c r="CX87" s="226"/>
      <c r="CY87" s="226"/>
      <c r="DA87" s="226"/>
      <c r="DB87" s="226"/>
      <c r="DD87" s="226"/>
      <c r="DE87" s="226"/>
      <c r="DG87" s="226"/>
      <c r="DH87" s="226"/>
      <c r="DJ87" s="226"/>
      <c r="DK87" s="226"/>
      <c r="DM87" s="226"/>
      <c r="DN87" s="226"/>
      <c r="DP87" s="226"/>
      <c r="DQ87" s="226"/>
      <c r="DS87" s="226"/>
      <c r="DT87" s="226"/>
      <c r="DV87" s="226"/>
      <c r="DW87" s="226"/>
      <c r="DY87" s="226"/>
      <c r="DZ87" s="226"/>
      <c r="EB87" s="226"/>
      <c r="EC87" s="226"/>
      <c r="EE87" s="226"/>
      <c r="EF87" s="226"/>
      <c r="EH87" s="226"/>
      <c r="EI87" s="226"/>
      <c r="EK87" s="226"/>
      <c r="EL87" s="226"/>
      <c r="EN87" s="226"/>
      <c r="EO87" s="226"/>
      <c r="EQ87" s="226"/>
      <c r="ER87" s="226"/>
      <c r="ET87" s="226"/>
      <c r="EU87" s="226"/>
      <c r="EW87" s="226"/>
      <c r="EX87" s="226"/>
      <c r="EZ87" s="226"/>
      <c r="FA87" s="226"/>
      <c r="FC87" s="226"/>
      <c r="FD87" s="226"/>
      <c r="FF87" s="226"/>
      <c r="FG87" s="226"/>
      <c r="FI87" s="226"/>
      <c r="FJ87" s="226"/>
      <c r="FL87" s="226"/>
      <c r="FM87" s="226"/>
      <c r="FO87" s="226"/>
      <c r="FP87" s="226"/>
      <c r="FR87" s="226"/>
      <c r="FS87" s="226"/>
      <c r="FU87" s="226"/>
      <c r="FV87" s="226"/>
      <c r="FX87" s="226"/>
      <c r="FY87" s="226"/>
      <c r="GA87" s="226"/>
      <c r="GB87" s="226"/>
      <c r="GD87" s="226"/>
      <c r="GE87" s="226"/>
      <c r="GG87" s="226"/>
      <c r="GH87" s="226"/>
      <c r="GJ87" s="226"/>
      <c r="GK87" s="226"/>
      <c r="GM87" s="226"/>
      <c r="GN87" s="226"/>
      <c r="GP87" s="226"/>
      <c r="GQ87" s="226"/>
      <c r="GS87" s="226"/>
      <c r="GT87" s="226"/>
      <c r="GV87" s="226"/>
      <c r="GW87" s="226"/>
      <c r="GY87" s="226"/>
      <c r="GZ87" s="226"/>
      <c r="HB87" s="226"/>
      <c r="HC87" s="226"/>
      <c r="HE87" s="226"/>
      <c r="HF87" s="226"/>
      <c r="HH87" s="226"/>
      <c r="HI87" s="226"/>
      <c r="HK87" s="226"/>
      <c r="HL87" s="226"/>
      <c r="HN87" s="226"/>
      <c r="HO87" s="226"/>
      <c r="HQ87" s="226"/>
      <c r="HR87" s="226"/>
      <c r="HT87" s="226"/>
      <c r="HU87" s="226"/>
      <c r="HW87" s="226"/>
      <c r="HX87" s="226"/>
      <c r="HZ87" s="226"/>
      <c r="IA87" s="226"/>
      <c r="IC87" s="226"/>
      <c r="ID87" s="226"/>
      <c r="IF87" s="226"/>
      <c r="IG87" s="226"/>
      <c r="II87" s="226"/>
      <c r="IJ87" s="226"/>
      <c r="IL87" s="226"/>
      <c r="IM87" s="226"/>
      <c r="IO87" s="226"/>
      <c r="IP87" s="226"/>
      <c r="IR87" s="226"/>
      <c r="IS87" s="226"/>
      <c r="IU87" s="226"/>
      <c r="IV87" s="226"/>
      <c r="IX87" s="226"/>
      <c r="IY87" s="226"/>
      <c r="JA87" s="226"/>
      <c r="JB87" s="226"/>
      <c r="JD87" s="226"/>
      <c r="JE87" s="226"/>
      <c r="JG87" s="226"/>
      <c r="JH87" s="226"/>
      <c r="JJ87" s="226"/>
      <c r="JK87" s="226"/>
      <c r="JM87" s="226"/>
      <c r="JN87" s="226"/>
      <c r="JP87" s="226"/>
      <c r="JQ87" s="226"/>
      <c r="JS87" s="226"/>
      <c r="JT87" s="226"/>
      <c r="JV87" s="226"/>
      <c r="JW87" s="226"/>
      <c r="JY87" s="226"/>
      <c r="JZ87" s="226"/>
      <c r="KB87" s="226"/>
      <c r="KC87" s="226"/>
      <c r="KE87" s="226"/>
      <c r="KF87" s="226"/>
      <c r="KH87" s="226"/>
      <c r="KI87" s="226"/>
      <c r="KK87" s="226"/>
      <c r="KL87" s="226"/>
      <c r="KN87" s="226"/>
      <c r="KO87" s="226"/>
      <c r="KQ87" s="226"/>
      <c r="KR87" s="226"/>
      <c r="KT87" s="226"/>
      <c r="KU87" s="226"/>
      <c r="KW87" s="226"/>
      <c r="KX87" s="226"/>
      <c r="KZ87" s="226"/>
      <c r="LA87" s="226"/>
      <c r="LC87" s="226"/>
      <c r="LD87" s="226"/>
      <c r="LF87" s="226"/>
      <c r="LG87" s="226"/>
      <c r="LI87" s="226"/>
      <c r="LJ87" s="226"/>
      <c r="LL87" s="226"/>
      <c r="LM87" s="226"/>
      <c r="LO87" s="226"/>
      <c r="LP87" s="226"/>
      <c r="LR87" s="226"/>
      <c r="LS87" s="226"/>
      <c r="LU87" s="226"/>
      <c r="LV87" s="226"/>
      <c r="LX87" s="226"/>
      <c r="LY87" s="226"/>
      <c r="MA87" s="226"/>
      <c r="MB87" s="226"/>
      <c r="MD87" s="226"/>
      <c r="ME87" s="226"/>
      <c r="MG87" s="226"/>
      <c r="MH87" s="226"/>
      <c r="MJ87" s="226"/>
      <c r="MK87" s="226"/>
      <c r="MM87" s="226"/>
      <c r="MN87" s="226"/>
      <c r="MP87" s="226"/>
      <c r="MQ87" s="226"/>
      <c r="MS87" s="226"/>
      <c r="MT87" s="226"/>
      <c r="MV87" s="226"/>
      <c r="MW87" s="226"/>
      <c r="MY87" s="226"/>
      <c r="MZ87" s="226"/>
      <c r="NB87" s="226"/>
      <c r="NC87" s="226"/>
      <c r="NE87" s="226"/>
      <c r="NF87" s="226"/>
      <c r="NH87" s="226"/>
      <c r="NI87" s="226"/>
      <c r="NK87" s="226"/>
      <c r="NL87" s="226"/>
      <c r="NN87" s="226"/>
      <c r="NO87" s="226"/>
      <c r="NQ87" s="226"/>
      <c r="NR87" s="226"/>
      <c r="NT87" s="226"/>
      <c r="NU87" s="226"/>
      <c r="NW87" s="226"/>
      <c r="NX87" s="226"/>
      <c r="NZ87" s="226"/>
      <c r="OA87" s="226"/>
      <c r="OC87" s="226"/>
      <c r="OD87" s="226"/>
      <c r="OF87" s="226"/>
      <c r="OG87" s="226"/>
      <c r="OI87" s="226"/>
      <c r="OJ87" s="226"/>
      <c r="OL87" s="226"/>
      <c r="OM87" s="226"/>
      <c r="OO87" s="226"/>
      <c r="OP87" s="226"/>
      <c r="OR87" s="226"/>
      <c r="OS87" s="226"/>
      <c r="OU87" s="226"/>
      <c r="OV87" s="226"/>
      <c r="OX87" s="226"/>
      <c r="OY87" s="226"/>
      <c r="PA87" s="226"/>
      <c r="PB87" s="226"/>
      <c r="PD87" s="226"/>
      <c r="PE87" s="226"/>
      <c r="PG87" s="226"/>
      <c r="PH87" s="226"/>
      <c r="PJ87" s="226"/>
      <c r="PK87" s="226"/>
      <c r="PM87" s="226"/>
      <c r="PN87" s="226"/>
      <c r="PP87" s="226"/>
      <c r="PQ87" s="226"/>
      <c r="PS87" s="226"/>
      <c r="PT87" s="226"/>
      <c r="PV87" s="226"/>
      <c r="PW87" s="226"/>
      <c r="PY87" s="226"/>
      <c r="PZ87" s="226"/>
      <c r="QB87" s="226"/>
      <c r="QC87" s="226"/>
      <c r="QE87" s="226"/>
      <c r="QF87" s="226"/>
      <c r="QH87" s="226"/>
      <c r="QI87" s="226"/>
      <c r="QK87" s="226"/>
      <c r="QL87" s="226"/>
      <c r="QN87" s="226"/>
      <c r="QO87" s="226"/>
      <c r="QQ87" s="226"/>
      <c r="QR87" s="226"/>
      <c r="QT87" s="226"/>
      <c r="QU87" s="226"/>
      <c r="QW87" s="226"/>
      <c r="QX87" s="226"/>
      <c r="QZ87" s="226"/>
      <c r="RA87" s="226"/>
      <c r="RC87" s="226"/>
      <c r="RD87" s="226"/>
      <c r="RF87" s="226"/>
      <c r="RG87" s="226"/>
      <c r="RI87" s="226"/>
      <c r="RJ87" s="226"/>
      <c r="RL87" s="226"/>
      <c r="RM87" s="226"/>
      <c r="RO87" s="226"/>
      <c r="RP87" s="226"/>
      <c r="RR87" s="226"/>
      <c r="RS87" s="226"/>
      <c r="RU87" s="226"/>
      <c r="RV87" s="226"/>
      <c r="RX87" s="226"/>
      <c r="RY87" s="226"/>
      <c r="SA87" s="226"/>
      <c r="SB87" s="226"/>
      <c r="SD87" s="226"/>
      <c r="SE87" s="226"/>
    </row>
    <row r="88" spans="1:499" s="236" customFormat="1" ht="10.15" customHeight="1">
      <c r="B88" s="239"/>
      <c r="C88" s="285"/>
      <c r="D88" s="234"/>
      <c r="E88" s="235"/>
      <c r="F88" s="258" t="str">
        <f>IF(E88="-","-",IF(E88="","",_xlfn.RANK.EQ(E88,$E$33:$E$89,1)+COUNTIF($E$33:E88,E88)-1))</f>
        <v/>
      </c>
    </row>
    <row r="89" spans="1:499" ht="12.4" customHeight="1">
      <c r="A89" s="226" t="s">
        <v>955</v>
      </c>
      <c r="B89" s="237" t="s">
        <v>956</v>
      </c>
      <c r="C89" s="286" t="s">
        <v>116</v>
      </c>
      <c r="D89" s="238" t="s">
        <v>116</v>
      </c>
      <c r="E89" s="287" t="s">
        <v>116</v>
      </c>
      <c r="F89" s="258" t="str">
        <f>IF(E89="-","-",IF(E89="","",_xlfn.RANK.EQ(E89,$E$33:$E$89,1)+COUNTIF($E$33:E89,E89)-1))</f>
        <v>-</v>
      </c>
      <c r="G89" s="226"/>
      <c r="I89" s="226"/>
      <c r="J89" s="226"/>
      <c r="L89" s="226"/>
      <c r="M89" s="226"/>
      <c r="O89" s="226"/>
      <c r="P89" s="226"/>
      <c r="R89" s="226"/>
      <c r="S89" s="226"/>
      <c r="U89" s="226"/>
      <c r="V89" s="226"/>
      <c r="X89" s="226"/>
      <c r="Y89" s="226"/>
      <c r="AA89" s="226"/>
      <c r="AB89" s="226"/>
      <c r="AD89" s="226"/>
      <c r="AE89" s="226"/>
      <c r="AG89" s="226"/>
      <c r="AH89" s="226"/>
      <c r="AJ89" s="226"/>
      <c r="AK89" s="226"/>
      <c r="AM89" s="226"/>
      <c r="AN89" s="226"/>
      <c r="AP89" s="226"/>
      <c r="AQ89" s="226"/>
      <c r="AS89" s="226"/>
      <c r="AT89" s="226"/>
      <c r="AV89" s="226"/>
      <c r="AW89" s="226"/>
      <c r="AY89" s="226"/>
      <c r="AZ89" s="226"/>
      <c r="BB89" s="226"/>
      <c r="BC89" s="226"/>
      <c r="BE89" s="226"/>
      <c r="BF89" s="226"/>
      <c r="BH89" s="226"/>
      <c r="BI89" s="226"/>
      <c r="BK89" s="226"/>
      <c r="BL89" s="226"/>
      <c r="BN89" s="226"/>
      <c r="BO89" s="226"/>
      <c r="BQ89" s="226"/>
      <c r="BR89" s="226"/>
      <c r="BT89" s="226"/>
      <c r="BU89" s="226"/>
      <c r="BW89" s="226"/>
      <c r="BX89" s="226"/>
      <c r="BZ89" s="226"/>
      <c r="CA89" s="226"/>
      <c r="CC89" s="226"/>
      <c r="CD89" s="226"/>
      <c r="CF89" s="226"/>
      <c r="CG89" s="226"/>
      <c r="CI89" s="226"/>
      <c r="CJ89" s="226"/>
      <c r="CL89" s="226"/>
      <c r="CM89" s="226"/>
      <c r="CO89" s="226"/>
      <c r="CP89" s="226"/>
      <c r="CR89" s="226"/>
      <c r="CS89" s="226"/>
      <c r="CU89" s="226"/>
      <c r="CV89" s="226"/>
      <c r="CX89" s="226"/>
      <c r="CY89" s="226"/>
      <c r="DA89" s="226"/>
      <c r="DB89" s="226"/>
      <c r="DD89" s="226"/>
      <c r="DE89" s="226"/>
      <c r="DG89" s="226"/>
      <c r="DH89" s="226"/>
      <c r="DJ89" s="226"/>
      <c r="DK89" s="226"/>
      <c r="DM89" s="226"/>
      <c r="DN89" s="226"/>
      <c r="DP89" s="226"/>
      <c r="DQ89" s="226"/>
      <c r="DS89" s="226"/>
      <c r="DT89" s="226"/>
      <c r="DV89" s="226"/>
      <c r="DW89" s="226"/>
      <c r="DY89" s="226"/>
      <c r="DZ89" s="226"/>
      <c r="EB89" s="226"/>
      <c r="EC89" s="226"/>
      <c r="EE89" s="226"/>
      <c r="EF89" s="226"/>
      <c r="EH89" s="226"/>
      <c r="EI89" s="226"/>
      <c r="EK89" s="226"/>
      <c r="EL89" s="226"/>
      <c r="EN89" s="226"/>
      <c r="EO89" s="226"/>
      <c r="EQ89" s="226"/>
      <c r="ER89" s="226"/>
      <c r="ET89" s="226"/>
      <c r="EU89" s="226"/>
      <c r="EW89" s="226"/>
      <c r="EX89" s="226"/>
      <c r="EZ89" s="226"/>
      <c r="FA89" s="226"/>
      <c r="FC89" s="226"/>
      <c r="FD89" s="226"/>
      <c r="FF89" s="226"/>
      <c r="FG89" s="226"/>
      <c r="FI89" s="226"/>
      <c r="FJ89" s="226"/>
      <c r="FL89" s="226"/>
      <c r="FM89" s="226"/>
      <c r="FO89" s="226"/>
      <c r="FP89" s="226"/>
      <c r="FR89" s="226"/>
      <c r="FS89" s="226"/>
      <c r="FU89" s="226"/>
      <c r="FV89" s="226"/>
      <c r="FX89" s="226"/>
      <c r="FY89" s="226"/>
      <c r="GA89" s="226"/>
      <c r="GB89" s="226"/>
      <c r="GD89" s="226"/>
      <c r="GE89" s="226"/>
      <c r="GG89" s="226"/>
      <c r="GH89" s="226"/>
      <c r="GJ89" s="226"/>
      <c r="GK89" s="226"/>
      <c r="GM89" s="226"/>
      <c r="GN89" s="226"/>
      <c r="GP89" s="226"/>
      <c r="GQ89" s="226"/>
      <c r="GS89" s="226"/>
      <c r="GT89" s="226"/>
      <c r="GV89" s="226"/>
      <c r="GW89" s="226"/>
      <c r="GY89" s="226"/>
      <c r="GZ89" s="226"/>
      <c r="HB89" s="226"/>
      <c r="HC89" s="226"/>
      <c r="HE89" s="226"/>
      <c r="HF89" s="226"/>
      <c r="HH89" s="226"/>
      <c r="HI89" s="226"/>
      <c r="HK89" s="226"/>
      <c r="HL89" s="226"/>
      <c r="HN89" s="226"/>
      <c r="HO89" s="226"/>
      <c r="HQ89" s="226"/>
      <c r="HR89" s="226"/>
      <c r="HT89" s="226"/>
      <c r="HU89" s="226"/>
      <c r="HW89" s="226"/>
      <c r="HX89" s="226"/>
      <c r="HZ89" s="226"/>
      <c r="IA89" s="226"/>
      <c r="IC89" s="226"/>
      <c r="ID89" s="226"/>
      <c r="IF89" s="226"/>
      <c r="IG89" s="226"/>
      <c r="II89" s="226"/>
      <c r="IJ89" s="226"/>
      <c r="IL89" s="226"/>
      <c r="IM89" s="226"/>
      <c r="IO89" s="226"/>
      <c r="IP89" s="226"/>
      <c r="IR89" s="226"/>
      <c r="IS89" s="226"/>
      <c r="IU89" s="226"/>
      <c r="IV89" s="226"/>
      <c r="IX89" s="226"/>
      <c r="IY89" s="226"/>
      <c r="JA89" s="226"/>
      <c r="JB89" s="226"/>
      <c r="JD89" s="226"/>
      <c r="JE89" s="226"/>
      <c r="JG89" s="226"/>
      <c r="JH89" s="226"/>
      <c r="JJ89" s="226"/>
      <c r="JK89" s="226"/>
      <c r="JM89" s="226"/>
      <c r="JN89" s="226"/>
      <c r="JP89" s="226"/>
      <c r="JQ89" s="226"/>
      <c r="JS89" s="226"/>
      <c r="JT89" s="226"/>
      <c r="JV89" s="226"/>
      <c r="JW89" s="226"/>
      <c r="JY89" s="226"/>
      <c r="JZ89" s="226"/>
      <c r="KB89" s="226"/>
      <c r="KC89" s="226"/>
      <c r="KE89" s="226"/>
      <c r="KF89" s="226"/>
      <c r="KH89" s="226"/>
      <c r="KI89" s="226"/>
      <c r="KK89" s="226"/>
      <c r="KL89" s="226"/>
      <c r="KN89" s="226"/>
      <c r="KO89" s="226"/>
      <c r="KQ89" s="226"/>
      <c r="KR89" s="226"/>
      <c r="KT89" s="226"/>
      <c r="KU89" s="226"/>
      <c r="KW89" s="226"/>
      <c r="KX89" s="226"/>
      <c r="KZ89" s="226"/>
      <c r="LA89" s="226"/>
      <c r="LC89" s="226"/>
      <c r="LD89" s="226"/>
      <c r="LF89" s="226"/>
      <c r="LG89" s="226"/>
      <c r="LI89" s="226"/>
      <c r="LJ89" s="226"/>
      <c r="LL89" s="226"/>
      <c r="LM89" s="226"/>
      <c r="LO89" s="226"/>
      <c r="LP89" s="226"/>
      <c r="LR89" s="226"/>
      <c r="LS89" s="226"/>
      <c r="LU89" s="226"/>
      <c r="LV89" s="226"/>
      <c r="LX89" s="226"/>
      <c r="LY89" s="226"/>
      <c r="MA89" s="226"/>
      <c r="MB89" s="226"/>
      <c r="MD89" s="226"/>
      <c r="ME89" s="226"/>
      <c r="MG89" s="226"/>
      <c r="MH89" s="226"/>
      <c r="MJ89" s="226"/>
      <c r="MK89" s="226"/>
      <c r="MM89" s="226"/>
      <c r="MN89" s="226"/>
      <c r="MP89" s="226"/>
      <c r="MQ89" s="226"/>
      <c r="MS89" s="226"/>
      <c r="MT89" s="226"/>
      <c r="MV89" s="226"/>
      <c r="MW89" s="226"/>
      <c r="MY89" s="226"/>
      <c r="MZ89" s="226"/>
      <c r="NB89" s="226"/>
      <c r="NC89" s="226"/>
      <c r="NE89" s="226"/>
      <c r="NF89" s="226"/>
      <c r="NH89" s="226"/>
      <c r="NI89" s="226"/>
      <c r="NK89" s="226"/>
      <c r="NL89" s="226"/>
      <c r="NN89" s="226"/>
      <c r="NO89" s="226"/>
      <c r="NQ89" s="226"/>
      <c r="NR89" s="226"/>
      <c r="NT89" s="226"/>
      <c r="NU89" s="226"/>
      <c r="NW89" s="226"/>
      <c r="NX89" s="226"/>
      <c r="NZ89" s="226"/>
      <c r="OA89" s="226"/>
      <c r="OC89" s="226"/>
      <c r="OD89" s="226"/>
      <c r="OF89" s="226"/>
      <c r="OG89" s="226"/>
      <c r="OI89" s="226"/>
      <c r="OJ89" s="226"/>
      <c r="OL89" s="226"/>
      <c r="OM89" s="226"/>
      <c r="OO89" s="226"/>
      <c r="OP89" s="226"/>
      <c r="OR89" s="226"/>
      <c r="OS89" s="226"/>
      <c r="OU89" s="226"/>
      <c r="OV89" s="226"/>
      <c r="OX89" s="226"/>
      <c r="OY89" s="226"/>
      <c r="PA89" s="226"/>
      <c r="PB89" s="226"/>
      <c r="PD89" s="226"/>
      <c r="PE89" s="226"/>
      <c r="PG89" s="226"/>
      <c r="PH89" s="226"/>
      <c r="PJ89" s="226"/>
      <c r="PK89" s="226"/>
      <c r="PM89" s="226"/>
      <c r="PN89" s="226"/>
      <c r="PP89" s="226"/>
      <c r="PQ89" s="226"/>
      <c r="PS89" s="226"/>
      <c r="PT89" s="226"/>
      <c r="PV89" s="226"/>
      <c r="PW89" s="226"/>
      <c r="PY89" s="226"/>
      <c r="PZ89" s="226"/>
      <c r="QB89" s="226"/>
      <c r="QC89" s="226"/>
      <c r="QE89" s="226"/>
      <c r="QF89" s="226"/>
      <c r="QH89" s="226"/>
      <c r="QI89" s="226"/>
      <c r="QK89" s="226"/>
      <c r="QL89" s="226"/>
      <c r="QN89" s="226"/>
      <c r="QO89" s="226"/>
      <c r="QQ89" s="226"/>
      <c r="QR89" s="226"/>
      <c r="QT89" s="226"/>
      <c r="QU89" s="226"/>
      <c r="QW89" s="226"/>
      <c r="QX89" s="226"/>
      <c r="QZ89" s="226"/>
      <c r="RA89" s="226"/>
      <c r="RC89" s="226"/>
      <c r="RD89" s="226"/>
      <c r="RF89" s="226"/>
      <c r="RG89" s="226"/>
      <c r="RI89" s="226"/>
      <c r="RJ89" s="226"/>
      <c r="RL89" s="226"/>
      <c r="RM89" s="226"/>
      <c r="RO89" s="226"/>
      <c r="RP89" s="226"/>
      <c r="RR89" s="226"/>
      <c r="RS89" s="226"/>
      <c r="RU89" s="226"/>
      <c r="RV89" s="226"/>
      <c r="RX89" s="226"/>
      <c r="RY89" s="226"/>
      <c r="SA89" s="226"/>
      <c r="SB89" s="226"/>
      <c r="SD89" s="226"/>
      <c r="SE89" s="226"/>
    </row>
    <row r="90" spans="1:499" s="236" customFormat="1" ht="12.4" customHeight="1">
      <c r="B90" s="239"/>
      <c r="C90" s="285"/>
      <c r="D90" s="234"/>
      <c r="E90" s="235"/>
    </row>
    <row r="91" spans="1:499" ht="12.4" customHeight="1">
      <c r="A91" s="226" t="s">
        <v>957</v>
      </c>
      <c r="B91" s="237" t="s">
        <v>958</v>
      </c>
      <c r="C91" s="286">
        <v>0</v>
      </c>
      <c r="D91" s="238">
        <v>0</v>
      </c>
      <c r="E91" s="287"/>
      <c r="F91" s="226"/>
      <c r="G91" s="226"/>
      <c r="I91" s="226"/>
      <c r="J91" s="226"/>
      <c r="L91" s="226"/>
      <c r="M91" s="226"/>
      <c r="O91" s="226"/>
      <c r="P91" s="226"/>
      <c r="R91" s="226"/>
      <c r="S91" s="226"/>
      <c r="U91" s="226"/>
      <c r="V91" s="226"/>
      <c r="X91" s="226"/>
      <c r="Y91" s="226"/>
      <c r="AA91" s="226"/>
      <c r="AB91" s="226"/>
      <c r="AD91" s="226"/>
      <c r="AE91" s="226"/>
      <c r="AG91" s="226"/>
      <c r="AH91" s="226"/>
      <c r="AJ91" s="226"/>
      <c r="AK91" s="226"/>
      <c r="AM91" s="226"/>
      <c r="AN91" s="226"/>
      <c r="AP91" s="226"/>
      <c r="AQ91" s="226"/>
      <c r="AS91" s="226"/>
      <c r="AT91" s="226"/>
      <c r="AV91" s="226"/>
      <c r="AW91" s="226"/>
      <c r="AY91" s="226"/>
      <c r="AZ91" s="226"/>
      <c r="BB91" s="226"/>
      <c r="BC91" s="226"/>
      <c r="BE91" s="226"/>
      <c r="BF91" s="226"/>
      <c r="BH91" s="226"/>
      <c r="BI91" s="226"/>
      <c r="BK91" s="226"/>
      <c r="BL91" s="226"/>
      <c r="BN91" s="226"/>
      <c r="BO91" s="226"/>
      <c r="BQ91" s="226"/>
      <c r="BR91" s="226"/>
      <c r="BT91" s="226"/>
      <c r="BU91" s="226"/>
      <c r="BW91" s="226"/>
      <c r="BX91" s="226"/>
      <c r="BZ91" s="226"/>
      <c r="CA91" s="226"/>
      <c r="CC91" s="226"/>
      <c r="CD91" s="226"/>
      <c r="CF91" s="226"/>
      <c r="CG91" s="226"/>
      <c r="CI91" s="226"/>
      <c r="CJ91" s="226"/>
      <c r="CL91" s="226"/>
      <c r="CM91" s="226"/>
      <c r="CO91" s="226"/>
      <c r="CP91" s="226"/>
      <c r="CR91" s="226"/>
      <c r="CS91" s="226"/>
      <c r="CU91" s="226"/>
      <c r="CV91" s="226"/>
      <c r="CX91" s="226"/>
      <c r="CY91" s="226"/>
      <c r="DA91" s="226"/>
      <c r="DB91" s="226"/>
      <c r="DD91" s="226"/>
      <c r="DE91" s="226"/>
      <c r="DG91" s="226"/>
      <c r="DH91" s="226"/>
      <c r="DJ91" s="226"/>
      <c r="DK91" s="226"/>
      <c r="DM91" s="226"/>
      <c r="DN91" s="226"/>
      <c r="DP91" s="226"/>
      <c r="DQ91" s="226"/>
      <c r="DS91" s="226"/>
      <c r="DT91" s="226"/>
      <c r="DV91" s="226"/>
      <c r="DW91" s="226"/>
      <c r="DY91" s="226"/>
      <c r="DZ91" s="226"/>
      <c r="EB91" s="226"/>
      <c r="EC91" s="226"/>
      <c r="EE91" s="226"/>
      <c r="EF91" s="226"/>
      <c r="EH91" s="226"/>
      <c r="EI91" s="226"/>
      <c r="EK91" s="226"/>
      <c r="EL91" s="226"/>
      <c r="EN91" s="226"/>
      <c r="EO91" s="226"/>
      <c r="EQ91" s="226"/>
      <c r="ER91" s="226"/>
      <c r="ET91" s="226"/>
      <c r="EU91" s="226"/>
      <c r="EW91" s="226"/>
      <c r="EX91" s="226"/>
      <c r="EZ91" s="226"/>
      <c r="FA91" s="226"/>
      <c r="FC91" s="226"/>
      <c r="FD91" s="226"/>
      <c r="FF91" s="226"/>
      <c r="FG91" s="226"/>
      <c r="FI91" s="226"/>
      <c r="FJ91" s="226"/>
      <c r="FL91" s="226"/>
      <c r="FM91" s="226"/>
      <c r="FO91" s="226"/>
      <c r="FP91" s="226"/>
      <c r="FR91" s="226"/>
      <c r="FS91" s="226"/>
      <c r="FU91" s="226"/>
      <c r="FV91" s="226"/>
      <c r="FX91" s="226"/>
      <c r="FY91" s="226"/>
      <c r="GA91" s="226"/>
      <c r="GB91" s="226"/>
      <c r="GD91" s="226"/>
      <c r="GE91" s="226"/>
      <c r="GG91" s="226"/>
      <c r="GH91" s="226"/>
      <c r="GJ91" s="226"/>
      <c r="GK91" s="226"/>
      <c r="GM91" s="226"/>
      <c r="GN91" s="226"/>
      <c r="GP91" s="226"/>
      <c r="GQ91" s="226"/>
      <c r="GS91" s="226"/>
      <c r="GT91" s="226"/>
      <c r="GV91" s="226"/>
      <c r="GW91" s="226"/>
      <c r="GY91" s="226"/>
      <c r="GZ91" s="226"/>
      <c r="HB91" s="226"/>
      <c r="HC91" s="226"/>
      <c r="HE91" s="226"/>
      <c r="HF91" s="226"/>
      <c r="HH91" s="226"/>
      <c r="HI91" s="226"/>
      <c r="HK91" s="226"/>
      <c r="HL91" s="226"/>
      <c r="HN91" s="226"/>
      <c r="HO91" s="226"/>
      <c r="HQ91" s="226"/>
      <c r="HR91" s="226"/>
      <c r="HT91" s="226"/>
      <c r="HU91" s="226"/>
      <c r="HW91" s="226"/>
      <c r="HX91" s="226"/>
      <c r="HZ91" s="226"/>
      <c r="IA91" s="226"/>
      <c r="IC91" s="226"/>
      <c r="ID91" s="226"/>
      <c r="IF91" s="226"/>
      <c r="IG91" s="226"/>
      <c r="II91" s="226"/>
      <c r="IJ91" s="226"/>
      <c r="IL91" s="226"/>
      <c r="IM91" s="226"/>
      <c r="IO91" s="226"/>
      <c r="IP91" s="226"/>
      <c r="IR91" s="226"/>
      <c r="IS91" s="226"/>
      <c r="IU91" s="226"/>
      <c r="IV91" s="226"/>
      <c r="IX91" s="226"/>
      <c r="IY91" s="226"/>
      <c r="JA91" s="226"/>
      <c r="JB91" s="226"/>
      <c r="JD91" s="226"/>
      <c r="JE91" s="226"/>
      <c r="JG91" s="226"/>
      <c r="JH91" s="226"/>
      <c r="JJ91" s="226"/>
      <c r="JK91" s="226"/>
      <c r="JM91" s="226"/>
      <c r="JN91" s="226"/>
      <c r="JP91" s="226"/>
      <c r="JQ91" s="226"/>
      <c r="JS91" s="226"/>
      <c r="JT91" s="226"/>
      <c r="JV91" s="226"/>
      <c r="JW91" s="226"/>
      <c r="JY91" s="226"/>
      <c r="JZ91" s="226"/>
      <c r="KB91" s="226"/>
      <c r="KC91" s="226"/>
      <c r="KE91" s="226"/>
      <c r="KF91" s="226"/>
      <c r="KH91" s="226"/>
      <c r="KI91" s="226"/>
      <c r="KK91" s="226"/>
      <c r="KL91" s="226"/>
      <c r="KN91" s="226"/>
      <c r="KO91" s="226"/>
      <c r="KQ91" s="226"/>
      <c r="KR91" s="226"/>
      <c r="KT91" s="226"/>
      <c r="KU91" s="226"/>
      <c r="KW91" s="226"/>
      <c r="KX91" s="226"/>
      <c r="KZ91" s="226"/>
      <c r="LA91" s="226"/>
      <c r="LC91" s="226"/>
      <c r="LD91" s="226"/>
      <c r="LF91" s="226"/>
      <c r="LG91" s="226"/>
      <c r="LI91" s="226"/>
      <c r="LJ91" s="226"/>
      <c r="LL91" s="226"/>
      <c r="LM91" s="226"/>
      <c r="LO91" s="226"/>
      <c r="LP91" s="226"/>
      <c r="LR91" s="226"/>
      <c r="LS91" s="226"/>
      <c r="LU91" s="226"/>
      <c r="LV91" s="226"/>
      <c r="LX91" s="226"/>
      <c r="LY91" s="226"/>
      <c r="MA91" s="226"/>
      <c r="MB91" s="226"/>
      <c r="MD91" s="226"/>
      <c r="ME91" s="226"/>
      <c r="MG91" s="226"/>
      <c r="MH91" s="226"/>
      <c r="MJ91" s="226"/>
      <c r="MK91" s="226"/>
      <c r="MM91" s="226"/>
      <c r="MN91" s="226"/>
      <c r="MP91" s="226"/>
      <c r="MQ91" s="226"/>
      <c r="MS91" s="226"/>
      <c r="MT91" s="226"/>
      <c r="MV91" s="226"/>
      <c r="MW91" s="226"/>
      <c r="MY91" s="226"/>
      <c r="MZ91" s="226"/>
      <c r="NB91" s="226"/>
      <c r="NC91" s="226"/>
      <c r="NE91" s="226"/>
      <c r="NF91" s="226"/>
      <c r="NH91" s="226"/>
      <c r="NI91" s="226"/>
      <c r="NK91" s="226"/>
      <c r="NL91" s="226"/>
      <c r="NN91" s="226"/>
      <c r="NO91" s="226"/>
      <c r="NQ91" s="226"/>
      <c r="NR91" s="226"/>
      <c r="NT91" s="226"/>
      <c r="NU91" s="226"/>
      <c r="NW91" s="226"/>
      <c r="NX91" s="226"/>
      <c r="NZ91" s="226"/>
      <c r="OA91" s="226"/>
      <c r="OC91" s="226"/>
      <c r="OD91" s="226"/>
      <c r="OF91" s="226"/>
      <c r="OG91" s="226"/>
      <c r="OI91" s="226"/>
      <c r="OJ91" s="226"/>
      <c r="OL91" s="226"/>
      <c r="OM91" s="226"/>
      <c r="OO91" s="226"/>
      <c r="OP91" s="226"/>
      <c r="OR91" s="226"/>
      <c r="OS91" s="226"/>
      <c r="OU91" s="226"/>
      <c r="OV91" s="226"/>
      <c r="OX91" s="226"/>
      <c r="OY91" s="226"/>
      <c r="PA91" s="226"/>
      <c r="PB91" s="226"/>
      <c r="PD91" s="226"/>
      <c r="PE91" s="226"/>
      <c r="PG91" s="226"/>
      <c r="PH91" s="226"/>
      <c r="PJ91" s="226"/>
      <c r="PK91" s="226"/>
      <c r="PM91" s="226"/>
      <c r="PN91" s="226"/>
      <c r="PP91" s="226"/>
      <c r="PQ91" s="226"/>
      <c r="PS91" s="226"/>
      <c r="PT91" s="226"/>
      <c r="PV91" s="226"/>
      <c r="PW91" s="226"/>
      <c r="PY91" s="226"/>
      <c r="PZ91" s="226"/>
      <c r="QB91" s="226"/>
      <c r="QC91" s="226"/>
      <c r="QE91" s="226"/>
      <c r="QF91" s="226"/>
      <c r="QH91" s="226"/>
      <c r="QI91" s="226"/>
      <c r="QK91" s="226"/>
      <c r="QL91" s="226"/>
      <c r="QN91" s="226"/>
      <c r="QO91" s="226"/>
      <c r="QQ91" s="226"/>
      <c r="QR91" s="226"/>
      <c r="QT91" s="226"/>
      <c r="QU91" s="226"/>
      <c r="QW91" s="226"/>
      <c r="QX91" s="226"/>
      <c r="QZ91" s="226"/>
      <c r="RA91" s="226"/>
      <c r="RC91" s="226"/>
      <c r="RD91" s="226"/>
      <c r="RF91" s="226"/>
      <c r="RG91" s="226"/>
      <c r="RI91" s="226"/>
      <c r="RJ91" s="226"/>
      <c r="RL91" s="226"/>
      <c r="RM91" s="226"/>
      <c r="RO91" s="226"/>
      <c r="RP91" s="226"/>
      <c r="RR91" s="226"/>
      <c r="RS91" s="226"/>
      <c r="RU91" s="226"/>
      <c r="RV91" s="226"/>
      <c r="RX91" s="226"/>
      <c r="RY91" s="226"/>
      <c r="SA91" s="226"/>
      <c r="SB91" s="226"/>
      <c r="SD91" s="226"/>
      <c r="SE91" s="226"/>
    </row>
    <row r="92" spans="1:499" ht="12.4" customHeight="1">
      <c r="A92" s="226" t="s">
        <v>959</v>
      </c>
      <c r="B92" s="237" t="s">
        <v>960</v>
      </c>
      <c r="C92" s="286" t="s">
        <v>478</v>
      </c>
      <c r="D92" s="238" t="s">
        <v>478</v>
      </c>
      <c r="E92" s="287"/>
      <c r="F92" s="226"/>
      <c r="G92" s="226"/>
      <c r="I92" s="226"/>
      <c r="J92" s="226"/>
      <c r="L92" s="226"/>
      <c r="M92" s="226"/>
      <c r="O92" s="226"/>
      <c r="P92" s="226"/>
      <c r="R92" s="226"/>
      <c r="S92" s="226"/>
      <c r="U92" s="226"/>
      <c r="V92" s="226"/>
      <c r="X92" s="226"/>
      <c r="Y92" s="226"/>
      <c r="AA92" s="226"/>
      <c r="AB92" s="226"/>
      <c r="AD92" s="226"/>
      <c r="AE92" s="226"/>
      <c r="AG92" s="226"/>
      <c r="AH92" s="226"/>
      <c r="AJ92" s="226"/>
      <c r="AK92" s="226"/>
      <c r="AM92" s="226"/>
      <c r="AN92" s="226"/>
      <c r="AP92" s="226"/>
      <c r="AQ92" s="226"/>
      <c r="AS92" s="226"/>
      <c r="AT92" s="226"/>
      <c r="AV92" s="226"/>
      <c r="AW92" s="226"/>
      <c r="AY92" s="226"/>
      <c r="AZ92" s="226"/>
      <c r="BB92" s="226"/>
      <c r="BC92" s="226"/>
      <c r="BE92" s="226"/>
      <c r="BF92" s="226"/>
      <c r="BH92" s="226"/>
      <c r="BI92" s="226"/>
      <c r="BK92" s="226"/>
      <c r="BL92" s="226"/>
      <c r="BN92" s="226"/>
      <c r="BO92" s="226"/>
      <c r="BQ92" s="226"/>
      <c r="BR92" s="226"/>
      <c r="BT92" s="226"/>
      <c r="BU92" s="226"/>
      <c r="BW92" s="226"/>
      <c r="BX92" s="226"/>
      <c r="BZ92" s="226"/>
      <c r="CA92" s="226"/>
      <c r="CC92" s="226"/>
      <c r="CD92" s="226"/>
      <c r="CF92" s="226"/>
      <c r="CG92" s="226"/>
      <c r="CI92" s="226"/>
      <c r="CJ92" s="226"/>
      <c r="CL92" s="226"/>
      <c r="CM92" s="226"/>
      <c r="CO92" s="226"/>
      <c r="CP92" s="226"/>
      <c r="CR92" s="226"/>
      <c r="CS92" s="226"/>
      <c r="CU92" s="226"/>
      <c r="CV92" s="226"/>
      <c r="CX92" s="226"/>
      <c r="CY92" s="226"/>
      <c r="DA92" s="226"/>
      <c r="DB92" s="226"/>
      <c r="DD92" s="226"/>
      <c r="DE92" s="226"/>
      <c r="DG92" s="226"/>
      <c r="DH92" s="226"/>
      <c r="DJ92" s="226"/>
      <c r="DK92" s="226"/>
      <c r="DM92" s="226"/>
      <c r="DN92" s="226"/>
      <c r="DP92" s="226"/>
      <c r="DQ92" s="226"/>
      <c r="DS92" s="226"/>
      <c r="DT92" s="226"/>
      <c r="DV92" s="226"/>
      <c r="DW92" s="226"/>
      <c r="DY92" s="226"/>
      <c r="DZ92" s="226"/>
      <c r="EB92" s="226"/>
      <c r="EC92" s="226"/>
      <c r="EE92" s="226"/>
      <c r="EF92" s="226"/>
      <c r="EH92" s="226"/>
      <c r="EI92" s="226"/>
      <c r="EK92" s="226"/>
      <c r="EL92" s="226"/>
      <c r="EN92" s="226"/>
      <c r="EO92" s="226"/>
      <c r="EQ92" s="226"/>
      <c r="ER92" s="226"/>
      <c r="ET92" s="226"/>
      <c r="EU92" s="226"/>
      <c r="EW92" s="226"/>
      <c r="EX92" s="226"/>
      <c r="EZ92" s="226"/>
      <c r="FA92" s="226"/>
      <c r="FC92" s="226"/>
      <c r="FD92" s="226"/>
      <c r="FF92" s="226"/>
      <c r="FG92" s="226"/>
      <c r="FI92" s="226"/>
      <c r="FJ92" s="226"/>
      <c r="FL92" s="226"/>
      <c r="FM92" s="226"/>
      <c r="FO92" s="226"/>
      <c r="FP92" s="226"/>
      <c r="FR92" s="226"/>
      <c r="FS92" s="226"/>
      <c r="FU92" s="226"/>
      <c r="FV92" s="226"/>
      <c r="FX92" s="226"/>
      <c r="FY92" s="226"/>
      <c r="GA92" s="226"/>
      <c r="GB92" s="226"/>
      <c r="GD92" s="226"/>
      <c r="GE92" s="226"/>
      <c r="GG92" s="226"/>
      <c r="GH92" s="226"/>
      <c r="GJ92" s="226"/>
      <c r="GK92" s="226"/>
      <c r="GM92" s="226"/>
      <c r="GN92" s="226"/>
      <c r="GP92" s="226"/>
      <c r="GQ92" s="226"/>
      <c r="GS92" s="226"/>
      <c r="GT92" s="226"/>
      <c r="GV92" s="226"/>
      <c r="GW92" s="226"/>
      <c r="GY92" s="226"/>
      <c r="GZ92" s="226"/>
      <c r="HB92" s="226"/>
      <c r="HC92" s="226"/>
      <c r="HE92" s="226"/>
      <c r="HF92" s="226"/>
      <c r="HH92" s="226"/>
      <c r="HI92" s="226"/>
      <c r="HK92" s="226"/>
      <c r="HL92" s="226"/>
      <c r="HN92" s="226"/>
      <c r="HO92" s="226"/>
      <c r="HQ92" s="226"/>
      <c r="HR92" s="226"/>
      <c r="HT92" s="226"/>
      <c r="HU92" s="226"/>
      <c r="HW92" s="226"/>
      <c r="HX92" s="226"/>
      <c r="HZ92" s="226"/>
      <c r="IA92" s="226"/>
      <c r="IC92" s="226"/>
      <c r="ID92" s="226"/>
      <c r="IF92" s="226"/>
      <c r="IG92" s="226"/>
      <c r="II92" s="226"/>
      <c r="IJ92" s="226"/>
      <c r="IL92" s="226"/>
      <c r="IM92" s="226"/>
      <c r="IO92" s="226"/>
      <c r="IP92" s="226"/>
      <c r="IR92" s="226"/>
      <c r="IS92" s="226"/>
      <c r="IU92" s="226"/>
      <c r="IV92" s="226"/>
      <c r="IX92" s="226"/>
      <c r="IY92" s="226"/>
      <c r="JA92" s="226"/>
      <c r="JB92" s="226"/>
      <c r="JD92" s="226"/>
      <c r="JE92" s="226"/>
      <c r="JG92" s="226"/>
      <c r="JH92" s="226"/>
      <c r="JJ92" s="226"/>
      <c r="JK92" s="226"/>
      <c r="JM92" s="226"/>
      <c r="JN92" s="226"/>
      <c r="JP92" s="226"/>
      <c r="JQ92" s="226"/>
      <c r="JS92" s="226"/>
      <c r="JT92" s="226"/>
      <c r="JV92" s="226"/>
      <c r="JW92" s="226"/>
      <c r="JY92" s="226"/>
      <c r="JZ92" s="226"/>
      <c r="KB92" s="226"/>
      <c r="KC92" s="226"/>
      <c r="KE92" s="226"/>
      <c r="KF92" s="226"/>
      <c r="KH92" s="226"/>
      <c r="KI92" s="226"/>
      <c r="KK92" s="226"/>
      <c r="KL92" s="226"/>
      <c r="KN92" s="226"/>
      <c r="KO92" s="226"/>
      <c r="KQ92" s="226"/>
      <c r="KR92" s="226"/>
      <c r="KT92" s="226"/>
      <c r="KU92" s="226"/>
      <c r="KW92" s="226"/>
      <c r="KX92" s="226"/>
      <c r="KZ92" s="226"/>
      <c r="LA92" s="226"/>
      <c r="LC92" s="226"/>
      <c r="LD92" s="226"/>
      <c r="LF92" s="226"/>
      <c r="LG92" s="226"/>
      <c r="LI92" s="226"/>
      <c r="LJ92" s="226"/>
      <c r="LL92" s="226"/>
      <c r="LM92" s="226"/>
      <c r="LO92" s="226"/>
      <c r="LP92" s="226"/>
      <c r="LR92" s="226"/>
      <c r="LS92" s="226"/>
      <c r="LU92" s="226"/>
      <c r="LV92" s="226"/>
      <c r="LX92" s="226"/>
      <c r="LY92" s="226"/>
      <c r="MA92" s="226"/>
      <c r="MB92" s="226"/>
      <c r="MD92" s="226"/>
      <c r="ME92" s="226"/>
      <c r="MG92" s="226"/>
      <c r="MH92" s="226"/>
      <c r="MJ92" s="226"/>
      <c r="MK92" s="226"/>
      <c r="MM92" s="226"/>
      <c r="MN92" s="226"/>
      <c r="MP92" s="226"/>
      <c r="MQ92" s="226"/>
      <c r="MS92" s="226"/>
      <c r="MT92" s="226"/>
      <c r="MV92" s="226"/>
      <c r="MW92" s="226"/>
      <c r="MY92" s="226"/>
      <c r="MZ92" s="226"/>
      <c r="NB92" s="226"/>
      <c r="NC92" s="226"/>
      <c r="NE92" s="226"/>
      <c r="NF92" s="226"/>
      <c r="NH92" s="226"/>
      <c r="NI92" s="226"/>
      <c r="NK92" s="226"/>
      <c r="NL92" s="226"/>
      <c r="NN92" s="226"/>
      <c r="NO92" s="226"/>
      <c r="NQ92" s="226"/>
      <c r="NR92" s="226"/>
      <c r="NT92" s="226"/>
      <c r="NU92" s="226"/>
      <c r="NW92" s="226"/>
      <c r="NX92" s="226"/>
      <c r="NZ92" s="226"/>
      <c r="OA92" s="226"/>
      <c r="OC92" s="226"/>
      <c r="OD92" s="226"/>
      <c r="OF92" s="226"/>
      <c r="OG92" s="226"/>
      <c r="OI92" s="226"/>
      <c r="OJ92" s="226"/>
      <c r="OL92" s="226"/>
      <c r="OM92" s="226"/>
      <c r="OO92" s="226"/>
      <c r="OP92" s="226"/>
      <c r="OR92" s="226"/>
      <c r="OS92" s="226"/>
      <c r="OU92" s="226"/>
      <c r="OV92" s="226"/>
      <c r="OX92" s="226"/>
      <c r="OY92" s="226"/>
      <c r="PA92" s="226"/>
      <c r="PB92" s="226"/>
      <c r="PD92" s="226"/>
      <c r="PE92" s="226"/>
      <c r="PG92" s="226"/>
      <c r="PH92" s="226"/>
      <c r="PJ92" s="226"/>
      <c r="PK92" s="226"/>
      <c r="PM92" s="226"/>
      <c r="PN92" s="226"/>
      <c r="PP92" s="226"/>
      <c r="PQ92" s="226"/>
      <c r="PS92" s="226"/>
      <c r="PT92" s="226"/>
      <c r="PV92" s="226"/>
      <c r="PW92" s="226"/>
      <c r="PY92" s="226"/>
      <c r="PZ92" s="226"/>
      <c r="QB92" s="226"/>
      <c r="QC92" s="226"/>
      <c r="QE92" s="226"/>
      <c r="QF92" s="226"/>
      <c r="QH92" s="226"/>
      <c r="QI92" s="226"/>
      <c r="QK92" s="226"/>
      <c r="QL92" s="226"/>
      <c r="QN92" s="226"/>
      <c r="QO92" s="226"/>
      <c r="QQ92" s="226"/>
      <c r="QR92" s="226"/>
      <c r="QT92" s="226"/>
      <c r="QU92" s="226"/>
      <c r="QW92" s="226"/>
      <c r="QX92" s="226"/>
      <c r="QZ92" s="226"/>
      <c r="RA92" s="226"/>
      <c r="RC92" s="226"/>
      <c r="RD92" s="226"/>
      <c r="RF92" s="226"/>
      <c r="RG92" s="226"/>
      <c r="RI92" s="226"/>
      <c r="RJ92" s="226"/>
      <c r="RL92" s="226"/>
      <c r="RM92" s="226"/>
      <c r="RO92" s="226"/>
      <c r="RP92" s="226"/>
      <c r="RR92" s="226"/>
      <c r="RS92" s="226"/>
      <c r="RU92" s="226"/>
      <c r="RV92" s="226"/>
      <c r="RX92" s="226"/>
      <c r="RY92" s="226"/>
      <c r="SA92" s="226"/>
      <c r="SB92" s="226"/>
      <c r="SD92" s="226"/>
      <c r="SE92" s="226"/>
    </row>
    <row r="93" spans="1:499" ht="12.4" customHeight="1">
      <c r="A93" s="226" t="s">
        <v>961</v>
      </c>
      <c r="B93" s="237" t="s">
        <v>962</v>
      </c>
      <c r="C93" s="286" t="s">
        <v>478</v>
      </c>
      <c r="D93" s="238" t="s">
        <v>478</v>
      </c>
      <c r="E93" s="235"/>
      <c r="F93" s="226"/>
      <c r="G93" s="226"/>
      <c r="I93" s="226"/>
      <c r="J93" s="226"/>
      <c r="L93" s="226"/>
      <c r="M93" s="226"/>
      <c r="O93" s="226"/>
      <c r="P93" s="226"/>
      <c r="R93" s="226"/>
      <c r="S93" s="226"/>
      <c r="U93" s="226"/>
      <c r="V93" s="226"/>
      <c r="X93" s="226"/>
      <c r="Y93" s="226"/>
      <c r="AA93" s="226"/>
      <c r="AB93" s="226"/>
      <c r="AD93" s="226"/>
      <c r="AE93" s="226"/>
      <c r="AG93" s="226"/>
      <c r="AH93" s="226"/>
      <c r="AJ93" s="226"/>
      <c r="AK93" s="226"/>
      <c r="AM93" s="226"/>
      <c r="AN93" s="226"/>
      <c r="AP93" s="226"/>
      <c r="AQ93" s="226"/>
      <c r="AS93" s="226"/>
      <c r="AT93" s="226"/>
      <c r="AV93" s="226"/>
      <c r="AW93" s="226"/>
      <c r="AY93" s="226"/>
      <c r="AZ93" s="226"/>
      <c r="BB93" s="226"/>
      <c r="BC93" s="226"/>
      <c r="BE93" s="226"/>
      <c r="BF93" s="226"/>
      <c r="BH93" s="226"/>
      <c r="BI93" s="226"/>
      <c r="BK93" s="226"/>
      <c r="BL93" s="226"/>
      <c r="BN93" s="226"/>
      <c r="BO93" s="226"/>
      <c r="BQ93" s="226"/>
      <c r="BR93" s="226"/>
      <c r="BT93" s="226"/>
      <c r="BU93" s="226"/>
      <c r="BW93" s="226"/>
      <c r="BX93" s="226"/>
      <c r="BZ93" s="226"/>
      <c r="CA93" s="226"/>
      <c r="CC93" s="226"/>
      <c r="CD93" s="226"/>
      <c r="CF93" s="226"/>
      <c r="CG93" s="226"/>
      <c r="CI93" s="226"/>
      <c r="CJ93" s="226"/>
      <c r="CL93" s="226"/>
      <c r="CM93" s="226"/>
      <c r="CO93" s="226"/>
      <c r="CP93" s="226"/>
      <c r="CR93" s="226"/>
      <c r="CS93" s="226"/>
      <c r="CU93" s="226"/>
      <c r="CV93" s="226"/>
      <c r="CX93" s="226"/>
      <c r="CY93" s="226"/>
      <c r="DA93" s="226"/>
      <c r="DB93" s="226"/>
      <c r="DD93" s="226"/>
      <c r="DE93" s="226"/>
      <c r="DG93" s="226"/>
      <c r="DH93" s="226"/>
      <c r="DJ93" s="226"/>
      <c r="DK93" s="226"/>
      <c r="DM93" s="226"/>
      <c r="DN93" s="226"/>
      <c r="DP93" s="226"/>
      <c r="DQ93" s="226"/>
      <c r="DS93" s="226"/>
      <c r="DT93" s="226"/>
      <c r="DV93" s="226"/>
      <c r="DW93" s="226"/>
      <c r="DY93" s="226"/>
      <c r="DZ93" s="226"/>
      <c r="EB93" s="226"/>
      <c r="EC93" s="226"/>
      <c r="EE93" s="226"/>
      <c r="EF93" s="226"/>
      <c r="EH93" s="226"/>
      <c r="EI93" s="226"/>
      <c r="EK93" s="226"/>
      <c r="EL93" s="226"/>
      <c r="EN93" s="226"/>
      <c r="EO93" s="226"/>
      <c r="EQ93" s="226"/>
      <c r="ER93" s="226"/>
      <c r="ET93" s="226"/>
      <c r="EU93" s="226"/>
      <c r="EW93" s="226"/>
      <c r="EX93" s="226"/>
      <c r="EZ93" s="226"/>
      <c r="FA93" s="226"/>
      <c r="FC93" s="226"/>
      <c r="FD93" s="226"/>
      <c r="FF93" s="226"/>
      <c r="FG93" s="226"/>
      <c r="FI93" s="226"/>
      <c r="FJ93" s="226"/>
      <c r="FL93" s="226"/>
      <c r="FM93" s="226"/>
      <c r="FO93" s="226"/>
      <c r="FP93" s="226"/>
      <c r="FR93" s="226"/>
      <c r="FS93" s="226"/>
      <c r="FU93" s="226"/>
      <c r="FV93" s="226"/>
      <c r="FX93" s="226"/>
      <c r="FY93" s="226"/>
      <c r="GA93" s="226"/>
      <c r="GB93" s="226"/>
      <c r="GD93" s="226"/>
      <c r="GE93" s="226"/>
      <c r="GG93" s="226"/>
      <c r="GH93" s="226"/>
      <c r="GJ93" s="226"/>
      <c r="GK93" s="226"/>
      <c r="GM93" s="226"/>
      <c r="GN93" s="226"/>
      <c r="GP93" s="226"/>
      <c r="GQ93" s="226"/>
      <c r="GS93" s="226"/>
      <c r="GT93" s="226"/>
      <c r="GV93" s="226"/>
      <c r="GW93" s="226"/>
      <c r="GY93" s="226"/>
      <c r="GZ93" s="226"/>
      <c r="HB93" s="226"/>
      <c r="HC93" s="226"/>
      <c r="HE93" s="226"/>
      <c r="HF93" s="226"/>
      <c r="HH93" s="226"/>
      <c r="HI93" s="226"/>
      <c r="HK93" s="226"/>
      <c r="HL93" s="226"/>
      <c r="HN93" s="226"/>
      <c r="HO93" s="226"/>
      <c r="HQ93" s="226"/>
      <c r="HR93" s="226"/>
      <c r="HT93" s="226"/>
      <c r="HU93" s="226"/>
      <c r="HW93" s="226"/>
      <c r="HX93" s="226"/>
      <c r="HZ93" s="226"/>
      <c r="IA93" s="226"/>
      <c r="IC93" s="226"/>
      <c r="ID93" s="226"/>
      <c r="IF93" s="226"/>
      <c r="IG93" s="226"/>
      <c r="II93" s="226"/>
      <c r="IJ93" s="226"/>
      <c r="IL93" s="226"/>
      <c r="IM93" s="226"/>
      <c r="IO93" s="226"/>
      <c r="IP93" s="226"/>
      <c r="IR93" s="226"/>
      <c r="IS93" s="226"/>
      <c r="IU93" s="226"/>
      <c r="IV93" s="226"/>
      <c r="IX93" s="226"/>
      <c r="IY93" s="226"/>
      <c r="JA93" s="226"/>
      <c r="JB93" s="226"/>
      <c r="JD93" s="226"/>
      <c r="JE93" s="226"/>
      <c r="JG93" s="226"/>
      <c r="JH93" s="226"/>
      <c r="JJ93" s="226"/>
      <c r="JK93" s="226"/>
      <c r="JM93" s="226"/>
      <c r="JN93" s="226"/>
      <c r="JP93" s="226"/>
      <c r="JQ93" s="226"/>
      <c r="JS93" s="226"/>
      <c r="JT93" s="226"/>
      <c r="JV93" s="226"/>
      <c r="JW93" s="226"/>
      <c r="JY93" s="226"/>
      <c r="JZ93" s="226"/>
      <c r="KB93" s="226"/>
      <c r="KC93" s="226"/>
      <c r="KE93" s="226"/>
      <c r="KF93" s="226"/>
      <c r="KH93" s="226"/>
      <c r="KI93" s="226"/>
      <c r="KK93" s="226"/>
      <c r="KL93" s="226"/>
      <c r="KN93" s="226"/>
      <c r="KO93" s="226"/>
      <c r="KQ93" s="226"/>
      <c r="KR93" s="226"/>
      <c r="KT93" s="226"/>
      <c r="KU93" s="226"/>
      <c r="KW93" s="226"/>
      <c r="KX93" s="226"/>
      <c r="KZ93" s="226"/>
      <c r="LA93" s="226"/>
      <c r="LC93" s="226"/>
      <c r="LD93" s="226"/>
      <c r="LF93" s="226"/>
      <c r="LG93" s="226"/>
      <c r="LI93" s="226"/>
      <c r="LJ93" s="226"/>
      <c r="LL93" s="226"/>
      <c r="LM93" s="226"/>
      <c r="LO93" s="226"/>
      <c r="LP93" s="226"/>
      <c r="LR93" s="226"/>
      <c r="LS93" s="226"/>
      <c r="LU93" s="226"/>
      <c r="LV93" s="226"/>
      <c r="LX93" s="226"/>
      <c r="LY93" s="226"/>
      <c r="MA93" s="226"/>
      <c r="MB93" s="226"/>
      <c r="MD93" s="226"/>
      <c r="ME93" s="226"/>
      <c r="MG93" s="226"/>
      <c r="MH93" s="226"/>
      <c r="MJ93" s="226"/>
      <c r="MK93" s="226"/>
      <c r="MM93" s="226"/>
      <c r="MN93" s="226"/>
      <c r="MP93" s="226"/>
      <c r="MQ93" s="226"/>
      <c r="MS93" s="226"/>
      <c r="MT93" s="226"/>
      <c r="MV93" s="226"/>
      <c r="MW93" s="226"/>
      <c r="MY93" s="226"/>
      <c r="MZ93" s="226"/>
      <c r="NB93" s="226"/>
      <c r="NC93" s="226"/>
      <c r="NE93" s="226"/>
      <c r="NF93" s="226"/>
      <c r="NH93" s="226"/>
      <c r="NI93" s="226"/>
      <c r="NK93" s="226"/>
      <c r="NL93" s="226"/>
      <c r="NN93" s="226"/>
      <c r="NO93" s="226"/>
      <c r="NQ93" s="226"/>
      <c r="NR93" s="226"/>
      <c r="NT93" s="226"/>
      <c r="NU93" s="226"/>
      <c r="NW93" s="226"/>
      <c r="NX93" s="226"/>
      <c r="NZ93" s="226"/>
      <c r="OA93" s="226"/>
      <c r="OC93" s="226"/>
      <c r="OD93" s="226"/>
      <c r="OF93" s="226"/>
      <c r="OG93" s="226"/>
      <c r="OI93" s="226"/>
      <c r="OJ93" s="226"/>
      <c r="OL93" s="226"/>
      <c r="OM93" s="226"/>
      <c r="OO93" s="226"/>
      <c r="OP93" s="226"/>
      <c r="OR93" s="226"/>
      <c r="OS93" s="226"/>
      <c r="OU93" s="226"/>
      <c r="OV93" s="226"/>
      <c r="OX93" s="226"/>
      <c r="OY93" s="226"/>
      <c r="PA93" s="226"/>
      <c r="PB93" s="226"/>
      <c r="PD93" s="226"/>
      <c r="PE93" s="226"/>
      <c r="PG93" s="226"/>
      <c r="PH93" s="226"/>
      <c r="PJ93" s="226"/>
      <c r="PK93" s="226"/>
      <c r="PM93" s="226"/>
      <c r="PN93" s="226"/>
      <c r="PP93" s="226"/>
      <c r="PQ93" s="226"/>
      <c r="PS93" s="226"/>
      <c r="PT93" s="226"/>
      <c r="PV93" s="226"/>
      <c r="PW93" s="226"/>
      <c r="PY93" s="226"/>
      <c r="PZ93" s="226"/>
      <c r="QB93" s="226"/>
      <c r="QC93" s="226"/>
      <c r="QE93" s="226"/>
      <c r="QF93" s="226"/>
      <c r="QH93" s="226"/>
      <c r="QI93" s="226"/>
      <c r="QK93" s="226"/>
      <c r="QL93" s="226"/>
      <c r="QN93" s="226"/>
      <c r="QO93" s="226"/>
      <c r="QQ93" s="226"/>
      <c r="QR93" s="226"/>
      <c r="QT93" s="226"/>
      <c r="QU93" s="226"/>
      <c r="QW93" s="226"/>
      <c r="QX93" s="226"/>
      <c r="QZ93" s="226"/>
      <c r="RA93" s="226"/>
      <c r="RC93" s="226"/>
      <c r="RD93" s="226"/>
      <c r="RF93" s="226"/>
      <c r="RG93" s="226"/>
      <c r="RI93" s="226"/>
      <c r="RJ93" s="226"/>
      <c r="RL93" s="226"/>
      <c r="RM93" s="226"/>
      <c r="RO93" s="226"/>
      <c r="RP93" s="226"/>
      <c r="RR93" s="226"/>
      <c r="RS93" s="226"/>
      <c r="RU93" s="226"/>
      <c r="RV93" s="226"/>
      <c r="RX93" s="226"/>
      <c r="RY93" s="226"/>
      <c r="SA93" s="226"/>
      <c r="SB93" s="226"/>
      <c r="SD93" s="226"/>
      <c r="SE93" s="226"/>
    </row>
    <row r="94" spans="1:499" ht="3.75" customHeight="1">
      <c r="A94" s="252"/>
      <c r="B94" s="253"/>
      <c r="C94" s="288"/>
      <c r="D94" s="254"/>
      <c r="E94" s="289"/>
      <c r="F94" s="226"/>
      <c r="G94" s="226"/>
      <c r="I94" s="226"/>
      <c r="J94" s="226"/>
      <c r="L94" s="226"/>
      <c r="M94" s="226"/>
      <c r="O94" s="226"/>
      <c r="P94" s="226"/>
      <c r="R94" s="226"/>
      <c r="S94" s="226"/>
      <c r="U94" s="226"/>
      <c r="V94" s="226"/>
      <c r="X94" s="226"/>
      <c r="Y94" s="226"/>
      <c r="AA94" s="226"/>
      <c r="AB94" s="226"/>
      <c r="AD94" s="226"/>
      <c r="AE94" s="226"/>
      <c r="AG94" s="226"/>
      <c r="AH94" s="226"/>
      <c r="AJ94" s="226"/>
      <c r="AK94" s="226"/>
      <c r="AM94" s="226"/>
      <c r="AN94" s="226"/>
      <c r="AP94" s="226"/>
      <c r="AQ94" s="226"/>
      <c r="AS94" s="226"/>
      <c r="AT94" s="226"/>
      <c r="AV94" s="226"/>
      <c r="AW94" s="226"/>
      <c r="AY94" s="226"/>
      <c r="AZ94" s="226"/>
      <c r="BB94" s="226"/>
      <c r="BC94" s="226"/>
      <c r="BE94" s="226"/>
      <c r="BF94" s="226"/>
      <c r="BH94" s="226"/>
      <c r="BI94" s="226"/>
      <c r="BK94" s="226"/>
      <c r="BL94" s="226"/>
      <c r="BN94" s="226"/>
      <c r="BO94" s="226"/>
      <c r="BQ94" s="226"/>
      <c r="BR94" s="226"/>
      <c r="BT94" s="226"/>
      <c r="BU94" s="226"/>
      <c r="BW94" s="226"/>
      <c r="BX94" s="226"/>
      <c r="BZ94" s="226"/>
      <c r="CA94" s="226"/>
      <c r="CC94" s="226"/>
      <c r="CD94" s="226"/>
      <c r="CF94" s="226"/>
      <c r="CG94" s="226"/>
      <c r="CI94" s="226"/>
      <c r="CJ94" s="226"/>
      <c r="CL94" s="226"/>
      <c r="CM94" s="226"/>
      <c r="CO94" s="226"/>
      <c r="CP94" s="226"/>
      <c r="CR94" s="226"/>
      <c r="CS94" s="226"/>
      <c r="CU94" s="226"/>
      <c r="CV94" s="226"/>
      <c r="CX94" s="226"/>
      <c r="CY94" s="226"/>
      <c r="DA94" s="226"/>
      <c r="DB94" s="226"/>
      <c r="DD94" s="226"/>
      <c r="DE94" s="226"/>
      <c r="DG94" s="226"/>
      <c r="DH94" s="226"/>
      <c r="DJ94" s="226"/>
      <c r="DK94" s="226"/>
      <c r="DM94" s="226"/>
      <c r="DN94" s="226"/>
      <c r="DP94" s="226"/>
      <c r="DQ94" s="226"/>
      <c r="DS94" s="226"/>
      <c r="DT94" s="226"/>
      <c r="DV94" s="226"/>
      <c r="DW94" s="226"/>
      <c r="DY94" s="226"/>
      <c r="DZ94" s="226"/>
      <c r="EB94" s="226"/>
      <c r="EC94" s="226"/>
      <c r="EE94" s="226"/>
      <c r="EF94" s="226"/>
      <c r="EH94" s="226"/>
      <c r="EI94" s="226"/>
      <c r="EK94" s="226"/>
      <c r="EL94" s="226"/>
      <c r="EN94" s="226"/>
      <c r="EO94" s="226"/>
      <c r="EQ94" s="226"/>
      <c r="ER94" s="226"/>
      <c r="ET94" s="226"/>
      <c r="EU94" s="226"/>
      <c r="EW94" s="226"/>
      <c r="EX94" s="226"/>
      <c r="EZ94" s="226"/>
      <c r="FA94" s="226"/>
      <c r="FC94" s="226"/>
      <c r="FD94" s="226"/>
      <c r="FF94" s="226"/>
      <c r="FG94" s="226"/>
      <c r="FI94" s="226"/>
      <c r="FJ94" s="226"/>
      <c r="FL94" s="226"/>
      <c r="FM94" s="226"/>
      <c r="FO94" s="226"/>
      <c r="FP94" s="226"/>
      <c r="FR94" s="226"/>
      <c r="FS94" s="226"/>
      <c r="FU94" s="226"/>
      <c r="FV94" s="226"/>
      <c r="FX94" s="226"/>
      <c r="FY94" s="226"/>
      <c r="GA94" s="226"/>
      <c r="GB94" s="226"/>
      <c r="GD94" s="226"/>
      <c r="GE94" s="226"/>
      <c r="GG94" s="226"/>
      <c r="GH94" s="226"/>
      <c r="GJ94" s="226"/>
      <c r="GK94" s="226"/>
      <c r="GM94" s="226"/>
      <c r="GN94" s="226"/>
      <c r="GP94" s="226"/>
      <c r="GQ94" s="226"/>
      <c r="GS94" s="226"/>
      <c r="GT94" s="226"/>
      <c r="GV94" s="226"/>
      <c r="GW94" s="226"/>
      <c r="GY94" s="226"/>
      <c r="GZ94" s="226"/>
      <c r="HB94" s="226"/>
      <c r="HC94" s="226"/>
      <c r="HE94" s="226"/>
      <c r="HF94" s="226"/>
      <c r="HH94" s="226"/>
      <c r="HI94" s="226"/>
      <c r="HK94" s="226"/>
      <c r="HL94" s="226"/>
      <c r="HN94" s="226"/>
      <c r="HO94" s="226"/>
      <c r="HQ94" s="226"/>
      <c r="HR94" s="226"/>
      <c r="HT94" s="226"/>
      <c r="HU94" s="226"/>
      <c r="HW94" s="226"/>
      <c r="HX94" s="226"/>
      <c r="HZ94" s="226"/>
      <c r="IA94" s="226"/>
      <c r="IC94" s="226"/>
      <c r="ID94" s="226"/>
      <c r="IF94" s="226"/>
      <c r="IG94" s="226"/>
      <c r="II94" s="226"/>
      <c r="IJ94" s="226"/>
      <c r="IL94" s="226"/>
      <c r="IM94" s="226"/>
      <c r="IO94" s="226"/>
      <c r="IP94" s="226"/>
      <c r="IR94" s="226"/>
      <c r="IS94" s="226"/>
      <c r="IU94" s="226"/>
      <c r="IV94" s="226"/>
      <c r="IX94" s="226"/>
      <c r="IY94" s="226"/>
      <c r="JA94" s="226"/>
      <c r="JB94" s="226"/>
      <c r="JD94" s="226"/>
      <c r="JE94" s="226"/>
      <c r="JG94" s="226"/>
      <c r="JH94" s="226"/>
      <c r="JJ94" s="226"/>
      <c r="JK94" s="226"/>
      <c r="JM94" s="226"/>
      <c r="JN94" s="226"/>
      <c r="JP94" s="226"/>
      <c r="JQ94" s="226"/>
      <c r="JS94" s="226"/>
      <c r="JT94" s="226"/>
      <c r="JV94" s="226"/>
      <c r="JW94" s="226"/>
      <c r="JY94" s="226"/>
      <c r="JZ94" s="226"/>
      <c r="KB94" s="226"/>
      <c r="KC94" s="226"/>
      <c r="KE94" s="226"/>
      <c r="KF94" s="226"/>
      <c r="KH94" s="226"/>
      <c r="KI94" s="226"/>
      <c r="KK94" s="226"/>
      <c r="KL94" s="226"/>
      <c r="KN94" s="226"/>
      <c r="KO94" s="226"/>
      <c r="KQ94" s="226"/>
      <c r="KR94" s="226"/>
      <c r="KT94" s="226"/>
      <c r="KU94" s="226"/>
      <c r="KW94" s="226"/>
      <c r="KX94" s="226"/>
      <c r="KZ94" s="226"/>
      <c r="LA94" s="226"/>
      <c r="LC94" s="226"/>
      <c r="LD94" s="226"/>
      <c r="LF94" s="226"/>
      <c r="LG94" s="226"/>
      <c r="LI94" s="226"/>
      <c r="LJ94" s="226"/>
      <c r="LL94" s="226"/>
      <c r="LM94" s="226"/>
      <c r="LO94" s="226"/>
      <c r="LP94" s="226"/>
      <c r="LR94" s="226"/>
      <c r="LS94" s="226"/>
      <c r="LU94" s="226"/>
      <c r="LV94" s="226"/>
      <c r="LX94" s="226"/>
      <c r="LY94" s="226"/>
      <c r="MA94" s="226"/>
      <c r="MB94" s="226"/>
      <c r="MD94" s="226"/>
      <c r="ME94" s="226"/>
      <c r="MG94" s="226"/>
      <c r="MH94" s="226"/>
      <c r="MJ94" s="226"/>
      <c r="MK94" s="226"/>
      <c r="MM94" s="226"/>
      <c r="MN94" s="226"/>
      <c r="MP94" s="226"/>
      <c r="MQ94" s="226"/>
      <c r="MS94" s="226"/>
      <c r="MT94" s="226"/>
      <c r="MV94" s="226"/>
      <c r="MW94" s="226"/>
      <c r="MY94" s="226"/>
      <c r="MZ94" s="226"/>
      <c r="NB94" s="226"/>
      <c r="NC94" s="226"/>
      <c r="NE94" s="226"/>
      <c r="NF94" s="226"/>
      <c r="NH94" s="226"/>
      <c r="NI94" s="226"/>
      <c r="NK94" s="226"/>
      <c r="NL94" s="226"/>
      <c r="NN94" s="226"/>
      <c r="NO94" s="226"/>
      <c r="NQ94" s="226"/>
      <c r="NR94" s="226"/>
      <c r="NT94" s="226"/>
      <c r="NU94" s="226"/>
      <c r="NW94" s="226"/>
      <c r="NX94" s="226"/>
      <c r="NZ94" s="226"/>
      <c r="OA94" s="226"/>
      <c r="OC94" s="226"/>
      <c r="OD94" s="226"/>
      <c r="OF94" s="226"/>
      <c r="OG94" s="226"/>
      <c r="OI94" s="226"/>
      <c r="OJ94" s="226"/>
      <c r="OL94" s="226"/>
      <c r="OM94" s="226"/>
      <c r="OO94" s="226"/>
      <c r="OP94" s="226"/>
      <c r="OR94" s="226"/>
      <c r="OS94" s="226"/>
      <c r="OU94" s="226"/>
      <c r="OV94" s="226"/>
      <c r="OX94" s="226"/>
      <c r="OY94" s="226"/>
      <c r="PA94" s="226"/>
      <c r="PB94" s="226"/>
      <c r="PD94" s="226"/>
      <c r="PE94" s="226"/>
      <c r="PG94" s="226"/>
      <c r="PH94" s="226"/>
      <c r="PJ94" s="226"/>
      <c r="PK94" s="226"/>
      <c r="PM94" s="226"/>
      <c r="PN94" s="226"/>
      <c r="PP94" s="226"/>
      <c r="PQ94" s="226"/>
      <c r="PS94" s="226"/>
      <c r="PT94" s="226"/>
      <c r="PV94" s="226"/>
      <c r="PW94" s="226"/>
      <c r="PY94" s="226"/>
      <c r="PZ94" s="226"/>
      <c r="QB94" s="226"/>
      <c r="QC94" s="226"/>
      <c r="QE94" s="226"/>
      <c r="QF94" s="226"/>
      <c r="QH94" s="226"/>
      <c r="QI94" s="226"/>
      <c r="QK94" s="226"/>
      <c r="QL94" s="226"/>
      <c r="QN94" s="226"/>
      <c r="QO94" s="226"/>
      <c r="QQ94" s="226"/>
      <c r="QR94" s="226"/>
      <c r="QT94" s="226"/>
      <c r="QU94" s="226"/>
      <c r="QW94" s="226"/>
      <c r="QX94" s="226"/>
      <c r="QZ94" s="226"/>
      <c r="RA94" s="226"/>
      <c r="RC94" s="226"/>
      <c r="RD94" s="226"/>
      <c r="RF94" s="226"/>
      <c r="RG94" s="226"/>
      <c r="RI94" s="226"/>
      <c r="RJ94" s="226"/>
      <c r="RL94" s="226"/>
      <c r="RM94" s="226"/>
      <c r="RO94" s="226"/>
      <c r="RP94" s="226"/>
      <c r="RR94" s="226"/>
      <c r="RS94" s="226"/>
      <c r="RU94" s="226"/>
      <c r="RV94" s="226"/>
      <c r="RX94" s="226"/>
      <c r="RY94" s="226"/>
      <c r="SA94" s="226"/>
      <c r="SB94" s="226"/>
      <c r="SD94" s="226"/>
      <c r="SE94" s="226"/>
    </row>
    <row r="95" spans="1:499">
      <c r="C95" s="255"/>
      <c r="D95" s="229"/>
      <c r="F95" s="226"/>
      <c r="G95" s="226"/>
      <c r="I95" s="226"/>
      <c r="J95" s="226"/>
      <c r="L95" s="226"/>
      <c r="M95" s="226"/>
      <c r="O95" s="226"/>
      <c r="P95" s="226"/>
      <c r="R95" s="226"/>
      <c r="S95" s="226"/>
      <c r="U95" s="226"/>
      <c r="V95" s="226"/>
      <c r="X95" s="226"/>
      <c r="Y95" s="226"/>
      <c r="AA95" s="226"/>
      <c r="AB95" s="226"/>
      <c r="AD95" s="226"/>
      <c r="AE95" s="226"/>
      <c r="AG95" s="226"/>
      <c r="AH95" s="226"/>
      <c r="AJ95" s="226"/>
      <c r="AK95" s="226"/>
      <c r="AM95" s="226"/>
      <c r="AN95" s="226"/>
      <c r="AP95" s="226"/>
      <c r="AQ95" s="226"/>
      <c r="AS95" s="226"/>
      <c r="AT95" s="226"/>
      <c r="AV95" s="226"/>
      <c r="AW95" s="226"/>
      <c r="AY95" s="226"/>
      <c r="AZ95" s="226"/>
      <c r="BB95" s="226"/>
      <c r="BC95" s="226"/>
      <c r="BE95" s="226"/>
      <c r="BF95" s="226"/>
      <c r="BH95" s="226"/>
      <c r="BI95" s="226"/>
      <c r="BK95" s="226"/>
      <c r="BL95" s="226"/>
      <c r="BN95" s="226"/>
      <c r="BO95" s="226"/>
      <c r="BQ95" s="226"/>
      <c r="BR95" s="226"/>
      <c r="BT95" s="226"/>
      <c r="BU95" s="226"/>
      <c r="BW95" s="226"/>
      <c r="BX95" s="226"/>
      <c r="BZ95" s="226"/>
      <c r="CA95" s="226"/>
      <c r="CC95" s="226"/>
      <c r="CD95" s="226"/>
      <c r="CF95" s="226"/>
      <c r="CG95" s="226"/>
      <c r="CI95" s="226"/>
      <c r="CJ95" s="226"/>
      <c r="CL95" s="226"/>
      <c r="CM95" s="226"/>
      <c r="CO95" s="226"/>
      <c r="CP95" s="226"/>
      <c r="CR95" s="226"/>
      <c r="CS95" s="226"/>
      <c r="CU95" s="226"/>
      <c r="CV95" s="226"/>
      <c r="CX95" s="226"/>
      <c r="CY95" s="226"/>
      <c r="DA95" s="226"/>
      <c r="DB95" s="226"/>
      <c r="DD95" s="226"/>
      <c r="DE95" s="226"/>
      <c r="DG95" s="226"/>
      <c r="DH95" s="226"/>
      <c r="DJ95" s="226"/>
      <c r="DK95" s="226"/>
      <c r="DM95" s="226"/>
      <c r="DN95" s="226"/>
      <c r="DP95" s="226"/>
      <c r="DQ95" s="226"/>
      <c r="DS95" s="226"/>
      <c r="DT95" s="226"/>
      <c r="DV95" s="226"/>
      <c r="DW95" s="226"/>
      <c r="DY95" s="226"/>
      <c r="DZ95" s="226"/>
      <c r="EB95" s="226"/>
      <c r="EC95" s="226"/>
      <c r="EE95" s="226"/>
      <c r="EF95" s="226"/>
      <c r="EH95" s="226"/>
      <c r="EI95" s="226"/>
      <c r="EK95" s="226"/>
      <c r="EL95" s="226"/>
      <c r="EN95" s="226"/>
      <c r="EO95" s="226"/>
      <c r="EQ95" s="226"/>
      <c r="ER95" s="226"/>
      <c r="ET95" s="226"/>
      <c r="EU95" s="226"/>
      <c r="EW95" s="226"/>
      <c r="EX95" s="226"/>
      <c r="EZ95" s="226"/>
      <c r="FA95" s="226"/>
      <c r="FC95" s="226"/>
      <c r="FD95" s="226"/>
      <c r="FF95" s="226"/>
      <c r="FG95" s="226"/>
      <c r="FI95" s="226"/>
      <c r="FJ95" s="226"/>
      <c r="FL95" s="226"/>
      <c r="FM95" s="226"/>
      <c r="FO95" s="226"/>
      <c r="FP95" s="226"/>
      <c r="FR95" s="226"/>
      <c r="FS95" s="226"/>
      <c r="FU95" s="226"/>
      <c r="FV95" s="226"/>
      <c r="FX95" s="226"/>
      <c r="FY95" s="226"/>
      <c r="GA95" s="226"/>
      <c r="GB95" s="226"/>
      <c r="GD95" s="226"/>
      <c r="GE95" s="226"/>
      <c r="GG95" s="226"/>
      <c r="GH95" s="226"/>
      <c r="GJ95" s="226"/>
      <c r="GK95" s="226"/>
      <c r="GM95" s="226"/>
      <c r="GN95" s="226"/>
      <c r="GP95" s="226"/>
      <c r="GQ95" s="226"/>
      <c r="GS95" s="226"/>
      <c r="GT95" s="226"/>
      <c r="GV95" s="226"/>
      <c r="GW95" s="226"/>
      <c r="GY95" s="226"/>
      <c r="GZ95" s="226"/>
      <c r="HB95" s="226"/>
      <c r="HC95" s="226"/>
      <c r="HE95" s="226"/>
      <c r="HF95" s="226"/>
      <c r="HH95" s="226"/>
      <c r="HI95" s="226"/>
      <c r="HK95" s="226"/>
      <c r="HL95" s="226"/>
      <c r="HN95" s="226"/>
      <c r="HO95" s="226"/>
      <c r="HQ95" s="226"/>
      <c r="HR95" s="226"/>
      <c r="HT95" s="226"/>
      <c r="HU95" s="226"/>
      <c r="HW95" s="226"/>
      <c r="HX95" s="226"/>
      <c r="HZ95" s="226"/>
      <c r="IA95" s="226"/>
      <c r="IC95" s="226"/>
      <c r="ID95" s="226"/>
      <c r="IF95" s="226"/>
      <c r="IG95" s="226"/>
      <c r="II95" s="226"/>
      <c r="IJ95" s="226"/>
      <c r="IL95" s="226"/>
      <c r="IM95" s="226"/>
      <c r="IO95" s="226"/>
      <c r="IP95" s="226"/>
      <c r="IR95" s="226"/>
      <c r="IS95" s="226"/>
      <c r="IU95" s="226"/>
      <c r="IV95" s="226"/>
      <c r="IX95" s="226"/>
      <c r="IY95" s="226"/>
      <c r="JA95" s="226"/>
      <c r="JB95" s="226"/>
      <c r="JD95" s="226"/>
      <c r="JE95" s="226"/>
      <c r="JG95" s="226"/>
      <c r="JH95" s="226"/>
      <c r="JJ95" s="226"/>
      <c r="JK95" s="226"/>
      <c r="JM95" s="226"/>
      <c r="JN95" s="226"/>
      <c r="JP95" s="226"/>
      <c r="JQ95" s="226"/>
      <c r="JS95" s="226"/>
      <c r="JT95" s="226"/>
      <c r="JV95" s="226"/>
      <c r="JW95" s="226"/>
      <c r="JY95" s="226"/>
      <c r="JZ95" s="226"/>
      <c r="KB95" s="226"/>
      <c r="KC95" s="226"/>
      <c r="KE95" s="226"/>
      <c r="KF95" s="226"/>
      <c r="KH95" s="226"/>
      <c r="KI95" s="226"/>
      <c r="KK95" s="226"/>
      <c r="KL95" s="226"/>
      <c r="KN95" s="226"/>
      <c r="KO95" s="226"/>
      <c r="KQ95" s="226"/>
      <c r="KR95" s="226"/>
      <c r="KT95" s="226"/>
      <c r="KU95" s="226"/>
      <c r="KW95" s="226"/>
      <c r="KX95" s="226"/>
      <c r="KZ95" s="226"/>
      <c r="LA95" s="226"/>
      <c r="LC95" s="226"/>
      <c r="LD95" s="226"/>
      <c r="LF95" s="226"/>
      <c r="LG95" s="226"/>
      <c r="LI95" s="226"/>
      <c r="LJ95" s="226"/>
      <c r="LL95" s="226"/>
      <c r="LM95" s="226"/>
      <c r="LO95" s="226"/>
      <c r="LP95" s="226"/>
      <c r="LR95" s="226"/>
      <c r="LS95" s="226"/>
      <c r="LU95" s="226"/>
      <c r="LV95" s="226"/>
      <c r="LX95" s="226"/>
      <c r="LY95" s="226"/>
      <c r="MA95" s="226"/>
      <c r="MB95" s="226"/>
      <c r="MD95" s="226"/>
      <c r="ME95" s="226"/>
      <c r="MG95" s="226"/>
      <c r="MH95" s="226"/>
      <c r="MJ95" s="226"/>
      <c r="MK95" s="226"/>
      <c r="MM95" s="226"/>
      <c r="MN95" s="226"/>
      <c r="MP95" s="226"/>
      <c r="MQ95" s="226"/>
      <c r="MS95" s="226"/>
      <c r="MT95" s="226"/>
      <c r="MV95" s="226"/>
      <c r="MW95" s="226"/>
      <c r="MY95" s="226"/>
      <c r="MZ95" s="226"/>
      <c r="NB95" s="226"/>
      <c r="NC95" s="226"/>
      <c r="NE95" s="226"/>
      <c r="NF95" s="226"/>
      <c r="NH95" s="226"/>
      <c r="NI95" s="226"/>
      <c r="NK95" s="226"/>
      <c r="NL95" s="226"/>
      <c r="NN95" s="226"/>
      <c r="NO95" s="226"/>
      <c r="NQ95" s="226"/>
      <c r="NR95" s="226"/>
      <c r="NT95" s="226"/>
      <c r="NU95" s="226"/>
      <c r="NW95" s="226"/>
      <c r="NX95" s="226"/>
      <c r="NZ95" s="226"/>
      <c r="OA95" s="226"/>
      <c r="OC95" s="226"/>
      <c r="OD95" s="226"/>
      <c r="OF95" s="226"/>
      <c r="OG95" s="226"/>
      <c r="OI95" s="226"/>
      <c r="OJ95" s="226"/>
      <c r="OL95" s="226"/>
      <c r="OM95" s="226"/>
      <c r="OO95" s="226"/>
      <c r="OP95" s="226"/>
      <c r="OR95" s="226"/>
      <c r="OS95" s="226"/>
      <c r="OU95" s="226"/>
      <c r="OV95" s="226"/>
      <c r="OX95" s="226"/>
      <c r="OY95" s="226"/>
      <c r="PA95" s="226"/>
      <c r="PB95" s="226"/>
      <c r="PD95" s="226"/>
      <c r="PE95" s="226"/>
      <c r="PG95" s="226"/>
      <c r="PH95" s="226"/>
      <c r="PJ95" s="226"/>
      <c r="PK95" s="226"/>
      <c r="PM95" s="226"/>
      <c r="PN95" s="226"/>
      <c r="PP95" s="226"/>
      <c r="PQ95" s="226"/>
      <c r="PS95" s="226"/>
      <c r="PT95" s="226"/>
      <c r="PV95" s="226"/>
      <c r="PW95" s="226"/>
      <c r="PY95" s="226"/>
      <c r="PZ95" s="226"/>
      <c r="QB95" s="226"/>
      <c r="QC95" s="226"/>
      <c r="QE95" s="226"/>
      <c r="QF95" s="226"/>
      <c r="QH95" s="226"/>
      <c r="QI95" s="226"/>
      <c r="QK95" s="226"/>
      <c r="QL95" s="226"/>
      <c r="QN95" s="226"/>
      <c r="QO95" s="226"/>
      <c r="QQ95" s="226"/>
      <c r="QR95" s="226"/>
      <c r="QT95" s="226"/>
      <c r="QU95" s="226"/>
      <c r="QW95" s="226"/>
      <c r="QX95" s="226"/>
      <c r="QZ95" s="226"/>
      <c r="RA95" s="226"/>
      <c r="RC95" s="226"/>
      <c r="RD95" s="226"/>
      <c r="RF95" s="226"/>
      <c r="RG95" s="226"/>
      <c r="RI95" s="226"/>
      <c r="RJ95" s="226"/>
      <c r="RL95" s="226"/>
      <c r="RM95" s="226"/>
      <c r="RO95" s="226"/>
      <c r="RP95" s="226"/>
      <c r="RR95" s="226"/>
      <c r="RS95" s="226"/>
      <c r="RU95" s="226"/>
      <c r="RV95" s="226"/>
      <c r="RX95" s="226"/>
      <c r="RY95" s="226"/>
      <c r="SA95" s="226"/>
      <c r="SB95" s="226"/>
      <c r="SD95" s="226"/>
      <c r="SE95" s="226"/>
    </row>
    <row r="96" spans="1:499">
      <c r="C96" s="255"/>
      <c r="F96" s="226"/>
      <c r="G96" s="226"/>
      <c r="I96" s="226"/>
      <c r="J96" s="226"/>
      <c r="L96" s="226"/>
      <c r="M96" s="226"/>
      <c r="O96" s="226"/>
      <c r="P96" s="226"/>
      <c r="R96" s="226"/>
      <c r="S96" s="226"/>
      <c r="U96" s="226"/>
      <c r="V96" s="226"/>
      <c r="X96" s="226"/>
      <c r="Y96" s="226"/>
      <c r="AA96" s="226"/>
      <c r="AB96" s="226"/>
      <c r="AD96" s="226"/>
      <c r="AE96" s="226"/>
      <c r="AG96" s="226"/>
      <c r="AH96" s="226"/>
      <c r="AJ96" s="226"/>
      <c r="AK96" s="226"/>
      <c r="AM96" s="226"/>
      <c r="AN96" s="226"/>
      <c r="AP96" s="226"/>
      <c r="AQ96" s="226"/>
      <c r="AS96" s="226"/>
      <c r="AT96" s="226"/>
      <c r="AV96" s="226"/>
      <c r="AW96" s="226"/>
      <c r="AY96" s="226"/>
      <c r="AZ96" s="226"/>
      <c r="BB96" s="226"/>
      <c r="BC96" s="226"/>
      <c r="BE96" s="226"/>
      <c r="BF96" s="226"/>
      <c r="BH96" s="226"/>
      <c r="BI96" s="226"/>
      <c r="BK96" s="226"/>
      <c r="BL96" s="226"/>
      <c r="BN96" s="226"/>
      <c r="BO96" s="226"/>
      <c r="BQ96" s="226"/>
      <c r="BR96" s="226"/>
      <c r="BT96" s="226"/>
      <c r="BU96" s="226"/>
      <c r="BW96" s="226"/>
      <c r="BX96" s="226"/>
      <c r="BZ96" s="226"/>
      <c r="CA96" s="226"/>
      <c r="CC96" s="226"/>
      <c r="CD96" s="226"/>
      <c r="CF96" s="226"/>
      <c r="CG96" s="226"/>
      <c r="CI96" s="226"/>
      <c r="CJ96" s="226"/>
      <c r="CL96" s="226"/>
      <c r="CM96" s="226"/>
      <c r="CO96" s="226"/>
      <c r="CP96" s="226"/>
      <c r="CR96" s="226"/>
      <c r="CS96" s="226"/>
      <c r="CU96" s="226"/>
      <c r="CV96" s="226"/>
      <c r="CX96" s="226"/>
      <c r="CY96" s="226"/>
      <c r="DA96" s="226"/>
      <c r="DB96" s="226"/>
      <c r="DD96" s="226"/>
      <c r="DE96" s="226"/>
      <c r="DG96" s="226"/>
      <c r="DH96" s="226"/>
      <c r="DJ96" s="226"/>
      <c r="DK96" s="226"/>
      <c r="DM96" s="226"/>
      <c r="DN96" s="226"/>
      <c r="DP96" s="226"/>
      <c r="DQ96" s="226"/>
      <c r="DS96" s="226"/>
      <c r="DT96" s="226"/>
      <c r="DV96" s="226"/>
      <c r="DW96" s="226"/>
      <c r="DY96" s="226"/>
      <c r="DZ96" s="226"/>
      <c r="EB96" s="226"/>
      <c r="EC96" s="226"/>
      <c r="EE96" s="226"/>
      <c r="EF96" s="226"/>
      <c r="EH96" s="226"/>
      <c r="EI96" s="226"/>
      <c r="EK96" s="226"/>
      <c r="EL96" s="226"/>
      <c r="EN96" s="226"/>
      <c r="EO96" s="226"/>
      <c r="EQ96" s="226"/>
      <c r="ER96" s="226"/>
      <c r="ET96" s="226"/>
      <c r="EU96" s="226"/>
      <c r="EW96" s="226"/>
      <c r="EX96" s="226"/>
      <c r="EZ96" s="226"/>
      <c r="FA96" s="226"/>
      <c r="FC96" s="226"/>
      <c r="FD96" s="226"/>
      <c r="FF96" s="226"/>
      <c r="FG96" s="226"/>
      <c r="FI96" s="226"/>
      <c r="FJ96" s="226"/>
      <c r="FL96" s="226"/>
      <c r="FM96" s="226"/>
      <c r="FO96" s="226"/>
      <c r="FP96" s="226"/>
      <c r="FR96" s="226"/>
      <c r="FS96" s="226"/>
      <c r="FU96" s="226"/>
      <c r="FV96" s="226"/>
      <c r="FX96" s="226"/>
      <c r="FY96" s="226"/>
      <c r="GA96" s="226"/>
      <c r="GB96" s="226"/>
      <c r="GD96" s="226"/>
      <c r="GE96" s="226"/>
      <c r="GG96" s="226"/>
      <c r="GH96" s="226"/>
      <c r="GJ96" s="226"/>
      <c r="GK96" s="226"/>
      <c r="GM96" s="226"/>
      <c r="GN96" s="226"/>
      <c r="GP96" s="226"/>
      <c r="GQ96" s="226"/>
      <c r="GS96" s="226"/>
      <c r="GT96" s="226"/>
      <c r="GV96" s="226"/>
      <c r="GW96" s="226"/>
      <c r="GY96" s="226"/>
      <c r="GZ96" s="226"/>
      <c r="HB96" s="226"/>
      <c r="HC96" s="226"/>
      <c r="HE96" s="226"/>
      <c r="HF96" s="226"/>
      <c r="HH96" s="226"/>
      <c r="HI96" s="226"/>
      <c r="HK96" s="226"/>
      <c r="HL96" s="226"/>
      <c r="HN96" s="226"/>
      <c r="HO96" s="226"/>
      <c r="HQ96" s="226"/>
      <c r="HR96" s="226"/>
      <c r="HT96" s="226"/>
      <c r="HU96" s="226"/>
      <c r="HW96" s="226"/>
      <c r="HX96" s="226"/>
      <c r="HZ96" s="226"/>
      <c r="IA96" s="226"/>
      <c r="IC96" s="226"/>
      <c r="ID96" s="226"/>
      <c r="IF96" s="226"/>
      <c r="IG96" s="226"/>
      <c r="II96" s="226"/>
      <c r="IJ96" s="226"/>
      <c r="IL96" s="226"/>
      <c r="IM96" s="226"/>
      <c r="IO96" s="226"/>
      <c r="IP96" s="226"/>
      <c r="IR96" s="226"/>
      <c r="IS96" s="226"/>
      <c r="IU96" s="226"/>
      <c r="IV96" s="226"/>
      <c r="IX96" s="226"/>
      <c r="IY96" s="226"/>
      <c r="JA96" s="226"/>
      <c r="JB96" s="226"/>
      <c r="JD96" s="226"/>
      <c r="JE96" s="226"/>
      <c r="JG96" s="226"/>
      <c r="JH96" s="226"/>
      <c r="JJ96" s="226"/>
      <c r="JK96" s="226"/>
      <c r="JM96" s="226"/>
      <c r="JN96" s="226"/>
      <c r="JP96" s="226"/>
      <c r="JQ96" s="226"/>
      <c r="JS96" s="226"/>
      <c r="JT96" s="226"/>
      <c r="JV96" s="226"/>
      <c r="JW96" s="226"/>
      <c r="JY96" s="226"/>
      <c r="JZ96" s="226"/>
      <c r="KB96" s="226"/>
      <c r="KC96" s="226"/>
      <c r="KE96" s="226"/>
      <c r="KF96" s="226"/>
      <c r="KH96" s="226"/>
      <c r="KI96" s="226"/>
      <c r="KK96" s="226"/>
      <c r="KL96" s="226"/>
      <c r="KN96" s="226"/>
      <c r="KO96" s="226"/>
      <c r="KQ96" s="226"/>
      <c r="KR96" s="226"/>
      <c r="KT96" s="226"/>
      <c r="KU96" s="226"/>
      <c r="KW96" s="226"/>
      <c r="KX96" s="226"/>
      <c r="KZ96" s="226"/>
      <c r="LA96" s="226"/>
      <c r="LC96" s="226"/>
      <c r="LD96" s="226"/>
      <c r="LF96" s="226"/>
      <c r="LG96" s="226"/>
      <c r="LI96" s="226"/>
      <c r="LJ96" s="226"/>
      <c r="LL96" s="226"/>
      <c r="LM96" s="226"/>
      <c r="LO96" s="226"/>
      <c r="LP96" s="226"/>
      <c r="LR96" s="226"/>
      <c r="LS96" s="226"/>
      <c r="LU96" s="226"/>
      <c r="LV96" s="226"/>
      <c r="LX96" s="226"/>
      <c r="LY96" s="226"/>
      <c r="MA96" s="226"/>
      <c r="MB96" s="226"/>
      <c r="MD96" s="226"/>
      <c r="ME96" s="226"/>
      <c r="MG96" s="226"/>
      <c r="MH96" s="226"/>
      <c r="MJ96" s="226"/>
      <c r="MK96" s="226"/>
      <c r="MM96" s="226"/>
      <c r="MN96" s="226"/>
      <c r="MP96" s="226"/>
      <c r="MQ96" s="226"/>
      <c r="MS96" s="226"/>
      <c r="MT96" s="226"/>
      <c r="MV96" s="226"/>
      <c r="MW96" s="226"/>
      <c r="MY96" s="226"/>
      <c r="MZ96" s="226"/>
      <c r="NB96" s="226"/>
      <c r="NC96" s="226"/>
      <c r="NE96" s="226"/>
      <c r="NF96" s="226"/>
      <c r="NH96" s="226"/>
      <c r="NI96" s="226"/>
      <c r="NK96" s="226"/>
      <c r="NL96" s="226"/>
      <c r="NN96" s="226"/>
      <c r="NO96" s="226"/>
      <c r="NQ96" s="226"/>
      <c r="NR96" s="226"/>
      <c r="NT96" s="226"/>
      <c r="NU96" s="226"/>
      <c r="NW96" s="226"/>
      <c r="NX96" s="226"/>
      <c r="NZ96" s="226"/>
      <c r="OA96" s="226"/>
      <c r="OC96" s="226"/>
      <c r="OD96" s="226"/>
      <c r="OF96" s="226"/>
      <c r="OG96" s="226"/>
      <c r="OI96" s="226"/>
      <c r="OJ96" s="226"/>
      <c r="OL96" s="226"/>
      <c r="OM96" s="226"/>
      <c r="OO96" s="226"/>
      <c r="OP96" s="226"/>
      <c r="OR96" s="226"/>
      <c r="OS96" s="226"/>
      <c r="OU96" s="226"/>
      <c r="OV96" s="226"/>
      <c r="OX96" s="226"/>
      <c r="OY96" s="226"/>
      <c r="PA96" s="226"/>
      <c r="PB96" s="226"/>
      <c r="PD96" s="226"/>
      <c r="PE96" s="226"/>
      <c r="PG96" s="226"/>
      <c r="PH96" s="226"/>
      <c r="PJ96" s="226"/>
      <c r="PK96" s="226"/>
      <c r="PM96" s="226"/>
      <c r="PN96" s="226"/>
      <c r="PP96" s="226"/>
      <c r="PQ96" s="226"/>
      <c r="PS96" s="226"/>
      <c r="PT96" s="226"/>
      <c r="PV96" s="226"/>
      <c r="PW96" s="226"/>
      <c r="PY96" s="226"/>
      <c r="PZ96" s="226"/>
      <c r="QB96" s="226"/>
      <c r="QC96" s="226"/>
      <c r="QE96" s="226"/>
      <c r="QF96" s="226"/>
      <c r="QH96" s="226"/>
      <c r="QI96" s="226"/>
      <c r="QK96" s="226"/>
      <c r="QL96" s="226"/>
      <c r="QN96" s="226"/>
      <c r="QO96" s="226"/>
      <c r="QQ96" s="226"/>
      <c r="QR96" s="226"/>
      <c r="QT96" s="226"/>
      <c r="QU96" s="226"/>
      <c r="QW96" s="226"/>
      <c r="QX96" s="226"/>
      <c r="QZ96" s="226"/>
      <c r="RA96" s="226"/>
      <c r="RC96" s="226"/>
      <c r="RD96" s="226"/>
      <c r="RF96" s="226"/>
      <c r="RG96" s="226"/>
      <c r="RI96" s="226"/>
      <c r="RJ96" s="226"/>
      <c r="RL96" s="226"/>
      <c r="RM96" s="226"/>
      <c r="RO96" s="226"/>
      <c r="RP96" s="226"/>
      <c r="RR96" s="226"/>
      <c r="RS96" s="226"/>
      <c r="RU96" s="226"/>
      <c r="RV96" s="226"/>
      <c r="RX96" s="226"/>
      <c r="RY96" s="226"/>
      <c r="SA96" s="226"/>
      <c r="SB96" s="226"/>
      <c r="SD96" s="226"/>
      <c r="SE96" s="226"/>
    </row>
    <row r="97" spans="3:499">
      <c r="C97" s="255"/>
      <c r="F97" s="226"/>
      <c r="G97" s="226"/>
      <c r="I97" s="226"/>
      <c r="J97" s="226"/>
      <c r="L97" s="226"/>
      <c r="M97" s="226"/>
      <c r="O97" s="226"/>
      <c r="P97" s="226"/>
      <c r="R97" s="226"/>
      <c r="S97" s="226"/>
      <c r="U97" s="226"/>
      <c r="V97" s="226"/>
      <c r="X97" s="226"/>
      <c r="Y97" s="226"/>
      <c r="AA97" s="226"/>
      <c r="AB97" s="226"/>
      <c r="AD97" s="226"/>
      <c r="AE97" s="226"/>
      <c r="AG97" s="226"/>
      <c r="AH97" s="226"/>
      <c r="AJ97" s="226"/>
      <c r="AK97" s="226"/>
      <c r="AM97" s="226"/>
      <c r="AN97" s="226"/>
      <c r="AP97" s="226"/>
      <c r="AQ97" s="226"/>
      <c r="AS97" s="226"/>
      <c r="AT97" s="226"/>
      <c r="AV97" s="226"/>
      <c r="AW97" s="226"/>
      <c r="AY97" s="226"/>
      <c r="AZ97" s="226"/>
      <c r="BB97" s="226"/>
      <c r="BC97" s="226"/>
      <c r="BE97" s="226"/>
      <c r="BF97" s="226"/>
      <c r="BH97" s="226"/>
      <c r="BI97" s="226"/>
      <c r="BK97" s="226"/>
      <c r="BL97" s="226"/>
      <c r="BN97" s="226"/>
      <c r="BO97" s="226"/>
      <c r="BQ97" s="226"/>
      <c r="BR97" s="226"/>
      <c r="BT97" s="226"/>
      <c r="BU97" s="226"/>
      <c r="BW97" s="226"/>
      <c r="BX97" s="226"/>
      <c r="BZ97" s="226"/>
      <c r="CA97" s="226"/>
      <c r="CC97" s="226"/>
      <c r="CD97" s="226"/>
      <c r="CF97" s="226"/>
      <c r="CG97" s="226"/>
      <c r="CI97" s="226"/>
      <c r="CJ97" s="226"/>
      <c r="CL97" s="226"/>
      <c r="CM97" s="226"/>
      <c r="CO97" s="226"/>
      <c r="CP97" s="226"/>
      <c r="CR97" s="226"/>
      <c r="CS97" s="226"/>
      <c r="CU97" s="226"/>
      <c r="CV97" s="226"/>
      <c r="CX97" s="226"/>
      <c r="CY97" s="226"/>
      <c r="DA97" s="226"/>
      <c r="DB97" s="226"/>
      <c r="DD97" s="226"/>
      <c r="DE97" s="226"/>
      <c r="DG97" s="226"/>
      <c r="DH97" s="226"/>
      <c r="DJ97" s="226"/>
      <c r="DK97" s="226"/>
      <c r="DM97" s="226"/>
      <c r="DN97" s="226"/>
      <c r="DP97" s="226"/>
      <c r="DQ97" s="226"/>
      <c r="DS97" s="226"/>
      <c r="DT97" s="226"/>
      <c r="DV97" s="226"/>
      <c r="DW97" s="226"/>
      <c r="DY97" s="226"/>
      <c r="DZ97" s="226"/>
      <c r="EB97" s="226"/>
      <c r="EC97" s="226"/>
      <c r="EE97" s="226"/>
      <c r="EF97" s="226"/>
      <c r="EH97" s="226"/>
      <c r="EI97" s="226"/>
      <c r="EK97" s="226"/>
      <c r="EL97" s="226"/>
      <c r="EN97" s="226"/>
      <c r="EO97" s="226"/>
      <c r="EQ97" s="226"/>
      <c r="ER97" s="226"/>
      <c r="ET97" s="226"/>
      <c r="EU97" s="226"/>
      <c r="EW97" s="226"/>
      <c r="EX97" s="226"/>
      <c r="EZ97" s="226"/>
      <c r="FA97" s="226"/>
      <c r="FC97" s="226"/>
      <c r="FD97" s="226"/>
      <c r="FF97" s="226"/>
      <c r="FG97" s="226"/>
      <c r="FI97" s="226"/>
      <c r="FJ97" s="226"/>
      <c r="FL97" s="226"/>
      <c r="FM97" s="226"/>
      <c r="FO97" s="226"/>
      <c r="FP97" s="226"/>
      <c r="FR97" s="226"/>
      <c r="FS97" s="226"/>
      <c r="FU97" s="226"/>
      <c r="FV97" s="226"/>
      <c r="FX97" s="226"/>
      <c r="FY97" s="226"/>
      <c r="GA97" s="226"/>
      <c r="GB97" s="226"/>
      <c r="GD97" s="226"/>
      <c r="GE97" s="226"/>
      <c r="GG97" s="226"/>
      <c r="GH97" s="226"/>
      <c r="GJ97" s="226"/>
      <c r="GK97" s="226"/>
      <c r="GM97" s="226"/>
      <c r="GN97" s="226"/>
      <c r="GP97" s="226"/>
      <c r="GQ97" s="226"/>
      <c r="GS97" s="226"/>
      <c r="GT97" s="226"/>
      <c r="GV97" s="226"/>
      <c r="GW97" s="226"/>
      <c r="GY97" s="226"/>
      <c r="GZ97" s="226"/>
      <c r="HB97" s="226"/>
      <c r="HC97" s="226"/>
      <c r="HE97" s="226"/>
      <c r="HF97" s="226"/>
      <c r="HH97" s="226"/>
      <c r="HI97" s="226"/>
      <c r="HK97" s="226"/>
      <c r="HL97" s="226"/>
      <c r="HN97" s="226"/>
      <c r="HO97" s="226"/>
      <c r="HQ97" s="226"/>
      <c r="HR97" s="226"/>
      <c r="HT97" s="226"/>
      <c r="HU97" s="226"/>
      <c r="HW97" s="226"/>
      <c r="HX97" s="226"/>
      <c r="HZ97" s="226"/>
      <c r="IA97" s="226"/>
      <c r="IC97" s="226"/>
      <c r="ID97" s="226"/>
      <c r="IF97" s="226"/>
      <c r="IG97" s="226"/>
      <c r="II97" s="226"/>
      <c r="IJ97" s="226"/>
      <c r="IL97" s="226"/>
      <c r="IM97" s="226"/>
      <c r="IO97" s="226"/>
      <c r="IP97" s="226"/>
      <c r="IR97" s="226"/>
      <c r="IS97" s="226"/>
      <c r="IU97" s="226"/>
      <c r="IV97" s="226"/>
      <c r="IX97" s="226"/>
      <c r="IY97" s="226"/>
      <c r="JA97" s="226"/>
      <c r="JB97" s="226"/>
      <c r="JD97" s="226"/>
      <c r="JE97" s="226"/>
      <c r="JG97" s="226"/>
      <c r="JH97" s="226"/>
      <c r="JJ97" s="226"/>
      <c r="JK97" s="226"/>
      <c r="JM97" s="226"/>
      <c r="JN97" s="226"/>
      <c r="JP97" s="226"/>
      <c r="JQ97" s="226"/>
      <c r="JS97" s="226"/>
      <c r="JT97" s="226"/>
      <c r="JV97" s="226"/>
      <c r="JW97" s="226"/>
      <c r="JY97" s="226"/>
      <c r="JZ97" s="226"/>
      <c r="KB97" s="226"/>
      <c r="KC97" s="226"/>
      <c r="KE97" s="226"/>
      <c r="KF97" s="226"/>
      <c r="KH97" s="226"/>
      <c r="KI97" s="226"/>
      <c r="KK97" s="226"/>
      <c r="KL97" s="226"/>
      <c r="KN97" s="226"/>
      <c r="KO97" s="226"/>
      <c r="KQ97" s="226"/>
      <c r="KR97" s="226"/>
      <c r="KT97" s="226"/>
      <c r="KU97" s="226"/>
      <c r="KW97" s="226"/>
      <c r="KX97" s="226"/>
      <c r="KZ97" s="226"/>
      <c r="LA97" s="226"/>
      <c r="LC97" s="226"/>
      <c r="LD97" s="226"/>
      <c r="LF97" s="226"/>
      <c r="LG97" s="226"/>
      <c r="LI97" s="226"/>
      <c r="LJ97" s="226"/>
      <c r="LL97" s="226"/>
      <c r="LM97" s="226"/>
      <c r="LO97" s="226"/>
      <c r="LP97" s="226"/>
      <c r="LR97" s="226"/>
      <c r="LS97" s="226"/>
      <c r="LU97" s="226"/>
      <c r="LV97" s="226"/>
      <c r="LX97" s="226"/>
      <c r="LY97" s="226"/>
      <c r="MA97" s="226"/>
      <c r="MB97" s="226"/>
      <c r="MD97" s="226"/>
      <c r="ME97" s="226"/>
      <c r="MG97" s="226"/>
      <c r="MH97" s="226"/>
      <c r="MJ97" s="226"/>
      <c r="MK97" s="226"/>
      <c r="MM97" s="226"/>
      <c r="MN97" s="226"/>
      <c r="MP97" s="226"/>
      <c r="MQ97" s="226"/>
      <c r="MS97" s="226"/>
      <c r="MT97" s="226"/>
      <c r="MV97" s="226"/>
      <c r="MW97" s="226"/>
      <c r="MY97" s="226"/>
      <c r="MZ97" s="226"/>
      <c r="NB97" s="226"/>
      <c r="NC97" s="226"/>
      <c r="NE97" s="226"/>
      <c r="NF97" s="226"/>
      <c r="NH97" s="226"/>
      <c r="NI97" s="226"/>
      <c r="NK97" s="226"/>
      <c r="NL97" s="226"/>
      <c r="NN97" s="226"/>
      <c r="NO97" s="226"/>
      <c r="NQ97" s="226"/>
      <c r="NR97" s="226"/>
      <c r="NT97" s="226"/>
      <c r="NU97" s="226"/>
      <c r="NW97" s="226"/>
      <c r="NX97" s="226"/>
      <c r="NZ97" s="226"/>
      <c r="OA97" s="226"/>
      <c r="OC97" s="226"/>
      <c r="OD97" s="226"/>
      <c r="OF97" s="226"/>
      <c r="OG97" s="226"/>
      <c r="OI97" s="226"/>
      <c r="OJ97" s="226"/>
      <c r="OL97" s="226"/>
      <c r="OM97" s="226"/>
      <c r="OO97" s="226"/>
      <c r="OP97" s="226"/>
      <c r="OR97" s="226"/>
      <c r="OS97" s="226"/>
      <c r="OU97" s="226"/>
      <c r="OV97" s="226"/>
      <c r="OX97" s="226"/>
      <c r="OY97" s="226"/>
      <c r="PA97" s="226"/>
      <c r="PB97" s="226"/>
      <c r="PD97" s="226"/>
      <c r="PE97" s="226"/>
      <c r="PG97" s="226"/>
      <c r="PH97" s="226"/>
      <c r="PJ97" s="226"/>
      <c r="PK97" s="226"/>
      <c r="PM97" s="226"/>
      <c r="PN97" s="226"/>
      <c r="PP97" s="226"/>
      <c r="PQ97" s="226"/>
      <c r="PS97" s="226"/>
      <c r="PT97" s="226"/>
      <c r="PV97" s="226"/>
      <c r="PW97" s="226"/>
      <c r="PY97" s="226"/>
      <c r="PZ97" s="226"/>
      <c r="QB97" s="226"/>
      <c r="QC97" s="226"/>
      <c r="QE97" s="226"/>
      <c r="QF97" s="226"/>
      <c r="QH97" s="226"/>
      <c r="QI97" s="226"/>
      <c r="QK97" s="226"/>
      <c r="QL97" s="226"/>
      <c r="QN97" s="226"/>
      <c r="QO97" s="226"/>
      <c r="QQ97" s="226"/>
      <c r="QR97" s="226"/>
      <c r="QT97" s="226"/>
      <c r="QU97" s="226"/>
      <c r="QW97" s="226"/>
      <c r="QX97" s="226"/>
      <c r="QZ97" s="226"/>
      <c r="RA97" s="226"/>
      <c r="RC97" s="226"/>
      <c r="RD97" s="226"/>
      <c r="RF97" s="226"/>
      <c r="RG97" s="226"/>
      <c r="RI97" s="226"/>
      <c r="RJ97" s="226"/>
      <c r="RL97" s="226"/>
      <c r="RM97" s="226"/>
      <c r="RO97" s="226"/>
      <c r="RP97" s="226"/>
      <c r="RR97" s="226"/>
      <c r="RS97" s="226"/>
      <c r="RU97" s="226"/>
      <c r="RV97" s="226"/>
      <c r="RX97" s="226"/>
      <c r="RY97" s="226"/>
      <c r="SA97" s="226"/>
      <c r="SB97" s="226"/>
      <c r="SD97" s="226"/>
      <c r="SE97" s="226"/>
    </row>
    <row r="98" spans="3:499">
      <c r="C98" s="255"/>
      <c r="F98" s="226"/>
      <c r="G98" s="226"/>
      <c r="I98" s="226"/>
      <c r="J98" s="226"/>
      <c r="L98" s="226"/>
      <c r="M98" s="226"/>
      <c r="O98" s="226"/>
      <c r="P98" s="226"/>
      <c r="R98" s="226"/>
      <c r="S98" s="226"/>
      <c r="U98" s="226"/>
      <c r="V98" s="226"/>
      <c r="X98" s="226"/>
      <c r="Y98" s="226"/>
      <c r="AA98" s="226"/>
      <c r="AB98" s="226"/>
      <c r="AD98" s="226"/>
      <c r="AE98" s="226"/>
      <c r="AG98" s="226"/>
      <c r="AH98" s="226"/>
      <c r="AJ98" s="226"/>
      <c r="AK98" s="226"/>
      <c r="AM98" s="226"/>
      <c r="AN98" s="226"/>
      <c r="AP98" s="226"/>
      <c r="AQ98" s="226"/>
      <c r="AS98" s="226"/>
      <c r="AT98" s="226"/>
      <c r="AV98" s="226"/>
      <c r="AW98" s="226"/>
      <c r="AY98" s="226"/>
      <c r="AZ98" s="226"/>
      <c r="BB98" s="226"/>
      <c r="BC98" s="226"/>
      <c r="BE98" s="226"/>
      <c r="BF98" s="226"/>
      <c r="BH98" s="226"/>
      <c r="BI98" s="226"/>
      <c r="BK98" s="226"/>
      <c r="BL98" s="226"/>
      <c r="BN98" s="226"/>
      <c r="BO98" s="226"/>
      <c r="BQ98" s="226"/>
      <c r="BR98" s="226"/>
      <c r="BT98" s="226"/>
      <c r="BU98" s="226"/>
      <c r="BW98" s="226"/>
      <c r="BX98" s="226"/>
      <c r="BZ98" s="226"/>
      <c r="CA98" s="226"/>
      <c r="CC98" s="226"/>
      <c r="CD98" s="226"/>
      <c r="CF98" s="226"/>
      <c r="CG98" s="226"/>
      <c r="CI98" s="226"/>
      <c r="CJ98" s="226"/>
      <c r="CL98" s="226"/>
      <c r="CM98" s="226"/>
      <c r="CO98" s="226"/>
      <c r="CP98" s="226"/>
      <c r="CR98" s="226"/>
      <c r="CS98" s="226"/>
      <c r="CU98" s="226"/>
      <c r="CV98" s="226"/>
      <c r="CX98" s="226"/>
      <c r="CY98" s="226"/>
      <c r="DA98" s="226"/>
      <c r="DB98" s="226"/>
      <c r="DD98" s="226"/>
      <c r="DE98" s="226"/>
      <c r="DG98" s="226"/>
      <c r="DH98" s="226"/>
      <c r="DJ98" s="226"/>
      <c r="DK98" s="226"/>
      <c r="DM98" s="226"/>
      <c r="DN98" s="226"/>
      <c r="DP98" s="226"/>
      <c r="DQ98" s="226"/>
      <c r="DS98" s="226"/>
      <c r="DT98" s="226"/>
      <c r="DV98" s="226"/>
      <c r="DW98" s="226"/>
      <c r="DY98" s="226"/>
      <c r="DZ98" s="226"/>
      <c r="EB98" s="226"/>
      <c r="EC98" s="226"/>
      <c r="EE98" s="226"/>
      <c r="EF98" s="226"/>
      <c r="EH98" s="226"/>
      <c r="EI98" s="226"/>
      <c r="EK98" s="226"/>
      <c r="EL98" s="226"/>
      <c r="EN98" s="226"/>
      <c r="EO98" s="226"/>
      <c r="EQ98" s="226"/>
      <c r="ER98" s="226"/>
      <c r="ET98" s="226"/>
      <c r="EU98" s="226"/>
      <c r="EW98" s="226"/>
      <c r="EX98" s="226"/>
      <c r="EZ98" s="226"/>
      <c r="FA98" s="226"/>
      <c r="FC98" s="226"/>
      <c r="FD98" s="226"/>
      <c r="FF98" s="226"/>
      <c r="FG98" s="226"/>
      <c r="FI98" s="226"/>
      <c r="FJ98" s="226"/>
      <c r="FL98" s="226"/>
      <c r="FM98" s="226"/>
      <c r="FO98" s="226"/>
      <c r="FP98" s="226"/>
      <c r="FR98" s="226"/>
      <c r="FS98" s="226"/>
      <c r="FU98" s="226"/>
      <c r="FV98" s="226"/>
      <c r="FX98" s="226"/>
      <c r="FY98" s="226"/>
      <c r="GA98" s="226"/>
      <c r="GB98" s="226"/>
      <c r="GD98" s="226"/>
      <c r="GE98" s="226"/>
      <c r="GG98" s="226"/>
      <c r="GH98" s="226"/>
      <c r="GJ98" s="226"/>
      <c r="GK98" s="226"/>
      <c r="GM98" s="226"/>
      <c r="GN98" s="226"/>
      <c r="GP98" s="226"/>
      <c r="GQ98" s="226"/>
      <c r="GS98" s="226"/>
      <c r="GT98" s="226"/>
      <c r="GV98" s="226"/>
      <c r="GW98" s="226"/>
      <c r="GY98" s="226"/>
      <c r="GZ98" s="226"/>
      <c r="HB98" s="226"/>
      <c r="HC98" s="226"/>
      <c r="HE98" s="226"/>
      <c r="HF98" s="226"/>
      <c r="HH98" s="226"/>
      <c r="HI98" s="226"/>
      <c r="HK98" s="226"/>
      <c r="HL98" s="226"/>
      <c r="HN98" s="226"/>
      <c r="HO98" s="226"/>
      <c r="HQ98" s="226"/>
      <c r="HR98" s="226"/>
      <c r="HT98" s="226"/>
      <c r="HU98" s="226"/>
      <c r="HW98" s="226"/>
      <c r="HX98" s="226"/>
      <c r="HZ98" s="226"/>
      <c r="IA98" s="226"/>
      <c r="IC98" s="226"/>
      <c r="ID98" s="226"/>
      <c r="IF98" s="226"/>
      <c r="IG98" s="226"/>
      <c r="II98" s="226"/>
      <c r="IJ98" s="226"/>
      <c r="IL98" s="226"/>
      <c r="IM98" s="226"/>
      <c r="IO98" s="226"/>
      <c r="IP98" s="226"/>
      <c r="IR98" s="226"/>
      <c r="IS98" s="226"/>
      <c r="IU98" s="226"/>
      <c r="IV98" s="226"/>
      <c r="IX98" s="226"/>
      <c r="IY98" s="226"/>
      <c r="JA98" s="226"/>
      <c r="JB98" s="226"/>
      <c r="JD98" s="226"/>
      <c r="JE98" s="226"/>
      <c r="JG98" s="226"/>
      <c r="JH98" s="226"/>
      <c r="JJ98" s="226"/>
      <c r="JK98" s="226"/>
      <c r="JM98" s="226"/>
      <c r="JN98" s="226"/>
      <c r="JP98" s="226"/>
      <c r="JQ98" s="226"/>
      <c r="JS98" s="226"/>
      <c r="JT98" s="226"/>
      <c r="JV98" s="226"/>
      <c r="JW98" s="226"/>
      <c r="JY98" s="226"/>
      <c r="JZ98" s="226"/>
      <c r="KB98" s="226"/>
      <c r="KC98" s="226"/>
      <c r="KE98" s="226"/>
      <c r="KF98" s="226"/>
      <c r="KH98" s="226"/>
      <c r="KI98" s="226"/>
      <c r="KK98" s="226"/>
      <c r="KL98" s="226"/>
      <c r="KN98" s="226"/>
      <c r="KO98" s="226"/>
      <c r="KQ98" s="226"/>
      <c r="KR98" s="226"/>
      <c r="KT98" s="226"/>
      <c r="KU98" s="226"/>
      <c r="KW98" s="226"/>
      <c r="KX98" s="226"/>
      <c r="KZ98" s="226"/>
      <c r="LA98" s="226"/>
      <c r="LC98" s="226"/>
      <c r="LD98" s="226"/>
      <c r="LF98" s="226"/>
      <c r="LG98" s="226"/>
      <c r="LI98" s="226"/>
      <c r="LJ98" s="226"/>
      <c r="LL98" s="226"/>
      <c r="LM98" s="226"/>
      <c r="LO98" s="226"/>
      <c r="LP98" s="226"/>
      <c r="LR98" s="226"/>
      <c r="LS98" s="226"/>
      <c r="LU98" s="226"/>
      <c r="LV98" s="226"/>
      <c r="LX98" s="226"/>
      <c r="LY98" s="226"/>
      <c r="MA98" s="226"/>
      <c r="MB98" s="226"/>
      <c r="MD98" s="226"/>
      <c r="ME98" s="226"/>
      <c r="MG98" s="226"/>
      <c r="MH98" s="226"/>
      <c r="MJ98" s="226"/>
      <c r="MK98" s="226"/>
      <c r="MM98" s="226"/>
      <c r="MN98" s="226"/>
      <c r="MP98" s="226"/>
      <c r="MQ98" s="226"/>
      <c r="MS98" s="226"/>
      <c r="MT98" s="226"/>
      <c r="MV98" s="226"/>
      <c r="MW98" s="226"/>
      <c r="MY98" s="226"/>
      <c r="MZ98" s="226"/>
      <c r="NB98" s="226"/>
      <c r="NC98" s="226"/>
      <c r="NE98" s="226"/>
      <c r="NF98" s="226"/>
      <c r="NH98" s="226"/>
      <c r="NI98" s="226"/>
      <c r="NK98" s="226"/>
      <c r="NL98" s="226"/>
      <c r="NN98" s="226"/>
      <c r="NO98" s="226"/>
      <c r="NQ98" s="226"/>
      <c r="NR98" s="226"/>
      <c r="NT98" s="226"/>
      <c r="NU98" s="226"/>
      <c r="NW98" s="226"/>
      <c r="NX98" s="226"/>
      <c r="NZ98" s="226"/>
      <c r="OA98" s="226"/>
      <c r="OC98" s="226"/>
      <c r="OD98" s="226"/>
      <c r="OF98" s="226"/>
      <c r="OG98" s="226"/>
      <c r="OI98" s="226"/>
      <c r="OJ98" s="226"/>
      <c r="OL98" s="226"/>
      <c r="OM98" s="226"/>
      <c r="OO98" s="226"/>
      <c r="OP98" s="226"/>
      <c r="OR98" s="226"/>
      <c r="OS98" s="226"/>
      <c r="OU98" s="226"/>
      <c r="OV98" s="226"/>
      <c r="OX98" s="226"/>
      <c r="OY98" s="226"/>
      <c r="PA98" s="226"/>
      <c r="PB98" s="226"/>
      <c r="PD98" s="226"/>
      <c r="PE98" s="226"/>
      <c r="PG98" s="226"/>
      <c r="PH98" s="226"/>
      <c r="PJ98" s="226"/>
      <c r="PK98" s="226"/>
      <c r="PM98" s="226"/>
      <c r="PN98" s="226"/>
      <c r="PP98" s="226"/>
      <c r="PQ98" s="226"/>
      <c r="PS98" s="226"/>
      <c r="PT98" s="226"/>
      <c r="PV98" s="226"/>
      <c r="PW98" s="226"/>
      <c r="PY98" s="226"/>
      <c r="PZ98" s="226"/>
      <c r="QB98" s="226"/>
      <c r="QC98" s="226"/>
      <c r="QE98" s="226"/>
      <c r="QF98" s="226"/>
      <c r="QH98" s="226"/>
      <c r="QI98" s="226"/>
      <c r="QK98" s="226"/>
      <c r="QL98" s="226"/>
      <c r="QN98" s="226"/>
      <c r="QO98" s="226"/>
      <c r="QQ98" s="226"/>
      <c r="QR98" s="226"/>
      <c r="QT98" s="226"/>
      <c r="QU98" s="226"/>
      <c r="QW98" s="226"/>
      <c r="QX98" s="226"/>
      <c r="QZ98" s="226"/>
      <c r="RA98" s="226"/>
      <c r="RC98" s="226"/>
      <c r="RD98" s="226"/>
      <c r="RF98" s="226"/>
      <c r="RG98" s="226"/>
      <c r="RI98" s="226"/>
      <c r="RJ98" s="226"/>
      <c r="RL98" s="226"/>
      <c r="RM98" s="226"/>
      <c r="RO98" s="226"/>
      <c r="RP98" s="226"/>
      <c r="RR98" s="226"/>
      <c r="RS98" s="226"/>
      <c r="RU98" s="226"/>
      <c r="RV98" s="226"/>
      <c r="RX98" s="226"/>
      <c r="RY98" s="226"/>
      <c r="SA98" s="226"/>
      <c r="SB98" s="226"/>
      <c r="SD98" s="226"/>
      <c r="SE98" s="226"/>
    </row>
    <row r="99" spans="3:499">
      <c r="F99" s="226"/>
      <c r="G99" s="226"/>
      <c r="I99" s="226"/>
      <c r="J99" s="226"/>
      <c r="L99" s="226"/>
      <c r="M99" s="226"/>
      <c r="O99" s="226"/>
      <c r="P99" s="226"/>
      <c r="R99" s="226"/>
      <c r="S99" s="226"/>
      <c r="U99" s="226"/>
      <c r="V99" s="226"/>
      <c r="X99" s="226"/>
      <c r="Y99" s="226"/>
      <c r="AA99" s="226"/>
      <c r="AB99" s="226"/>
      <c r="AD99" s="226"/>
      <c r="AE99" s="226"/>
      <c r="AG99" s="226"/>
      <c r="AH99" s="226"/>
      <c r="AJ99" s="226"/>
      <c r="AK99" s="226"/>
      <c r="AM99" s="226"/>
      <c r="AN99" s="226"/>
      <c r="AP99" s="226"/>
      <c r="AQ99" s="226"/>
      <c r="AS99" s="226"/>
      <c r="AT99" s="226"/>
      <c r="AV99" s="226"/>
      <c r="AW99" s="226"/>
      <c r="AY99" s="226"/>
      <c r="AZ99" s="226"/>
      <c r="BB99" s="226"/>
      <c r="BC99" s="226"/>
      <c r="BE99" s="226"/>
      <c r="BF99" s="226"/>
      <c r="BH99" s="226"/>
      <c r="BI99" s="226"/>
      <c r="BK99" s="226"/>
      <c r="BL99" s="226"/>
      <c r="BN99" s="226"/>
      <c r="BO99" s="226"/>
      <c r="BQ99" s="226"/>
      <c r="BR99" s="226"/>
      <c r="BT99" s="226"/>
      <c r="BU99" s="226"/>
      <c r="BW99" s="226"/>
      <c r="BX99" s="226"/>
      <c r="BZ99" s="226"/>
      <c r="CA99" s="226"/>
      <c r="CC99" s="226"/>
      <c r="CD99" s="226"/>
      <c r="CF99" s="226"/>
      <c r="CG99" s="226"/>
      <c r="CI99" s="226"/>
      <c r="CJ99" s="226"/>
      <c r="CL99" s="226"/>
      <c r="CM99" s="226"/>
      <c r="CO99" s="226"/>
      <c r="CP99" s="226"/>
      <c r="CR99" s="226"/>
      <c r="CS99" s="226"/>
      <c r="CU99" s="226"/>
      <c r="CV99" s="226"/>
      <c r="CX99" s="226"/>
      <c r="CY99" s="226"/>
      <c r="DA99" s="226"/>
      <c r="DB99" s="226"/>
      <c r="DD99" s="226"/>
      <c r="DE99" s="226"/>
      <c r="DG99" s="226"/>
      <c r="DH99" s="226"/>
      <c r="DJ99" s="226"/>
      <c r="DK99" s="226"/>
      <c r="DM99" s="226"/>
      <c r="DN99" s="226"/>
      <c r="DP99" s="226"/>
      <c r="DQ99" s="226"/>
      <c r="DS99" s="226"/>
      <c r="DT99" s="226"/>
      <c r="DV99" s="226"/>
      <c r="DW99" s="226"/>
      <c r="DY99" s="226"/>
      <c r="DZ99" s="226"/>
      <c r="EB99" s="226"/>
      <c r="EC99" s="226"/>
      <c r="EE99" s="226"/>
      <c r="EF99" s="226"/>
      <c r="EH99" s="226"/>
      <c r="EI99" s="226"/>
      <c r="EK99" s="226"/>
      <c r="EL99" s="226"/>
      <c r="EN99" s="226"/>
      <c r="EO99" s="226"/>
      <c r="EQ99" s="226"/>
      <c r="ER99" s="226"/>
      <c r="ET99" s="226"/>
      <c r="EU99" s="226"/>
      <c r="EW99" s="226"/>
      <c r="EX99" s="226"/>
      <c r="EZ99" s="226"/>
      <c r="FA99" s="226"/>
      <c r="FC99" s="226"/>
      <c r="FD99" s="226"/>
      <c r="FF99" s="226"/>
      <c r="FG99" s="226"/>
      <c r="FI99" s="226"/>
      <c r="FJ99" s="226"/>
      <c r="FL99" s="226"/>
      <c r="FM99" s="226"/>
      <c r="FO99" s="226"/>
      <c r="FP99" s="226"/>
      <c r="FR99" s="226"/>
      <c r="FS99" s="226"/>
      <c r="FU99" s="226"/>
      <c r="FV99" s="226"/>
      <c r="FX99" s="226"/>
      <c r="FY99" s="226"/>
      <c r="GA99" s="226"/>
      <c r="GB99" s="226"/>
      <c r="GD99" s="226"/>
      <c r="GE99" s="226"/>
      <c r="GG99" s="226"/>
      <c r="GH99" s="226"/>
      <c r="GJ99" s="226"/>
      <c r="GK99" s="226"/>
      <c r="GM99" s="226"/>
      <c r="GN99" s="226"/>
      <c r="GP99" s="226"/>
      <c r="GQ99" s="226"/>
      <c r="GS99" s="226"/>
      <c r="GT99" s="226"/>
      <c r="GV99" s="226"/>
      <c r="GW99" s="226"/>
      <c r="GY99" s="226"/>
      <c r="GZ99" s="226"/>
      <c r="HB99" s="226"/>
      <c r="HC99" s="226"/>
      <c r="HE99" s="226"/>
      <c r="HF99" s="226"/>
      <c r="HH99" s="226"/>
      <c r="HI99" s="226"/>
      <c r="HK99" s="226"/>
      <c r="HL99" s="226"/>
      <c r="HN99" s="226"/>
      <c r="HO99" s="226"/>
      <c r="HQ99" s="226"/>
      <c r="HR99" s="226"/>
      <c r="HT99" s="226"/>
      <c r="HU99" s="226"/>
      <c r="HW99" s="226"/>
      <c r="HX99" s="226"/>
      <c r="HZ99" s="226"/>
      <c r="IA99" s="226"/>
      <c r="IC99" s="226"/>
      <c r="ID99" s="226"/>
      <c r="IF99" s="226"/>
      <c r="IG99" s="226"/>
      <c r="II99" s="226"/>
      <c r="IJ99" s="226"/>
      <c r="IL99" s="226"/>
      <c r="IM99" s="226"/>
      <c r="IO99" s="226"/>
      <c r="IP99" s="226"/>
      <c r="IR99" s="226"/>
      <c r="IS99" s="226"/>
      <c r="IU99" s="226"/>
      <c r="IV99" s="226"/>
      <c r="IX99" s="226"/>
      <c r="IY99" s="226"/>
      <c r="JA99" s="226"/>
      <c r="JB99" s="226"/>
      <c r="JD99" s="226"/>
      <c r="JE99" s="226"/>
      <c r="JG99" s="226"/>
      <c r="JH99" s="226"/>
      <c r="JJ99" s="226"/>
      <c r="JK99" s="226"/>
      <c r="JM99" s="226"/>
      <c r="JN99" s="226"/>
      <c r="JP99" s="226"/>
      <c r="JQ99" s="226"/>
      <c r="JS99" s="226"/>
      <c r="JT99" s="226"/>
      <c r="JV99" s="226"/>
      <c r="JW99" s="226"/>
      <c r="JY99" s="226"/>
      <c r="JZ99" s="226"/>
      <c r="KB99" s="226"/>
      <c r="KC99" s="226"/>
      <c r="KE99" s="226"/>
      <c r="KF99" s="226"/>
      <c r="KH99" s="226"/>
      <c r="KI99" s="226"/>
      <c r="KK99" s="226"/>
      <c r="KL99" s="226"/>
      <c r="KN99" s="226"/>
      <c r="KO99" s="226"/>
      <c r="KQ99" s="226"/>
      <c r="KR99" s="226"/>
      <c r="KT99" s="226"/>
      <c r="KU99" s="226"/>
      <c r="KW99" s="226"/>
      <c r="KX99" s="226"/>
      <c r="KZ99" s="226"/>
      <c r="LA99" s="226"/>
      <c r="LC99" s="226"/>
      <c r="LD99" s="226"/>
      <c r="LF99" s="226"/>
      <c r="LG99" s="226"/>
      <c r="LI99" s="226"/>
      <c r="LJ99" s="226"/>
      <c r="LL99" s="226"/>
      <c r="LM99" s="226"/>
      <c r="LO99" s="226"/>
      <c r="LP99" s="226"/>
      <c r="LR99" s="226"/>
      <c r="LS99" s="226"/>
      <c r="LU99" s="226"/>
      <c r="LV99" s="226"/>
      <c r="LX99" s="226"/>
      <c r="LY99" s="226"/>
      <c r="MA99" s="226"/>
      <c r="MB99" s="226"/>
      <c r="MD99" s="226"/>
      <c r="ME99" s="226"/>
      <c r="MG99" s="226"/>
      <c r="MH99" s="226"/>
      <c r="MJ99" s="226"/>
      <c r="MK99" s="226"/>
      <c r="MM99" s="226"/>
      <c r="MN99" s="226"/>
      <c r="MP99" s="226"/>
      <c r="MQ99" s="226"/>
      <c r="MS99" s="226"/>
      <c r="MT99" s="226"/>
      <c r="MV99" s="226"/>
      <c r="MW99" s="226"/>
      <c r="MY99" s="226"/>
      <c r="MZ99" s="226"/>
      <c r="NB99" s="226"/>
      <c r="NC99" s="226"/>
      <c r="NE99" s="226"/>
      <c r="NF99" s="226"/>
      <c r="NH99" s="226"/>
      <c r="NI99" s="226"/>
      <c r="NK99" s="226"/>
      <c r="NL99" s="226"/>
      <c r="NN99" s="226"/>
      <c r="NO99" s="226"/>
      <c r="NQ99" s="226"/>
      <c r="NR99" s="226"/>
      <c r="NT99" s="226"/>
      <c r="NU99" s="226"/>
      <c r="NW99" s="226"/>
      <c r="NX99" s="226"/>
      <c r="NZ99" s="226"/>
      <c r="OA99" s="226"/>
      <c r="OC99" s="226"/>
      <c r="OD99" s="226"/>
      <c r="OF99" s="226"/>
      <c r="OG99" s="226"/>
      <c r="OI99" s="226"/>
      <c r="OJ99" s="226"/>
      <c r="OL99" s="226"/>
      <c r="OM99" s="226"/>
      <c r="OO99" s="226"/>
      <c r="OP99" s="226"/>
      <c r="OR99" s="226"/>
      <c r="OS99" s="226"/>
      <c r="OU99" s="226"/>
      <c r="OV99" s="226"/>
      <c r="OX99" s="226"/>
      <c r="OY99" s="226"/>
      <c r="PA99" s="226"/>
      <c r="PB99" s="226"/>
      <c r="PD99" s="226"/>
      <c r="PE99" s="226"/>
      <c r="PG99" s="226"/>
      <c r="PH99" s="226"/>
      <c r="PJ99" s="226"/>
      <c r="PK99" s="226"/>
      <c r="PM99" s="226"/>
      <c r="PN99" s="226"/>
      <c r="PP99" s="226"/>
      <c r="PQ99" s="226"/>
      <c r="PS99" s="226"/>
      <c r="PT99" s="226"/>
      <c r="PV99" s="226"/>
      <c r="PW99" s="226"/>
      <c r="PY99" s="226"/>
      <c r="PZ99" s="226"/>
      <c r="QB99" s="226"/>
      <c r="QC99" s="226"/>
      <c r="QE99" s="226"/>
      <c r="QF99" s="226"/>
      <c r="QH99" s="226"/>
      <c r="QI99" s="226"/>
      <c r="QK99" s="226"/>
      <c r="QL99" s="226"/>
      <c r="QN99" s="226"/>
      <c r="QO99" s="226"/>
      <c r="QQ99" s="226"/>
      <c r="QR99" s="226"/>
      <c r="QT99" s="226"/>
      <c r="QU99" s="226"/>
      <c r="QW99" s="226"/>
      <c r="QX99" s="226"/>
      <c r="QZ99" s="226"/>
      <c r="RA99" s="226"/>
      <c r="RC99" s="226"/>
      <c r="RD99" s="226"/>
      <c r="RF99" s="226"/>
      <c r="RG99" s="226"/>
      <c r="RI99" s="226"/>
      <c r="RJ99" s="226"/>
      <c r="RL99" s="226"/>
      <c r="RM99" s="226"/>
      <c r="RO99" s="226"/>
      <c r="RP99" s="226"/>
      <c r="RR99" s="226"/>
      <c r="RS99" s="226"/>
      <c r="RU99" s="226"/>
      <c r="RV99" s="226"/>
      <c r="RX99" s="226"/>
      <c r="RY99" s="226"/>
      <c r="SA99" s="226"/>
      <c r="SB99" s="226"/>
      <c r="SD99" s="226"/>
      <c r="SE99" s="226"/>
    </row>
    <row r="100" spans="3:499">
      <c r="F100" s="226"/>
      <c r="G100" s="226"/>
      <c r="I100" s="226"/>
      <c r="J100" s="226"/>
      <c r="L100" s="226"/>
      <c r="M100" s="226"/>
      <c r="O100" s="226"/>
      <c r="P100" s="226"/>
      <c r="R100" s="226"/>
      <c r="S100" s="226"/>
      <c r="U100" s="226"/>
      <c r="V100" s="226"/>
      <c r="X100" s="226"/>
      <c r="Y100" s="226"/>
      <c r="AA100" s="226"/>
      <c r="AB100" s="226"/>
      <c r="AD100" s="226"/>
      <c r="AE100" s="226"/>
      <c r="AG100" s="226"/>
      <c r="AH100" s="226"/>
      <c r="AJ100" s="226"/>
      <c r="AK100" s="226"/>
      <c r="AM100" s="226"/>
      <c r="AN100" s="226"/>
      <c r="AP100" s="226"/>
      <c r="AQ100" s="226"/>
      <c r="AS100" s="226"/>
      <c r="AT100" s="226"/>
      <c r="AV100" s="226"/>
      <c r="AW100" s="226"/>
      <c r="AY100" s="226"/>
      <c r="AZ100" s="226"/>
      <c r="BB100" s="226"/>
      <c r="BC100" s="226"/>
      <c r="BE100" s="226"/>
      <c r="BF100" s="226"/>
      <c r="BH100" s="226"/>
      <c r="BI100" s="226"/>
      <c r="BK100" s="226"/>
      <c r="BL100" s="226"/>
      <c r="BN100" s="226"/>
      <c r="BO100" s="226"/>
      <c r="BQ100" s="226"/>
      <c r="BR100" s="226"/>
      <c r="BT100" s="226"/>
      <c r="BU100" s="226"/>
      <c r="BW100" s="226"/>
      <c r="BX100" s="226"/>
      <c r="BZ100" s="226"/>
      <c r="CA100" s="226"/>
      <c r="CC100" s="226"/>
      <c r="CD100" s="226"/>
      <c r="CF100" s="226"/>
      <c r="CG100" s="226"/>
      <c r="CI100" s="226"/>
      <c r="CJ100" s="226"/>
      <c r="CL100" s="226"/>
      <c r="CM100" s="226"/>
      <c r="CO100" s="226"/>
      <c r="CP100" s="226"/>
      <c r="CR100" s="226"/>
      <c r="CS100" s="226"/>
      <c r="CU100" s="226"/>
      <c r="CV100" s="226"/>
      <c r="CX100" s="226"/>
      <c r="CY100" s="226"/>
      <c r="DA100" s="226"/>
      <c r="DB100" s="226"/>
      <c r="DD100" s="226"/>
      <c r="DE100" s="226"/>
      <c r="DG100" s="226"/>
      <c r="DH100" s="226"/>
      <c r="DJ100" s="226"/>
      <c r="DK100" s="226"/>
      <c r="DM100" s="226"/>
      <c r="DN100" s="226"/>
      <c r="DP100" s="226"/>
      <c r="DQ100" s="226"/>
      <c r="DS100" s="226"/>
      <c r="DT100" s="226"/>
      <c r="DV100" s="226"/>
      <c r="DW100" s="226"/>
      <c r="DY100" s="226"/>
      <c r="DZ100" s="226"/>
      <c r="EB100" s="226"/>
      <c r="EC100" s="226"/>
      <c r="EE100" s="226"/>
      <c r="EF100" s="226"/>
      <c r="EH100" s="226"/>
      <c r="EI100" s="226"/>
      <c r="EK100" s="226"/>
      <c r="EL100" s="226"/>
      <c r="EN100" s="226"/>
      <c r="EO100" s="226"/>
      <c r="EQ100" s="226"/>
      <c r="ER100" s="226"/>
      <c r="ET100" s="226"/>
      <c r="EU100" s="226"/>
      <c r="EW100" s="226"/>
      <c r="EX100" s="226"/>
      <c r="EZ100" s="226"/>
      <c r="FA100" s="226"/>
      <c r="FC100" s="226"/>
      <c r="FD100" s="226"/>
      <c r="FF100" s="226"/>
      <c r="FG100" s="226"/>
      <c r="FI100" s="226"/>
      <c r="FJ100" s="226"/>
      <c r="FL100" s="226"/>
      <c r="FM100" s="226"/>
      <c r="FO100" s="226"/>
      <c r="FP100" s="226"/>
      <c r="FR100" s="226"/>
      <c r="FS100" s="226"/>
      <c r="FU100" s="226"/>
      <c r="FV100" s="226"/>
      <c r="FX100" s="226"/>
      <c r="FY100" s="226"/>
      <c r="GA100" s="226"/>
      <c r="GB100" s="226"/>
      <c r="GD100" s="226"/>
      <c r="GE100" s="226"/>
      <c r="GG100" s="226"/>
      <c r="GH100" s="226"/>
      <c r="GJ100" s="226"/>
      <c r="GK100" s="226"/>
      <c r="GM100" s="226"/>
      <c r="GN100" s="226"/>
      <c r="GP100" s="226"/>
      <c r="GQ100" s="226"/>
      <c r="GS100" s="226"/>
      <c r="GT100" s="226"/>
      <c r="GV100" s="226"/>
      <c r="GW100" s="226"/>
      <c r="GY100" s="226"/>
      <c r="GZ100" s="226"/>
      <c r="HB100" s="226"/>
      <c r="HC100" s="226"/>
      <c r="HE100" s="226"/>
      <c r="HF100" s="226"/>
      <c r="HH100" s="226"/>
      <c r="HI100" s="226"/>
      <c r="HK100" s="226"/>
      <c r="HL100" s="226"/>
      <c r="HN100" s="226"/>
      <c r="HO100" s="226"/>
      <c r="HQ100" s="226"/>
      <c r="HR100" s="226"/>
      <c r="HT100" s="226"/>
      <c r="HU100" s="226"/>
      <c r="HW100" s="226"/>
      <c r="HX100" s="226"/>
      <c r="HZ100" s="226"/>
      <c r="IA100" s="226"/>
      <c r="IC100" s="226"/>
      <c r="ID100" s="226"/>
      <c r="IF100" s="226"/>
      <c r="IG100" s="226"/>
      <c r="II100" s="226"/>
      <c r="IJ100" s="226"/>
      <c r="IL100" s="226"/>
      <c r="IM100" s="226"/>
      <c r="IO100" s="226"/>
      <c r="IP100" s="226"/>
      <c r="IR100" s="226"/>
      <c r="IS100" s="226"/>
      <c r="IU100" s="226"/>
      <c r="IV100" s="226"/>
      <c r="IX100" s="226"/>
      <c r="IY100" s="226"/>
      <c r="JA100" s="226"/>
      <c r="JB100" s="226"/>
      <c r="JD100" s="226"/>
      <c r="JE100" s="226"/>
      <c r="JG100" s="226"/>
      <c r="JH100" s="226"/>
      <c r="JJ100" s="226"/>
      <c r="JK100" s="226"/>
      <c r="JM100" s="226"/>
      <c r="JN100" s="226"/>
      <c r="JP100" s="226"/>
      <c r="JQ100" s="226"/>
      <c r="JS100" s="226"/>
      <c r="JT100" s="226"/>
      <c r="JV100" s="226"/>
      <c r="JW100" s="226"/>
      <c r="JY100" s="226"/>
      <c r="JZ100" s="226"/>
      <c r="KB100" s="226"/>
      <c r="KC100" s="226"/>
      <c r="KE100" s="226"/>
      <c r="KF100" s="226"/>
      <c r="KH100" s="226"/>
      <c r="KI100" s="226"/>
      <c r="KK100" s="226"/>
      <c r="KL100" s="226"/>
      <c r="KN100" s="226"/>
      <c r="KO100" s="226"/>
      <c r="KQ100" s="226"/>
      <c r="KR100" s="226"/>
      <c r="KT100" s="226"/>
      <c r="KU100" s="226"/>
      <c r="KW100" s="226"/>
      <c r="KX100" s="226"/>
      <c r="KZ100" s="226"/>
      <c r="LA100" s="226"/>
      <c r="LC100" s="226"/>
      <c r="LD100" s="226"/>
      <c r="LF100" s="226"/>
      <c r="LG100" s="226"/>
      <c r="LI100" s="226"/>
      <c r="LJ100" s="226"/>
      <c r="LL100" s="226"/>
      <c r="LM100" s="226"/>
      <c r="LO100" s="226"/>
      <c r="LP100" s="226"/>
      <c r="LR100" s="226"/>
      <c r="LS100" s="226"/>
      <c r="LU100" s="226"/>
      <c r="LV100" s="226"/>
      <c r="LX100" s="226"/>
      <c r="LY100" s="226"/>
      <c r="MA100" s="226"/>
      <c r="MB100" s="226"/>
      <c r="MD100" s="226"/>
      <c r="ME100" s="226"/>
      <c r="MG100" s="226"/>
      <c r="MH100" s="226"/>
      <c r="MJ100" s="226"/>
      <c r="MK100" s="226"/>
      <c r="MM100" s="226"/>
      <c r="MN100" s="226"/>
      <c r="MP100" s="226"/>
      <c r="MQ100" s="226"/>
      <c r="MS100" s="226"/>
      <c r="MT100" s="226"/>
      <c r="MV100" s="226"/>
      <c r="MW100" s="226"/>
      <c r="MY100" s="226"/>
      <c r="MZ100" s="226"/>
      <c r="NB100" s="226"/>
      <c r="NC100" s="226"/>
      <c r="NE100" s="226"/>
      <c r="NF100" s="226"/>
      <c r="NH100" s="226"/>
      <c r="NI100" s="226"/>
      <c r="NK100" s="226"/>
      <c r="NL100" s="226"/>
      <c r="NN100" s="226"/>
      <c r="NO100" s="226"/>
      <c r="NQ100" s="226"/>
      <c r="NR100" s="226"/>
      <c r="NT100" s="226"/>
      <c r="NU100" s="226"/>
      <c r="NW100" s="226"/>
      <c r="NX100" s="226"/>
      <c r="NZ100" s="226"/>
      <c r="OA100" s="226"/>
      <c r="OC100" s="226"/>
      <c r="OD100" s="226"/>
      <c r="OF100" s="226"/>
      <c r="OG100" s="226"/>
      <c r="OI100" s="226"/>
      <c r="OJ100" s="226"/>
      <c r="OL100" s="226"/>
      <c r="OM100" s="226"/>
      <c r="OO100" s="226"/>
      <c r="OP100" s="226"/>
      <c r="OR100" s="226"/>
      <c r="OS100" s="226"/>
      <c r="OU100" s="226"/>
      <c r="OV100" s="226"/>
      <c r="OX100" s="226"/>
      <c r="OY100" s="226"/>
      <c r="PA100" s="226"/>
      <c r="PB100" s="226"/>
      <c r="PD100" s="226"/>
      <c r="PE100" s="226"/>
      <c r="PG100" s="226"/>
      <c r="PH100" s="226"/>
      <c r="PJ100" s="226"/>
      <c r="PK100" s="226"/>
      <c r="PM100" s="226"/>
      <c r="PN100" s="226"/>
      <c r="PP100" s="226"/>
      <c r="PQ100" s="226"/>
      <c r="PS100" s="226"/>
      <c r="PT100" s="226"/>
      <c r="PV100" s="226"/>
      <c r="PW100" s="226"/>
      <c r="PY100" s="226"/>
      <c r="PZ100" s="226"/>
      <c r="QB100" s="226"/>
      <c r="QC100" s="226"/>
      <c r="QE100" s="226"/>
      <c r="QF100" s="226"/>
      <c r="QH100" s="226"/>
      <c r="QI100" s="226"/>
      <c r="QK100" s="226"/>
      <c r="QL100" s="226"/>
      <c r="QN100" s="226"/>
      <c r="QO100" s="226"/>
      <c r="QQ100" s="226"/>
      <c r="QR100" s="226"/>
      <c r="QT100" s="226"/>
      <c r="QU100" s="226"/>
      <c r="QW100" s="226"/>
      <c r="QX100" s="226"/>
      <c r="QZ100" s="226"/>
      <c r="RA100" s="226"/>
      <c r="RC100" s="226"/>
      <c r="RD100" s="226"/>
      <c r="RF100" s="226"/>
      <c r="RG100" s="226"/>
      <c r="RI100" s="226"/>
      <c r="RJ100" s="226"/>
      <c r="RL100" s="226"/>
      <c r="RM100" s="226"/>
      <c r="RO100" s="226"/>
      <c r="RP100" s="226"/>
      <c r="RR100" s="226"/>
      <c r="RS100" s="226"/>
      <c r="RU100" s="226"/>
      <c r="RV100" s="226"/>
      <c r="RX100" s="226"/>
      <c r="RY100" s="226"/>
      <c r="SA100" s="226"/>
      <c r="SB100" s="226"/>
      <c r="SD100" s="226"/>
      <c r="SE100" s="226"/>
    </row>
    <row r="101" spans="3:499">
      <c r="F101" s="226"/>
      <c r="G101" s="226"/>
      <c r="I101" s="226"/>
      <c r="J101" s="226"/>
      <c r="L101" s="226"/>
      <c r="M101" s="226"/>
      <c r="O101" s="226"/>
      <c r="P101" s="226"/>
      <c r="R101" s="226"/>
      <c r="S101" s="226"/>
      <c r="U101" s="226"/>
      <c r="V101" s="226"/>
      <c r="X101" s="226"/>
      <c r="Y101" s="226"/>
      <c r="AA101" s="226"/>
      <c r="AB101" s="226"/>
      <c r="AD101" s="226"/>
      <c r="AE101" s="226"/>
      <c r="AG101" s="226"/>
      <c r="AH101" s="226"/>
      <c r="AJ101" s="226"/>
      <c r="AK101" s="226"/>
      <c r="AM101" s="226"/>
      <c r="AN101" s="226"/>
      <c r="AP101" s="226"/>
      <c r="AQ101" s="226"/>
      <c r="AS101" s="226"/>
      <c r="AT101" s="226"/>
      <c r="AV101" s="226"/>
      <c r="AW101" s="226"/>
      <c r="AY101" s="226"/>
      <c r="AZ101" s="226"/>
      <c r="BB101" s="226"/>
      <c r="BC101" s="226"/>
      <c r="BE101" s="226"/>
      <c r="BF101" s="226"/>
      <c r="BH101" s="226"/>
      <c r="BI101" s="226"/>
      <c r="BK101" s="226"/>
      <c r="BL101" s="226"/>
      <c r="BN101" s="226"/>
      <c r="BO101" s="226"/>
      <c r="BQ101" s="226"/>
      <c r="BR101" s="226"/>
      <c r="BT101" s="226"/>
      <c r="BU101" s="226"/>
      <c r="BW101" s="226"/>
      <c r="BX101" s="226"/>
      <c r="BZ101" s="226"/>
      <c r="CA101" s="226"/>
      <c r="CC101" s="226"/>
      <c r="CD101" s="226"/>
      <c r="CF101" s="226"/>
      <c r="CG101" s="226"/>
      <c r="CI101" s="226"/>
      <c r="CJ101" s="226"/>
      <c r="CL101" s="226"/>
      <c r="CM101" s="226"/>
      <c r="CO101" s="226"/>
      <c r="CP101" s="226"/>
      <c r="CR101" s="226"/>
      <c r="CS101" s="226"/>
      <c r="CU101" s="226"/>
      <c r="CV101" s="226"/>
      <c r="CX101" s="226"/>
      <c r="CY101" s="226"/>
      <c r="DA101" s="226"/>
      <c r="DB101" s="226"/>
      <c r="DD101" s="226"/>
      <c r="DE101" s="226"/>
      <c r="DG101" s="226"/>
      <c r="DH101" s="226"/>
      <c r="DJ101" s="226"/>
      <c r="DK101" s="226"/>
      <c r="DM101" s="226"/>
      <c r="DN101" s="226"/>
      <c r="DP101" s="226"/>
      <c r="DQ101" s="226"/>
      <c r="DS101" s="226"/>
      <c r="DT101" s="226"/>
      <c r="DV101" s="226"/>
      <c r="DW101" s="226"/>
      <c r="DY101" s="226"/>
      <c r="DZ101" s="226"/>
      <c r="EB101" s="226"/>
      <c r="EC101" s="226"/>
      <c r="EE101" s="226"/>
      <c r="EF101" s="226"/>
      <c r="EH101" s="226"/>
      <c r="EI101" s="226"/>
      <c r="EK101" s="226"/>
      <c r="EL101" s="226"/>
      <c r="EN101" s="226"/>
      <c r="EO101" s="226"/>
      <c r="EQ101" s="226"/>
      <c r="ER101" s="226"/>
      <c r="ET101" s="226"/>
      <c r="EU101" s="226"/>
      <c r="EW101" s="226"/>
      <c r="EX101" s="226"/>
      <c r="EZ101" s="226"/>
      <c r="FA101" s="226"/>
      <c r="FC101" s="226"/>
      <c r="FD101" s="226"/>
      <c r="FF101" s="226"/>
      <c r="FG101" s="226"/>
      <c r="FI101" s="226"/>
      <c r="FJ101" s="226"/>
      <c r="FL101" s="226"/>
      <c r="FM101" s="226"/>
      <c r="FO101" s="226"/>
      <c r="FP101" s="226"/>
      <c r="FR101" s="226"/>
      <c r="FS101" s="226"/>
      <c r="FU101" s="226"/>
      <c r="FV101" s="226"/>
      <c r="FX101" s="226"/>
      <c r="FY101" s="226"/>
      <c r="GA101" s="226"/>
      <c r="GB101" s="226"/>
      <c r="GD101" s="226"/>
      <c r="GE101" s="226"/>
      <c r="GG101" s="226"/>
      <c r="GH101" s="226"/>
      <c r="GJ101" s="226"/>
      <c r="GK101" s="226"/>
      <c r="GM101" s="226"/>
      <c r="GN101" s="226"/>
      <c r="GP101" s="226"/>
      <c r="GQ101" s="226"/>
      <c r="GS101" s="226"/>
      <c r="GT101" s="226"/>
      <c r="GV101" s="226"/>
      <c r="GW101" s="226"/>
      <c r="GY101" s="226"/>
      <c r="GZ101" s="226"/>
      <c r="HB101" s="226"/>
      <c r="HC101" s="226"/>
      <c r="HE101" s="226"/>
      <c r="HF101" s="226"/>
      <c r="HH101" s="226"/>
      <c r="HI101" s="226"/>
      <c r="HK101" s="226"/>
      <c r="HL101" s="226"/>
      <c r="HN101" s="226"/>
      <c r="HO101" s="226"/>
      <c r="HQ101" s="226"/>
      <c r="HR101" s="226"/>
      <c r="HT101" s="226"/>
      <c r="HU101" s="226"/>
      <c r="HW101" s="226"/>
      <c r="HX101" s="226"/>
      <c r="HZ101" s="226"/>
      <c r="IA101" s="226"/>
      <c r="IC101" s="226"/>
      <c r="ID101" s="226"/>
      <c r="IF101" s="226"/>
      <c r="IG101" s="226"/>
      <c r="II101" s="226"/>
      <c r="IJ101" s="226"/>
      <c r="IL101" s="226"/>
      <c r="IM101" s="226"/>
      <c r="IO101" s="226"/>
      <c r="IP101" s="226"/>
      <c r="IR101" s="226"/>
      <c r="IS101" s="226"/>
      <c r="IU101" s="226"/>
      <c r="IV101" s="226"/>
      <c r="IX101" s="226"/>
      <c r="IY101" s="226"/>
      <c r="JA101" s="226"/>
      <c r="JB101" s="226"/>
      <c r="JD101" s="226"/>
      <c r="JE101" s="226"/>
      <c r="JG101" s="226"/>
      <c r="JH101" s="226"/>
      <c r="JJ101" s="226"/>
      <c r="JK101" s="226"/>
      <c r="JM101" s="226"/>
      <c r="JN101" s="226"/>
      <c r="JP101" s="226"/>
      <c r="JQ101" s="226"/>
      <c r="JS101" s="226"/>
      <c r="JT101" s="226"/>
      <c r="JV101" s="226"/>
      <c r="JW101" s="226"/>
      <c r="JY101" s="226"/>
      <c r="JZ101" s="226"/>
      <c r="KB101" s="226"/>
      <c r="KC101" s="226"/>
      <c r="KE101" s="226"/>
      <c r="KF101" s="226"/>
      <c r="KH101" s="226"/>
      <c r="KI101" s="226"/>
      <c r="KK101" s="226"/>
      <c r="KL101" s="226"/>
      <c r="KN101" s="226"/>
      <c r="KO101" s="226"/>
      <c r="KQ101" s="226"/>
      <c r="KR101" s="226"/>
      <c r="KT101" s="226"/>
      <c r="KU101" s="226"/>
      <c r="KW101" s="226"/>
      <c r="KX101" s="226"/>
      <c r="KZ101" s="226"/>
      <c r="LA101" s="226"/>
      <c r="LC101" s="226"/>
      <c r="LD101" s="226"/>
      <c r="LF101" s="226"/>
      <c r="LG101" s="226"/>
      <c r="LI101" s="226"/>
      <c r="LJ101" s="226"/>
      <c r="LL101" s="226"/>
      <c r="LM101" s="226"/>
      <c r="LO101" s="226"/>
      <c r="LP101" s="226"/>
      <c r="LR101" s="226"/>
      <c r="LS101" s="226"/>
      <c r="LU101" s="226"/>
      <c r="LV101" s="226"/>
      <c r="LX101" s="226"/>
      <c r="LY101" s="226"/>
      <c r="MA101" s="226"/>
      <c r="MB101" s="226"/>
      <c r="MD101" s="226"/>
      <c r="ME101" s="226"/>
      <c r="MG101" s="226"/>
      <c r="MH101" s="226"/>
      <c r="MJ101" s="226"/>
      <c r="MK101" s="226"/>
      <c r="MM101" s="226"/>
      <c r="MN101" s="226"/>
      <c r="MP101" s="226"/>
      <c r="MQ101" s="226"/>
      <c r="MS101" s="226"/>
      <c r="MT101" s="226"/>
      <c r="MV101" s="226"/>
      <c r="MW101" s="226"/>
      <c r="MY101" s="226"/>
      <c r="MZ101" s="226"/>
      <c r="NB101" s="226"/>
      <c r="NC101" s="226"/>
      <c r="NE101" s="226"/>
      <c r="NF101" s="226"/>
      <c r="NH101" s="226"/>
      <c r="NI101" s="226"/>
      <c r="NK101" s="226"/>
      <c r="NL101" s="226"/>
      <c r="NN101" s="226"/>
      <c r="NO101" s="226"/>
      <c r="NQ101" s="226"/>
      <c r="NR101" s="226"/>
      <c r="NT101" s="226"/>
      <c r="NU101" s="226"/>
      <c r="NW101" s="226"/>
      <c r="NX101" s="226"/>
      <c r="NZ101" s="226"/>
      <c r="OA101" s="226"/>
      <c r="OC101" s="226"/>
      <c r="OD101" s="226"/>
      <c r="OF101" s="226"/>
      <c r="OG101" s="226"/>
      <c r="OI101" s="226"/>
      <c r="OJ101" s="226"/>
      <c r="OL101" s="226"/>
      <c r="OM101" s="226"/>
      <c r="OO101" s="226"/>
      <c r="OP101" s="226"/>
      <c r="OR101" s="226"/>
      <c r="OS101" s="226"/>
      <c r="OU101" s="226"/>
      <c r="OV101" s="226"/>
      <c r="OX101" s="226"/>
      <c r="OY101" s="226"/>
      <c r="PA101" s="226"/>
      <c r="PB101" s="226"/>
      <c r="PD101" s="226"/>
      <c r="PE101" s="226"/>
      <c r="PG101" s="226"/>
      <c r="PH101" s="226"/>
      <c r="PJ101" s="226"/>
      <c r="PK101" s="226"/>
      <c r="PM101" s="226"/>
      <c r="PN101" s="226"/>
      <c r="PP101" s="226"/>
      <c r="PQ101" s="226"/>
      <c r="PS101" s="226"/>
      <c r="PT101" s="226"/>
      <c r="PV101" s="226"/>
      <c r="PW101" s="226"/>
      <c r="PY101" s="226"/>
      <c r="PZ101" s="226"/>
      <c r="QB101" s="226"/>
      <c r="QC101" s="226"/>
      <c r="QE101" s="226"/>
      <c r="QF101" s="226"/>
      <c r="QH101" s="226"/>
      <c r="QI101" s="226"/>
      <c r="QK101" s="226"/>
      <c r="QL101" s="226"/>
      <c r="QN101" s="226"/>
      <c r="QO101" s="226"/>
      <c r="QQ101" s="226"/>
      <c r="QR101" s="226"/>
      <c r="QT101" s="226"/>
      <c r="QU101" s="226"/>
      <c r="QW101" s="226"/>
      <c r="QX101" s="226"/>
      <c r="QZ101" s="226"/>
      <c r="RA101" s="226"/>
      <c r="RC101" s="226"/>
      <c r="RD101" s="226"/>
      <c r="RF101" s="226"/>
      <c r="RG101" s="226"/>
      <c r="RI101" s="226"/>
      <c r="RJ101" s="226"/>
      <c r="RL101" s="226"/>
      <c r="RM101" s="226"/>
      <c r="RO101" s="226"/>
      <c r="RP101" s="226"/>
      <c r="RR101" s="226"/>
      <c r="RS101" s="226"/>
      <c r="RU101" s="226"/>
      <c r="RV101" s="226"/>
      <c r="RX101" s="226"/>
      <c r="RY101" s="226"/>
      <c r="SA101" s="226"/>
      <c r="SB101" s="226"/>
      <c r="SD101" s="226"/>
      <c r="SE101" s="226"/>
    </row>
  </sheetData>
  <mergeCells count="7">
    <mergeCell ref="C5:E5"/>
    <mergeCell ref="G25:J26"/>
    <mergeCell ref="L25:O26"/>
    <mergeCell ref="G27:J31"/>
    <mergeCell ref="L27:O31"/>
    <mergeCell ref="G4:P6"/>
    <mergeCell ref="C4:E4"/>
  </mergeCells>
  <phoneticPr fontId="3"/>
  <pageMargins left="0.39370078740157483" right="0" top="0.47244094488188981" bottom="0" header="0.31496062992125984" footer="0"/>
  <pageSetup paperSize="9" scale="71" orientation="portrait" r:id="rId1"/>
  <headerFooter alignWithMargins="0"/>
  <colBreaks count="1" manualBreakCount="1">
    <brk id="49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7FA0C-8AEF-4B92-BC4E-049532F45505}">
  <sheetPr>
    <tabColor theme="5" tint="0.79998168889431442"/>
  </sheetPr>
  <dimension ref="A1:AJ378"/>
  <sheetViews>
    <sheetView workbookViewId="0">
      <selection activeCell="F22" sqref="F22"/>
    </sheetView>
  </sheetViews>
  <sheetFormatPr defaultRowHeight="18.75"/>
  <cols>
    <col min="2" max="2" width="17.25" customWidth="1"/>
  </cols>
  <sheetData>
    <row r="1" spans="1:36">
      <c r="A1" s="189"/>
      <c r="B1" t="s">
        <v>963</v>
      </c>
    </row>
    <row r="2" spans="1:36">
      <c r="B2" s="177" t="s">
        <v>964</v>
      </c>
      <c r="C2" s="179"/>
      <c r="D2" s="179"/>
      <c r="E2" s="179"/>
      <c r="F2" s="179"/>
      <c r="G2" s="179"/>
      <c r="H2" s="179"/>
      <c r="I2" s="179"/>
      <c r="J2" s="179"/>
      <c r="K2" s="179"/>
      <c r="L2" s="179"/>
      <c r="M2" s="179"/>
      <c r="N2" s="179"/>
      <c r="O2" s="179"/>
      <c r="P2" s="179"/>
      <c r="Q2" s="179"/>
      <c r="R2" s="180" t="s">
        <v>965</v>
      </c>
      <c r="T2" t="s">
        <v>966</v>
      </c>
    </row>
    <row r="3" spans="1:36">
      <c r="B3" s="178"/>
      <c r="C3" s="187" t="s">
        <v>967</v>
      </c>
      <c r="D3" s="186" t="s">
        <v>968</v>
      </c>
      <c r="E3" s="181" t="s">
        <v>969</v>
      </c>
      <c r="F3" s="181" t="s">
        <v>970</v>
      </c>
      <c r="G3" s="182" t="s">
        <v>971</v>
      </c>
      <c r="H3" s="181" t="s">
        <v>972</v>
      </c>
      <c r="I3" s="181" t="s">
        <v>647</v>
      </c>
      <c r="J3" s="181" t="s">
        <v>973</v>
      </c>
      <c r="K3" s="181" t="s">
        <v>974</v>
      </c>
      <c r="L3" s="181" t="s">
        <v>975</v>
      </c>
      <c r="M3" s="181" t="s">
        <v>667</v>
      </c>
      <c r="N3" s="181" t="s">
        <v>976</v>
      </c>
      <c r="O3" s="181" t="s">
        <v>977</v>
      </c>
      <c r="P3" s="181" t="s">
        <v>978</v>
      </c>
      <c r="Q3" s="181" t="s">
        <v>979</v>
      </c>
      <c r="R3" s="188" t="s">
        <v>980</v>
      </c>
      <c r="T3" s="178"/>
      <c r="U3" s="187" t="s">
        <v>967</v>
      </c>
      <c r="V3" s="186" t="s">
        <v>968</v>
      </c>
      <c r="W3" s="181" t="s">
        <v>969</v>
      </c>
      <c r="X3" s="181" t="s">
        <v>970</v>
      </c>
      <c r="Y3" s="182" t="s">
        <v>971</v>
      </c>
      <c r="Z3" s="181" t="s">
        <v>972</v>
      </c>
      <c r="AA3" s="181" t="s">
        <v>647</v>
      </c>
      <c r="AB3" s="181" t="s">
        <v>973</v>
      </c>
      <c r="AC3" s="181" t="s">
        <v>974</v>
      </c>
      <c r="AD3" s="181" t="s">
        <v>975</v>
      </c>
      <c r="AE3" s="181" t="s">
        <v>667</v>
      </c>
      <c r="AF3" s="181" t="s">
        <v>976</v>
      </c>
      <c r="AG3" s="181" t="s">
        <v>977</v>
      </c>
      <c r="AH3" s="181" t="s">
        <v>978</v>
      </c>
      <c r="AI3" s="181" t="s">
        <v>979</v>
      </c>
      <c r="AJ3" s="188" t="s">
        <v>980</v>
      </c>
    </row>
    <row r="4" spans="1:36">
      <c r="A4">
        <v>1</v>
      </c>
      <c r="B4" s="178" t="s">
        <v>981</v>
      </c>
      <c r="C4" s="210">
        <v>507</v>
      </c>
      <c r="D4" s="210">
        <v>293</v>
      </c>
      <c r="E4" s="210">
        <v>73</v>
      </c>
      <c r="F4" s="210">
        <v>29</v>
      </c>
      <c r="G4" s="210">
        <v>0</v>
      </c>
      <c r="H4" s="210">
        <v>14</v>
      </c>
      <c r="I4" s="210">
        <v>8</v>
      </c>
      <c r="J4" s="210">
        <v>128</v>
      </c>
      <c r="K4" s="210">
        <v>3</v>
      </c>
      <c r="L4" s="210">
        <v>21</v>
      </c>
      <c r="M4" s="210">
        <v>9</v>
      </c>
      <c r="N4" s="210">
        <v>0</v>
      </c>
      <c r="O4" s="210">
        <v>214</v>
      </c>
      <c r="P4" s="210">
        <v>10</v>
      </c>
      <c r="Q4" s="210">
        <v>77</v>
      </c>
      <c r="R4" s="211">
        <v>66</v>
      </c>
      <c r="T4" s="178" t="s">
        <v>981</v>
      </c>
      <c r="U4" s="216">
        <f>IFERROR(_xlfn.RANK.EQ(U21,U$21:U$34,0)+COUNTIF(U$21:U21,U21)-1,"-")</f>
        <v>9</v>
      </c>
      <c r="V4" s="216">
        <f>IFERROR(_xlfn.RANK.EQ(V21,V$21:V$34,0)+COUNTIF(V$21:V21,V21)-1,"-")</f>
        <v>6</v>
      </c>
      <c r="W4" s="216">
        <f>IFERROR(_xlfn.RANK.EQ(W21,W$21:W$34,0)+COUNTIF(W$21:W21,W21)-1,"-")</f>
        <v>3</v>
      </c>
      <c r="X4" s="216">
        <f>IFERROR(_xlfn.RANK.EQ(X21,X$21:X$34,0)+COUNTIF(X$21:X21,X21)-1,"-")</f>
        <v>5</v>
      </c>
      <c r="Y4" s="216">
        <f>IFERROR(_xlfn.RANK.EQ(Y21,Y$21:Y$34,0)+COUNTIF(Y$21:Y21,Y21)-1,"-")</f>
        <v>10</v>
      </c>
      <c r="Z4" s="216">
        <f>IFERROR(_xlfn.RANK.EQ(Z21,Z$21:Z$34,0)+COUNTIF(Z$21:Z21,Z21)-1,"-")</f>
        <v>5</v>
      </c>
      <c r="AA4" s="216">
        <f>IFERROR(_xlfn.RANK.EQ(AA21,AA$21:AA$34,0)+COUNTIF(AA$21:AA21,AA21)-1,"-")</f>
        <v>6</v>
      </c>
      <c r="AB4" s="216">
        <f>IFERROR(_xlfn.RANK.EQ(AB21,AB$21:AB$34,0)+COUNTIF(AB$21:AB21,AB21)-1,"-")</f>
        <v>6</v>
      </c>
      <c r="AC4" s="216">
        <f>IFERROR(_xlfn.RANK.EQ(AC21,AC$21:AC$34,0)+COUNTIF(AC$21:AC21,AC21)-1,"-")</f>
        <v>6</v>
      </c>
      <c r="AD4" s="216">
        <f>IFERROR(_xlfn.RANK.EQ(AD21,AD$21:AD$34,0)+COUNTIF(AD$21:AD21,AD21)-1,"-")</f>
        <v>2</v>
      </c>
      <c r="AE4" s="216">
        <f>IFERROR(_xlfn.RANK.EQ(AE21,AE$21:AE$34,0)+COUNTIF(AE$21:AE21,AE21)-1,"-")</f>
        <v>4</v>
      </c>
      <c r="AF4" s="216">
        <f>IFERROR(_xlfn.RANK.EQ(AF21,AF$21:AF$34,0)+COUNTIF(AF$21:AF21,AF21)-1,"-")</f>
        <v>3</v>
      </c>
      <c r="AG4" s="216">
        <f>IFERROR(_xlfn.RANK.EQ(AG21,AG$21:AG$34,0)+COUNTIF(AG$21:AG21,AG21)-1,"-")</f>
        <v>10</v>
      </c>
      <c r="AH4" s="216">
        <f>IFERROR(_xlfn.RANK.EQ(AH21,AH$21:AH$34,0)+COUNTIF(AH$21:AH21,AH21)-1,"-")</f>
        <v>13</v>
      </c>
      <c r="AI4" s="216">
        <f>IFERROR(_xlfn.RANK.EQ(AI21,AI$21:AI$34,0)+COUNTIF(AI$21:AI21,AI21)-1,"-")</f>
        <v>9</v>
      </c>
      <c r="AJ4" s="216">
        <f>IFERROR(_xlfn.RANK.EQ(AJ21,AJ$21:AJ$34,0)+COUNTIF(AJ$21:AJ21,AJ21)-1,"-")</f>
        <v>9</v>
      </c>
    </row>
    <row r="5" spans="1:36">
      <c r="A5">
        <v>2</v>
      </c>
      <c r="B5" s="183" t="s">
        <v>982</v>
      </c>
      <c r="C5" s="210">
        <v>434</v>
      </c>
      <c r="D5" s="210">
        <v>161</v>
      </c>
      <c r="E5" s="210">
        <v>28</v>
      </c>
      <c r="F5" s="210">
        <v>1</v>
      </c>
      <c r="G5" s="210">
        <v>0</v>
      </c>
      <c r="H5" s="210">
        <v>2</v>
      </c>
      <c r="I5" s="210">
        <v>4</v>
      </c>
      <c r="J5" s="210">
        <v>113</v>
      </c>
      <c r="K5" s="210">
        <v>2</v>
      </c>
      <c r="L5" s="210">
        <v>8</v>
      </c>
      <c r="M5" s="210">
        <v>1</v>
      </c>
      <c r="N5" s="210" t="s">
        <v>116</v>
      </c>
      <c r="O5" s="210">
        <v>273</v>
      </c>
      <c r="P5" s="210">
        <v>59</v>
      </c>
      <c r="Q5" s="210">
        <v>86</v>
      </c>
      <c r="R5" s="212">
        <v>76</v>
      </c>
      <c r="T5" s="183" t="s">
        <v>982</v>
      </c>
      <c r="U5" s="216">
        <f>IFERROR(_xlfn.RANK.EQ(U22,U$21:U$34,0)+COUNTIF(U$21:U22,U22)-1,"-")</f>
        <v>11</v>
      </c>
      <c r="V5" s="216">
        <f>IFERROR(_xlfn.RANK.EQ(V22,V$21:V$34,0)+COUNTIF(V$21:V22,V22)-1,"-")</f>
        <v>8</v>
      </c>
      <c r="W5" s="216">
        <f>IFERROR(_xlfn.RANK.EQ(W22,W$21:W$34,0)+COUNTIF(W$21:W22,W22)-1,"-")</f>
        <v>8</v>
      </c>
      <c r="X5" s="216">
        <f>IFERROR(_xlfn.RANK.EQ(X22,X$21:X$34,0)+COUNTIF(X$21:X22,X22)-1,"-")</f>
        <v>10</v>
      </c>
      <c r="Y5" s="216">
        <f>IFERROR(_xlfn.RANK.EQ(Y22,Y$21:Y$34,0)+COUNTIF(Y$21:Y22,Y22)-1,"-")</f>
        <v>11</v>
      </c>
      <c r="Z5" s="216">
        <f>IFERROR(_xlfn.RANK.EQ(Z22,Z$21:Z$34,0)+COUNTIF(Z$21:Z22,Z22)-1,"-")</f>
        <v>10</v>
      </c>
      <c r="AA5" s="216">
        <f>IFERROR(_xlfn.RANK.EQ(AA22,AA$21:AA$34,0)+COUNTIF(AA$21:AA22,AA22)-1,"-")</f>
        <v>9</v>
      </c>
      <c r="AB5" s="216">
        <f>IFERROR(_xlfn.RANK.EQ(AB22,AB$21:AB$34,0)+COUNTIF(AB$21:AB22,AB22)-1,"-")</f>
        <v>8</v>
      </c>
      <c r="AC5" s="216">
        <f>IFERROR(_xlfn.RANK.EQ(AC22,AC$21:AC$34,0)+COUNTIF(AC$21:AC22,AC22)-1,"-")</f>
        <v>7</v>
      </c>
      <c r="AD5" s="216">
        <f>IFERROR(_xlfn.RANK.EQ(AD22,AD$21:AD$34,0)+COUNTIF(AD$21:AD22,AD22)-1,"-")</f>
        <v>4</v>
      </c>
      <c r="AE5" s="216">
        <f>IFERROR(_xlfn.RANK.EQ(AE22,AE$21:AE$34,0)+COUNTIF(AE$21:AE22,AE22)-1,"-")</f>
        <v>11</v>
      </c>
      <c r="AF5" s="216" t="str">
        <f>IFERROR(_xlfn.RANK.EQ(AF22,AF$21:AF$34,0)+COUNTIF(AF$21:AF22,AF22)-1,"-")</f>
        <v>-</v>
      </c>
      <c r="AG5" s="216">
        <f>IFERROR(_xlfn.RANK.EQ(AG22,AG$21:AG$34,0)+COUNTIF(AG$21:AG22,AG22)-1,"-")</f>
        <v>9</v>
      </c>
      <c r="AH5" s="216">
        <f>IFERROR(_xlfn.RANK.EQ(AH22,AH$21:AH$34,0)+COUNTIF(AH$21:AH22,AH22)-1,"-")</f>
        <v>6</v>
      </c>
      <c r="AI5" s="216">
        <f>IFERROR(_xlfn.RANK.EQ(AI22,AI$21:AI$34,0)+COUNTIF(AI$21:AI22,AI22)-1,"-")</f>
        <v>7</v>
      </c>
      <c r="AJ5" s="216">
        <f>IFERROR(_xlfn.RANK.EQ(AJ22,AJ$21:AJ$34,0)+COUNTIF(AJ$21:AJ22,AJ22)-1,"-")</f>
        <v>7</v>
      </c>
    </row>
    <row r="6" spans="1:36">
      <c r="A6">
        <v>3</v>
      </c>
      <c r="B6" s="183" t="s">
        <v>983</v>
      </c>
      <c r="C6" s="210">
        <v>134</v>
      </c>
      <c r="D6" s="210">
        <v>88</v>
      </c>
      <c r="E6" s="210">
        <v>36</v>
      </c>
      <c r="F6" s="210">
        <v>2</v>
      </c>
      <c r="G6" s="210">
        <v>1</v>
      </c>
      <c r="H6" s="210">
        <v>5</v>
      </c>
      <c r="I6" s="210">
        <v>9</v>
      </c>
      <c r="J6" s="210">
        <v>27</v>
      </c>
      <c r="K6" s="210">
        <v>2</v>
      </c>
      <c r="L6" s="210">
        <v>1</v>
      </c>
      <c r="M6" s="210">
        <v>2</v>
      </c>
      <c r="N6" s="210" t="s">
        <v>478</v>
      </c>
      <c r="O6" s="210">
        <v>46</v>
      </c>
      <c r="P6" s="210">
        <v>14</v>
      </c>
      <c r="Q6" s="210">
        <v>27</v>
      </c>
      <c r="R6" s="212">
        <v>24</v>
      </c>
      <c r="T6" s="183" t="s">
        <v>983</v>
      </c>
      <c r="U6" s="216">
        <f>IFERROR(_xlfn.RANK.EQ(U23,U$21:U$34,0)+COUNTIF(U$21:U23,U23)-1,"-")</f>
        <v>14</v>
      </c>
      <c r="V6" s="216">
        <f>IFERROR(_xlfn.RANK.EQ(V23,V$21:V$34,0)+COUNTIF(V$21:V23,V23)-1,"-")</f>
        <v>9</v>
      </c>
      <c r="W6" s="216">
        <f>IFERROR(_xlfn.RANK.EQ(W23,W$21:W$34,0)+COUNTIF(W$21:W23,W23)-1,"-")</f>
        <v>6</v>
      </c>
      <c r="X6" s="216">
        <f>IFERROR(_xlfn.RANK.EQ(X23,X$21:X$34,0)+COUNTIF(X$21:X23,X23)-1,"-")</f>
        <v>9</v>
      </c>
      <c r="Y6" s="216">
        <f>IFERROR(_xlfn.RANK.EQ(Y23,Y$21:Y$34,0)+COUNTIF(Y$21:Y23,Y23)-1,"-")</f>
        <v>5</v>
      </c>
      <c r="Z6" s="216">
        <f>IFERROR(_xlfn.RANK.EQ(Z23,Z$21:Z$34,0)+COUNTIF(Z$21:Z23,Z23)-1,"-")</f>
        <v>8</v>
      </c>
      <c r="AA6" s="216">
        <f>IFERROR(_xlfn.RANK.EQ(AA23,AA$21:AA$34,0)+COUNTIF(AA$21:AA23,AA23)-1,"-")</f>
        <v>5</v>
      </c>
      <c r="AB6" s="216">
        <f>IFERROR(_xlfn.RANK.EQ(AB23,AB$21:AB$34,0)+COUNTIF(AB$21:AB23,AB23)-1,"-")</f>
        <v>10</v>
      </c>
      <c r="AC6" s="216">
        <f>IFERROR(_xlfn.RANK.EQ(AC23,AC$21:AC$34,0)+COUNTIF(AC$21:AC23,AC23)-1,"-")</f>
        <v>8</v>
      </c>
      <c r="AD6" s="216">
        <f>IFERROR(_xlfn.RANK.EQ(AD23,AD$21:AD$34,0)+COUNTIF(AD$21:AD23,AD23)-1,"-")</f>
        <v>10</v>
      </c>
      <c r="AE6" s="216">
        <f>IFERROR(_xlfn.RANK.EQ(AE23,AE$21:AE$34,0)+COUNTIF(AE$21:AE23,AE23)-1,"-")</f>
        <v>8</v>
      </c>
      <c r="AF6" s="216" t="str">
        <f>IFERROR(_xlfn.RANK.EQ(AF23,AF$21:AF$34,0)+COUNTIF(AF$21:AF23,AF23)-1,"-")</f>
        <v>-</v>
      </c>
      <c r="AG6" s="216">
        <f>IFERROR(_xlfn.RANK.EQ(AG23,AG$21:AG$34,0)+COUNTIF(AG$21:AG23,AG23)-1,"-")</f>
        <v>14</v>
      </c>
      <c r="AH6" s="216">
        <f>IFERROR(_xlfn.RANK.EQ(AH23,AH$21:AH$34,0)+COUNTIF(AH$21:AH23,AH23)-1,"-")</f>
        <v>12</v>
      </c>
      <c r="AI6" s="216">
        <f>IFERROR(_xlfn.RANK.EQ(AI23,AI$21:AI$34,0)+COUNTIF(AI$21:AI23,AI23)-1,"-")</f>
        <v>13</v>
      </c>
      <c r="AJ6" s="216">
        <f>IFERROR(_xlfn.RANK.EQ(AJ23,AJ$21:AJ$34,0)+COUNTIF(AJ$21:AJ23,AJ23)-1,"-")</f>
        <v>13</v>
      </c>
    </row>
    <row r="7" spans="1:36">
      <c r="A7">
        <v>4</v>
      </c>
      <c r="B7" s="183" t="s">
        <v>984</v>
      </c>
      <c r="C7" s="210">
        <v>440</v>
      </c>
      <c r="D7" s="210">
        <v>346</v>
      </c>
      <c r="E7" s="210">
        <v>45</v>
      </c>
      <c r="F7" s="210">
        <v>5</v>
      </c>
      <c r="G7" s="210">
        <v>4</v>
      </c>
      <c r="H7" s="210">
        <v>7</v>
      </c>
      <c r="I7" s="210">
        <v>40</v>
      </c>
      <c r="J7" s="210">
        <v>168</v>
      </c>
      <c r="K7" s="210">
        <v>46</v>
      </c>
      <c r="L7" s="210">
        <v>7</v>
      </c>
      <c r="M7" s="210">
        <v>9</v>
      </c>
      <c r="N7" s="210" t="s">
        <v>478</v>
      </c>
      <c r="O7" s="210">
        <v>94</v>
      </c>
      <c r="P7" s="210">
        <v>6</v>
      </c>
      <c r="Q7" s="210">
        <v>26</v>
      </c>
      <c r="R7" s="212">
        <v>23</v>
      </c>
      <c r="T7" s="183" t="s">
        <v>984</v>
      </c>
      <c r="U7" s="216">
        <f>IFERROR(_xlfn.RANK.EQ(U24,U$21:U$34,0)+COUNTIF(U$21:U24,U24)-1,"-")</f>
        <v>10</v>
      </c>
      <c r="V7" s="216">
        <f>IFERROR(_xlfn.RANK.EQ(V24,V$21:V$34,0)+COUNTIF(V$21:V24,V24)-1,"-")</f>
        <v>5</v>
      </c>
      <c r="W7" s="216">
        <f>IFERROR(_xlfn.RANK.EQ(W24,W$21:W$34,0)+COUNTIF(W$21:W24,W24)-1,"-")</f>
        <v>4</v>
      </c>
      <c r="X7" s="216">
        <f>IFERROR(_xlfn.RANK.EQ(X24,X$21:X$34,0)+COUNTIF(X$21:X24,X24)-1,"-")</f>
        <v>7</v>
      </c>
      <c r="Y7" s="216">
        <f>IFERROR(_xlfn.RANK.EQ(Y24,Y$21:Y$34,0)+COUNTIF(Y$21:Y24,Y24)-1,"-")</f>
        <v>3</v>
      </c>
      <c r="Z7" s="216">
        <f>IFERROR(_xlfn.RANK.EQ(Z24,Z$21:Z$34,0)+COUNTIF(Z$21:Z24,Z24)-1,"-")</f>
        <v>6</v>
      </c>
      <c r="AA7" s="216">
        <f>IFERROR(_xlfn.RANK.EQ(AA24,AA$21:AA$34,0)+COUNTIF(AA$21:AA24,AA24)-1,"-")</f>
        <v>3</v>
      </c>
      <c r="AB7" s="216">
        <f>IFERROR(_xlfn.RANK.EQ(AB24,AB$21:AB$34,0)+COUNTIF(AB$21:AB24,AB24)-1,"-")</f>
        <v>5</v>
      </c>
      <c r="AC7" s="216">
        <f>IFERROR(_xlfn.RANK.EQ(AC24,AC$21:AC$34,0)+COUNTIF(AC$21:AC24,AC24)-1,"-")</f>
        <v>1</v>
      </c>
      <c r="AD7" s="216">
        <f>IFERROR(_xlfn.RANK.EQ(AD24,AD$21:AD$34,0)+COUNTIF(AD$21:AD24,AD24)-1,"-")</f>
        <v>5</v>
      </c>
      <c r="AE7" s="216">
        <f>IFERROR(_xlfn.RANK.EQ(AE24,AE$21:AE$34,0)+COUNTIF(AE$21:AE24,AE24)-1,"-")</f>
        <v>5</v>
      </c>
      <c r="AF7" s="216" t="str">
        <f>IFERROR(_xlfn.RANK.EQ(AF24,AF$21:AF$34,0)+COUNTIF(AF$21:AF24,AF24)-1,"-")</f>
        <v>-</v>
      </c>
      <c r="AG7" s="216">
        <f>IFERROR(_xlfn.RANK.EQ(AG24,AG$21:AG$34,0)+COUNTIF(AG$21:AG24,AG24)-1,"-")</f>
        <v>13</v>
      </c>
      <c r="AH7" s="216">
        <f>IFERROR(_xlfn.RANK.EQ(AH24,AH$21:AH$34,0)+COUNTIF(AH$21:AH24,AH24)-1,"-")</f>
        <v>14</v>
      </c>
      <c r="AI7" s="216">
        <f>IFERROR(_xlfn.RANK.EQ(AI24,AI$21:AI$34,0)+COUNTIF(AI$21:AI24,AI24)-1,"-")</f>
        <v>14</v>
      </c>
      <c r="AJ7" s="216">
        <f>IFERROR(_xlfn.RANK.EQ(AJ24,AJ$21:AJ$34,0)+COUNTIF(AJ$21:AJ24,AJ24)-1,"-")</f>
        <v>14</v>
      </c>
    </row>
    <row r="8" spans="1:36">
      <c r="A8">
        <v>5</v>
      </c>
      <c r="B8" s="183" t="s">
        <v>985</v>
      </c>
      <c r="C8" s="210">
        <v>1043</v>
      </c>
      <c r="D8" s="210">
        <v>928</v>
      </c>
      <c r="E8" s="210">
        <v>457</v>
      </c>
      <c r="F8" s="210">
        <v>64</v>
      </c>
      <c r="G8" s="210">
        <v>9</v>
      </c>
      <c r="H8" s="210">
        <v>45</v>
      </c>
      <c r="I8" s="210">
        <v>7</v>
      </c>
      <c r="J8" s="210">
        <v>263</v>
      </c>
      <c r="K8" s="210">
        <v>12</v>
      </c>
      <c r="L8" s="210">
        <v>55</v>
      </c>
      <c r="M8" s="210">
        <v>6</v>
      </c>
      <c r="N8" s="210">
        <v>2</v>
      </c>
      <c r="O8" s="210">
        <v>115</v>
      </c>
      <c r="P8" s="210">
        <v>33</v>
      </c>
      <c r="Q8" s="210">
        <v>29</v>
      </c>
      <c r="R8" s="212">
        <v>26</v>
      </c>
      <c r="T8" s="183" t="s">
        <v>985</v>
      </c>
      <c r="U8" s="216">
        <f>IFERROR(_xlfn.RANK.EQ(U25,U$21:U$34,0)+COUNTIF(U$21:U25,U25)-1,"-")</f>
        <v>5</v>
      </c>
      <c r="V8" s="216">
        <f>IFERROR(_xlfn.RANK.EQ(V25,V$21:V$34,0)+COUNTIF(V$21:V25,V25)-1,"-")</f>
        <v>3</v>
      </c>
      <c r="W8" s="216">
        <f>IFERROR(_xlfn.RANK.EQ(W25,W$21:W$34,0)+COUNTIF(W$21:W25,W25)-1,"-")</f>
        <v>1</v>
      </c>
      <c r="X8" s="216">
        <f>IFERROR(_xlfn.RANK.EQ(X25,X$21:X$34,0)+COUNTIF(X$21:X25,X25)-1,"-")</f>
        <v>3</v>
      </c>
      <c r="Y8" s="216">
        <f>IFERROR(_xlfn.RANK.EQ(Y25,Y$21:Y$34,0)+COUNTIF(Y$21:Y25,Y25)-1,"-")</f>
        <v>2</v>
      </c>
      <c r="Z8" s="216">
        <f>IFERROR(_xlfn.RANK.EQ(Z25,Z$21:Z$34,0)+COUNTIF(Z$21:Z25,Z25)-1,"-")</f>
        <v>2</v>
      </c>
      <c r="AA8" s="216">
        <f>IFERROR(_xlfn.RANK.EQ(AA25,AA$21:AA$34,0)+COUNTIF(AA$21:AA25,AA25)-1,"-")</f>
        <v>7</v>
      </c>
      <c r="AB8" s="216">
        <f>IFERROR(_xlfn.RANK.EQ(AB25,AB$21:AB$34,0)+COUNTIF(AB$21:AB25,AB25)-1,"-")</f>
        <v>4</v>
      </c>
      <c r="AC8" s="216">
        <f>IFERROR(_xlfn.RANK.EQ(AC25,AC$21:AC$34,0)+COUNTIF(AC$21:AC25,AC25)-1,"-")</f>
        <v>2</v>
      </c>
      <c r="AD8" s="216">
        <f>IFERROR(_xlfn.RANK.EQ(AD25,AD$21:AD$34,0)+COUNTIF(AD$21:AD25,AD25)-1,"-")</f>
        <v>1</v>
      </c>
      <c r="AE8" s="216">
        <f>IFERROR(_xlfn.RANK.EQ(AE25,AE$21:AE$34,0)+COUNTIF(AE$21:AE25,AE25)-1,"-")</f>
        <v>7</v>
      </c>
      <c r="AF8" s="216">
        <f>IFERROR(_xlfn.RANK.EQ(AF25,AF$21:AF$34,0)+COUNTIF(AF$21:AF25,AF25)-1,"-")</f>
        <v>1</v>
      </c>
      <c r="AG8" s="216">
        <f>IFERROR(_xlfn.RANK.EQ(AG25,AG$21:AG$34,0)+COUNTIF(AG$21:AG25,AG25)-1,"-")</f>
        <v>11</v>
      </c>
      <c r="AH8" s="216">
        <f>IFERROR(_xlfn.RANK.EQ(AH25,AH$21:AH$34,0)+COUNTIF(AH$21:AH25,AH25)-1,"-")</f>
        <v>9</v>
      </c>
      <c r="AI8" s="216">
        <f>IFERROR(_xlfn.RANK.EQ(AI25,AI$21:AI$34,0)+COUNTIF(AI$21:AI25,AI25)-1,"-")</f>
        <v>12</v>
      </c>
      <c r="AJ8" s="216">
        <f>IFERROR(_xlfn.RANK.EQ(AJ25,AJ$21:AJ$34,0)+COUNTIF(AJ$21:AJ25,AJ25)-1,"-")</f>
        <v>12</v>
      </c>
    </row>
    <row r="9" spans="1:36">
      <c r="A9">
        <v>6</v>
      </c>
      <c r="B9" s="183" t="s">
        <v>986</v>
      </c>
      <c r="C9" s="210">
        <v>1284</v>
      </c>
      <c r="D9" s="210">
        <v>925</v>
      </c>
      <c r="E9" s="210">
        <v>330</v>
      </c>
      <c r="F9" s="210">
        <v>45</v>
      </c>
      <c r="G9" s="210">
        <v>17</v>
      </c>
      <c r="H9" s="210">
        <v>36</v>
      </c>
      <c r="I9" s="210">
        <v>26</v>
      </c>
      <c r="J9" s="210">
        <v>408</v>
      </c>
      <c r="K9" s="210">
        <v>5</v>
      </c>
      <c r="L9" s="210">
        <v>9</v>
      </c>
      <c r="M9" s="210">
        <v>30</v>
      </c>
      <c r="N9" s="210">
        <v>1</v>
      </c>
      <c r="O9" s="210">
        <v>359</v>
      </c>
      <c r="P9" s="210">
        <v>86</v>
      </c>
      <c r="Q9" s="210">
        <v>183</v>
      </c>
      <c r="R9" s="212">
        <v>162</v>
      </c>
      <c r="T9" s="183" t="s">
        <v>986</v>
      </c>
      <c r="U9" s="216">
        <f>IFERROR(_xlfn.RANK.EQ(U26,U$21:U$34,0)+COUNTIF(U$21:U26,U26)-1,"-")</f>
        <v>3</v>
      </c>
      <c r="V9" s="216">
        <f>IFERROR(_xlfn.RANK.EQ(V26,V$21:V$34,0)+COUNTIF(V$21:V26,V26)-1,"-")</f>
        <v>4</v>
      </c>
      <c r="W9" s="216">
        <f>IFERROR(_xlfn.RANK.EQ(W26,W$21:W$34,0)+COUNTIF(W$21:W26,W26)-1,"-")</f>
        <v>2</v>
      </c>
      <c r="X9" s="216">
        <f>IFERROR(_xlfn.RANK.EQ(X26,X$21:X$34,0)+COUNTIF(X$21:X26,X26)-1,"-")</f>
        <v>4</v>
      </c>
      <c r="Y9" s="216">
        <f>IFERROR(_xlfn.RANK.EQ(Y26,Y$21:Y$34,0)+COUNTIF(Y$21:Y26,Y26)-1,"-")</f>
        <v>1</v>
      </c>
      <c r="Z9" s="216">
        <f>IFERROR(_xlfn.RANK.EQ(Z26,Z$21:Z$34,0)+COUNTIF(Z$21:Z26,Z26)-1,"-")</f>
        <v>3</v>
      </c>
      <c r="AA9" s="216">
        <f>IFERROR(_xlfn.RANK.EQ(AA26,AA$21:AA$34,0)+COUNTIF(AA$21:AA26,AA26)-1,"-")</f>
        <v>4</v>
      </c>
      <c r="AB9" s="216">
        <f>IFERROR(_xlfn.RANK.EQ(AB26,AB$21:AB$34,0)+COUNTIF(AB$21:AB26,AB26)-1,"-")</f>
        <v>2</v>
      </c>
      <c r="AC9" s="216">
        <f>IFERROR(_xlfn.RANK.EQ(AC26,AC$21:AC$34,0)+COUNTIF(AC$21:AC26,AC26)-1,"-")</f>
        <v>3</v>
      </c>
      <c r="AD9" s="216">
        <f>IFERROR(_xlfn.RANK.EQ(AD26,AD$21:AD$34,0)+COUNTIF(AD$21:AD26,AD26)-1,"-")</f>
        <v>3</v>
      </c>
      <c r="AE9" s="216">
        <f>IFERROR(_xlfn.RANK.EQ(AE26,AE$21:AE$34,0)+COUNTIF(AE$21:AE26,AE26)-1,"-")</f>
        <v>3</v>
      </c>
      <c r="AF9" s="216">
        <f>IFERROR(_xlfn.RANK.EQ(AF26,AF$21:AF$34,0)+COUNTIF(AF$21:AF26,AF26)-1,"-")</f>
        <v>2</v>
      </c>
      <c r="AG9" s="216">
        <f>IFERROR(_xlfn.RANK.EQ(AG26,AG$21:AG$34,0)+COUNTIF(AG$21:AG26,AG26)-1,"-")</f>
        <v>8</v>
      </c>
      <c r="AH9" s="216">
        <f>IFERROR(_xlfn.RANK.EQ(AH26,AH$21:AH$34,0)+COUNTIF(AH$21:AH26,AH26)-1,"-")</f>
        <v>5</v>
      </c>
      <c r="AI9" s="216">
        <f>IFERROR(_xlfn.RANK.EQ(AI26,AI$21:AI$34,0)+COUNTIF(AI$21:AI26,AI26)-1,"-")</f>
        <v>6</v>
      </c>
      <c r="AJ9" s="216">
        <f>IFERROR(_xlfn.RANK.EQ(AJ26,AJ$21:AJ$34,0)+COUNTIF(AJ$21:AJ26,AJ26)-1,"-")</f>
        <v>6</v>
      </c>
    </row>
    <row r="10" spans="1:36">
      <c r="A10">
        <v>7</v>
      </c>
      <c r="B10" s="183" t="s">
        <v>987</v>
      </c>
      <c r="C10" s="210">
        <v>173</v>
      </c>
      <c r="D10" s="210">
        <v>72</v>
      </c>
      <c r="E10" s="210">
        <v>43</v>
      </c>
      <c r="F10" s="210">
        <v>4</v>
      </c>
      <c r="G10" s="210">
        <v>1</v>
      </c>
      <c r="H10" s="210">
        <v>3</v>
      </c>
      <c r="I10" s="210">
        <v>0</v>
      </c>
      <c r="J10" s="210">
        <v>11</v>
      </c>
      <c r="K10" s="210">
        <v>4</v>
      </c>
      <c r="L10" s="210">
        <v>0</v>
      </c>
      <c r="M10" s="210">
        <v>2</v>
      </c>
      <c r="N10" s="210" t="s">
        <v>116</v>
      </c>
      <c r="O10" s="210">
        <v>101</v>
      </c>
      <c r="P10" s="210">
        <v>22</v>
      </c>
      <c r="Q10" s="210">
        <v>78</v>
      </c>
      <c r="R10" s="212">
        <v>69</v>
      </c>
      <c r="T10" s="183" t="s">
        <v>987</v>
      </c>
      <c r="U10" s="216">
        <f>IFERROR(_xlfn.RANK.EQ(U27,U$21:U$34,0)+COUNTIF(U$21:U27,U27)-1,"-")</f>
        <v>13</v>
      </c>
      <c r="V10" s="216">
        <f>IFERROR(_xlfn.RANK.EQ(V27,V$21:V$34,0)+COUNTIF(V$21:V27,V27)-1,"-")</f>
        <v>10</v>
      </c>
      <c r="W10" s="216">
        <f>IFERROR(_xlfn.RANK.EQ(W27,W$21:W$34,0)+COUNTIF(W$21:W27,W27)-1,"-")</f>
        <v>5</v>
      </c>
      <c r="X10" s="216">
        <f>IFERROR(_xlfn.RANK.EQ(X27,X$21:X$34,0)+COUNTIF(X$21:X27,X27)-1,"-")</f>
        <v>8</v>
      </c>
      <c r="Y10" s="216">
        <f>IFERROR(_xlfn.RANK.EQ(Y27,Y$21:Y$34,0)+COUNTIF(Y$21:Y27,Y27)-1,"-")</f>
        <v>6</v>
      </c>
      <c r="Z10" s="216">
        <f>IFERROR(_xlfn.RANK.EQ(Z27,Z$21:Z$34,0)+COUNTIF(Z$21:Z27,Z27)-1,"-")</f>
        <v>9</v>
      </c>
      <c r="AA10" s="216">
        <f>IFERROR(_xlfn.RANK.EQ(AA27,AA$21:AA$34,0)+COUNTIF(AA$21:AA27,AA27)-1,"-")</f>
        <v>13</v>
      </c>
      <c r="AB10" s="216">
        <f>IFERROR(_xlfn.RANK.EQ(AB27,AB$21:AB$34,0)+COUNTIF(AB$21:AB27,AB27)-1,"-")</f>
        <v>12</v>
      </c>
      <c r="AC10" s="216">
        <f>IFERROR(_xlfn.RANK.EQ(AC27,AC$21:AC$34,0)+COUNTIF(AC$21:AC27,AC27)-1,"-")</f>
        <v>5</v>
      </c>
      <c r="AD10" s="216">
        <f>IFERROR(_xlfn.RANK.EQ(AD27,AD$21:AD$34,0)+COUNTIF(AD$21:AD27,AD27)-1,"-")</f>
        <v>11</v>
      </c>
      <c r="AE10" s="216">
        <f>IFERROR(_xlfn.RANK.EQ(AE27,AE$21:AE$34,0)+COUNTIF(AE$21:AE27,AE27)-1,"-")</f>
        <v>9</v>
      </c>
      <c r="AF10" s="216" t="str">
        <f>IFERROR(_xlfn.RANK.EQ(AF27,AF$21:AF$34,0)+COUNTIF(AF$21:AF27,AF27)-1,"-")</f>
        <v>-</v>
      </c>
      <c r="AG10" s="216">
        <f>IFERROR(_xlfn.RANK.EQ(AG27,AG$21:AG$34,0)+COUNTIF(AG$21:AG27,AG27)-1,"-")</f>
        <v>12</v>
      </c>
      <c r="AH10" s="216">
        <f>IFERROR(_xlfn.RANK.EQ(AH27,AH$21:AH$34,0)+COUNTIF(AH$21:AH27,AH27)-1,"-")</f>
        <v>11</v>
      </c>
      <c r="AI10" s="216">
        <f>IFERROR(_xlfn.RANK.EQ(AI27,AI$21:AI$34,0)+COUNTIF(AI$21:AI27,AI27)-1,"-")</f>
        <v>8</v>
      </c>
      <c r="AJ10" s="216">
        <f>IFERROR(_xlfn.RANK.EQ(AJ27,AJ$21:AJ$34,0)+COUNTIF(AJ$21:AJ27,AJ27)-1,"-")</f>
        <v>8</v>
      </c>
    </row>
    <row r="11" spans="1:36">
      <c r="A11">
        <v>8</v>
      </c>
      <c r="B11" s="183" t="s">
        <v>988</v>
      </c>
      <c r="C11" s="210">
        <v>432</v>
      </c>
      <c r="D11" s="210">
        <v>12</v>
      </c>
      <c r="E11" s="210" t="s">
        <v>116</v>
      </c>
      <c r="F11" s="210" t="s">
        <v>116</v>
      </c>
      <c r="G11" s="210">
        <v>0</v>
      </c>
      <c r="H11" s="210" t="s">
        <v>116</v>
      </c>
      <c r="I11" s="210">
        <v>0</v>
      </c>
      <c r="J11" s="210">
        <v>1</v>
      </c>
      <c r="K11" s="210" t="s">
        <v>116</v>
      </c>
      <c r="L11" s="210" t="s">
        <v>478</v>
      </c>
      <c r="M11" s="210" t="s">
        <v>116</v>
      </c>
      <c r="N11" s="210" t="s">
        <v>116</v>
      </c>
      <c r="O11" s="210">
        <v>420</v>
      </c>
      <c r="P11" s="210">
        <v>39</v>
      </c>
      <c r="Q11" s="210">
        <v>379</v>
      </c>
      <c r="R11" s="212">
        <v>339</v>
      </c>
      <c r="T11" s="183" t="s">
        <v>988</v>
      </c>
      <c r="U11" s="216">
        <f>IFERROR(_xlfn.RANK.EQ(U28,U$21:U$34,0)+COUNTIF(U$21:U28,U28)-1,"-")</f>
        <v>12</v>
      </c>
      <c r="V11" s="216">
        <f>IFERROR(_xlfn.RANK.EQ(V28,V$21:V$34,0)+COUNTIF(V$21:V28,V28)-1,"-")</f>
        <v>14</v>
      </c>
      <c r="W11" s="216" t="str">
        <f>IFERROR(_xlfn.RANK.EQ(W28,W$21:W$34,0)+COUNTIF(W$21:W28,W28)-1,"-")</f>
        <v>-</v>
      </c>
      <c r="X11" s="216" t="str">
        <f>IFERROR(_xlfn.RANK.EQ(X28,X$21:X$34,0)+COUNTIF(X$21:X28,X28)-1,"-")</f>
        <v>-</v>
      </c>
      <c r="Y11" s="216">
        <f>IFERROR(_xlfn.RANK.EQ(Y28,Y$21:Y$34,0)+COUNTIF(Y$21:Y28,Y28)-1,"-")</f>
        <v>12</v>
      </c>
      <c r="Z11" s="216" t="str">
        <f>IFERROR(_xlfn.RANK.EQ(Z28,Z$21:Z$34,0)+COUNTIF(Z$21:Z28,Z28)-1,"-")</f>
        <v>-</v>
      </c>
      <c r="AA11" s="216">
        <f>IFERROR(_xlfn.RANK.EQ(AA28,AA$21:AA$34,0)+COUNTIF(AA$21:AA28,AA28)-1,"-")</f>
        <v>14</v>
      </c>
      <c r="AB11" s="216">
        <f>IFERROR(_xlfn.RANK.EQ(AB28,AB$21:AB$34,0)+COUNTIF(AB$21:AB28,AB28)-1,"-")</f>
        <v>14</v>
      </c>
      <c r="AC11" s="216" t="str">
        <f>IFERROR(_xlfn.RANK.EQ(AC28,AC$21:AC$34,0)+COUNTIF(AC$21:AC28,AC28)-1,"-")</f>
        <v>-</v>
      </c>
      <c r="AD11" s="216" t="str">
        <f>IFERROR(_xlfn.RANK.EQ(AD28,AD$21:AD$34,0)+COUNTIF(AD$21:AD28,AD28)-1,"-")</f>
        <v>-</v>
      </c>
      <c r="AE11" s="216" t="str">
        <f>IFERROR(_xlfn.RANK.EQ(AE28,AE$21:AE$34,0)+COUNTIF(AE$21:AE28,AE28)-1,"-")</f>
        <v>-</v>
      </c>
      <c r="AF11" s="216" t="str">
        <f>IFERROR(_xlfn.RANK.EQ(AF28,AF$21:AF$34,0)+COUNTIF(AF$21:AF28,AF28)-1,"-")</f>
        <v>-</v>
      </c>
      <c r="AG11" s="216">
        <f>IFERROR(_xlfn.RANK.EQ(AG28,AG$21:AG$34,0)+COUNTIF(AG$21:AG28,AG28)-1,"-")</f>
        <v>7</v>
      </c>
      <c r="AH11" s="216">
        <f>IFERROR(_xlfn.RANK.EQ(AH28,AH$21:AH$34,0)+COUNTIF(AH$21:AH28,AH28)-1,"-")</f>
        <v>8</v>
      </c>
      <c r="AI11" s="216">
        <f>IFERROR(_xlfn.RANK.EQ(AI28,AI$21:AI$34,0)+COUNTIF(AI$21:AI28,AI28)-1,"-")</f>
        <v>5</v>
      </c>
      <c r="AJ11" s="216">
        <f>IFERROR(_xlfn.RANK.EQ(AJ28,AJ$21:AJ$34,0)+COUNTIF(AJ$21:AJ28,AJ28)-1,"-")</f>
        <v>5</v>
      </c>
    </row>
    <row r="12" spans="1:36">
      <c r="A12">
        <v>9</v>
      </c>
      <c r="B12" s="183" t="s">
        <v>989</v>
      </c>
      <c r="C12" s="210">
        <v>2056</v>
      </c>
      <c r="D12" s="210">
        <v>1103</v>
      </c>
      <c r="E12" s="210">
        <v>10</v>
      </c>
      <c r="F12" s="210">
        <v>110</v>
      </c>
      <c r="G12" s="210">
        <v>1</v>
      </c>
      <c r="H12" s="210">
        <v>15</v>
      </c>
      <c r="I12" s="210">
        <v>204</v>
      </c>
      <c r="J12" s="210">
        <v>529</v>
      </c>
      <c r="K12" s="210">
        <v>1</v>
      </c>
      <c r="L12" s="210">
        <v>4</v>
      </c>
      <c r="M12" s="210">
        <v>199</v>
      </c>
      <c r="N12" s="210" t="s">
        <v>116</v>
      </c>
      <c r="O12" s="210">
        <v>953</v>
      </c>
      <c r="P12" s="210">
        <v>166</v>
      </c>
      <c r="Q12" s="210">
        <v>630</v>
      </c>
      <c r="R12" s="212">
        <v>556</v>
      </c>
      <c r="T12" s="183" t="s">
        <v>989</v>
      </c>
      <c r="U12" s="216">
        <f>IFERROR(_xlfn.RANK.EQ(U29,U$21:U$34,0)+COUNTIF(U$21:U29,U29)-1,"-")</f>
        <v>2</v>
      </c>
      <c r="V12" s="216">
        <f>IFERROR(_xlfn.RANK.EQ(V29,V$21:V$34,0)+COUNTIF(V$21:V29,V29)-1,"-")</f>
        <v>2</v>
      </c>
      <c r="W12" s="216">
        <f>IFERROR(_xlfn.RANK.EQ(W29,W$21:W$34,0)+COUNTIF(W$21:W29,W29)-1,"-")</f>
        <v>10</v>
      </c>
      <c r="X12" s="216">
        <f>IFERROR(_xlfn.RANK.EQ(X29,X$21:X$34,0)+COUNTIF(X$21:X29,X29)-1,"-")</f>
        <v>2</v>
      </c>
      <c r="Y12" s="216">
        <f>IFERROR(_xlfn.RANK.EQ(Y29,Y$21:Y$34,0)+COUNTIF(Y$21:Y29,Y29)-1,"-")</f>
        <v>7</v>
      </c>
      <c r="Z12" s="216">
        <f>IFERROR(_xlfn.RANK.EQ(Z29,Z$21:Z$34,0)+COUNTIF(Z$21:Z29,Z29)-1,"-")</f>
        <v>4</v>
      </c>
      <c r="AA12" s="216">
        <f>IFERROR(_xlfn.RANK.EQ(AA29,AA$21:AA$34,0)+COUNTIF(AA$21:AA29,AA29)-1,"-")</f>
        <v>2</v>
      </c>
      <c r="AB12" s="216">
        <f>IFERROR(_xlfn.RANK.EQ(AB29,AB$21:AB$34,0)+COUNTIF(AB$21:AB29,AB29)-1,"-")</f>
        <v>1</v>
      </c>
      <c r="AC12" s="216">
        <f>IFERROR(_xlfn.RANK.EQ(AC29,AC$21:AC$34,0)+COUNTIF(AC$21:AC29,AC29)-1,"-")</f>
        <v>10</v>
      </c>
      <c r="AD12" s="216">
        <f>IFERROR(_xlfn.RANK.EQ(AD29,AD$21:AD$34,0)+COUNTIF(AD$21:AD29,AD29)-1,"-")</f>
        <v>9</v>
      </c>
      <c r="AE12" s="216">
        <f>IFERROR(_xlfn.RANK.EQ(AE29,AE$21:AE$34,0)+COUNTIF(AE$21:AE29,AE29)-1,"-")</f>
        <v>1</v>
      </c>
      <c r="AF12" s="216" t="str">
        <f>IFERROR(_xlfn.RANK.EQ(AF29,AF$21:AF$34,0)+COUNTIF(AF$21:AF29,AF29)-1,"-")</f>
        <v>-</v>
      </c>
      <c r="AG12" s="216">
        <f>IFERROR(_xlfn.RANK.EQ(AG29,AG$21:AG$34,0)+COUNTIF(AG$21:AG29,AG29)-1,"-")</f>
        <v>3</v>
      </c>
      <c r="AH12" s="216">
        <f>IFERROR(_xlfn.RANK.EQ(AH29,AH$21:AH$34,0)+COUNTIF(AH$21:AH29,AH29)-1,"-")</f>
        <v>2</v>
      </c>
      <c r="AI12" s="216">
        <f>IFERROR(_xlfn.RANK.EQ(AI29,AI$21:AI$34,0)+COUNTIF(AI$21:AI29,AI29)-1,"-")</f>
        <v>4</v>
      </c>
      <c r="AJ12" s="216">
        <f>IFERROR(_xlfn.RANK.EQ(AJ29,AJ$21:AJ$34,0)+COUNTIF(AJ$21:AJ29,AJ29)-1,"-")</f>
        <v>4</v>
      </c>
    </row>
    <row r="13" spans="1:36">
      <c r="A13">
        <v>10</v>
      </c>
      <c r="B13" s="183" t="s">
        <v>990</v>
      </c>
      <c r="C13" s="210">
        <v>653</v>
      </c>
      <c r="D13" s="210">
        <v>205</v>
      </c>
      <c r="E13" s="210">
        <v>34</v>
      </c>
      <c r="F13" s="210">
        <v>6</v>
      </c>
      <c r="G13" s="210">
        <v>0</v>
      </c>
      <c r="H13" s="210">
        <v>7</v>
      </c>
      <c r="I13" s="210">
        <v>5</v>
      </c>
      <c r="J13" s="210">
        <v>123</v>
      </c>
      <c r="K13" s="210">
        <v>5</v>
      </c>
      <c r="L13" s="210">
        <v>6</v>
      </c>
      <c r="M13" s="210">
        <v>8</v>
      </c>
      <c r="N13" s="210">
        <v>0</v>
      </c>
      <c r="O13" s="210">
        <v>449</v>
      </c>
      <c r="P13" s="210">
        <v>98</v>
      </c>
      <c r="Q13" s="210">
        <v>48</v>
      </c>
      <c r="R13" s="212">
        <v>42</v>
      </c>
      <c r="T13" s="183" t="s">
        <v>990</v>
      </c>
      <c r="U13" s="216">
        <f>IFERROR(_xlfn.RANK.EQ(U30,U$21:U$34,0)+COUNTIF(U$21:U30,U30)-1,"-")</f>
        <v>8</v>
      </c>
      <c r="V13" s="216">
        <f>IFERROR(_xlfn.RANK.EQ(V30,V$21:V$34,0)+COUNTIF(V$21:V30,V30)-1,"-")</f>
        <v>7</v>
      </c>
      <c r="W13" s="216">
        <f>IFERROR(_xlfn.RANK.EQ(W30,W$21:W$34,0)+COUNTIF(W$21:W30,W30)-1,"-")</f>
        <v>7</v>
      </c>
      <c r="X13" s="216">
        <f>IFERROR(_xlfn.RANK.EQ(X30,X$21:X$34,0)+COUNTIF(X$21:X30,X30)-1,"-")</f>
        <v>6</v>
      </c>
      <c r="Y13" s="216">
        <f>IFERROR(_xlfn.RANK.EQ(Y30,Y$21:Y$34,0)+COUNTIF(Y$21:Y30,Y30)-1,"-")</f>
        <v>13</v>
      </c>
      <c r="Z13" s="216">
        <f>IFERROR(_xlfn.RANK.EQ(Z30,Z$21:Z$34,0)+COUNTIF(Z$21:Z30,Z30)-1,"-")</f>
        <v>7</v>
      </c>
      <c r="AA13" s="216">
        <f>IFERROR(_xlfn.RANK.EQ(AA30,AA$21:AA$34,0)+COUNTIF(AA$21:AA30,AA30)-1,"-")</f>
        <v>8</v>
      </c>
      <c r="AB13" s="216">
        <f>IFERROR(_xlfn.RANK.EQ(AB30,AB$21:AB$34,0)+COUNTIF(AB$21:AB30,AB30)-1,"-")</f>
        <v>7</v>
      </c>
      <c r="AC13" s="216">
        <f>IFERROR(_xlfn.RANK.EQ(AC30,AC$21:AC$34,0)+COUNTIF(AC$21:AC30,AC30)-1,"-")</f>
        <v>4</v>
      </c>
      <c r="AD13" s="216">
        <f>IFERROR(_xlfn.RANK.EQ(AD30,AD$21:AD$34,0)+COUNTIF(AD$21:AD30,AD30)-1,"-")</f>
        <v>7</v>
      </c>
      <c r="AE13" s="216">
        <f>IFERROR(_xlfn.RANK.EQ(AE30,AE$21:AE$34,0)+COUNTIF(AE$21:AE30,AE30)-1,"-")</f>
        <v>6</v>
      </c>
      <c r="AF13" s="216">
        <f>IFERROR(_xlfn.RANK.EQ(AF30,AF$21:AF$34,0)+COUNTIF(AF$21:AF30,AF30)-1,"-")</f>
        <v>4</v>
      </c>
      <c r="AG13" s="216">
        <f>IFERROR(_xlfn.RANK.EQ(AG30,AG$21:AG$34,0)+COUNTIF(AG$21:AG30,AG30)-1,"-")</f>
        <v>6</v>
      </c>
      <c r="AH13" s="216">
        <f>IFERROR(_xlfn.RANK.EQ(AH30,AH$21:AH$34,0)+COUNTIF(AH$21:AH30,AH30)-1,"-")</f>
        <v>3</v>
      </c>
      <c r="AI13" s="216">
        <f>IFERROR(_xlfn.RANK.EQ(AI30,AI$21:AI$34,0)+COUNTIF(AI$21:AI30,AI30)-1,"-")</f>
        <v>11</v>
      </c>
      <c r="AJ13" s="216">
        <f>IFERROR(_xlfn.RANK.EQ(AJ30,AJ$21:AJ$34,0)+COUNTIF(AJ$21:AJ30,AJ30)-1,"-")</f>
        <v>11</v>
      </c>
    </row>
    <row r="14" spans="1:36">
      <c r="A14">
        <v>11</v>
      </c>
      <c r="B14" s="183" t="s">
        <v>991</v>
      </c>
      <c r="C14" s="210">
        <v>730</v>
      </c>
      <c r="D14" s="210">
        <v>71</v>
      </c>
      <c r="E14" s="210">
        <v>12</v>
      </c>
      <c r="F14" s="210">
        <v>0</v>
      </c>
      <c r="G14" s="210" t="s">
        <v>478</v>
      </c>
      <c r="H14" s="210">
        <v>0</v>
      </c>
      <c r="I14" s="210">
        <v>1</v>
      </c>
      <c r="J14" s="210">
        <v>52</v>
      </c>
      <c r="K14" s="210">
        <v>0</v>
      </c>
      <c r="L14" s="210">
        <v>5</v>
      </c>
      <c r="M14" s="210">
        <v>0</v>
      </c>
      <c r="N14" s="210" t="s">
        <v>116</v>
      </c>
      <c r="O14" s="210">
        <v>659</v>
      </c>
      <c r="P14" s="210">
        <v>49</v>
      </c>
      <c r="Q14" s="210">
        <v>54</v>
      </c>
      <c r="R14" s="212">
        <v>49</v>
      </c>
      <c r="T14" s="183" t="s">
        <v>991</v>
      </c>
      <c r="U14" s="216">
        <f>IFERROR(_xlfn.RANK.EQ(U31,U$21:U$34,0)+COUNTIF(U$21:U31,U31)-1,"-")</f>
        <v>7</v>
      </c>
      <c r="V14" s="216">
        <f>IFERROR(_xlfn.RANK.EQ(V31,V$21:V$34,0)+COUNTIF(V$21:V31,V31)-1,"-")</f>
        <v>11</v>
      </c>
      <c r="W14" s="216">
        <f>IFERROR(_xlfn.RANK.EQ(W31,W$21:W$34,0)+COUNTIF(W$21:W31,W31)-1,"-")</f>
        <v>9</v>
      </c>
      <c r="X14" s="216">
        <f>IFERROR(_xlfn.RANK.EQ(X31,X$21:X$34,0)+COUNTIF(X$21:X31,X31)-1,"-")</f>
        <v>12</v>
      </c>
      <c r="Y14" s="216" t="str">
        <f>IFERROR(_xlfn.RANK.EQ(Y31,Y$21:Y$34,0)+COUNTIF(Y$21:Y31,Y31)-1,"-")</f>
        <v>-</v>
      </c>
      <c r="Z14" s="216">
        <f>IFERROR(_xlfn.RANK.EQ(Z31,Z$21:Z$34,0)+COUNTIF(Z$21:Z31,Z31)-1,"-")</f>
        <v>11</v>
      </c>
      <c r="AA14" s="216">
        <f>IFERROR(_xlfn.RANK.EQ(AA31,AA$21:AA$34,0)+COUNTIF(AA$21:AA31,AA31)-1,"-")</f>
        <v>12</v>
      </c>
      <c r="AB14" s="216">
        <f>IFERROR(_xlfn.RANK.EQ(AB31,AB$21:AB$34,0)+COUNTIF(AB$21:AB31,AB31)-1,"-")</f>
        <v>9</v>
      </c>
      <c r="AC14" s="216">
        <f>IFERROR(_xlfn.RANK.EQ(AC31,AC$21:AC$34,0)+COUNTIF(AC$21:AC31,AC31)-1,"-")</f>
        <v>11</v>
      </c>
      <c r="AD14" s="216">
        <f>IFERROR(_xlfn.RANK.EQ(AD31,AD$21:AD$34,0)+COUNTIF(AD$21:AD31,AD31)-1,"-")</f>
        <v>8</v>
      </c>
      <c r="AE14" s="216">
        <f>IFERROR(_xlfn.RANK.EQ(AE31,AE$21:AE$34,0)+COUNTIF(AE$21:AE31,AE31)-1,"-")</f>
        <v>13</v>
      </c>
      <c r="AF14" s="216" t="str">
        <f>IFERROR(_xlfn.RANK.EQ(AF31,AF$21:AF$34,0)+COUNTIF(AF$21:AF31,AF31)-1,"-")</f>
        <v>-</v>
      </c>
      <c r="AG14" s="216">
        <f>IFERROR(_xlfn.RANK.EQ(AG31,AG$21:AG$34,0)+COUNTIF(AG$21:AG31,AG31)-1,"-")</f>
        <v>5</v>
      </c>
      <c r="AH14" s="216">
        <f>IFERROR(_xlfn.RANK.EQ(AH31,AH$21:AH$34,0)+COUNTIF(AH$21:AH31,AH31)-1,"-")</f>
        <v>7</v>
      </c>
      <c r="AI14" s="216">
        <f>IFERROR(_xlfn.RANK.EQ(AI31,AI$21:AI$34,0)+COUNTIF(AI$21:AI31,AI31)-1,"-")</f>
        <v>10</v>
      </c>
      <c r="AJ14" s="216">
        <f>IFERROR(_xlfn.RANK.EQ(AJ31,AJ$21:AJ$34,0)+COUNTIF(AJ$21:AJ31,AJ31)-1,"-")</f>
        <v>10</v>
      </c>
    </row>
    <row r="15" spans="1:36">
      <c r="A15">
        <v>12</v>
      </c>
      <c r="B15" s="183" t="s">
        <v>992</v>
      </c>
      <c r="C15" s="210">
        <v>3080</v>
      </c>
      <c r="D15" s="210">
        <v>1134</v>
      </c>
      <c r="E15" s="210">
        <v>0</v>
      </c>
      <c r="F15" s="210">
        <v>145</v>
      </c>
      <c r="G15" s="210">
        <v>2</v>
      </c>
      <c r="H15" s="210">
        <v>49</v>
      </c>
      <c r="I15" s="210">
        <v>230</v>
      </c>
      <c r="J15" s="210">
        <v>379</v>
      </c>
      <c r="K15" s="210">
        <v>2</v>
      </c>
      <c r="L15" s="210">
        <v>7</v>
      </c>
      <c r="M15" s="210">
        <v>181</v>
      </c>
      <c r="N15" s="210">
        <v>0</v>
      </c>
      <c r="O15" s="210">
        <v>1946</v>
      </c>
      <c r="P15" s="210">
        <v>503</v>
      </c>
      <c r="Q15" s="210">
        <v>1326</v>
      </c>
      <c r="R15" s="212">
        <v>1162</v>
      </c>
      <c r="T15" s="183" t="s">
        <v>992</v>
      </c>
      <c r="U15" s="216">
        <f>IFERROR(_xlfn.RANK.EQ(U32,U$21:U$34,0)+COUNTIF(U$21:U32,U32)-1,"-")</f>
        <v>1</v>
      </c>
      <c r="V15" s="216">
        <f>IFERROR(_xlfn.RANK.EQ(V32,V$21:V$34,0)+COUNTIF(V$21:V32,V32)-1,"-")</f>
        <v>1</v>
      </c>
      <c r="W15" s="216">
        <f>IFERROR(_xlfn.RANK.EQ(W32,W$21:W$34,0)+COUNTIF(W$21:W32,W32)-1,"-")</f>
        <v>11</v>
      </c>
      <c r="X15" s="216">
        <f>IFERROR(_xlfn.RANK.EQ(X32,X$21:X$34,0)+COUNTIF(X$21:X32,X32)-1,"-")</f>
        <v>1</v>
      </c>
      <c r="Y15" s="216">
        <f>IFERROR(_xlfn.RANK.EQ(Y32,Y$21:Y$34,0)+COUNTIF(Y$21:Y32,Y32)-1,"-")</f>
        <v>4</v>
      </c>
      <c r="Z15" s="216">
        <f>IFERROR(_xlfn.RANK.EQ(Z32,Z$21:Z$34,0)+COUNTIF(Z$21:Z32,Z32)-1,"-")</f>
        <v>1</v>
      </c>
      <c r="AA15" s="216">
        <f>IFERROR(_xlfn.RANK.EQ(AA32,AA$21:AA$34,0)+COUNTIF(AA$21:AA32,AA32)-1,"-")</f>
        <v>1</v>
      </c>
      <c r="AB15" s="216">
        <f>IFERROR(_xlfn.RANK.EQ(AB32,AB$21:AB$34,0)+COUNTIF(AB$21:AB32,AB32)-1,"-")</f>
        <v>3</v>
      </c>
      <c r="AC15" s="216">
        <f>IFERROR(_xlfn.RANK.EQ(AC32,AC$21:AC$34,0)+COUNTIF(AC$21:AC32,AC32)-1,"-")</f>
        <v>9</v>
      </c>
      <c r="AD15" s="216">
        <f>IFERROR(_xlfn.RANK.EQ(AD32,AD$21:AD$34,0)+COUNTIF(AD$21:AD32,AD32)-1,"-")</f>
        <v>6</v>
      </c>
      <c r="AE15" s="216">
        <f>IFERROR(_xlfn.RANK.EQ(AE32,AE$21:AE$34,0)+COUNTIF(AE$21:AE32,AE32)-1,"-")</f>
        <v>2</v>
      </c>
      <c r="AF15" s="216">
        <f>IFERROR(_xlfn.RANK.EQ(AF32,AF$21:AF$34,0)+COUNTIF(AF$21:AF32,AF32)-1,"-")</f>
        <v>5</v>
      </c>
      <c r="AG15" s="216">
        <f>IFERROR(_xlfn.RANK.EQ(AG32,AG$21:AG$34,0)+COUNTIF(AG$21:AG32,AG32)-1,"-")</f>
        <v>1</v>
      </c>
      <c r="AH15" s="216">
        <f>IFERROR(_xlfn.RANK.EQ(AH32,AH$21:AH$34,0)+COUNTIF(AH$21:AH32,AH32)-1,"-")</f>
        <v>1</v>
      </c>
      <c r="AI15" s="216">
        <f>IFERROR(_xlfn.RANK.EQ(AI32,AI$21:AI$34,0)+COUNTIF(AI$21:AI32,AI32)-1,"-")</f>
        <v>1</v>
      </c>
      <c r="AJ15" s="216">
        <f>IFERROR(_xlfn.RANK.EQ(AJ32,AJ$21:AJ$34,0)+COUNTIF(AJ$21:AJ32,AJ32)-1,"-")</f>
        <v>1</v>
      </c>
    </row>
    <row r="16" spans="1:36">
      <c r="A16">
        <v>13</v>
      </c>
      <c r="B16" s="183" t="s">
        <v>993</v>
      </c>
      <c r="C16" s="210">
        <v>869</v>
      </c>
      <c r="D16" s="210">
        <v>29</v>
      </c>
      <c r="E16" s="210" t="s">
        <v>116</v>
      </c>
      <c r="F16" s="210">
        <v>1</v>
      </c>
      <c r="G16" s="210">
        <v>1</v>
      </c>
      <c r="H16" s="210">
        <v>0</v>
      </c>
      <c r="I16" s="210">
        <v>4</v>
      </c>
      <c r="J16" s="210">
        <v>18</v>
      </c>
      <c r="K16" s="210">
        <v>0</v>
      </c>
      <c r="L16" s="210" t="s">
        <v>116</v>
      </c>
      <c r="M16" s="210">
        <v>2</v>
      </c>
      <c r="N16" s="210" t="s">
        <v>116</v>
      </c>
      <c r="O16" s="210">
        <v>840</v>
      </c>
      <c r="P16" s="210">
        <v>89</v>
      </c>
      <c r="Q16" s="210">
        <v>705</v>
      </c>
      <c r="R16" s="212">
        <v>626</v>
      </c>
      <c r="T16" s="183" t="s">
        <v>993</v>
      </c>
      <c r="U16" s="216">
        <f>IFERROR(_xlfn.RANK.EQ(U33,U$21:U$34,0)+COUNTIF(U$21:U33,U33)-1,"-")</f>
        <v>6</v>
      </c>
      <c r="V16" s="216">
        <f>IFERROR(_xlfn.RANK.EQ(V33,V$21:V$34,0)+COUNTIF(V$21:V33,V33)-1,"-")</f>
        <v>12</v>
      </c>
      <c r="W16" s="216" t="str">
        <f>IFERROR(_xlfn.RANK.EQ(W33,W$21:W$34,0)+COUNTIF(W$21:W33,W33)-1,"-")</f>
        <v>-</v>
      </c>
      <c r="X16" s="216">
        <f>IFERROR(_xlfn.RANK.EQ(X33,X$21:X$34,0)+COUNTIF(X$21:X33,X33)-1,"-")</f>
        <v>11</v>
      </c>
      <c r="Y16" s="216">
        <f>IFERROR(_xlfn.RANK.EQ(Y33,Y$21:Y$34,0)+COUNTIF(Y$21:Y33,Y33)-1,"-")</f>
        <v>8</v>
      </c>
      <c r="Z16" s="216">
        <f>IFERROR(_xlfn.RANK.EQ(Z33,Z$21:Z$34,0)+COUNTIF(Z$21:Z33,Z33)-1,"-")</f>
        <v>12</v>
      </c>
      <c r="AA16" s="216">
        <f>IFERROR(_xlfn.RANK.EQ(AA33,AA$21:AA$34,0)+COUNTIF(AA$21:AA33,AA33)-1,"-")</f>
        <v>10</v>
      </c>
      <c r="AB16" s="216">
        <f>IFERROR(_xlfn.RANK.EQ(AB33,AB$21:AB$34,0)+COUNTIF(AB$21:AB33,AB33)-1,"-")</f>
        <v>11</v>
      </c>
      <c r="AC16" s="216">
        <f>IFERROR(_xlfn.RANK.EQ(AC33,AC$21:AC$34,0)+COUNTIF(AC$21:AC33,AC33)-1,"-")</f>
        <v>12</v>
      </c>
      <c r="AD16" s="216" t="str">
        <f>IFERROR(_xlfn.RANK.EQ(AD33,AD$21:AD$34,0)+COUNTIF(AD$21:AD33,AD33)-1,"-")</f>
        <v>-</v>
      </c>
      <c r="AE16" s="216">
        <f>IFERROR(_xlfn.RANK.EQ(AE33,AE$21:AE$34,0)+COUNTIF(AE$21:AE33,AE33)-1,"-")</f>
        <v>10</v>
      </c>
      <c r="AF16" s="216" t="str">
        <f>IFERROR(_xlfn.RANK.EQ(AF33,AF$21:AF$34,0)+COUNTIF(AF$21:AF33,AF33)-1,"-")</f>
        <v>-</v>
      </c>
      <c r="AG16" s="216">
        <f>IFERROR(_xlfn.RANK.EQ(AG33,AG$21:AG$34,0)+COUNTIF(AG$21:AG33,AG33)-1,"-")</f>
        <v>4</v>
      </c>
      <c r="AH16" s="216">
        <f>IFERROR(_xlfn.RANK.EQ(AH33,AH$21:AH$34,0)+COUNTIF(AH$21:AH33,AH33)-1,"-")</f>
        <v>4</v>
      </c>
      <c r="AI16" s="216">
        <f>IFERROR(_xlfn.RANK.EQ(AI33,AI$21:AI$34,0)+COUNTIF(AI$21:AI33,AI33)-1,"-")</f>
        <v>3</v>
      </c>
      <c r="AJ16" s="216">
        <f>IFERROR(_xlfn.RANK.EQ(AJ33,AJ$21:AJ$34,0)+COUNTIF(AJ$21:AJ33,AJ33)-1,"-")</f>
        <v>3</v>
      </c>
    </row>
    <row r="17" spans="1:36">
      <c r="A17">
        <v>14</v>
      </c>
      <c r="B17" s="184" t="s">
        <v>994</v>
      </c>
      <c r="C17" s="213">
        <v>1082</v>
      </c>
      <c r="D17" s="214">
        <v>17</v>
      </c>
      <c r="E17" s="214" t="s">
        <v>116</v>
      </c>
      <c r="F17" s="214">
        <v>0</v>
      </c>
      <c r="G17" s="214">
        <v>1</v>
      </c>
      <c r="H17" s="214" t="s">
        <v>478</v>
      </c>
      <c r="I17" s="214">
        <v>4</v>
      </c>
      <c r="J17" s="214">
        <v>7</v>
      </c>
      <c r="K17" s="214" t="s">
        <v>116</v>
      </c>
      <c r="L17" s="214" t="s">
        <v>478</v>
      </c>
      <c r="M17" s="214">
        <v>1</v>
      </c>
      <c r="N17" s="214" t="s">
        <v>478</v>
      </c>
      <c r="O17" s="214">
        <v>1064</v>
      </c>
      <c r="P17" s="214">
        <v>31</v>
      </c>
      <c r="Q17" s="214">
        <v>1010</v>
      </c>
      <c r="R17" s="215">
        <v>889</v>
      </c>
      <c r="T17" s="184" t="s">
        <v>994</v>
      </c>
      <c r="U17" s="216">
        <f>IFERROR(_xlfn.RANK.EQ(U34,U$21:U$34,0)+COUNTIF(U$21:U34,U34)-1,"-")</f>
        <v>4</v>
      </c>
      <c r="V17" s="216">
        <f>IFERROR(_xlfn.RANK.EQ(V34,V$21:V$34,0)+COUNTIF(V$21:V34,V34)-1,"-")</f>
        <v>13</v>
      </c>
      <c r="W17" s="216" t="str">
        <f>IFERROR(_xlfn.RANK.EQ(W34,W$21:W$34,0)+COUNTIF(W$21:W34,W34)-1,"-")</f>
        <v>-</v>
      </c>
      <c r="X17" s="216">
        <f>IFERROR(_xlfn.RANK.EQ(X34,X$21:X$34,0)+COUNTIF(X$21:X34,X34)-1,"-")</f>
        <v>13</v>
      </c>
      <c r="Y17" s="216">
        <f>IFERROR(_xlfn.RANK.EQ(Y34,Y$21:Y$34,0)+COUNTIF(Y$21:Y34,Y34)-1,"-")</f>
        <v>9</v>
      </c>
      <c r="Z17" s="216" t="str">
        <f>IFERROR(_xlfn.RANK.EQ(Z34,Z$21:Z$34,0)+COUNTIF(Z$21:Z34,Z34)-1,"-")</f>
        <v>-</v>
      </c>
      <c r="AA17" s="216">
        <f>IFERROR(_xlfn.RANK.EQ(AA34,AA$21:AA$34,0)+COUNTIF(AA$21:AA34,AA34)-1,"-")</f>
        <v>11</v>
      </c>
      <c r="AB17" s="216">
        <f>IFERROR(_xlfn.RANK.EQ(AB34,AB$21:AB$34,0)+COUNTIF(AB$21:AB34,AB34)-1,"-")</f>
        <v>13</v>
      </c>
      <c r="AC17" s="216" t="str">
        <f>IFERROR(_xlfn.RANK.EQ(AC34,AC$21:AC$34,0)+COUNTIF(AC$21:AC34,AC34)-1,"-")</f>
        <v>-</v>
      </c>
      <c r="AD17" s="216" t="str">
        <f>IFERROR(_xlfn.RANK.EQ(AD34,AD$21:AD$34,0)+COUNTIF(AD$21:AD34,AD34)-1,"-")</f>
        <v>-</v>
      </c>
      <c r="AE17" s="216">
        <f>IFERROR(_xlfn.RANK.EQ(AE34,AE$21:AE$34,0)+COUNTIF(AE$21:AE34,AE34)-1,"-")</f>
        <v>12</v>
      </c>
      <c r="AF17" s="216" t="str">
        <f>IFERROR(_xlfn.RANK.EQ(AF34,AF$21:AF$34,0)+COUNTIF(AF$21:AF34,AF34)-1,"-")</f>
        <v>-</v>
      </c>
      <c r="AG17" s="216">
        <f>IFERROR(_xlfn.RANK.EQ(AG34,AG$21:AG$34,0)+COUNTIF(AG$21:AG34,AG34)-1,"-")</f>
        <v>2</v>
      </c>
      <c r="AH17" s="216">
        <f>IFERROR(_xlfn.RANK.EQ(AH34,AH$21:AH$34,0)+COUNTIF(AH$21:AH34,AH34)-1,"-")</f>
        <v>10</v>
      </c>
      <c r="AI17" s="216">
        <f>IFERROR(_xlfn.RANK.EQ(AI34,AI$21:AI$34,0)+COUNTIF(AI$21:AI34,AI34)-1,"-")</f>
        <v>2</v>
      </c>
      <c r="AJ17" s="216">
        <f>IFERROR(_xlfn.RANK.EQ(AJ34,AJ$21:AJ$34,0)+COUNTIF(AJ$21:AJ34,AJ34)-1,"-")</f>
        <v>2</v>
      </c>
    </row>
    <row r="19" spans="1:36">
      <c r="B19" s="205" t="s">
        <v>995</v>
      </c>
      <c r="D19" s="190"/>
      <c r="E19" s="190"/>
      <c r="F19" s="190"/>
      <c r="G19" s="190"/>
      <c r="H19" s="190"/>
      <c r="I19" s="190"/>
      <c r="J19" s="190"/>
      <c r="K19" s="190"/>
      <c r="L19" s="190"/>
      <c r="M19" s="190"/>
      <c r="N19" s="190"/>
      <c r="O19" s="190"/>
      <c r="P19" s="190"/>
      <c r="Q19" s="190"/>
      <c r="R19" s="191" t="s">
        <v>996</v>
      </c>
      <c r="T19" s="190" t="s">
        <v>997</v>
      </c>
    </row>
    <row r="20" spans="1:36">
      <c r="A20" s="185"/>
      <c r="B20" s="204" t="s">
        <v>998</v>
      </c>
      <c r="C20" s="203" t="s">
        <v>967</v>
      </c>
      <c r="D20" s="193" t="s">
        <v>968</v>
      </c>
      <c r="E20" s="181" t="s">
        <v>969</v>
      </c>
      <c r="F20" s="181" t="s">
        <v>970</v>
      </c>
      <c r="G20" s="182" t="s">
        <v>971</v>
      </c>
      <c r="H20" s="181" t="s">
        <v>972</v>
      </c>
      <c r="I20" s="181" t="s">
        <v>647</v>
      </c>
      <c r="J20" s="181" t="s">
        <v>973</v>
      </c>
      <c r="K20" s="181" t="s">
        <v>974</v>
      </c>
      <c r="L20" s="181" t="s">
        <v>975</v>
      </c>
      <c r="M20" s="181" t="s">
        <v>667</v>
      </c>
      <c r="N20" s="181" t="s">
        <v>976</v>
      </c>
      <c r="O20" s="181" t="s">
        <v>977</v>
      </c>
      <c r="P20" s="181" t="s">
        <v>978</v>
      </c>
      <c r="Q20" s="181" t="s">
        <v>979</v>
      </c>
      <c r="R20" s="192" t="s">
        <v>980</v>
      </c>
      <c r="T20" s="178"/>
      <c r="U20" s="187" t="s">
        <v>967</v>
      </c>
      <c r="V20" s="186" t="s">
        <v>968</v>
      </c>
      <c r="W20" s="181" t="s">
        <v>969</v>
      </c>
      <c r="X20" s="181" t="s">
        <v>970</v>
      </c>
      <c r="Y20" s="182" t="s">
        <v>971</v>
      </c>
      <c r="Z20" s="181" t="s">
        <v>972</v>
      </c>
      <c r="AA20" s="181" t="s">
        <v>647</v>
      </c>
      <c r="AB20" s="181" t="s">
        <v>973</v>
      </c>
      <c r="AC20" s="181" t="s">
        <v>974</v>
      </c>
      <c r="AD20" s="181" t="s">
        <v>975</v>
      </c>
      <c r="AE20" s="181" t="s">
        <v>667</v>
      </c>
      <c r="AF20" s="181" t="s">
        <v>976</v>
      </c>
      <c r="AG20" s="181" t="s">
        <v>977</v>
      </c>
      <c r="AH20" s="181" t="s">
        <v>978</v>
      </c>
      <c r="AI20" s="181" t="s">
        <v>979</v>
      </c>
      <c r="AJ20" s="188" t="s">
        <v>980</v>
      </c>
    </row>
    <row r="21" spans="1:36">
      <c r="B21" s="206" t="s">
        <v>999</v>
      </c>
      <c r="C21" s="194" t="s">
        <v>129</v>
      </c>
      <c r="D21" s="195" t="s">
        <v>130</v>
      </c>
      <c r="E21" s="195" t="s">
        <v>131</v>
      </c>
      <c r="F21" s="195" t="s">
        <v>132</v>
      </c>
      <c r="G21" s="195" t="s">
        <v>133</v>
      </c>
      <c r="H21" s="195" t="s">
        <v>132</v>
      </c>
      <c r="I21" s="195" t="s">
        <v>134</v>
      </c>
      <c r="J21" s="195" t="s">
        <v>130</v>
      </c>
      <c r="K21" s="195" t="s">
        <v>137</v>
      </c>
      <c r="L21" s="195" t="s">
        <v>138</v>
      </c>
      <c r="M21" s="195" t="s">
        <v>144</v>
      </c>
      <c r="N21" s="195" t="s">
        <v>142</v>
      </c>
      <c r="O21" s="195" t="s">
        <v>129</v>
      </c>
      <c r="P21" s="195" t="s">
        <v>139</v>
      </c>
      <c r="Q21" s="195" t="s">
        <v>129</v>
      </c>
      <c r="R21" s="196" t="s">
        <v>129</v>
      </c>
      <c r="T21" s="178" t="s">
        <v>981</v>
      </c>
      <c r="U21" s="260">
        <f t="shared" ref="U21:U34" si="0">IF(OR(C4="-",C4="x"),"-",C4)</f>
        <v>507</v>
      </c>
      <c r="V21" s="260">
        <f t="shared" ref="V21:V34" si="1">IF(OR(D4="-",D4="x"),"-",D4)</f>
        <v>293</v>
      </c>
      <c r="W21" s="260">
        <f t="shared" ref="W21:W34" si="2">IF(OR(E4="-",E4="x"),"-",E4)</f>
        <v>73</v>
      </c>
      <c r="X21" s="260">
        <f t="shared" ref="X21:X34" si="3">IF(OR(F4="-",F4="x"),"-",F4)</f>
        <v>29</v>
      </c>
      <c r="Y21" s="260">
        <f t="shared" ref="Y21:Y34" si="4">IF(OR(G4="-",G4="x"),"-",G4)</f>
        <v>0</v>
      </c>
      <c r="Z21" s="260">
        <f t="shared" ref="Z21:Z34" si="5">IF(OR(H4="-",H4="x"),"-",H4)</f>
        <v>14</v>
      </c>
      <c r="AA21" s="260">
        <f t="shared" ref="AA21:AD27" si="6">IF(OR(I4="-",I4="x"),"-",I4)</f>
        <v>8</v>
      </c>
      <c r="AB21" s="260">
        <f t="shared" si="6"/>
        <v>128</v>
      </c>
      <c r="AC21" s="260">
        <f t="shared" si="6"/>
        <v>3</v>
      </c>
      <c r="AD21" s="260">
        <f t="shared" si="6"/>
        <v>21</v>
      </c>
      <c r="AE21" s="260">
        <f t="shared" ref="AE21:AE34" si="7">IF(OR(M4="-",M4="x"),"-",M4)</f>
        <v>9</v>
      </c>
      <c r="AF21" s="260">
        <f t="shared" ref="AF21:AF34" si="8">IF(OR(N4="-",N4="x"),"-",N4)</f>
        <v>0</v>
      </c>
      <c r="AG21" s="260">
        <f t="shared" ref="AG21:AG34" si="9">IF(OR(O4="-",O4="x"),"-",O4)</f>
        <v>214</v>
      </c>
      <c r="AH21" s="260">
        <f t="shared" ref="AH21:AH34" si="10">IF(OR(P4="-",P4="x"),"-",P4)</f>
        <v>10</v>
      </c>
      <c r="AI21" s="260">
        <f t="shared" ref="AI21:AJ34" si="11">IF(OR(Q4="-",Q4="x"),"-",Q4)</f>
        <v>77</v>
      </c>
      <c r="AJ21" s="260">
        <f t="shared" si="11"/>
        <v>66</v>
      </c>
    </row>
    <row r="22" spans="1:36">
      <c r="B22" s="207">
        <v>2</v>
      </c>
      <c r="C22" s="197" t="s">
        <v>130</v>
      </c>
      <c r="D22" s="198" t="s">
        <v>135</v>
      </c>
      <c r="E22" s="198" t="s">
        <v>140</v>
      </c>
      <c r="F22" s="198" t="s">
        <v>134</v>
      </c>
      <c r="G22" s="198" t="s">
        <v>140</v>
      </c>
      <c r="H22" s="198" t="s">
        <v>142</v>
      </c>
      <c r="I22" s="198" t="s">
        <v>144</v>
      </c>
      <c r="J22" s="198" t="s">
        <v>145</v>
      </c>
      <c r="K22" s="198" t="s">
        <v>146</v>
      </c>
      <c r="L22" s="198" t="s">
        <v>142</v>
      </c>
      <c r="M22" s="198" t="s">
        <v>130</v>
      </c>
      <c r="N22" s="198" t="s">
        <v>136</v>
      </c>
      <c r="O22" s="198" t="s">
        <v>147</v>
      </c>
      <c r="P22" s="198" t="s">
        <v>149</v>
      </c>
      <c r="Q22" s="198" t="s">
        <v>148</v>
      </c>
      <c r="R22" s="199" t="s">
        <v>148</v>
      </c>
      <c r="T22" s="183" t="s">
        <v>982</v>
      </c>
      <c r="U22" s="260">
        <f t="shared" si="0"/>
        <v>434</v>
      </c>
      <c r="V22" s="260">
        <f t="shared" si="1"/>
        <v>161</v>
      </c>
      <c r="W22" s="260">
        <f t="shared" si="2"/>
        <v>28</v>
      </c>
      <c r="X22" s="260">
        <f t="shared" si="3"/>
        <v>1</v>
      </c>
      <c r="Y22" s="260">
        <f t="shared" si="4"/>
        <v>0</v>
      </c>
      <c r="Z22" s="260">
        <f t="shared" si="5"/>
        <v>2</v>
      </c>
      <c r="AA22" s="260">
        <f t="shared" si="6"/>
        <v>4</v>
      </c>
      <c r="AB22" s="260">
        <f t="shared" si="6"/>
        <v>113</v>
      </c>
      <c r="AC22" s="260">
        <f t="shared" si="6"/>
        <v>2</v>
      </c>
      <c r="AD22" s="260">
        <f t="shared" si="6"/>
        <v>8</v>
      </c>
      <c r="AE22" s="260">
        <f t="shared" si="7"/>
        <v>1</v>
      </c>
      <c r="AF22" s="260" t="str">
        <f t="shared" si="8"/>
        <v>-</v>
      </c>
      <c r="AG22" s="260">
        <f t="shared" si="9"/>
        <v>273</v>
      </c>
      <c r="AH22" s="260">
        <f t="shared" si="10"/>
        <v>59</v>
      </c>
      <c r="AI22" s="260">
        <f t="shared" si="11"/>
        <v>86</v>
      </c>
      <c r="AJ22" s="260">
        <f t="shared" si="11"/>
        <v>76</v>
      </c>
    </row>
    <row r="23" spans="1:36">
      <c r="B23" s="207">
        <v>3</v>
      </c>
      <c r="C23" s="197" t="s">
        <v>149</v>
      </c>
      <c r="D23" s="198" t="s">
        <v>134</v>
      </c>
      <c r="E23" s="198" t="s">
        <v>142</v>
      </c>
      <c r="F23" s="198" t="s">
        <v>135</v>
      </c>
      <c r="G23" s="198" t="s">
        <v>131</v>
      </c>
      <c r="H23" s="198" t="s">
        <v>164</v>
      </c>
      <c r="I23" s="198" t="s">
        <v>143</v>
      </c>
      <c r="J23" s="198" t="s">
        <v>167</v>
      </c>
      <c r="K23" s="198" t="s">
        <v>153</v>
      </c>
      <c r="L23" s="198" t="s">
        <v>140</v>
      </c>
      <c r="M23" s="198" t="s">
        <v>143</v>
      </c>
      <c r="N23" s="198" t="s">
        <v>152</v>
      </c>
      <c r="O23" s="198" t="s">
        <v>149</v>
      </c>
      <c r="P23" s="198" t="s">
        <v>154</v>
      </c>
      <c r="Q23" s="198" t="s">
        <v>147</v>
      </c>
      <c r="R23" s="199" t="s">
        <v>147</v>
      </c>
      <c r="T23" s="183" t="s">
        <v>983</v>
      </c>
      <c r="U23" s="260">
        <f t="shared" si="0"/>
        <v>134</v>
      </c>
      <c r="V23" s="260">
        <f t="shared" si="1"/>
        <v>88</v>
      </c>
      <c r="W23" s="260">
        <f t="shared" si="2"/>
        <v>36</v>
      </c>
      <c r="X23" s="260">
        <f t="shared" si="3"/>
        <v>2</v>
      </c>
      <c r="Y23" s="260">
        <f t="shared" si="4"/>
        <v>1</v>
      </c>
      <c r="Z23" s="260">
        <f t="shared" si="5"/>
        <v>5</v>
      </c>
      <c r="AA23" s="260">
        <f t="shared" si="6"/>
        <v>9</v>
      </c>
      <c r="AB23" s="260">
        <f t="shared" si="6"/>
        <v>27</v>
      </c>
      <c r="AC23" s="260">
        <f t="shared" si="6"/>
        <v>2</v>
      </c>
      <c r="AD23" s="260">
        <f t="shared" si="6"/>
        <v>1</v>
      </c>
      <c r="AE23" s="260">
        <f t="shared" si="7"/>
        <v>2</v>
      </c>
      <c r="AF23" s="260" t="str">
        <f t="shared" si="8"/>
        <v>-</v>
      </c>
      <c r="AG23" s="260">
        <f t="shared" si="9"/>
        <v>46</v>
      </c>
      <c r="AH23" s="260">
        <f t="shared" si="10"/>
        <v>14</v>
      </c>
      <c r="AI23" s="260">
        <f t="shared" si="11"/>
        <v>27</v>
      </c>
      <c r="AJ23" s="260">
        <f t="shared" si="11"/>
        <v>24</v>
      </c>
    </row>
    <row r="24" spans="1:36">
      <c r="B24" s="207">
        <v>4</v>
      </c>
      <c r="C24" s="197" t="s">
        <v>147</v>
      </c>
      <c r="D24" s="198" t="s">
        <v>145</v>
      </c>
      <c r="E24" s="198" t="s">
        <v>155</v>
      </c>
      <c r="F24" s="198" t="s">
        <v>130</v>
      </c>
      <c r="G24" s="198" t="s">
        <v>155</v>
      </c>
      <c r="H24" s="198" t="s">
        <v>135</v>
      </c>
      <c r="I24" s="198" t="s">
        <v>160</v>
      </c>
      <c r="J24" s="198" t="s">
        <v>150</v>
      </c>
      <c r="K24" s="198" t="s">
        <v>157</v>
      </c>
      <c r="L24" s="198" t="s">
        <v>136</v>
      </c>
      <c r="M24" s="198" t="s">
        <v>165</v>
      </c>
      <c r="N24" s="198" t="s">
        <v>156</v>
      </c>
      <c r="O24" s="198" t="s">
        <v>148</v>
      </c>
      <c r="P24" s="198" t="s">
        <v>158</v>
      </c>
      <c r="Q24" s="198" t="s">
        <v>149</v>
      </c>
      <c r="R24" s="199" t="s">
        <v>149</v>
      </c>
      <c r="T24" s="183" t="s">
        <v>984</v>
      </c>
      <c r="U24" s="260">
        <f t="shared" si="0"/>
        <v>440</v>
      </c>
      <c r="V24" s="260">
        <f t="shared" si="1"/>
        <v>346</v>
      </c>
      <c r="W24" s="260">
        <f t="shared" si="2"/>
        <v>45</v>
      </c>
      <c r="X24" s="260">
        <f t="shared" si="3"/>
        <v>5</v>
      </c>
      <c r="Y24" s="260">
        <f t="shared" si="4"/>
        <v>4</v>
      </c>
      <c r="Z24" s="260">
        <f t="shared" si="5"/>
        <v>7</v>
      </c>
      <c r="AA24" s="260">
        <f t="shared" si="6"/>
        <v>40</v>
      </c>
      <c r="AB24" s="260">
        <f t="shared" si="6"/>
        <v>168</v>
      </c>
      <c r="AC24" s="260">
        <f t="shared" si="6"/>
        <v>46</v>
      </c>
      <c r="AD24" s="260">
        <f t="shared" si="6"/>
        <v>7</v>
      </c>
      <c r="AE24" s="260">
        <f t="shared" si="7"/>
        <v>9</v>
      </c>
      <c r="AF24" s="260" t="str">
        <f t="shared" si="8"/>
        <v>-</v>
      </c>
      <c r="AG24" s="260">
        <f t="shared" si="9"/>
        <v>94</v>
      </c>
      <c r="AH24" s="260">
        <f t="shared" si="10"/>
        <v>6</v>
      </c>
      <c r="AI24" s="260">
        <f t="shared" si="11"/>
        <v>26</v>
      </c>
      <c r="AJ24" s="260">
        <f t="shared" si="11"/>
        <v>23</v>
      </c>
    </row>
    <row r="25" spans="1:36">
      <c r="B25" s="207">
        <v>5</v>
      </c>
      <c r="C25" s="197" t="s">
        <v>139</v>
      </c>
      <c r="D25" s="198" t="s">
        <v>142</v>
      </c>
      <c r="E25" s="198" t="s">
        <v>159</v>
      </c>
      <c r="F25" s="198" t="s">
        <v>142</v>
      </c>
      <c r="G25" s="198" t="s">
        <v>187</v>
      </c>
      <c r="H25" s="198" t="s">
        <v>151</v>
      </c>
      <c r="I25" s="198" t="s">
        <v>150</v>
      </c>
      <c r="J25" s="198" t="s">
        <v>135</v>
      </c>
      <c r="K25" s="198" t="s">
        <v>140</v>
      </c>
      <c r="L25" s="198" t="s">
        <v>161</v>
      </c>
      <c r="M25" s="198" t="s">
        <v>181</v>
      </c>
      <c r="N25" s="198" t="s">
        <v>213</v>
      </c>
      <c r="O25" s="198" t="s">
        <v>139</v>
      </c>
      <c r="P25" s="198" t="s">
        <v>170</v>
      </c>
      <c r="Q25" s="198" t="s">
        <v>162</v>
      </c>
      <c r="R25" s="199" t="s">
        <v>162</v>
      </c>
      <c r="T25" s="183" t="s">
        <v>985</v>
      </c>
      <c r="U25" s="260">
        <f t="shared" si="0"/>
        <v>1043</v>
      </c>
      <c r="V25" s="260">
        <f t="shared" si="1"/>
        <v>928</v>
      </c>
      <c r="W25" s="260">
        <f t="shared" si="2"/>
        <v>457</v>
      </c>
      <c r="X25" s="260">
        <f t="shared" si="3"/>
        <v>64</v>
      </c>
      <c r="Y25" s="260">
        <f t="shared" si="4"/>
        <v>9</v>
      </c>
      <c r="Z25" s="260">
        <f t="shared" si="5"/>
        <v>45</v>
      </c>
      <c r="AA25" s="260">
        <f t="shared" si="6"/>
        <v>7</v>
      </c>
      <c r="AB25" s="260">
        <f t="shared" si="6"/>
        <v>263</v>
      </c>
      <c r="AC25" s="260">
        <f t="shared" si="6"/>
        <v>12</v>
      </c>
      <c r="AD25" s="260">
        <f t="shared" si="6"/>
        <v>55</v>
      </c>
      <c r="AE25" s="260">
        <f t="shared" si="7"/>
        <v>6</v>
      </c>
      <c r="AF25" s="260">
        <f t="shared" si="8"/>
        <v>2</v>
      </c>
      <c r="AG25" s="260">
        <f t="shared" si="9"/>
        <v>115</v>
      </c>
      <c r="AH25" s="260">
        <f t="shared" si="10"/>
        <v>33</v>
      </c>
      <c r="AI25" s="260">
        <f t="shared" si="11"/>
        <v>29</v>
      </c>
      <c r="AJ25" s="260">
        <f t="shared" si="11"/>
        <v>26</v>
      </c>
    </row>
    <row r="26" spans="1:36">
      <c r="B26" s="207">
        <v>6</v>
      </c>
      <c r="C26" s="197" t="s">
        <v>150</v>
      </c>
      <c r="D26" s="198" t="s">
        <v>150</v>
      </c>
      <c r="E26" s="198" t="s">
        <v>136</v>
      </c>
      <c r="F26" s="198" t="s">
        <v>165</v>
      </c>
      <c r="G26" s="198" t="s">
        <v>164</v>
      </c>
      <c r="H26" s="198" t="s">
        <v>136</v>
      </c>
      <c r="I26" s="198" t="s">
        <v>139</v>
      </c>
      <c r="J26" s="198" t="s">
        <v>134</v>
      </c>
      <c r="K26" s="198" t="s">
        <v>174</v>
      </c>
      <c r="L26" s="198" t="s">
        <v>168</v>
      </c>
      <c r="M26" s="198" t="s">
        <v>135</v>
      </c>
      <c r="N26" s="198" t="s">
        <v>132</v>
      </c>
      <c r="O26" s="198" t="s">
        <v>154</v>
      </c>
      <c r="P26" s="198" t="s">
        <v>147</v>
      </c>
      <c r="Q26" s="198" t="s">
        <v>169</v>
      </c>
      <c r="R26" s="199" t="s">
        <v>169</v>
      </c>
      <c r="T26" s="183" t="s">
        <v>986</v>
      </c>
      <c r="U26" s="260">
        <f t="shared" si="0"/>
        <v>1284</v>
      </c>
      <c r="V26" s="260">
        <f t="shared" si="1"/>
        <v>925</v>
      </c>
      <c r="W26" s="260">
        <f t="shared" si="2"/>
        <v>330</v>
      </c>
      <c r="X26" s="260">
        <f t="shared" si="3"/>
        <v>45</v>
      </c>
      <c r="Y26" s="260">
        <f t="shared" si="4"/>
        <v>17</v>
      </c>
      <c r="Z26" s="260">
        <f t="shared" si="5"/>
        <v>36</v>
      </c>
      <c r="AA26" s="260">
        <f t="shared" si="6"/>
        <v>26</v>
      </c>
      <c r="AB26" s="260">
        <f t="shared" si="6"/>
        <v>408</v>
      </c>
      <c r="AC26" s="260">
        <f t="shared" si="6"/>
        <v>5</v>
      </c>
      <c r="AD26" s="260">
        <f t="shared" si="6"/>
        <v>9</v>
      </c>
      <c r="AE26" s="260">
        <f t="shared" si="7"/>
        <v>30</v>
      </c>
      <c r="AF26" s="260">
        <f t="shared" si="8"/>
        <v>1</v>
      </c>
      <c r="AG26" s="260">
        <f t="shared" si="9"/>
        <v>359</v>
      </c>
      <c r="AH26" s="260">
        <f t="shared" si="10"/>
        <v>86</v>
      </c>
      <c r="AI26" s="260">
        <f t="shared" si="11"/>
        <v>183</v>
      </c>
      <c r="AJ26" s="260">
        <f t="shared" si="11"/>
        <v>162</v>
      </c>
    </row>
    <row r="27" spans="1:36">
      <c r="B27" s="207">
        <v>7</v>
      </c>
      <c r="C27" s="197" t="s">
        <v>135</v>
      </c>
      <c r="D27" s="198" t="s">
        <v>132</v>
      </c>
      <c r="E27" s="198" t="s">
        <v>185</v>
      </c>
      <c r="F27" s="198" t="s">
        <v>144</v>
      </c>
      <c r="G27" s="198" t="s">
        <v>179</v>
      </c>
      <c r="H27" s="198" t="s">
        <v>134</v>
      </c>
      <c r="I27" s="198" t="s">
        <v>173</v>
      </c>
      <c r="J27" s="198" t="s">
        <v>142</v>
      </c>
      <c r="K27" s="198" t="s">
        <v>161</v>
      </c>
      <c r="L27" s="198" t="s">
        <v>175</v>
      </c>
      <c r="M27" s="198" t="s">
        <v>132</v>
      </c>
      <c r="N27" s="198" t="s">
        <v>135</v>
      </c>
      <c r="O27" s="198" t="s">
        <v>183</v>
      </c>
      <c r="P27" s="198" t="s">
        <v>163</v>
      </c>
      <c r="Q27" s="198" t="s">
        <v>154</v>
      </c>
      <c r="R27" s="199" t="s">
        <v>176</v>
      </c>
      <c r="T27" s="183" t="s">
        <v>987</v>
      </c>
      <c r="U27" s="260">
        <f t="shared" si="0"/>
        <v>173</v>
      </c>
      <c r="V27" s="260">
        <f t="shared" si="1"/>
        <v>72</v>
      </c>
      <c r="W27" s="260">
        <f t="shared" si="2"/>
        <v>43</v>
      </c>
      <c r="X27" s="260">
        <f t="shared" si="3"/>
        <v>4</v>
      </c>
      <c r="Y27" s="260">
        <f t="shared" si="4"/>
        <v>1</v>
      </c>
      <c r="Z27" s="260">
        <f t="shared" si="5"/>
        <v>3</v>
      </c>
      <c r="AA27" s="260">
        <f t="shared" si="6"/>
        <v>0</v>
      </c>
      <c r="AB27" s="260">
        <f t="shared" si="6"/>
        <v>11</v>
      </c>
      <c r="AC27" s="260">
        <f t="shared" si="6"/>
        <v>4</v>
      </c>
      <c r="AD27" s="260">
        <f t="shared" si="6"/>
        <v>0</v>
      </c>
      <c r="AE27" s="260">
        <f t="shared" si="7"/>
        <v>2</v>
      </c>
      <c r="AF27" s="260" t="str">
        <f t="shared" si="8"/>
        <v>-</v>
      </c>
      <c r="AG27" s="260">
        <f t="shared" si="9"/>
        <v>101</v>
      </c>
      <c r="AH27" s="260">
        <f t="shared" si="10"/>
        <v>22</v>
      </c>
      <c r="AI27" s="260">
        <f t="shared" si="11"/>
        <v>78</v>
      </c>
      <c r="AJ27" s="260">
        <f t="shared" si="11"/>
        <v>69</v>
      </c>
    </row>
    <row r="28" spans="1:36">
      <c r="B28" s="207">
        <v>8</v>
      </c>
      <c r="C28" s="197" t="s">
        <v>148</v>
      </c>
      <c r="D28" s="198" t="s">
        <v>177</v>
      </c>
      <c r="E28" s="198" t="s">
        <v>171</v>
      </c>
      <c r="F28" s="198" t="s">
        <v>150</v>
      </c>
      <c r="G28" s="198" t="s">
        <v>185</v>
      </c>
      <c r="H28" s="198" t="s">
        <v>187</v>
      </c>
      <c r="I28" s="198" t="s">
        <v>167</v>
      </c>
      <c r="J28" s="198" t="s">
        <v>177</v>
      </c>
      <c r="K28" s="198" t="s">
        <v>182</v>
      </c>
      <c r="L28" s="198" t="s">
        <v>182</v>
      </c>
      <c r="M28" s="198" t="s">
        <v>134</v>
      </c>
      <c r="N28" s="198" t="s">
        <v>166</v>
      </c>
      <c r="O28" s="198" t="s">
        <v>200</v>
      </c>
      <c r="P28" s="198" t="s">
        <v>161</v>
      </c>
      <c r="Q28" s="198" t="s">
        <v>176</v>
      </c>
      <c r="R28" s="199" t="s">
        <v>154</v>
      </c>
      <c r="T28" s="183" t="s">
        <v>988</v>
      </c>
      <c r="U28" s="260">
        <f t="shared" si="0"/>
        <v>432</v>
      </c>
      <c r="V28" s="260">
        <f t="shared" si="1"/>
        <v>12</v>
      </c>
      <c r="W28" s="260" t="str">
        <f t="shared" si="2"/>
        <v>-</v>
      </c>
      <c r="X28" s="260" t="str">
        <f t="shared" si="3"/>
        <v>-</v>
      </c>
      <c r="Y28" s="260">
        <f t="shared" si="4"/>
        <v>0</v>
      </c>
      <c r="Z28" s="260" t="str">
        <f t="shared" si="5"/>
        <v>-</v>
      </c>
      <c r="AA28" s="260">
        <f t="shared" ref="AA28:AD34" si="12">IF(OR(I11="-",I11="x"),"-",I11)</f>
        <v>0</v>
      </c>
      <c r="AB28" s="260">
        <f t="shared" si="12"/>
        <v>1</v>
      </c>
      <c r="AC28" s="260" t="str">
        <f t="shared" si="12"/>
        <v>-</v>
      </c>
      <c r="AD28" s="260" t="str">
        <f t="shared" si="12"/>
        <v>-</v>
      </c>
      <c r="AE28" s="260" t="str">
        <f t="shared" si="7"/>
        <v>-</v>
      </c>
      <c r="AF28" s="260" t="str">
        <f t="shared" si="8"/>
        <v>-</v>
      </c>
      <c r="AG28" s="260">
        <f t="shared" si="9"/>
        <v>420</v>
      </c>
      <c r="AH28" s="260">
        <f t="shared" si="10"/>
        <v>39</v>
      </c>
      <c r="AI28" s="260">
        <f t="shared" si="11"/>
        <v>379</v>
      </c>
      <c r="AJ28" s="260">
        <f t="shared" ref="AJ28:AJ34" si="13">IF(OR(R11="-",R11="x"),"-",R11)</f>
        <v>339</v>
      </c>
    </row>
    <row r="29" spans="1:36">
      <c r="B29" s="207">
        <v>9</v>
      </c>
      <c r="C29" s="197" t="s">
        <v>144</v>
      </c>
      <c r="D29" s="198" t="s">
        <v>165</v>
      </c>
      <c r="E29" s="198" t="s">
        <v>178</v>
      </c>
      <c r="F29" s="198" t="s">
        <v>143</v>
      </c>
      <c r="G29" s="198" t="s">
        <v>186</v>
      </c>
      <c r="H29" s="198" t="s">
        <v>150</v>
      </c>
      <c r="I29" s="198" t="s">
        <v>186</v>
      </c>
      <c r="J29" s="198" t="s">
        <v>189</v>
      </c>
      <c r="K29" s="198" t="s">
        <v>142</v>
      </c>
      <c r="L29" s="198" t="s">
        <v>178</v>
      </c>
      <c r="M29" s="198" t="s">
        <v>177</v>
      </c>
      <c r="N29" s="198" t="s">
        <v>145</v>
      </c>
      <c r="O29" s="198" t="s">
        <v>190</v>
      </c>
      <c r="P29" s="198" t="s">
        <v>134</v>
      </c>
      <c r="Q29" s="198" t="s">
        <v>190</v>
      </c>
      <c r="R29" s="199" t="s">
        <v>190</v>
      </c>
      <c r="T29" s="183" t="s">
        <v>989</v>
      </c>
      <c r="U29" s="260">
        <f t="shared" si="0"/>
        <v>2056</v>
      </c>
      <c r="V29" s="260">
        <f t="shared" si="1"/>
        <v>1103</v>
      </c>
      <c r="W29" s="260">
        <f t="shared" si="2"/>
        <v>10</v>
      </c>
      <c r="X29" s="260">
        <f t="shared" si="3"/>
        <v>110</v>
      </c>
      <c r="Y29" s="260">
        <f t="shared" si="4"/>
        <v>1</v>
      </c>
      <c r="Z29" s="260">
        <f t="shared" si="5"/>
        <v>15</v>
      </c>
      <c r="AA29" s="260">
        <f t="shared" si="12"/>
        <v>204</v>
      </c>
      <c r="AB29" s="260">
        <f t="shared" si="12"/>
        <v>529</v>
      </c>
      <c r="AC29" s="260">
        <f t="shared" si="12"/>
        <v>1</v>
      </c>
      <c r="AD29" s="260">
        <f t="shared" si="12"/>
        <v>4</v>
      </c>
      <c r="AE29" s="260">
        <f t="shared" si="7"/>
        <v>199</v>
      </c>
      <c r="AF29" s="260" t="str">
        <f t="shared" si="8"/>
        <v>-</v>
      </c>
      <c r="AG29" s="260">
        <f t="shared" si="9"/>
        <v>953</v>
      </c>
      <c r="AH29" s="260">
        <f t="shared" si="10"/>
        <v>166</v>
      </c>
      <c r="AI29" s="260">
        <f t="shared" si="11"/>
        <v>630</v>
      </c>
      <c r="AJ29" s="260">
        <f t="shared" si="13"/>
        <v>556</v>
      </c>
    </row>
    <row r="30" spans="1:36">
      <c r="B30" s="207">
        <v>10</v>
      </c>
      <c r="C30" s="197" t="s">
        <v>134</v>
      </c>
      <c r="D30" s="198" t="s">
        <v>167</v>
      </c>
      <c r="E30" s="198" t="s">
        <v>192</v>
      </c>
      <c r="F30" s="198" t="s">
        <v>181</v>
      </c>
      <c r="G30" s="198" t="s">
        <v>213</v>
      </c>
      <c r="H30" s="198" t="s">
        <v>130</v>
      </c>
      <c r="I30" s="198" t="s">
        <v>180</v>
      </c>
      <c r="J30" s="198" t="s">
        <v>132</v>
      </c>
      <c r="K30" s="198" t="s">
        <v>203</v>
      </c>
      <c r="L30" s="198" t="s">
        <v>165</v>
      </c>
      <c r="M30" s="198" t="s">
        <v>160</v>
      </c>
      <c r="N30" s="198" t="s">
        <v>232</v>
      </c>
      <c r="O30" s="198" t="s">
        <v>162</v>
      </c>
      <c r="P30" s="198" t="s">
        <v>190</v>
      </c>
      <c r="Q30" s="198" t="s">
        <v>197</v>
      </c>
      <c r="R30" s="199" t="s">
        <v>197</v>
      </c>
      <c r="T30" s="183" t="s">
        <v>990</v>
      </c>
      <c r="U30" s="260">
        <f t="shared" si="0"/>
        <v>653</v>
      </c>
      <c r="V30" s="260">
        <f t="shared" si="1"/>
        <v>205</v>
      </c>
      <c r="W30" s="260">
        <f t="shared" si="2"/>
        <v>34</v>
      </c>
      <c r="X30" s="260">
        <f t="shared" si="3"/>
        <v>6</v>
      </c>
      <c r="Y30" s="260">
        <f t="shared" si="4"/>
        <v>0</v>
      </c>
      <c r="Z30" s="260">
        <f t="shared" si="5"/>
        <v>7</v>
      </c>
      <c r="AA30" s="260">
        <f t="shared" si="12"/>
        <v>5</v>
      </c>
      <c r="AB30" s="260">
        <f t="shared" si="12"/>
        <v>123</v>
      </c>
      <c r="AC30" s="260">
        <f t="shared" si="12"/>
        <v>5</v>
      </c>
      <c r="AD30" s="260">
        <f t="shared" si="12"/>
        <v>6</v>
      </c>
      <c r="AE30" s="260">
        <f t="shared" si="7"/>
        <v>8</v>
      </c>
      <c r="AF30" s="260">
        <f t="shared" si="8"/>
        <v>0</v>
      </c>
      <c r="AG30" s="260">
        <f t="shared" si="9"/>
        <v>449</v>
      </c>
      <c r="AH30" s="260">
        <f t="shared" si="10"/>
        <v>98</v>
      </c>
      <c r="AI30" s="260">
        <f t="shared" si="11"/>
        <v>48</v>
      </c>
      <c r="AJ30" s="260">
        <f t="shared" si="13"/>
        <v>42</v>
      </c>
    </row>
    <row r="31" spans="1:36">
      <c r="B31" s="207">
        <v>11</v>
      </c>
      <c r="C31" s="197" t="s">
        <v>132</v>
      </c>
      <c r="D31" s="198" t="s">
        <v>131</v>
      </c>
      <c r="E31" s="198" t="s">
        <v>164</v>
      </c>
      <c r="F31" s="198" t="s">
        <v>186</v>
      </c>
      <c r="G31" s="198" t="s">
        <v>141</v>
      </c>
      <c r="H31" s="198" t="s">
        <v>139</v>
      </c>
      <c r="I31" s="198" t="s">
        <v>149</v>
      </c>
      <c r="J31" s="198" t="s">
        <v>196</v>
      </c>
      <c r="K31" s="198" t="s">
        <v>131</v>
      </c>
      <c r="L31" s="198" t="s">
        <v>199</v>
      </c>
      <c r="M31" s="198" t="s">
        <v>150</v>
      </c>
      <c r="N31" s="198" t="s">
        <v>198</v>
      </c>
      <c r="O31" s="198" t="s">
        <v>169</v>
      </c>
      <c r="P31" s="198" t="s">
        <v>184</v>
      </c>
      <c r="Q31" s="198" t="s">
        <v>139</v>
      </c>
      <c r="R31" s="199" t="s">
        <v>139</v>
      </c>
      <c r="T31" s="183" t="s">
        <v>991</v>
      </c>
      <c r="U31" s="260">
        <f t="shared" si="0"/>
        <v>730</v>
      </c>
      <c r="V31" s="260">
        <f t="shared" si="1"/>
        <v>71</v>
      </c>
      <c r="W31" s="260">
        <f t="shared" si="2"/>
        <v>12</v>
      </c>
      <c r="X31" s="260">
        <f t="shared" si="3"/>
        <v>0</v>
      </c>
      <c r="Y31" s="260" t="str">
        <f t="shared" si="4"/>
        <v>-</v>
      </c>
      <c r="Z31" s="260">
        <f t="shared" si="5"/>
        <v>0</v>
      </c>
      <c r="AA31" s="260">
        <f t="shared" si="12"/>
        <v>1</v>
      </c>
      <c r="AB31" s="260">
        <f t="shared" si="12"/>
        <v>52</v>
      </c>
      <c r="AC31" s="260">
        <f t="shared" si="12"/>
        <v>0</v>
      </c>
      <c r="AD31" s="260">
        <f t="shared" si="12"/>
        <v>5</v>
      </c>
      <c r="AE31" s="260">
        <f t="shared" si="7"/>
        <v>0</v>
      </c>
      <c r="AF31" s="260" t="str">
        <f t="shared" si="8"/>
        <v>-</v>
      </c>
      <c r="AG31" s="260">
        <f t="shared" si="9"/>
        <v>659</v>
      </c>
      <c r="AH31" s="260">
        <f t="shared" si="10"/>
        <v>49</v>
      </c>
      <c r="AI31" s="260">
        <f t="shared" si="11"/>
        <v>54</v>
      </c>
      <c r="AJ31" s="260">
        <f t="shared" si="13"/>
        <v>49</v>
      </c>
    </row>
    <row r="32" spans="1:36">
      <c r="B32" s="207">
        <v>12</v>
      </c>
      <c r="C32" s="197" t="s">
        <v>154</v>
      </c>
      <c r="D32" s="198" t="s">
        <v>181</v>
      </c>
      <c r="E32" s="198" t="s">
        <v>206</v>
      </c>
      <c r="F32" s="198" t="s">
        <v>151</v>
      </c>
      <c r="G32" s="198" t="s">
        <v>172</v>
      </c>
      <c r="H32" s="198" t="s">
        <v>140</v>
      </c>
      <c r="I32" s="198" t="s">
        <v>154</v>
      </c>
      <c r="J32" s="198" t="s">
        <v>184</v>
      </c>
      <c r="K32" s="198" t="s">
        <v>145</v>
      </c>
      <c r="L32" s="198" t="s">
        <v>171</v>
      </c>
      <c r="M32" s="198" t="s">
        <v>202</v>
      </c>
      <c r="N32" s="198" t="s">
        <v>286</v>
      </c>
      <c r="O32" s="198" t="s">
        <v>144</v>
      </c>
      <c r="P32" s="198" t="s">
        <v>191</v>
      </c>
      <c r="Q32" s="198" t="s">
        <v>150</v>
      </c>
      <c r="R32" s="199" t="s">
        <v>204</v>
      </c>
      <c r="T32" s="183" t="s">
        <v>992</v>
      </c>
      <c r="U32" s="260">
        <f t="shared" si="0"/>
        <v>3080</v>
      </c>
      <c r="V32" s="260">
        <f t="shared" si="1"/>
        <v>1134</v>
      </c>
      <c r="W32" s="260">
        <f t="shared" si="2"/>
        <v>0</v>
      </c>
      <c r="X32" s="260">
        <f t="shared" si="3"/>
        <v>145</v>
      </c>
      <c r="Y32" s="260">
        <f t="shared" si="4"/>
        <v>2</v>
      </c>
      <c r="Z32" s="260">
        <f t="shared" si="5"/>
        <v>49</v>
      </c>
      <c r="AA32" s="260">
        <f t="shared" si="12"/>
        <v>230</v>
      </c>
      <c r="AB32" s="260">
        <f t="shared" si="12"/>
        <v>379</v>
      </c>
      <c r="AC32" s="260">
        <f t="shared" si="12"/>
        <v>2</v>
      </c>
      <c r="AD32" s="260">
        <f t="shared" si="12"/>
        <v>7</v>
      </c>
      <c r="AE32" s="260">
        <f t="shared" si="7"/>
        <v>181</v>
      </c>
      <c r="AF32" s="260">
        <f t="shared" si="8"/>
        <v>0</v>
      </c>
      <c r="AG32" s="260">
        <f t="shared" si="9"/>
        <v>1946</v>
      </c>
      <c r="AH32" s="260">
        <f t="shared" si="10"/>
        <v>503</v>
      </c>
      <c r="AI32" s="260">
        <f t="shared" si="11"/>
        <v>1326</v>
      </c>
      <c r="AJ32" s="260">
        <f t="shared" si="13"/>
        <v>1162</v>
      </c>
    </row>
    <row r="33" spans="2:36">
      <c r="B33" s="207">
        <v>13</v>
      </c>
      <c r="C33" s="197" t="s">
        <v>190</v>
      </c>
      <c r="D33" s="198" t="s">
        <v>144</v>
      </c>
      <c r="E33" s="198" t="s">
        <v>201</v>
      </c>
      <c r="F33" s="198" t="s">
        <v>195</v>
      </c>
      <c r="G33" s="198" t="s">
        <v>170</v>
      </c>
      <c r="H33" s="198" t="s">
        <v>212</v>
      </c>
      <c r="I33" s="198" t="s">
        <v>219</v>
      </c>
      <c r="J33" s="198" t="s">
        <v>151</v>
      </c>
      <c r="K33" s="198" t="s">
        <v>151</v>
      </c>
      <c r="L33" s="198" t="s">
        <v>211</v>
      </c>
      <c r="M33" s="198" t="s">
        <v>139</v>
      </c>
      <c r="N33" s="198" t="s">
        <v>210</v>
      </c>
      <c r="O33" s="198" t="s">
        <v>176</v>
      </c>
      <c r="P33" s="198" t="s">
        <v>135</v>
      </c>
      <c r="Q33" s="198" t="s">
        <v>204</v>
      </c>
      <c r="R33" s="199" t="s">
        <v>150</v>
      </c>
      <c r="T33" s="183" t="s">
        <v>993</v>
      </c>
      <c r="U33" s="260">
        <f t="shared" si="0"/>
        <v>869</v>
      </c>
      <c r="V33" s="260">
        <f t="shared" si="1"/>
        <v>29</v>
      </c>
      <c r="W33" s="260" t="str">
        <f t="shared" si="2"/>
        <v>-</v>
      </c>
      <c r="X33" s="260">
        <f t="shared" si="3"/>
        <v>1</v>
      </c>
      <c r="Y33" s="260">
        <f t="shared" si="4"/>
        <v>1</v>
      </c>
      <c r="Z33" s="260">
        <f t="shared" si="5"/>
        <v>0</v>
      </c>
      <c r="AA33" s="260">
        <f t="shared" si="12"/>
        <v>4</v>
      </c>
      <c r="AB33" s="260">
        <f t="shared" si="12"/>
        <v>18</v>
      </c>
      <c r="AC33" s="260">
        <f t="shared" si="12"/>
        <v>0</v>
      </c>
      <c r="AD33" s="260" t="str">
        <f t="shared" si="12"/>
        <v>-</v>
      </c>
      <c r="AE33" s="260">
        <f t="shared" si="7"/>
        <v>2</v>
      </c>
      <c r="AF33" s="260" t="str">
        <f t="shared" si="8"/>
        <v>-</v>
      </c>
      <c r="AG33" s="260">
        <f t="shared" si="9"/>
        <v>840</v>
      </c>
      <c r="AH33" s="260">
        <f t="shared" si="10"/>
        <v>89</v>
      </c>
      <c r="AI33" s="260">
        <f t="shared" si="11"/>
        <v>705</v>
      </c>
      <c r="AJ33" s="260">
        <f t="shared" si="13"/>
        <v>626</v>
      </c>
    </row>
    <row r="34" spans="2:36">
      <c r="B34" s="207">
        <v>14</v>
      </c>
      <c r="C34" s="197" t="s">
        <v>145</v>
      </c>
      <c r="D34" s="198" t="s">
        <v>143</v>
      </c>
      <c r="E34" s="198" t="s">
        <v>216</v>
      </c>
      <c r="F34" s="198" t="s">
        <v>160</v>
      </c>
      <c r="G34" s="198" t="s">
        <v>216</v>
      </c>
      <c r="H34" s="198" t="s">
        <v>186</v>
      </c>
      <c r="I34" s="198" t="s">
        <v>194</v>
      </c>
      <c r="J34" s="198" t="s">
        <v>211</v>
      </c>
      <c r="K34" s="198" t="s">
        <v>214</v>
      </c>
      <c r="L34" s="198" t="s">
        <v>150</v>
      </c>
      <c r="M34" s="198" t="s">
        <v>173</v>
      </c>
      <c r="N34" s="198" t="s">
        <v>186</v>
      </c>
      <c r="O34" s="198" t="s">
        <v>197</v>
      </c>
      <c r="P34" s="198" t="s">
        <v>205</v>
      </c>
      <c r="Q34" s="198" t="s">
        <v>191</v>
      </c>
      <c r="R34" s="199" t="s">
        <v>215</v>
      </c>
      <c r="T34" s="184" t="s">
        <v>994</v>
      </c>
      <c r="U34" s="260">
        <f t="shared" si="0"/>
        <v>1082</v>
      </c>
      <c r="V34" s="260">
        <f t="shared" si="1"/>
        <v>17</v>
      </c>
      <c r="W34" s="260" t="str">
        <f t="shared" si="2"/>
        <v>-</v>
      </c>
      <c r="X34" s="260">
        <f t="shared" si="3"/>
        <v>0</v>
      </c>
      <c r="Y34" s="260">
        <f t="shared" si="4"/>
        <v>1</v>
      </c>
      <c r="Z34" s="260" t="str">
        <f t="shared" si="5"/>
        <v>-</v>
      </c>
      <c r="AA34" s="260">
        <f t="shared" si="12"/>
        <v>4</v>
      </c>
      <c r="AB34" s="260">
        <f t="shared" si="12"/>
        <v>7</v>
      </c>
      <c r="AC34" s="260" t="str">
        <f t="shared" si="12"/>
        <v>-</v>
      </c>
      <c r="AD34" s="260" t="str">
        <f t="shared" si="12"/>
        <v>-</v>
      </c>
      <c r="AE34" s="260">
        <f t="shared" si="7"/>
        <v>1</v>
      </c>
      <c r="AF34" s="260" t="str">
        <f t="shared" si="8"/>
        <v>-</v>
      </c>
      <c r="AG34" s="260">
        <f t="shared" si="9"/>
        <v>1064</v>
      </c>
      <c r="AH34" s="260">
        <f t="shared" si="10"/>
        <v>31</v>
      </c>
      <c r="AI34" s="260">
        <f t="shared" si="11"/>
        <v>1010</v>
      </c>
      <c r="AJ34" s="260">
        <f t="shared" si="13"/>
        <v>889</v>
      </c>
    </row>
    <row r="35" spans="2:36">
      <c r="B35" s="207">
        <v>15</v>
      </c>
      <c r="C35" s="197" t="s">
        <v>183</v>
      </c>
      <c r="D35" s="198" t="s">
        <v>186</v>
      </c>
      <c r="E35" s="198" t="s">
        <v>168</v>
      </c>
      <c r="F35" s="198" t="s">
        <v>177</v>
      </c>
      <c r="G35" s="198" t="s">
        <v>229</v>
      </c>
      <c r="H35" s="198" t="s">
        <v>205</v>
      </c>
      <c r="I35" s="198" t="s">
        <v>184</v>
      </c>
      <c r="J35" s="198" t="s">
        <v>186</v>
      </c>
      <c r="K35" s="198" t="s">
        <v>199</v>
      </c>
      <c r="L35" s="198" t="s">
        <v>174</v>
      </c>
      <c r="M35" s="198" t="s">
        <v>186</v>
      </c>
      <c r="N35" s="198" t="s">
        <v>226</v>
      </c>
      <c r="O35" s="198" t="s">
        <v>221</v>
      </c>
      <c r="P35" s="198" t="s">
        <v>194</v>
      </c>
      <c r="Q35" s="198" t="s">
        <v>215</v>
      </c>
      <c r="R35" s="199" t="s">
        <v>191</v>
      </c>
    </row>
    <row r="36" spans="2:36">
      <c r="B36" s="207">
        <v>16</v>
      </c>
      <c r="C36" s="197" t="s">
        <v>200</v>
      </c>
      <c r="D36" s="198" t="s">
        <v>140</v>
      </c>
      <c r="E36" s="198" t="s">
        <v>152</v>
      </c>
      <c r="F36" s="198" t="s">
        <v>149</v>
      </c>
      <c r="G36" s="198" t="s">
        <v>148</v>
      </c>
      <c r="H36" s="198" t="s">
        <v>213</v>
      </c>
      <c r="I36" s="198" t="s">
        <v>209</v>
      </c>
      <c r="J36" s="198" t="s">
        <v>179</v>
      </c>
      <c r="K36" s="198" t="s">
        <v>220</v>
      </c>
      <c r="L36" s="198" t="s">
        <v>212</v>
      </c>
      <c r="M36" s="198" t="s">
        <v>194</v>
      </c>
      <c r="N36" s="198" t="s">
        <v>134</v>
      </c>
      <c r="O36" s="198" t="s">
        <v>234</v>
      </c>
      <c r="P36" s="198" t="s">
        <v>238</v>
      </c>
      <c r="Q36" s="198" t="s">
        <v>222</v>
      </c>
      <c r="R36" s="199" t="s">
        <v>222</v>
      </c>
    </row>
    <row r="37" spans="2:36">
      <c r="B37" s="207">
        <v>17</v>
      </c>
      <c r="C37" s="197" t="s">
        <v>197</v>
      </c>
      <c r="D37" s="198" t="s">
        <v>151</v>
      </c>
      <c r="E37" s="198" t="s">
        <v>229</v>
      </c>
      <c r="F37" s="198" t="s">
        <v>209</v>
      </c>
      <c r="G37" s="198" t="s">
        <v>193</v>
      </c>
      <c r="H37" s="198" t="s">
        <v>155</v>
      </c>
      <c r="I37" s="198" t="s">
        <v>225</v>
      </c>
      <c r="J37" s="198" t="s">
        <v>197</v>
      </c>
      <c r="K37" s="198" t="s">
        <v>232</v>
      </c>
      <c r="L37" s="198" t="s">
        <v>233</v>
      </c>
      <c r="M37" s="198" t="s">
        <v>149</v>
      </c>
      <c r="N37" s="198" t="s">
        <v>202</v>
      </c>
      <c r="O37" s="198" t="s">
        <v>150</v>
      </c>
      <c r="P37" s="198" t="s">
        <v>217</v>
      </c>
      <c r="Q37" s="198" t="s">
        <v>228</v>
      </c>
      <c r="R37" s="199" t="s">
        <v>228</v>
      </c>
    </row>
    <row r="38" spans="2:36">
      <c r="B38" s="207">
        <v>18</v>
      </c>
      <c r="C38" s="197" t="s">
        <v>142</v>
      </c>
      <c r="D38" s="198" t="s">
        <v>155</v>
      </c>
      <c r="E38" s="198" t="s">
        <v>156</v>
      </c>
      <c r="F38" s="198" t="s">
        <v>139</v>
      </c>
      <c r="G38" s="198" t="s">
        <v>253</v>
      </c>
      <c r="H38" s="198" t="s">
        <v>208</v>
      </c>
      <c r="I38" s="198" t="s">
        <v>231</v>
      </c>
      <c r="J38" s="198" t="s">
        <v>227</v>
      </c>
      <c r="K38" s="198" t="s">
        <v>237</v>
      </c>
      <c r="L38" s="198" t="s">
        <v>186</v>
      </c>
      <c r="M38" s="198" t="s">
        <v>209</v>
      </c>
      <c r="N38" s="198" t="s">
        <v>209</v>
      </c>
      <c r="O38" s="198" t="s">
        <v>191</v>
      </c>
      <c r="P38" s="198" t="s">
        <v>129</v>
      </c>
      <c r="Q38" s="198" t="s">
        <v>180</v>
      </c>
      <c r="R38" s="199" t="s">
        <v>180</v>
      </c>
    </row>
    <row r="39" spans="2:36">
      <c r="B39" s="207">
        <v>19</v>
      </c>
      <c r="C39" s="197" t="s">
        <v>169</v>
      </c>
      <c r="D39" s="198" t="s">
        <v>189</v>
      </c>
      <c r="E39" s="198" t="s">
        <v>210</v>
      </c>
      <c r="F39" s="198" t="s">
        <v>203</v>
      </c>
      <c r="G39" s="198" t="s">
        <v>223</v>
      </c>
      <c r="H39" s="198" t="s">
        <v>131</v>
      </c>
      <c r="I39" s="198" t="s">
        <v>241</v>
      </c>
      <c r="J39" s="198" t="s">
        <v>175</v>
      </c>
      <c r="K39" s="198" t="s">
        <v>189</v>
      </c>
      <c r="L39" s="198" t="s">
        <v>205</v>
      </c>
      <c r="M39" s="198" t="s">
        <v>190</v>
      </c>
      <c r="N39" s="198" t="s">
        <v>176</v>
      </c>
      <c r="O39" s="198" t="s">
        <v>215</v>
      </c>
      <c r="P39" s="198" t="s">
        <v>150</v>
      </c>
      <c r="Q39" s="198" t="s">
        <v>235</v>
      </c>
      <c r="R39" s="199" t="s">
        <v>235</v>
      </c>
    </row>
    <row r="40" spans="2:36">
      <c r="B40" s="207">
        <v>20</v>
      </c>
      <c r="C40" s="197" t="s">
        <v>162</v>
      </c>
      <c r="D40" s="198" t="s">
        <v>139</v>
      </c>
      <c r="E40" s="198" t="s">
        <v>174</v>
      </c>
      <c r="F40" s="198" t="s">
        <v>156</v>
      </c>
      <c r="G40" s="198" t="s">
        <v>230</v>
      </c>
      <c r="H40" s="198" t="s">
        <v>188</v>
      </c>
      <c r="I40" s="198" t="s">
        <v>235</v>
      </c>
      <c r="J40" s="198" t="s">
        <v>242</v>
      </c>
      <c r="K40" s="198" t="s">
        <v>152</v>
      </c>
      <c r="L40" s="198" t="s">
        <v>239</v>
      </c>
      <c r="M40" s="198" t="s">
        <v>184</v>
      </c>
      <c r="N40" s="198" t="s">
        <v>116</v>
      </c>
      <c r="O40" s="198" t="s">
        <v>158</v>
      </c>
      <c r="P40" s="198" t="s">
        <v>132</v>
      </c>
      <c r="Q40" s="198" t="s">
        <v>240</v>
      </c>
      <c r="R40" s="199" t="s">
        <v>240</v>
      </c>
    </row>
    <row r="41" spans="2:36">
      <c r="B41" s="207">
        <v>21</v>
      </c>
      <c r="C41" s="197" t="s">
        <v>165</v>
      </c>
      <c r="D41" s="198" t="s">
        <v>202</v>
      </c>
      <c r="E41" s="198" t="s">
        <v>199</v>
      </c>
      <c r="F41" s="198" t="s">
        <v>202</v>
      </c>
      <c r="G41" s="198" t="s">
        <v>159</v>
      </c>
      <c r="H41" s="198" t="s">
        <v>156</v>
      </c>
      <c r="I41" s="198" t="s">
        <v>205</v>
      </c>
      <c r="J41" s="198" t="s">
        <v>236</v>
      </c>
      <c r="K41" s="198" t="s">
        <v>144</v>
      </c>
      <c r="L41" s="198" t="s">
        <v>243</v>
      </c>
      <c r="M41" s="198" t="s">
        <v>203</v>
      </c>
      <c r="N41" s="198" t="s">
        <v>116</v>
      </c>
      <c r="O41" s="198" t="s">
        <v>163</v>
      </c>
      <c r="P41" s="198" t="s">
        <v>250</v>
      </c>
      <c r="Q41" s="198" t="s">
        <v>245</v>
      </c>
      <c r="R41" s="199" t="s">
        <v>245</v>
      </c>
    </row>
    <row r="42" spans="2:36">
      <c r="B42" s="207">
        <v>22</v>
      </c>
      <c r="C42" s="197" t="s">
        <v>186</v>
      </c>
      <c r="D42" s="198" t="s">
        <v>184</v>
      </c>
      <c r="E42" s="198" t="s">
        <v>223</v>
      </c>
      <c r="F42" s="198" t="s">
        <v>136</v>
      </c>
      <c r="G42" s="198" t="s">
        <v>201</v>
      </c>
      <c r="H42" s="198" t="s">
        <v>224</v>
      </c>
      <c r="I42" s="198" t="s">
        <v>169</v>
      </c>
      <c r="J42" s="198" t="s">
        <v>224</v>
      </c>
      <c r="K42" s="198" t="s">
        <v>175</v>
      </c>
      <c r="L42" s="198" t="s">
        <v>249</v>
      </c>
      <c r="M42" s="198" t="s">
        <v>167</v>
      </c>
      <c r="N42" s="198" t="s">
        <v>116</v>
      </c>
      <c r="O42" s="198" t="s">
        <v>204</v>
      </c>
      <c r="P42" s="198" t="s">
        <v>140</v>
      </c>
      <c r="Q42" s="198" t="s">
        <v>244</v>
      </c>
      <c r="R42" s="199" t="s">
        <v>244</v>
      </c>
    </row>
    <row r="43" spans="2:36">
      <c r="B43" s="207">
        <v>23</v>
      </c>
      <c r="C43" s="197" t="s">
        <v>176</v>
      </c>
      <c r="D43" s="198" t="s">
        <v>164</v>
      </c>
      <c r="E43" s="198" t="s">
        <v>179</v>
      </c>
      <c r="F43" s="198" t="s">
        <v>194</v>
      </c>
      <c r="G43" s="198" t="s">
        <v>207</v>
      </c>
      <c r="H43" s="198" t="s">
        <v>178</v>
      </c>
      <c r="I43" s="198" t="s">
        <v>148</v>
      </c>
      <c r="J43" s="198" t="s">
        <v>155</v>
      </c>
      <c r="K43" s="198" t="s">
        <v>186</v>
      </c>
      <c r="L43" s="198" t="s">
        <v>152</v>
      </c>
      <c r="M43" s="198" t="s">
        <v>188</v>
      </c>
      <c r="N43" s="198" t="s">
        <v>116</v>
      </c>
      <c r="O43" s="198" t="s">
        <v>180</v>
      </c>
      <c r="P43" s="198" t="s">
        <v>186</v>
      </c>
      <c r="Q43" s="198" t="s">
        <v>250</v>
      </c>
      <c r="R43" s="199" t="s">
        <v>250</v>
      </c>
    </row>
    <row r="44" spans="2:36">
      <c r="B44" s="207">
        <v>24</v>
      </c>
      <c r="C44" s="197" t="s">
        <v>177</v>
      </c>
      <c r="D44" s="198" t="s">
        <v>160</v>
      </c>
      <c r="E44" s="198" t="s">
        <v>256</v>
      </c>
      <c r="F44" s="198" t="s">
        <v>145</v>
      </c>
      <c r="G44" s="198" t="s">
        <v>235</v>
      </c>
      <c r="H44" s="198" t="s">
        <v>149</v>
      </c>
      <c r="I44" s="198" t="s">
        <v>248</v>
      </c>
      <c r="J44" s="198" t="s">
        <v>165</v>
      </c>
      <c r="K44" s="198" t="s">
        <v>205</v>
      </c>
      <c r="L44" s="198" t="s">
        <v>251</v>
      </c>
      <c r="M44" s="198" t="s">
        <v>164</v>
      </c>
      <c r="N44" s="198" t="s">
        <v>116</v>
      </c>
      <c r="O44" s="198" t="s">
        <v>170</v>
      </c>
      <c r="P44" s="198" t="s">
        <v>203</v>
      </c>
      <c r="Q44" s="198" t="s">
        <v>252</v>
      </c>
      <c r="R44" s="199" t="s">
        <v>252</v>
      </c>
    </row>
    <row r="45" spans="2:36">
      <c r="B45" s="207">
        <v>25</v>
      </c>
      <c r="C45" s="197" t="s">
        <v>167</v>
      </c>
      <c r="D45" s="198" t="s">
        <v>196</v>
      </c>
      <c r="E45" s="198" t="s">
        <v>208</v>
      </c>
      <c r="F45" s="198" t="s">
        <v>175</v>
      </c>
      <c r="G45" s="198" t="s">
        <v>218</v>
      </c>
      <c r="H45" s="198" t="s">
        <v>209</v>
      </c>
      <c r="I45" s="198" t="s">
        <v>203</v>
      </c>
      <c r="J45" s="198" t="s">
        <v>161</v>
      </c>
      <c r="K45" s="198" t="s">
        <v>130</v>
      </c>
      <c r="L45" s="198" t="s">
        <v>254</v>
      </c>
      <c r="M45" s="198" t="s">
        <v>154</v>
      </c>
      <c r="N45" s="198" t="s">
        <v>116</v>
      </c>
      <c r="O45" s="198" t="s">
        <v>251</v>
      </c>
      <c r="P45" s="198" t="s">
        <v>246</v>
      </c>
      <c r="Q45" s="198" t="s">
        <v>217</v>
      </c>
      <c r="R45" s="199" t="s">
        <v>217</v>
      </c>
    </row>
    <row r="46" spans="2:36">
      <c r="B46" s="207">
        <v>26</v>
      </c>
      <c r="C46" s="197" t="s">
        <v>131</v>
      </c>
      <c r="D46" s="198" t="s">
        <v>175</v>
      </c>
      <c r="E46" s="198" t="s">
        <v>195</v>
      </c>
      <c r="F46" s="198" t="s">
        <v>164</v>
      </c>
      <c r="G46" s="198" t="s">
        <v>257</v>
      </c>
      <c r="H46" s="198" t="s">
        <v>247</v>
      </c>
      <c r="I46" s="198" t="s">
        <v>247</v>
      </c>
      <c r="J46" s="198" t="s">
        <v>146</v>
      </c>
      <c r="K46" s="198" t="s">
        <v>233</v>
      </c>
      <c r="L46" s="198" t="s">
        <v>153</v>
      </c>
      <c r="M46" s="198" t="s">
        <v>145</v>
      </c>
      <c r="N46" s="198" t="s">
        <v>116</v>
      </c>
      <c r="O46" s="198" t="s">
        <v>222</v>
      </c>
      <c r="P46" s="198" t="s">
        <v>183</v>
      </c>
      <c r="Q46" s="198" t="s">
        <v>132</v>
      </c>
      <c r="R46" s="199" t="s">
        <v>251</v>
      </c>
    </row>
    <row r="47" spans="2:36">
      <c r="B47" s="207">
        <v>27</v>
      </c>
      <c r="C47" s="197" t="s">
        <v>221</v>
      </c>
      <c r="D47" s="198" t="s">
        <v>179</v>
      </c>
      <c r="E47" s="198" t="s">
        <v>258</v>
      </c>
      <c r="F47" s="198" t="s">
        <v>205</v>
      </c>
      <c r="G47" s="198" t="s">
        <v>129</v>
      </c>
      <c r="H47" s="198" t="s">
        <v>195</v>
      </c>
      <c r="I47" s="198" t="s">
        <v>179</v>
      </c>
      <c r="J47" s="198" t="s">
        <v>181</v>
      </c>
      <c r="K47" s="198" t="s">
        <v>255</v>
      </c>
      <c r="L47" s="198" t="s">
        <v>188</v>
      </c>
      <c r="M47" s="198" t="s">
        <v>180</v>
      </c>
      <c r="N47" s="198" t="s">
        <v>116</v>
      </c>
      <c r="O47" s="198" t="s">
        <v>132</v>
      </c>
      <c r="P47" s="198" t="s">
        <v>197</v>
      </c>
      <c r="Q47" s="198" t="s">
        <v>251</v>
      </c>
      <c r="R47" s="199" t="s">
        <v>132</v>
      </c>
    </row>
    <row r="48" spans="2:36">
      <c r="B48" s="207">
        <v>28</v>
      </c>
      <c r="C48" s="197" t="s">
        <v>234</v>
      </c>
      <c r="D48" s="198" t="s">
        <v>211</v>
      </c>
      <c r="E48" s="198" t="s">
        <v>151</v>
      </c>
      <c r="F48" s="198" t="s">
        <v>178</v>
      </c>
      <c r="G48" s="198" t="s">
        <v>176</v>
      </c>
      <c r="H48" s="198" t="s">
        <v>138</v>
      </c>
      <c r="I48" s="198" t="s">
        <v>175</v>
      </c>
      <c r="J48" s="198" t="s">
        <v>188</v>
      </c>
      <c r="K48" s="198" t="s">
        <v>136</v>
      </c>
      <c r="L48" s="198" t="s">
        <v>259</v>
      </c>
      <c r="M48" s="198" t="s">
        <v>197</v>
      </c>
      <c r="N48" s="198" t="s">
        <v>116</v>
      </c>
      <c r="O48" s="198" t="s">
        <v>188</v>
      </c>
      <c r="P48" s="198" t="s">
        <v>209</v>
      </c>
      <c r="Q48" s="198" t="s">
        <v>170</v>
      </c>
      <c r="R48" s="199" t="s">
        <v>158</v>
      </c>
    </row>
    <row r="49" spans="2:18">
      <c r="B49" s="207">
        <v>29</v>
      </c>
      <c r="C49" s="197" t="s">
        <v>180</v>
      </c>
      <c r="D49" s="198" t="s">
        <v>136</v>
      </c>
      <c r="E49" s="198" t="s">
        <v>175</v>
      </c>
      <c r="F49" s="198" t="s">
        <v>208</v>
      </c>
      <c r="G49" s="198" t="s">
        <v>142</v>
      </c>
      <c r="H49" s="198" t="s">
        <v>165</v>
      </c>
      <c r="I49" s="198" t="s">
        <v>263</v>
      </c>
      <c r="J49" s="198" t="s">
        <v>225</v>
      </c>
      <c r="K49" s="198" t="s">
        <v>188</v>
      </c>
      <c r="L49" s="198" t="s">
        <v>260</v>
      </c>
      <c r="M49" s="198" t="s">
        <v>241</v>
      </c>
      <c r="N49" s="198" t="s">
        <v>116</v>
      </c>
      <c r="O49" s="198" t="s">
        <v>228</v>
      </c>
      <c r="P49" s="198" t="s">
        <v>212</v>
      </c>
      <c r="Q49" s="198" t="s">
        <v>158</v>
      </c>
      <c r="R49" s="199" t="s">
        <v>170</v>
      </c>
    </row>
    <row r="50" spans="2:18">
      <c r="B50" s="207">
        <v>30</v>
      </c>
      <c r="C50" s="197" t="s">
        <v>143</v>
      </c>
      <c r="D50" s="198" t="s">
        <v>137</v>
      </c>
      <c r="E50" s="198" t="s">
        <v>253</v>
      </c>
      <c r="F50" s="198" t="s">
        <v>184</v>
      </c>
      <c r="G50" s="198" t="s">
        <v>199</v>
      </c>
      <c r="H50" s="198" t="s">
        <v>180</v>
      </c>
      <c r="I50" s="198" t="s">
        <v>259</v>
      </c>
      <c r="J50" s="198" t="s">
        <v>213</v>
      </c>
      <c r="K50" s="198" t="s">
        <v>227</v>
      </c>
      <c r="L50" s="198" t="s">
        <v>216</v>
      </c>
      <c r="M50" s="198" t="s">
        <v>158</v>
      </c>
      <c r="N50" s="198" t="s">
        <v>116</v>
      </c>
      <c r="O50" s="198" t="s">
        <v>217</v>
      </c>
      <c r="P50" s="198" t="s">
        <v>164</v>
      </c>
      <c r="Q50" s="198" t="s">
        <v>209</v>
      </c>
      <c r="R50" s="199" t="s">
        <v>246</v>
      </c>
    </row>
    <row r="51" spans="2:18">
      <c r="B51" s="207">
        <v>31</v>
      </c>
      <c r="C51" s="197" t="s">
        <v>188</v>
      </c>
      <c r="D51" s="198" t="s">
        <v>195</v>
      </c>
      <c r="E51" s="198" t="s">
        <v>211</v>
      </c>
      <c r="F51" s="198" t="s">
        <v>190</v>
      </c>
      <c r="G51" s="198" t="s">
        <v>152</v>
      </c>
      <c r="H51" s="198" t="s">
        <v>248</v>
      </c>
      <c r="I51" s="198" t="s">
        <v>208</v>
      </c>
      <c r="J51" s="198" t="s">
        <v>182</v>
      </c>
      <c r="K51" s="198" t="s">
        <v>226</v>
      </c>
      <c r="L51" s="198" t="s">
        <v>262</v>
      </c>
      <c r="M51" s="198" t="s">
        <v>230</v>
      </c>
      <c r="N51" s="198" t="s">
        <v>116</v>
      </c>
      <c r="O51" s="198" t="s">
        <v>212</v>
      </c>
      <c r="P51" s="198" t="s">
        <v>169</v>
      </c>
      <c r="Q51" s="198" t="s">
        <v>246</v>
      </c>
      <c r="R51" s="199" t="s">
        <v>135</v>
      </c>
    </row>
    <row r="52" spans="2:18">
      <c r="B52" s="207">
        <v>32</v>
      </c>
      <c r="C52" s="197" t="s">
        <v>184</v>
      </c>
      <c r="D52" s="198" t="s">
        <v>224</v>
      </c>
      <c r="E52" s="198" t="s">
        <v>189</v>
      </c>
      <c r="F52" s="198" t="s">
        <v>224</v>
      </c>
      <c r="G52" s="198" t="s">
        <v>233</v>
      </c>
      <c r="H52" s="198" t="s">
        <v>258</v>
      </c>
      <c r="I52" s="198" t="s">
        <v>217</v>
      </c>
      <c r="J52" s="198" t="s">
        <v>239</v>
      </c>
      <c r="K52" s="198" t="s">
        <v>202</v>
      </c>
      <c r="L52" s="198" t="s">
        <v>144</v>
      </c>
      <c r="M52" s="198" t="s">
        <v>169</v>
      </c>
      <c r="N52" s="198" t="s">
        <v>116</v>
      </c>
      <c r="O52" s="198" t="s">
        <v>250</v>
      </c>
      <c r="P52" s="198" t="s">
        <v>177</v>
      </c>
      <c r="Q52" s="198" t="s">
        <v>135</v>
      </c>
      <c r="R52" s="199" t="s">
        <v>264</v>
      </c>
    </row>
    <row r="53" spans="2:18">
      <c r="B53" s="207">
        <v>33</v>
      </c>
      <c r="C53" s="197" t="s">
        <v>173</v>
      </c>
      <c r="D53" s="198" t="s">
        <v>178</v>
      </c>
      <c r="E53" s="198" t="s">
        <v>232</v>
      </c>
      <c r="F53" s="198" t="s">
        <v>188</v>
      </c>
      <c r="G53" s="198" t="s">
        <v>145</v>
      </c>
      <c r="H53" s="198" t="s">
        <v>230</v>
      </c>
      <c r="I53" s="198" t="s">
        <v>170</v>
      </c>
      <c r="J53" s="198" t="s">
        <v>137</v>
      </c>
      <c r="K53" s="198" t="s">
        <v>261</v>
      </c>
      <c r="L53" s="198" t="s">
        <v>164</v>
      </c>
      <c r="M53" s="198" t="s">
        <v>205</v>
      </c>
      <c r="N53" s="198" t="s">
        <v>116</v>
      </c>
      <c r="O53" s="198" t="s">
        <v>135</v>
      </c>
      <c r="P53" s="198" t="s">
        <v>180</v>
      </c>
      <c r="Q53" s="198" t="s">
        <v>264</v>
      </c>
      <c r="R53" s="199" t="s">
        <v>265</v>
      </c>
    </row>
    <row r="54" spans="2:18">
      <c r="B54" s="207">
        <v>34</v>
      </c>
      <c r="C54" s="197" t="s">
        <v>181</v>
      </c>
      <c r="D54" s="198" t="s">
        <v>173</v>
      </c>
      <c r="E54" s="198" t="s">
        <v>269</v>
      </c>
      <c r="F54" s="198" t="s">
        <v>180</v>
      </c>
      <c r="G54" s="198" t="s">
        <v>192</v>
      </c>
      <c r="H54" s="198" t="s">
        <v>175</v>
      </c>
      <c r="I54" s="198" t="s">
        <v>145</v>
      </c>
      <c r="J54" s="198" t="s">
        <v>143</v>
      </c>
      <c r="K54" s="198" t="s">
        <v>135</v>
      </c>
      <c r="L54" s="198" t="s">
        <v>267</v>
      </c>
      <c r="M54" s="198" t="s">
        <v>217</v>
      </c>
      <c r="N54" s="198" t="s">
        <v>116</v>
      </c>
      <c r="O54" s="198" t="s">
        <v>239</v>
      </c>
      <c r="P54" s="198" t="s">
        <v>200</v>
      </c>
      <c r="Q54" s="198" t="s">
        <v>265</v>
      </c>
      <c r="R54" s="199" t="s">
        <v>268</v>
      </c>
    </row>
    <row r="55" spans="2:18">
      <c r="B55" s="207">
        <v>35</v>
      </c>
      <c r="C55" s="197" t="s">
        <v>158</v>
      </c>
      <c r="D55" s="198" t="s">
        <v>146</v>
      </c>
      <c r="E55" s="198" t="s">
        <v>248</v>
      </c>
      <c r="F55" s="198" t="s">
        <v>187</v>
      </c>
      <c r="G55" s="198" t="s">
        <v>206</v>
      </c>
      <c r="H55" s="198" t="s">
        <v>177</v>
      </c>
      <c r="I55" s="198" t="s">
        <v>187</v>
      </c>
      <c r="J55" s="198" t="s">
        <v>173</v>
      </c>
      <c r="K55" s="198" t="s">
        <v>259</v>
      </c>
      <c r="L55" s="198" t="s">
        <v>250</v>
      </c>
      <c r="M55" s="198" t="s">
        <v>187</v>
      </c>
      <c r="N55" s="198" t="s">
        <v>116</v>
      </c>
      <c r="O55" s="198" t="s">
        <v>235</v>
      </c>
      <c r="P55" s="198" t="s">
        <v>251</v>
      </c>
      <c r="Q55" s="198" t="s">
        <v>268</v>
      </c>
      <c r="R55" s="199" t="s">
        <v>209</v>
      </c>
    </row>
    <row r="56" spans="2:18">
      <c r="B56" s="207">
        <v>36</v>
      </c>
      <c r="C56" s="197" t="s">
        <v>191</v>
      </c>
      <c r="D56" s="198" t="s">
        <v>159</v>
      </c>
      <c r="E56" s="198" t="s">
        <v>196</v>
      </c>
      <c r="F56" s="198" t="s">
        <v>173</v>
      </c>
      <c r="G56" s="198" t="s">
        <v>274</v>
      </c>
      <c r="H56" s="198" t="s">
        <v>143</v>
      </c>
      <c r="I56" s="198" t="s">
        <v>226</v>
      </c>
      <c r="J56" s="198" t="s">
        <v>247</v>
      </c>
      <c r="K56" s="198" t="s">
        <v>266</v>
      </c>
      <c r="L56" s="198" t="s">
        <v>270</v>
      </c>
      <c r="M56" s="198" t="s">
        <v>212</v>
      </c>
      <c r="N56" s="198" t="s">
        <v>116</v>
      </c>
      <c r="O56" s="198" t="s">
        <v>173</v>
      </c>
      <c r="P56" s="198" t="s">
        <v>211</v>
      </c>
      <c r="Q56" s="198" t="s">
        <v>271</v>
      </c>
      <c r="R56" s="199" t="s">
        <v>130</v>
      </c>
    </row>
    <row r="57" spans="2:18">
      <c r="B57" s="207">
        <v>37</v>
      </c>
      <c r="C57" s="197" t="s">
        <v>164</v>
      </c>
      <c r="D57" s="198" t="s">
        <v>208</v>
      </c>
      <c r="E57" s="198" t="s">
        <v>138</v>
      </c>
      <c r="F57" s="198" t="s">
        <v>167</v>
      </c>
      <c r="G57" s="198" t="s">
        <v>181</v>
      </c>
      <c r="H57" s="198" t="s">
        <v>184</v>
      </c>
      <c r="I57" s="198" t="s">
        <v>131</v>
      </c>
      <c r="J57" s="198" t="s">
        <v>231</v>
      </c>
      <c r="K57" s="198" t="s">
        <v>208</v>
      </c>
      <c r="L57" s="198" t="s">
        <v>272</v>
      </c>
      <c r="M57" s="198" t="s">
        <v>235</v>
      </c>
      <c r="N57" s="198" t="s">
        <v>116</v>
      </c>
      <c r="O57" s="198" t="s">
        <v>244</v>
      </c>
      <c r="P57" s="198" t="s">
        <v>221</v>
      </c>
      <c r="Q57" s="198" t="s">
        <v>273</v>
      </c>
      <c r="R57" s="199" t="s">
        <v>273</v>
      </c>
    </row>
    <row r="58" spans="2:18">
      <c r="B58" s="207">
        <v>38</v>
      </c>
      <c r="C58" s="197" t="s">
        <v>155</v>
      </c>
      <c r="D58" s="198" t="s">
        <v>206</v>
      </c>
      <c r="E58" s="198" t="s">
        <v>186</v>
      </c>
      <c r="F58" s="198" t="s">
        <v>212</v>
      </c>
      <c r="G58" s="198" t="s">
        <v>282</v>
      </c>
      <c r="H58" s="198" t="s">
        <v>170</v>
      </c>
      <c r="I58" s="198" t="s">
        <v>155</v>
      </c>
      <c r="J58" s="198" t="s">
        <v>164</v>
      </c>
      <c r="K58" s="198" t="s">
        <v>254</v>
      </c>
      <c r="L58" s="198" t="s">
        <v>275</v>
      </c>
      <c r="M58" s="198" t="s">
        <v>247</v>
      </c>
      <c r="N58" s="198" t="s">
        <v>116</v>
      </c>
      <c r="O58" s="198" t="s">
        <v>227</v>
      </c>
      <c r="P58" s="198" t="s">
        <v>207</v>
      </c>
      <c r="Q58" s="198" t="s">
        <v>130</v>
      </c>
      <c r="R58" s="199" t="s">
        <v>271</v>
      </c>
    </row>
    <row r="59" spans="2:18">
      <c r="B59" s="207">
        <v>39</v>
      </c>
      <c r="C59" s="197" t="s">
        <v>151</v>
      </c>
      <c r="D59" s="198" t="s">
        <v>149</v>
      </c>
      <c r="E59" s="198" t="s">
        <v>276</v>
      </c>
      <c r="F59" s="198" t="s">
        <v>158</v>
      </c>
      <c r="G59" s="198" t="s">
        <v>136</v>
      </c>
      <c r="H59" s="198" t="s">
        <v>190</v>
      </c>
      <c r="I59" s="198" t="s">
        <v>164</v>
      </c>
      <c r="J59" s="198" t="s">
        <v>206</v>
      </c>
      <c r="K59" s="198" t="s">
        <v>241</v>
      </c>
      <c r="L59" s="198" t="s">
        <v>277</v>
      </c>
      <c r="M59" s="198" t="s">
        <v>226</v>
      </c>
      <c r="N59" s="198" t="s">
        <v>116</v>
      </c>
      <c r="O59" s="198" t="s">
        <v>240</v>
      </c>
      <c r="P59" s="198" t="s">
        <v>215</v>
      </c>
      <c r="Q59" s="198" t="s">
        <v>194</v>
      </c>
      <c r="R59" s="199" t="s">
        <v>194</v>
      </c>
    </row>
    <row r="60" spans="2:18">
      <c r="B60" s="207">
        <v>40</v>
      </c>
      <c r="C60" s="197" t="s">
        <v>227</v>
      </c>
      <c r="D60" s="198" t="s">
        <v>171</v>
      </c>
      <c r="E60" s="198" t="s">
        <v>279</v>
      </c>
      <c r="F60" s="198" t="s">
        <v>217</v>
      </c>
      <c r="G60" s="198" t="s">
        <v>232</v>
      </c>
      <c r="H60" s="198" t="s">
        <v>144</v>
      </c>
      <c r="I60" s="198" t="s">
        <v>253</v>
      </c>
      <c r="J60" s="198" t="s">
        <v>263</v>
      </c>
      <c r="K60" s="198" t="s">
        <v>258</v>
      </c>
      <c r="L60" s="198" t="s">
        <v>278</v>
      </c>
      <c r="M60" s="198" t="s">
        <v>131</v>
      </c>
      <c r="N60" s="198" t="s">
        <v>116</v>
      </c>
      <c r="O60" s="198" t="s">
        <v>245</v>
      </c>
      <c r="P60" s="198" t="s">
        <v>165</v>
      </c>
      <c r="Q60" s="198" t="s">
        <v>173</v>
      </c>
      <c r="R60" s="199" t="s">
        <v>173</v>
      </c>
    </row>
    <row r="61" spans="2:18">
      <c r="B61" s="207">
        <v>41</v>
      </c>
      <c r="C61" s="197" t="s">
        <v>170</v>
      </c>
      <c r="D61" s="198" t="s">
        <v>156</v>
      </c>
      <c r="E61" s="198" t="s">
        <v>254</v>
      </c>
      <c r="F61" s="198" t="s">
        <v>140</v>
      </c>
      <c r="G61" s="198" t="s">
        <v>286</v>
      </c>
      <c r="H61" s="198" t="s">
        <v>152</v>
      </c>
      <c r="I61" s="198" t="s">
        <v>232</v>
      </c>
      <c r="J61" s="198" t="s">
        <v>232</v>
      </c>
      <c r="K61" s="198" t="s">
        <v>215</v>
      </c>
      <c r="L61" s="198" t="s">
        <v>198</v>
      </c>
      <c r="M61" s="198" t="s">
        <v>231</v>
      </c>
      <c r="N61" s="198" t="s">
        <v>116</v>
      </c>
      <c r="O61" s="198" t="s">
        <v>134</v>
      </c>
      <c r="P61" s="198" t="s">
        <v>270</v>
      </c>
      <c r="Q61" s="198" t="s">
        <v>280</v>
      </c>
      <c r="R61" s="199" t="s">
        <v>280</v>
      </c>
    </row>
    <row r="62" spans="2:18">
      <c r="B62" s="207">
        <v>42</v>
      </c>
      <c r="C62" s="197" t="s">
        <v>215</v>
      </c>
      <c r="D62" s="198" t="s">
        <v>188</v>
      </c>
      <c r="E62" s="198" t="s">
        <v>213</v>
      </c>
      <c r="F62" s="198" t="s">
        <v>189</v>
      </c>
      <c r="G62" s="198" t="s">
        <v>256</v>
      </c>
      <c r="H62" s="198" t="s">
        <v>219</v>
      </c>
      <c r="I62" s="198" t="s">
        <v>189</v>
      </c>
      <c r="J62" s="198" t="s">
        <v>131</v>
      </c>
      <c r="K62" s="198" t="s">
        <v>224</v>
      </c>
      <c r="L62" s="198" t="s">
        <v>281</v>
      </c>
      <c r="M62" s="198" t="s">
        <v>142</v>
      </c>
      <c r="N62" s="198" t="s">
        <v>116</v>
      </c>
      <c r="O62" s="198" t="s">
        <v>209</v>
      </c>
      <c r="P62" s="198" t="s">
        <v>262</v>
      </c>
      <c r="Q62" s="198" t="s">
        <v>167</v>
      </c>
      <c r="R62" s="199" t="s">
        <v>167</v>
      </c>
    </row>
    <row r="63" spans="2:18">
      <c r="B63" s="207">
        <v>43</v>
      </c>
      <c r="C63" s="197" t="s">
        <v>212</v>
      </c>
      <c r="D63" s="198" t="s">
        <v>197</v>
      </c>
      <c r="E63" s="198" t="s">
        <v>224</v>
      </c>
      <c r="F63" s="198" t="s">
        <v>131</v>
      </c>
      <c r="G63" s="198" t="s">
        <v>171</v>
      </c>
      <c r="H63" s="198" t="s">
        <v>229</v>
      </c>
      <c r="I63" s="198" t="s">
        <v>172</v>
      </c>
      <c r="J63" s="198" t="s">
        <v>226</v>
      </c>
      <c r="K63" s="198" t="s">
        <v>155</v>
      </c>
      <c r="L63" s="198" t="s">
        <v>223</v>
      </c>
      <c r="M63" s="198" t="s">
        <v>227</v>
      </c>
      <c r="N63" s="198" t="s">
        <v>116</v>
      </c>
      <c r="O63" s="198" t="s">
        <v>194</v>
      </c>
      <c r="P63" s="198" t="s">
        <v>226</v>
      </c>
      <c r="Q63" s="198" t="s">
        <v>134</v>
      </c>
      <c r="R63" s="199" t="s">
        <v>134</v>
      </c>
    </row>
    <row r="64" spans="2:18">
      <c r="B64" s="207">
        <v>44</v>
      </c>
      <c r="C64" s="197" t="s">
        <v>239</v>
      </c>
      <c r="D64" s="198" t="s">
        <v>227</v>
      </c>
      <c r="E64" s="198" t="s">
        <v>205</v>
      </c>
      <c r="F64" s="198" t="s">
        <v>232</v>
      </c>
      <c r="G64" s="198" t="s">
        <v>263</v>
      </c>
      <c r="H64" s="198" t="s">
        <v>283</v>
      </c>
      <c r="I64" s="198" t="s">
        <v>151</v>
      </c>
      <c r="J64" s="198" t="s">
        <v>208</v>
      </c>
      <c r="K64" s="198" t="s">
        <v>196</v>
      </c>
      <c r="L64" s="198" t="s">
        <v>230</v>
      </c>
      <c r="M64" s="198" t="s">
        <v>225</v>
      </c>
      <c r="N64" s="198" t="s">
        <v>116</v>
      </c>
      <c r="O64" s="198" t="s">
        <v>252</v>
      </c>
      <c r="P64" s="198" t="s">
        <v>222</v>
      </c>
      <c r="Q64" s="198" t="s">
        <v>143</v>
      </c>
      <c r="R64" s="199" t="s">
        <v>143</v>
      </c>
    </row>
    <row r="65" spans="2:18">
      <c r="B65" s="207">
        <v>45</v>
      </c>
      <c r="C65" s="197" t="s">
        <v>140</v>
      </c>
      <c r="D65" s="198" t="s">
        <v>203</v>
      </c>
      <c r="E65" s="198" t="s">
        <v>283</v>
      </c>
      <c r="F65" s="198" t="s">
        <v>247</v>
      </c>
      <c r="G65" s="198" t="s">
        <v>276</v>
      </c>
      <c r="H65" s="198" t="s">
        <v>220</v>
      </c>
      <c r="I65" s="198" t="s">
        <v>224</v>
      </c>
      <c r="J65" s="198" t="s">
        <v>139</v>
      </c>
      <c r="K65" s="198" t="s">
        <v>195</v>
      </c>
      <c r="L65" s="198" t="s">
        <v>279</v>
      </c>
      <c r="M65" s="198" t="s">
        <v>258</v>
      </c>
      <c r="N65" s="198" t="s">
        <v>116</v>
      </c>
      <c r="O65" s="198" t="s">
        <v>246</v>
      </c>
      <c r="P65" s="198" t="s">
        <v>288</v>
      </c>
      <c r="Q65" s="198" t="s">
        <v>186</v>
      </c>
      <c r="R65" s="199" t="s">
        <v>186</v>
      </c>
    </row>
    <row r="66" spans="2:18">
      <c r="B66" s="207">
        <v>46</v>
      </c>
      <c r="C66" s="197" t="s">
        <v>202</v>
      </c>
      <c r="D66" s="198" t="s">
        <v>190</v>
      </c>
      <c r="E66" s="198" t="s">
        <v>187</v>
      </c>
      <c r="F66" s="198" t="s">
        <v>280</v>
      </c>
      <c r="G66" s="198" t="s">
        <v>149</v>
      </c>
      <c r="H66" s="198" t="s">
        <v>203</v>
      </c>
      <c r="I66" s="198" t="s">
        <v>280</v>
      </c>
      <c r="J66" s="198" t="s">
        <v>220</v>
      </c>
      <c r="K66" s="198" t="s">
        <v>198</v>
      </c>
      <c r="L66" s="198" t="s">
        <v>257</v>
      </c>
      <c r="M66" s="198" t="s">
        <v>208</v>
      </c>
      <c r="N66" s="198" t="s">
        <v>116</v>
      </c>
      <c r="O66" s="198" t="s">
        <v>205</v>
      </c>
      <c r="P66" s="198" t="s">
        <v>242</v>
      </c>
      <c r="Q66" s="198" t="s">
        <v>145</v>
      </c>
      <c r="R66" s="199" t="s">
        <v>145</v>
      </c>
    </row>
    <row r="67" spans="2:18">
      <c r="B67" s="207">
        <v>47</v>
      </c>
      <c r="C67" s="197" t="s">
        <v>163</v>
      </c>
      <c r="D67" s="198" t="s">
        <v>185</v>
      </c>
      <c r="E67" s="198" t="s">
        <v>130</v>
      </c>
      <c r="F67" s="198" t="s">
        <v>197</v>
      </c>
      <c r="G67" s="198" t="s">
        <v>130</v>
      </c>
      <c r="H67" s="198" t="s">
        <v>253</v>
      </c>
      <c r="I67" s="198" t="s">
        <v>258</v>
      </c>
      <c r="J67" s="198" t="s">
        <v>205</v>
      </c>
      <c r="K67" s="198" t="s">
        <v>172</v>
      </c>
      <c r="L67" s="198" t="s">
        <v>206</v>
      </c>
      <c r="M67" s="198" t="s">
        <v>219</v>
      </c>
      <c r="N67" s="198" t="s">
        <v>116</v>
      </c>
      <c r="O67" s="198" t="s">
        <v>184</v>
      </c>
      <c r="P67" s="198" t="s">
        <v>279</v>
      </c>
      <c r="Q67" s="198" t="s">
        <v>165</v>
      </c>
      <c r="R67" s="199" t="s">
        <v>165</v>
      </c>
    </row>
    <row r="68" spans="2:18">
      <c r="B68" s="207">
        <v>48</v>
      </c>
      <c r="C68" s="197" t="s">
        <v>194</v>
      </c>
      <c r="D68" s="198" t="s">
        <v>205</v>
      </c>
      <c r="E68" s="198" t="s">
        <v>145</v>
      </c>
      <c r="F68" s="198" t="s">
        <v>168</v>
      </c>
      <c r="G68" s="198" t="s">
        <v>166</v>
      </c>
      <c r="H68" s="198" t="s">
        <v>160</v>
      </c>
      <c r="I68" s="198" t="s">
        <v>223</v>
      </c>
      <c r="J68" s="198" t="s">
        <v>203</v>
      </c>
      <c r="K68" s="198" t="s">
        <v>263</v>
      </c>
      <c r="L68" s="198" t="s">
        <v>285</v>
      </c>
      <c r="M68" s="198" t="s">
        <v>280</v>
      </c>
      <c r="N68" s="198" t="s">
        <v>116</v>
      </c>
      <c r="O68" s="198" t="s">
        <v>186</v>
      </c>
      <c r="P68" s="198" t="s">
        <v>144</v>
      </c>
      <c r="Q68" s="198" t="s">
        <v>224</v>
      </c>
      <c r="R68" s="199" t="s">
        <v>224</v>
      </c>
    </row>
    <row r="69" spans="2:18">
      <c r="B69" s="207">
        <v>49</v>
      </c>
      <c r="C69" s="197" t="s">
        <v>209</v>
      </c>
      <c r="D69" s="198" t="s">
        <v>213</v>
      </c>
      <c r="E69" s="198" t="s">
        <v>287</v>
      </c>
      <c r="F69" s="198" t="s">
        <v>154</v>
      </c>
      <c r="G69" s="198" t="s">
        <v>277</v>
      </c>
      <c r="H69" s="198" t="s">
        <v>194</v>
      </c>
      <c r="I69" s="198" t="s">
        <v>195</v>
      </c>
      <c r="J69" s="198" t="s">
        <v>261</v>
      </c>
      <c r="K69" s="198" t="s">
        <v>284</v>
      </c>
      <c r="L69" s="198" t="s">
        <v>133</v>
      </c>
      <c r="M69" s="198" t="s">
        <v>189</v>
      </c>
      <c r="N69" s="198" t="s">
        <v>116</v>
      </c>
      <c r="O69" s="198" t="s">
        <v>130</v>
      </c>
      <c r="P69" s="198" t="s">
        <v>244</v>
      </c>
      <c r="Q69" s="198" t="s">
        <v>202</v>
      </c>
      <c r="R69" s="199" t="s">
        <v>202</v>
      </c>
    </row>
    <row r="70" spans="2:18">
      <c r="B70" s="207">
        <v>50</v>
      </c>
      <c r="C70" s="197" t="s">
        <v>204</v>
      </c>
      <c r="D70" s="198" t="s">
        <v>161</v>
      </c>
      <c r="E70" s="198" t="s">
        <v>247</v>
      </c>
      <c r="F70" s="198" t="s">
        <v>155</v>
      </c>
      <c r="G70" s="198" t="s">
        <v>248</v>
      </c>
      <c r="H70" s="198" t="s">
        <v>211</v>
      </c>
      <c r="I70" s="198" t="s">
        <v>197</v>
      </c>
      <c r="J70" s="198" t="s">
        <v>202</v>
      </c>
      <c r="K70" s="198" t="s">
        <v>167</v>
      </c>
      <c r="L70" s="198" t="s">
        <v>287</v>
      </c>
      <c r="M70" s="198" t="s">
        <v>170</v>
      </c>
      <c r="N70" s="198" t="s">
        <v>116</v>
      </c>
      <c r="O70" s="198" t="s">
        <v>238</v>
      </c>
      <c r="P70" s="198" t="s">
        <v>130</v>
      </c>
      <c r="Q70" s="198" t="s">
        <v>164</v>
      </c>
      <c r="R70" s="199" t="s">
        <v>164</v>
      </c>
    </row>
    <row r="71" spans="2:18">
      <c r="B71" s="207">
        <v>51</v>
      </c>
      <c r="C71" s="197" t="s">
        <v>251</v>
      </c>
      <c r="D71" s="198" t="s">
        <v>194</v>
      </c>
      <c r="E71" s="198" t="s">
        <v>233</v>
      </c>
      <c r="F71" s="198" t="s">
        <v>152</v>
      </c>
      <c r="G71" s="198" t="s">
        <v>219</v>
      </c>
      <c r="H71" s="198" t="s">
        <v>179</v>
      </c>
      <c r="I71" s="198" t="s">
        <v>140</v>
      </c>
      <c r="J71" s="198" t="s">
        <v>212</v>
      </c>
      <c r="K71" s="198" t="s">
        <v>211</v>
      </c>
      <c r="L71" s="198" t="s">
        <v>158</v>
      </c>
      <c r="M71" s="198" t="s">
        <v>248</v>
      </c>
      <c r="N71" s="198" t="s">
        <v>116</v>
      </c>
      <c r="O71" s="198" t="s">
        <v>258</v>
      </c>
      <c r="P71" s="198" t="s">
        <v>148</v>
      </c>
      <c r="Q71" s="198" t="s">
        <v>200</v>
      </c>
      <c r="R71" s="199" t="s">
        <v>200</v>
      </c>
    </row>
    <row r="72" spans="2:18">
      <c r="B72" s="207">
        <v>52</v>
      </c>
      <c r="C72" s="197" t="s">
        <v>205</v>
      </c>
      <c r="D72" s="198" t="s">
        <v>242</v>
      </c>
      <c r="E72" s="198" t="s">
        <v>220</v>
      </c>
      <c r="F72" s="198" t="s">
        <v>169</v>
      </c>
      <c r="G72" s="198" t="s">
        <v>146</v>
      </c>
      <c r="H72" s="198" t="s">
        <v>154</v>
      </c>
      <c r="I72" s="198" t="s">
        <v>227</v>
      </c>
      <c r="J72" s="198" t="s">
        <v>178</v>
      </c>
      <c r="K72" s="198" t="s">
        <v>149</v>
      </c>
      <c r="L72" s="198" t="s">
        <v>197</v>
      </c>
      <c r="M72" s="198" t="s">
        <v>244</v>
      </c>
      <c r="N72" s="198" t="s">
        <v>116</v>
      </c>
      <c r="O72" s="198" t="s">
        <v>265</v>
      </c>
      <c r="P72" s="198" t="s">
        <v>220</v>
      </c>
      <c r="Q72" s="198" t="s">
        <v>238</v>
      </c>
      <c r="R72" s="199" t="s">
        <v>238</v>
      </c>
    </row>
    <row r="73" spans="2:18">
      <c r="B73" s="207">
        <v>53</v>
      </c>
      <c r="C73" s="197" t="s">
        <v>217</v>
      </c>
      <c r="D73" s="198" t="s">
        <v>232</v>
      </c>
      <c r="E73" s="198" t="s">
        <v>242</v>
      </c>
      <c r="F73" s="198" t="s">
        <v>241</v>
      </c>
      <c r="G73" s="198" t="s">
        <v>151</v>
      </c>
      <c r="H73" s="198" t="s">
        <v>202</v>
      </c>
      <c r="I73" s="198" t="s">
        <v>257</v>
      </c>
      <c r="J73" s="198" t="s">
        <v>259</v>
      </c>
      <c r="K73" s="198" t="s">
        <v>134</v>
      </c>
      <c r="L73" s="198" t="s">
        <v>289</v>
      </c>
      <c r="M73" s="198" t="s">
        <v>287</v>
      </c>
      <c r="N73" s="198" t="s">
        <v>116</v>
      </c>
      <c r="O73" s="198" t="s">
        <v>264</v>
      </c>
      <c r="P73" s="198" t="s">
        <v>248</v>
      </c>
      <c r="Q73" s="198" t="s">
        <v>241</v>
      </c>
      <c r="R73" s="199" t="s">
        <v>241</v>
      </c>
    </row>
    <row r="74" spans="2:18">
      <c r="B74" s="207">
        <v>54</v>
      </c>
      <c r="C74" s="197" t="s">
        <v>222</v>
      </c>
      <c r="D74" s="198" t="s">
        <v>209</v>
      </c>
      <c r="E74" s="198" t="s">
        <v>166</v>
      </c>
      <c r="F74" s="198" t="s">
        <v>230</v>
      </c>
      <c r="G74" s="198" t="s">
        <v>175</v>
      </c>
      <c r="H74" s="198" t="s">
        <v>259</v>
      </c>
      <c r="I74" s="198" t="s">
        <v>207</v>
      </c>
      <c r="J74" s="198" t="s">
        <v>171</v>
      </c>
      <c r="K74" s="198" t="s">
        <v>243</v>
      </c>
      <c r="L74" s="198" t="s">
        <v>200</v>
      </c>
      <c r="M74" s="198" t="s">
        <v>224</v>
      </c>
      <c r="N74" s="198" t="s">
        <v>116</v>
      </c>
      <c r="O74" s="198" t="s">
        <v>161</v>
      </c>
      <c r="P74" s="198" t="s">
        <v>202</v>
      </c>
      <c r="Q74" s="198" t="s">
        <v>289</v>
      </c>
      <c r="R74" s="199" t="s">
        <v>289</v>
      </c>
    </row>
    <row r="75" spans="2:18">
      <c r="B75" s="207">
        <v>55</v>
      </c>
      <c r="C75" s="197" t="s">
        <v>161</v>
      </c>
      <c r="D75" s="198" t="s">
        <v>247</v>
      </c>
      <c r="E75" s="198" t="s">
        <v>161</v>
      </c>
      <c r="F75" s="198" t="s">
        <v>289</v>
      </c>
      <c r="G75" s="198" t="s">
        <v>174</v>
      </c>
      <c r="H75" s="198" t="s">
        <v>214</v>
      </c>
      <c r="I75" s="198" t="s">
        <v>262</v>
      </c>
      <c r="J75" s="198" t="s">
        <v>214</v>
      </c>
      <c r="K75" s="198" t="s">
        <v>164</v>
      </c>
      <c r="L75" s="198" t="s">
        <v>154</v>
      </c>
      <c r="M75" s="198" t="s">
        <v>156</v>
      </c>
      <c r="N75" s="198" t="s">
        <v>116</v>
      </c>
      <c r="O75" s="198" t="s">
        <v>164</v>
      </c>
      <c r="P75" s="198" t="s">
        <v>280</v>
      </c>
      <c r="Q75" s="198" t="s">
        <v>188</v>
      </c>
      <c r="R75" s="199" t="s">
        <v>188</v>
      </c>
    </row>
    <row r="76" spans="2:18">
      <c r="B76" s="207">
        <v>56</v>
      </c>
      <c r="C76" s="197" t="s">
        <v>235</v>
      </c>
      <c r="D76" s="198" t="s">
        <v>225</v>
      </c>
      <c r="E76" s="198" t="s">
        <v>282</v>
      </c>
      <c r="F76" s="198" t="s">
        <v>170</v>
      </c>
      <c r="G76" s="198" t="s">
        <v>168</v>
      </c>
      <c r="H76" s="198" t="s">
        <v>145</v>
      </c>
      <c r="I76" s="198" t="s">
        <v>153</v>
      </c>
      <c r="J76" s="198" t="s">
        <v>207</v>
      </c>
      <c r="K76" s="198" t="s">
        <v>247</v>
      </c>
      <c r="L76" s="198" t="s">
        <v>170</v>
      </c>
      <c r="M76" s="198" t="s">
        <v>155</v>
      </c>
      <c r="N76" s="198" t="s">
        <v>116</v>
      </c>
      <c r="O76" s="198" t="s">
        <v>262</v>
      </c>
      <c r="P76" s="198" t="s">
        <v>162</v>
      </c>
      <c r="Q76" s="198" t="s">
        <v>184</v>
      </c>
      <c r="R76" s="199" t="s">
        <v>184</v>
      </c>
    </row>
    <row r="77" spans="2:18">
      <c r="B77" s="207">
        <v>57</v>
      </c>
      <c r="C77" s="197" t="s">
        <v>228</v>
      </c>
      <c r="D77" s="198" t="s">
        <v>152</v>
      </c>
      <c r="E77" s="198" t="s">
        <v>146</v>
      </c>
      <c r="F77" s="198" t="s">
        <v>256</v>
      </c>
      <c r="G77" s="198" t="s">
        <v>210</v>
      </c>
      <c r="H77" s="198" t="s">
        <v>185</v>
      </c>
      <c r="I77" s="198" t="s">
        <v>200</v>
      </c>
      <c r="J77" s="198" t="s">
        <v>233</v>
      </c>
      <c r="K77" s="198" t="s">
        <v>249</v>
      </c>
      <c r="L77" s="198" t="s">
        <v>149</v>
      </c>
      <c r="M77" s="198" t="s">
        <v>263</v>
      </c>
      <c r="N77" s="198" t="s">
        <v>116</v>
      </c>
      <c r="O77" s="198" t="s">
        <v>268</v>
      </c>
      <c r="P77" s="198" t="s">
        <v>151</v>
      </c>
      <c r="Q77" s="198" t="s">
        <v>292</v>
      </c>
      <c r="R77" s="199" t="s">
        <v>292</v>
      </c>
    </row>
    <row r="78" spans="2:18">
      <c r="B78" s="207">
        <v>58</v>
      </c>
      <c r="C78" s="197" t="s">
        <v>224</v>
      </c>
      <c r="D78" s="198" t="s">
        <v>192</v>
      </c>
      <c r="E78" s="198" t="s">
        <v>277</v>
      </c>
      <c r="F78" s="198" t="s">
        <v>213</v>
      </c>
      <c r="G78" s="198" t="s">
        <v>279</v>
      </c>
      <c r="H78" s="198" t="s">
        <v>171</v>
      </c>
      <c r="I78" s="198" t="s">
        <v>218</v>
      </c>
      <c r="J78" s="198" t="s">
        <v>156</v>
      </c>
      <c r="K78" s="198" t="s">
        <v>290</v>
      </c>
      <c r="L78" s="198" t="s">
        <v>134</v>
      </c>
      <c r="M78" s="198" t="s">
        <v>239</v>
      </c>
      <c r="N78" s="198" t="s">
        <v>116</v>
      </c>
      <c r="O78" s="198" t="s">
        <v>280</v>
      </c>
      <c r="P78" s="198" t="s">
        <v>234</v>
      </c>
      <c r="Q78" s="198" t="s">
        <v>291</v>
      </c>
      <c r="R78" s="199" t="s">
        <v>291</v>
      </c>
    </row>
    <row r="79" spans="2:18">
      <c r="B79" s="207">
        <v>59</v>
      </c>
      <c r="C79" s="197" t="s">
        <v>250</v>
      </c>
      <c r="D79" s="198" t="s">
        <v>180</v>
      </c>
      <c r="E79" s="198" t="s">
        <v>133</v>
      </c>
      <c r="F79" s="198" t="s">
        <v>258</v>
      </c>
      <c r="G79" s="198" t="s">
        <v>157</v>
      </c>
      <c r="H79" s="198" t="s">
        <v>276</v>
      </c>
      <c r="I79" s="198" t="s">
        <v>176</v>
      </c>
      <c r="J79" s="198" t="s">
        <v>190</v>
      </c>
      <c r="K79" s="198" t="s">
        <v>239</v>
      </c>
      <c r="L79" s="198" t="s">
        <v>116</v>
      </c>
      <c r="M79" s="198" t="s">
        <v>220</v>
      </c>
      <c r="N79" s="198" t="s">
        <v>116</v>
      </c>
      <c r="O79" s="198" t="s">
        <v>273</v>
      </c>
      <c r="P79" s="198" t="s">
        <v>235</v>
      </c>
      <c r="Q79" s="198" t="s">
        <v>155</v>
      </c>
      <c r="R79" s="199" t="s">
        <v>155</v>
      </c>
    </row>
    <row r="80" spans="2:18">
      <c r="B80" s="207">
        <v>60</v>
      </c>
      <c r="C80" s="197" t="s">
        <v>258</v>
      </c>
      <c r="D80" s="198" t="s">
        <v>138</v>
      </c>
      <c r="E80" s="198" t="s">
        <v>251</v>
      </c>
      <c r="F80" s="198" t="s">
        <v>219</v>
      </c>
      <c r="G80" s="198" t="s">
        <v>254</v>
      </c>
      <c r="H80" s="198" t="s">
        <v>181</v>
      </c>
      <c r="I80" s="198" t="s">
        <v>161</v>
      </c>
      <c r="J80" s="198" t="s">
        <v>194</v>
      </c>
      <c r="K80" s="198" t="s">
        <v>267</v>
      </c>
      <c r="L80" s="198" t="s">
        <v>116</v>
      </c>
      <c r="M80" s="198" t="s">
        <v>260</v>
      </c>
      <c r="N80" s="198" t="s">
        <v>116</v>
      </c>
      <c r="O80" s="198" t="s">
        <v>271</v>
      </c>
      <c r="P80" s="198" t="s">
        <v>174</v>
      </c>
      <c r="Q80" s="198" t="s">
        <v>203</v>
      </c>
      <c r="R80" s="199" t="s">
        <v>203</v>
      </c>
    </row>
    <row r="81" spans="2:18">
      <c r="B81" s="207">
        <v>61</v>
      </c>
      <c r="C81" s="197" t="s">
        <v>160</v>
      </c>
      <c r="D81" s="198" t="s">
        <v>236</v>
      </c>
      <c r="E81" s="198" t="s">
        <v>284</v>
      </c>
      <c r="F81" s="198" t="s">
        <v>287</v>
      </c>
      <c r="G81" s="198" t="s">
        <v>177</v>
      </c>
      <c r="H81" s="198" t="s">
        <v>196</v>
      </c>
      <c r="I81" s="198" t="s">
        <v>198</v>
      </c>
      <c r="J81" s="198" t="s">
        <v>295</v>
      </c>
      <c r="K81" s="198" t="s">
        <v>218</v>
      </c>
      <c r="L81" s="198" t="s">
        <v>116</v>
      </c>
      <c r="M81" s="198" t="s">
        <v>289</v>
      </c>
      <c r="N81" s="198" t="s">
        <v>116</v>
      </c>
      <c r="O81" s="198" t="s">
        <v>165</v>
      </c>
      <c r="P81" s="198" t="s">
        <v>131</v>
      </c>
      <c r="Q81" s="198" t="s">
        <v>144</v>
      </c>
      <c r="R81" s="199" t="s">
        <v>253</v>
      </c>
    </row>
    <row r="82" spans="2:18">
      <c r="B82" s="207">
        <v>62</v>
      </c>
      <c r="C82" s="197" t="s">
        <v>189</v>
      </c>
      <c r="D82" s="198" t="s">
        <v>187</v>
      </c>
      <c r="E82" s="198" t="s">
        <v>200</v>
      </c>
      <c r="F82" s="198" t="s">
        <v>138</v>
      </c>
      <c r="G82" s="198" t="s">
        <v>160</v>
      </c>
      <c r="H82" s="198" t="s">
        <v>223</v>
      </c>
      <c r="I82" s="198" t="s">
        <v>286</v>
      </c>
      <c r="J82" s="198" t="s">
        <v>144</v>
      </c>
      <c r="K82" s="198" t="s">
        <v>248</v>
      </c>
      <c r="L82" s="198" t="s">
        <v>116</v>
      </c>
      <c r="M82" s="198" t="s">
        <v>250</v>
      </c>
      <c r="N82" s="198" t="s">
        <v>116</v>
      </c>
      <c r="O82" s="198" t="s">
        <v>167</v>
      </c>
      <c r="P82" s="198" t="s">
        <v>258</v>
      </c>
      <c r="Q82" s="198" t="s">
        <v>253</v>
      </c>
      <c r="R82" s="199" t="s">
        <v>144</v>
      </c>
    </row>
    <row r="83" spans="2:18">
      <c r="B83" s="207">
        <v>63</v>
      </c>
      <c r="C83" s="197" t="s">
        <v>211</v>
      </c>
      <c r="D83" s="198" t="s">
        <v>230</v>
      </c>
      <c r="E83" s="198" t="s">
        <v>259</v>
      </c>
      <c r="F83" s="198" t="s">
        <v>248</v>
      </c>
      <c r="G83" s="198" t="s">
        <v>211</v>
      </c>
      <c r="H83" s="198" t="s">
        <v>159</v>
      </c>
      <c r="I83" s="198" t="s">
        <v>174</v>
      </c>
      <c r="J83" s="198" t="s">
        <v>200</v>
      </c>
      <c r="K83" s="198" t="s">
        <v>253</v>
      </c>
      <c r="L83" s="198" t="s">
        <v>116</v>
      </c>
      <c r="M83" s="198" t="s">
        <v>195</v>
      </c>
      <c r="N83" s="198" t="s">
        <v>116</v>
      </c>
      <c r="O83" s="198" t="s">
        <v>131</v>
      </c>
      <c r="P83" s="198" t="s">
        <v>172</v>
      </c>
      <c r="Q83" s="198" t="s">
        <v>207</v>
      </c>
      <c r="R83" s="199" t="s">
        <v>207</v>
      </c>
    </row>
    <row r="84" spans="2:18">
      <c r="B84" s="207">
        <v>64</v>
      </c>
      <c r="C84" s="197" t="s">
        <v>244</v>
      </c>
      <c r="D84" s="198" t="s">
        <v>258</v>
      </c>
      <c r="E84" s="198" t="s">
        <v>257</v>
      </c>
      <c r="F84" s="198" t="s">
        <v>263</v>
      </c>
      <c r="G84" s="198" t="s">
        <v>132</v>
      </c>
      <c r="H84" s="198" t="s">
        <v>168</v>
      </c>
      <c r="I84" s="198" t="s">
        <v>185</v>
      </c>
      <c r="J84" s="198" t="s">
        <v>195</v>
      </c>
      <c r="K84" s="198" t="s">
        <v>281</v>
      </c>
      <c r="L84" s="198" t="s">
        <v>116</v>
      </c>
      <c r="M84" s="198" t="s">
        <v>256</v>
      </c>
      <c r="N84" s="198" t="s">
        <v>116</v>
      </c>
      <c r="O84" s="198" t="s">
        <v>249</v>
      </c>
      <c r="P84" s="198" t="s">
        <v>265</v>
      </c>
      <c r="Q84" s="198" t="s">
        <v>221</v>
      </c>
      <c r="R84" s="199" t="s">
        <v>221</v>
      </c>
    </row>
    <row r="85" spans="2:18">
      <c r="B85" s="207">
        <v>65</v>
      </c>
      <c r="C85" s="197" t="s">
        <v>203</v>
      </c>
      <c r="D85" s="198" t="s">
        <v>168</v>
      </c>
      <c r="E85" s="198" t="s">
        <v>290</v>
      </c>
      <c r="F85" s="198" t="s">
        <v>179</v>
      </c>
      <c r="G85" s="198" t="s">
        <v>190</v>
      </c>
      <c r="H85" s="198" t="s">
        <v>133</v>
      </c>
      <c r="I85" s="198" t="s">
        <v>213</v>
      </c>
      <c r="J85" s="198" t="s">
        <v>241</v>
      </c>
      <c r="K85" s="198" t="s">
        <v>293</v>
      </c>
      <c r="L85" s="198" t="s">
        <v>116</v>
      </c>
      <c r="M85" s="198" t="s">
        <v>207</v>
      </c>
      <c r="N85" s="198" t="s">
        <v>116</v>
      </c>
      <c r="O85" s="198" t="s">
        <v>143</v>
      </c>
      <c r="P85" s="198" t="s">
        <v>227</v>
      </c>
      <c r="Q85" s="198" t="s">
        <v>274</v>
      </c>
      <c r="R85" s="199" t="s">
        <v>274</v>
      </c>
    </row>
    <row r="86" spans="2:18">
      <c r="B86" s="207">
        <v>66</v>
      </c>
      <c r="C86" s="197" t="s">
        <v>175</v>
      </c>
      <c r="D86" s="198" t="s">
        <v>201</v>
      </c>
      <c r="E86" s="198" t="s">
        <v>212</v>
      </c>
      <c r="F86" s="198" t="s">
        <v>185</v>
      </c>
      <c r="G86" s="198" t="s">
        <v>134</v>
      </c>
      <c r="H86" s="198" t="s">
        <v>158</v>
      </c>
      <c r="I86" s="198" t="s">
        <v>287</v>
      </c>
      <c r="J86" s="198" t="s">
        <v>153</v>
      </c>
      <c r="K86" s="198" t="s">
        <v>223</v>
      </c>
      <c r="L86" s="198" t="s">
        <v>116</v>
      </c>
      <c r="M86" s="198" t="s">
        <v>211</v>
      </c>
      <c r="N86" s="198" t="s">
        <v>116</v>
      </c>
      <c r="O86" s="198" t="s">
        <v>182</v>
      </c>
      <c r="P86" s="198" t="s">
        <v>287</v>
      </c>
      <c r="Q86" s="198" t="s">
        <v>227</v>
      </c>
      <c r="R86" s="199" t="s">
        <v>227</v>
      </c>
    </row>
    <row r="87" spans="2:18">
      <c r="B87" s="207">
        <v>67</v>
      </c>
      <c r="C87" s="197" t="s">
        <v>240</v>
      </c>
      <c r="D87" s="198" t="s">
        <v>216</v>
      </c>
      <c r="E87" s="198" t="s">
        <v>207</v>
      </c>
      <c r="F87" s="198" t="s">
        <v>276</v>
      </c>
      <c r="G87" s="198" t="s">
        <v>150</v>
      </c>
      <c r="H87" s="198" t="s">
        <v>173</v>
      </c>
      <c r="I87" s="198" t="s">
        <v>236</v>
      </c>
      <c r="J87" s="198" t="s">
        <v>260</v>
      </c>
      <c r="K87" s="198" t="s">
        <v>225</v>
      </c>
      <c r="L87" s="198" t="s">
        <v>116</v>
      </c>
      <c r="M87" s="198" t="s">
        <v>151</v>
      </c>
      <c r="N87" s="198" t="s">
        <v>116</v>
      </c>
      <c r="O87" s="198" t="s">
        <v>203</v>
      </c>
      <c r="P87" s="198" t="s">
        <v>196</v>
      </c>
      <c r="Q87" s="198" t="s">
        <v>161</v>
      </c>
      <c r="R87" s="199" t="s">
        <v>161</v>
      </c>
    </row>
    <row r="88" spans="2:18">
      <c r="B88" s="207">
        <v>68</v>
      </c>
      <c r="C88" s="197" t="s">
        <v>196</v>
      </c>
      <c r="D88" s="198" t="s">
        <v>239</v>
      </c>
      <c r="E88" s="198" t="s">
        <v>157</v>
      </c>
      <c r="F88" s="198" t="s">
        <v>284</v>
      </c>
      <c r="G88" s="198" t="s">
        <v>182</v>
      </c>
      <c r="H88" s="198" t="s">
        <v>225</v>
      </c>
      <c r="I88" s="198" t="s">
        <v>282</v>
      </c>
      <c r="J88" s="198" t="s">
        <v>249</v>
      </c>
      <c r="K88" s="198" t="s">
        <v>179</v>
      </c>
      <c r="L88" s="198" t="s">
        <v>116</v>
      </c>
      <c r="M88" s="198" t="s">
        <v>213</v>
      </c>
      <c r="N88" s="198" t="s">
        <v>116</v>
      </c>
      <c r="O88" s="198" t="s">
        <v>278</v>
      </c>
      <c r="P88" s="198" t="s">
        <v>253</v>
      </c>
      <c r="Q88" s="198" t="s">
        <v>287</v>
      </c>
      <c r="R88" s="199" t="s">
        <v>287</v>
      </c>
    </row>
    <row r="89" spans="2:18">
      <c r="B89" s="207">
        <v>69</v>
      </c>
      <c r="C89" s="197" t="s">
        <v>245</v>
      </c>
      <c r="D89" s="198" t="s">
        <v>210</v>
      </c>
      <c r="E89" s="198" t="s">
        <v>214</v>
      </c>
      <c r="F89" s="198" t="s">
        <v>211</v>
      </c>
      <c r="G89" s="198" t="s">
        <v>255</v>
      </c>
      <c r="H89" s="198" t="s">
        <v>269</v>
      </c>
      <c r="I89" s="198" t="s">
        <v>136</v>
      </c>
      <c r="J89" s="198" t="s">
        <v>210</v>
      </c>
      <c r="K89" s="198" t="s">
        <v>294</v>
      </c>
      <c r="L89" s="198" t="s">
        <v>116</v>
      </c>
      <c r="M89" s="198" t="s">
        <v>136</v>
      </c>
      <c r="N89" s="198" t="s">
        <v>116</v>
      </c>
      <c r="O89" s="198" t="s">
        <v>202</v>
      </c>
      <c r="P89" s="198" t="s">
        <v>143</v>
      </c>
      <c r="Q89" s="198" t="s">
        <v>278</v>
      </c>
      <c r="R89" s="199" t="s">
        <v>278</v>
      </c>
    </row>
    <row r="90" spans="2:18">
      <c r="B90" s="207">
        <v>70</v>
      </c>
      <c r="C90" s="197" t="s">
        <v>252</v>
      </c>
      <c r="D90" s="198" t="s">
        <v>220</v>
      </c>
      <c r="E90" s="198" t="s">
        <v>230</v>
      </c>
      <c r="F90" s="198" t="s">
        <v>220</v>
      </c>
      <c r="G90" s="198" t="s">
        <v>236</v>
      </c>
      <c r="H90" s="198" t="s">
        <v>210</v>
      </c>
      <c r="I90" s="198" t="s">
        <v>233</v>
      </c>
      <c r="J90" s="198" t="s">
        <v>160</v>
      </c>
      <c r="K90" s="198" t="s">
        <v>286</v>
      </c>
      <c r="L90" s="198" t="s">
        <v>116</v>
      </c>
      <c r="M90" s="198" t="s">
        <v>185</v>
      </c>
      <c r="N90" s="198" t="s">
        <v>116</v>
      </c>
      <c r="O90" s="198" t="s">
        <v>224</v>
      </c>
      <c r="P90" s="198" t="s">
        <v>241</v>
      </c>
      <c r="Q90" s="198" t="s">
        <v>283</v>
      </c>
      <c r="R90" s="199" t="s">
        <v>160</v>
      </c>
    </row>
    <row r="91" spans="2:18">
      <c r="B91" s="207">
        <v>71</v>
      </c>
      <c r="C91" s="197" t="s">
        <v>246</v>
      </c>
      <c r="D91" s="198" t="s">
        <v>231</v>
      </c>
      <c r="E91" s="198" t="s">
        <v>267</v>
      </c>
      <c r="F91" s="198" t="s">
        <v>201</v>
      </c>
      <c r="G91" s="198" t="s">
        <v>144</v>
      </c>
      <c r="H91" s="198" t="s">
        <v>206</v>
      </c>
      <c r="I91" s="198" t="s">
        <v>272</v>
      </c>
      <c r="J91" s="198" t="s">
        <v>149</v>
      </c>
      <c r="K91" s="198" t="s">
        <v>156</v>
      </c>
      <c r="L91" s="198" t="s">
        <v>116</v>
      </c>
      <c r="M91" s="198" t="s">
        <v>140</v>
      </c>
      <c r="N91" s="198" t="s">
        <v>116</v>
      </c>
      <c r="O91" s="198" t="s">
        <v>226</v>
      </c>
      <c r="P91" s="198" t="s">
        <v>289</v>
      </c>
      <c r="Q91" s="198" t="s">
        <v>160</v>
      </c>
      <c r="R91" s="199" t="s">
        <v>283</v>
      </c>
    </row>
    <row r="92" spans="2:18">
      <c r="B92" s="207">
        <v>72</v>
      </c>
      <c r="C92" s="197" t="s">
        <v>182</v>
      </c>
      <c r="D92" s="198" t="s">
        <v>229</v>
      </c>
      <c r="E92" s="198" t="s">
        <v>239</v>
      </c>
      <c r="F92" s="198" t="s">
        <v>207</v>
      </c>
      <c r="G92" s="198" t="s">
        <v>191</v>
      </c>
      <c r="H92" s="198" t="s">
        <v>239</v>
      </c>
      <c r="I92" s="198" t="s">
        <v>275</v>
      </c>
      <c r="J92" s="198" t="s">
        <v>223</v>
      </c>
      <c r="K92" s="198" t="s">
        <v>138</v>
      </c>
      <c r="L92" s="198" t="s">
        <v>116</v>
      </c>
      <c r="M92" s="198" t="s">
        <v>138</v>
      </c>
      <c r="N92" s="198" t="s">
        <v>116</v>
      </c>
      <c r="O92" s="198" t="s">
        <v>145</v>
      </c>
      <c r="P92" s="198" t="s">
        <v>228</v>
      </c>
      <c r="Q92" s="198" t="s">
        <v>212</v>
      </c>
      <c r="R92" s="199" t="s">
        <v>212</v>
      </c>
    </row>
    <row r="93" spans="2:18">
      <c r="B93" s="207">
        <v>73</v>
      </c>
      <c r="C93" s="197" t="s">
        <v>179</v>
      </c>
      <c r="D93" s="198" t="s">
        <v>182</v>
      </c>
      <c r="E93" s="198" t="s">
        <v>198</v>
      </c>
      <c r="F93" s="198" t="s">
        <v>283</v>
      </c>
      <c r="G93" s="198" t="s">
        <v>224</v>
      </c>
      <c r="H93" s="198" t="s">
        <v>172</v>
      </c>
      <c r="I93" s="198" t="s">
        <v>277</v>
      </c>
      <c r="J93" s="198" t="s">
        <v>219</v>
      </c>
      <c r="K93" s="198" t="s">
        <v>216</v>
      </c>
      <c r="L93" s="198" t="s">
        <v>116</v>
      </c>
      <c r="M93" s="198" t="s">
        <v>262</v>
      </c>
      <c r="N93" s="198" t="s">
        <v>116</v>
      </c>
      <c r="O93" s="198" t="s">
        <v>172</v>
      </c>
      <c r="P93" s="198" t="s">
        <v>204</v>
      </c>
      <c r="Q93" s="198" t="s">
        <v>248</v>
      </c>
      <c r="R93" s="199" t="s">
        <v>248</v>
      </c>
    </row>
    <row r="94" spans="2:18">
      <c r="B94" s="207">
        <v>74</v>
      </c>
      <c r="C94" s="197" t="s">
        <v>242</v>
      </c>
      <c r="D94" s="198" t="s">
        <v>223</v>
      </c>
      <c r="E94" s="198" t="s">
        <v>183</v>
      </c>
      <c r="F94" s="198" t="s">
        <v>174</v>
      </c>
      <c r="G94" s="198" t="s">
        <v>214</v>
      </c>
      <c r="H94" s="198" t="s">
        <v>189</v>
      </c>
      <c r="I94" s="198" t="s">
        <v>290</v>
      </c>
      <c r="J94" s="198" t="s">
        <v>283</v>
      </c>
      <c r="K94" s="198" t="s">
        <v>185</v>
      </c>
      <c r="L94" s="198" t="s">
        <v>116</v>
      </c>
      <c r="M94" s="198" t="s">
        <v>153</v>
      </c>
      <c r="N94" s="198" t="s">
        <v>116</v>
      </c>
      <c r="O94" s="198" t="s">
        <v>270</v>
      </c>
      <c r="P94" s="198" t="s">
        <v>188</v>
      </c>
      <c r="Q94" s="198" t="s">
        <v>177</v>
      </c>
      <c r="R94" s="199" t="s">
        <v>177</v>
      </c>
    </row>
    <row r="95" spans="2:18">
      <c r="B95" s="207">
        <v>75</v>
      </c>
      <c r="C95" s="197" t="s">
        <v>136</v>
      </c>
      <c r="D95" s="198" t="s">
        <v>248</v>
      </c>
      <c r="E95" s="198" t="s">
        <v>227</v>
      </c>
      <c r="F95" s="198" t="s">
        <v>254</v>
      </c>
      <c r="G95" s="198" t="s">
        <v>188</v>
      </c>
      <c r="H95" s="198" t="s">
        <v>263</v>
      </c>
      <c r="I95" s="198" t="s">
        <v>278</v>
      </c>
      <c r="J95" s="198" t="s">
        <v>258</v>
      </c>
      <c r="K95" s="198" t="s">
        <v>192</v>
      </c>
      <c r="L95" s="198" t="s">
        <v>116</v>
      </c>
      <c r="M95" s="198" t="s">
        <v>152</v>
      </c>
      <c r="N95" s="198" t="s">
        <v>116</v>
      </c>
      <c r="O95" s="198" t="s">
        <v>241</v>
      </c>
      <c r="P95" s="198" t="s">
        <v>176</v>
      </c>
      <c r="Q95" s="198" t="s">
        <v>182</v>
      </c>
      <c r="R95" s="199" t="s">
        <v>182</v>
      </c>
    </row>
    <row r="96" spans="2:18">
      <c r="B96" s="207">
        <v>76</v>
      </c>
      <c r="C96" s="197" t="s">
        <v>137</v>
      </c>
      <c r="D96" s="198" t="s">
        <v>212</v>
      </c>
      <c r="E96" s="198" t="s">
        <v>165</v>
      </c>
      <c r="F96" s="198" t="s">
        <v>214</v>
      </c>
      <c r="G96" s="198" t="s">
        <v>247</v>
      </c>
      <c r="H96" s="198" t="s">
        <v>254</v>
      </c>
      <c r="I96" s="198" t="s">
        <v>237</v>
      </c>
      <c r="J96" s="198" t="s">
        <v>152</v>
      </c>
      <c r="K96" s="198" t="s">
        <v>256</v>
      </c>
      <c r="L96" s="198" t="s">
        <v>116</v>
      </c>
      <c r="M96" s="198" t="s">
        <v>232</v>
      </c>
      <c r="N96" s="198" t="s">
        <v>116</v>
      </c>
      <c r="O96" s="198" t="s">
        <v>289</v>
      </c>
      <c r="P96" s="198" t="s">
        <v>273</v>
      </c>
      <c r="Q96" s="198" t="s">
        <v>257</v>
      </c>
      <c r="R96" s="199" t="s">
        <v>193</v>
      </c>
    </row>
    <row r="97" spans="2:18">
      <c r="B97" s="207">
        <v>77</v>
      </c>
      <c r="C97" s="197" t="s">
        <v>208</v>
      </c>
      <c r="D97" s="198" t="s">
        <v>174</v>
      </c>
      <c r="E97" s="198" t="s">
        <v>249</v>
      </c>
      <c r="F97" s="198" t="s">
        <v>225</v>
      </c>
      <c r="G97" s="198" t="s">
        <v>227</v>
      </c>
      <c r="H97" s="198" t="s">
        <v>284</v>
      </c>
      <c r="I97" s="198" t="s">
        <v>281</v>
      </c>
      <c r="J97" s="198" t="s">
        <v>148</v>
      </c>
      <c r="K97" s="198" t="s">
        <v>171</v>
      </c>
      <c r="L97" s="198" t="s">
        <v>116</v>
      </c>
      <c r="M97" s="198" t="s">
        <v>293</v>
      </c>
      <c r="N97" s="198" t="s">
        <v>116</v>
      </c>
      <c r="O97" s="198" t="s">
        <v>155</v>
      </c>
      <c r="P97" s="198" t="s">
        <v>224</v>
      </c>
      <c r="Q97" s="198" t="s">
        <v>193</v>
      </c>
      <c r="R97" s="199" t="s">
        <v>257</v>
      </c>
    </row>
    <row r="98" spans="2:18">
      <c r="B98" s="207">
        <v>78</v>
      </c>
      <c r="C98" s="197" t="s">
        <v>195</v>
      </c>
      <c r="D98" s="198" t="s">
        <v>199</v>
      </c>
      <c r="E98" s="198" t="s">
        <v>221</v>
      </c>
      <c r="F98" s="198" t="s">
        <v>269</v>
      </c>
      <c r="G98" s="198" t="s">
        <v>196</v>
      </c>
      <c r="H98" s="198" t="s">
        <v>217</v>
      </c>
      <c r="I98" s="198" t="s">
        <v>294</v>
      </c>
      <c r="J98" s="198" t="s">
        <v>183</v>
      </c>
      <c r="K98" s="198" t="s">
        <v>206</v>
      </c>
      <c r="L98" s="198" t="s">
        <v>116</v>
      </c>
      <c r="M98" s="198" t="s">
        <v>259</v>
      </c>
      <c r="N98" s="198" t="s">
        <v>116</v>
      </c>
      <c r="O98" s="198" t="s">
        <v>207</v>
      </c>
      <c r="P98" s="198" t="s">
        <v>138</v>
      </c>
      <c r="Q98" s="198" t="s">
        <v>247</v>
      </c>
      <c r="R98" s="199" t="s">
        <v>205</v>
      </c>
    </row>
    <row r="99" spans="2:18">
      <c r="B99" s="207">
        <v>79</v>
      </c>
      <c r="C99" s="197" t="s">
        <v>226</v>
      </c>
      <c r="D99" s="198" t="s">
        <v>263</v>
      </c>
      <c r="E99" s="198" t="s">
        <v>266</v>
      </c>
      <c r="F99" s="198" t="s">
        <v>229</v>
      </c>
      <c r="G99" s="198" t="s">
        <v>195</v>
      </c>
      <c r="H99" s="198" t="s">
        <v>249</v>
      </c>
      <c r="I99" s="198" t="s">
        <v>146</v>
      </c>
      <c r="J99" s="198" t="s">
        <v>147</v>
      </c>
      <c r="K99" s="198" t="s">
        <v>213</v>
      </c>
      <c r="L99" s="198" t="s">
        <v>116</v>
      </c>
      <c r="M99" s="198" t="s">
        <v>179</v>
      </c>
      <c r="N99" s="198" t="s">
        <v>116</v>
      </c>
      <c r="O99" s="198" t="s">
        <v>243</v>
      </c>
      <c r="P99" s="198" t="s">
        <v>257</v>
      </c>
      <c r="Q99" s="198" t="s">
        <v>208</v>
      </c>
      <c r="R99" s="199" t="s">
        <v>208</v>
      </c>
    </row>
    <row r="100" spans="2:18">
      <c r="B100" s="207">
        <v>80</v>
      </c>
      <c r="C100" s="197" t="s">
        <v>280</v>
      </c>
      <c r="D100" s="198" t="s">
        <v>256</v>
      </c>
      <c r="E100" s="198" t="s">
        <v>263</v>
      </c>
      <c r="F100" s="198" t="s">
        <v>265</v>
      </c>
      <c r="G100" s="198" t="s">
        <v>178</v>
      </c>
      <c r="H100" s="198" t="s">
        <v>277</v>
      </c>
      <c r="I100" s="198" t="s">
        <v>137</v>
      </c>
      <c r="J100" s="198" t="s">
        <v>248</v>
      </c>
      <c r="K100" s="198" t="s">
        <v>274</v>
      </c>
      <c r="L100" s="198" t="s">
        <v>116</v>
      </c>
      <c r="M100" s="198" t="s">
        <v>175</v>
      </c>
      <c r="N100" s="198" t="s">
        <v>116</v>
      </c>
      <c r="O100" s="198" t="s">
        <v>151</v>
      </c>
      <c r="P100" s="198" t="s">
        <v>274</v>
      </c>
      <c r="Q100" s="198" t="s">
        <v>205</v>
      </c>
      <c r="R100" s="199" t="s">
        <v>181</v>
      </c>
    </row>
    <row r="101" spans="2:18">
      <c r="B101" s="207">
        <v>81</v>
      </c>
      <c r="C101" s="197" t="s">
        <v>247</v>
      </c>
      <c r="D101" s="198" t="s">
        <v>219</v>
      </c>
      <c r="E101" s="198" t="s">
        <v>153</v>
      </c>
      <c r="F101" s="198" t="s">
        <v>227</v>
      </c>
      <c r="G101" s="198" t="s">
        <v>275</v>
      </c>
      <c r="H101" s="198" t="s">
        <v>198</v>
      </c>
      <c r="I101" s="198" t="s">
        <v>156</v>
      </c>
      <c r="J101" s="198" t="s">
        <v>266</v>
      </c>
      <c r="K101" s="198" t="s">
        <v>207</v>
      </c>
      <c r="L101" s="198" t="s">
        <v>116</v>
      </c>
      <c r="M101" s="198" t="s">
        <v>284</v>
      </c>
      <c r="N101" s="198" t="s">
        <v>116</v>
      </c>
      <c r="O101" s="198" t="s">
        <v>296</v>
      </c>
      <c r="P101" s="198" t="s">
        <v>181</v>
      </c>
      <c r="Q101" s="198" t="s">
        <v>181</v>
      </c>
      <c r="R101" s="199" t="s">
        <v>183</v>
      </c>
    </row>
    <row r="102" spans="2:18">
      <c r="B102" s="207">
        <v>82</v>
      </c>
      <c r="C102" s="197" t="s">
        <v>262</v>
      </c>
      <c r="D102" s="198" t="s">
        <v>154</v>
      </c>
      <c r="E102" s="198" t="s">
        <v>188</v>
      </c>
      <c r="F102" s="198" t="s">
        <v>274</v>
      </c>
      <c r="G102" s="198" t="s">
        <v>251</v>
      </c>
      <c r="H102" s="198" t="s">
        <v>231</v>
      </c>
      <c r="I102" s="198" t="s">
        <v>269</v>
      </c>
      <c r="J102" s="198" t="s">
        <v>230</v>
      </c>
      <c r="K102" s="198" t="s">
        <v>283</v>
      </c>
      <c r="L102" s="198" t="s">
        <v>116</v>
      </c>
      <c r="M102" s="198" t="s">
        <v>261</v>
      </c>
      <c r="N102" s="198" t="s">
        <v>116</v>
      </c>
      <c r="O102" s="198" t="s">
        <v>242</v>
      </c>
      <c r="P102" s="198" t="s">
        <v>153</v>
      </c>
      <c r="Q102" s="198" t="s">
        <v>183</v>
      </c>
      <c r="R102" s="199" t="s">
        <v>262</v>
      </c>
    </row>
    <row r="103" spans="2:18">
      <c r="B103" s="207">
        <v>83</v>
      </c>
      <c r="C103" s="197" t="s">
        <v>264</v>
      </c>
      <c r="D103" s="198" t="s">
        <v>226</v>
      </c>
      <c r="E103" s="198" t="s">
        <v>294</v>
      </c>
      <c r="F103" s="198" t="s">
        <v>133</v>
      </c>
      <c r="G103" s="198" t="s">
        <v>267</v>
      </c>
      <c r="H103" s="198" t="s">
        <v>260</v>
      </c>
      <c r="I103" s="198" t="s">
        <v>138</v>
      </c>
      <c r="J103" s="198" t="s">
        <v>140</v>
      </c>
      <c r="K103" s="198" t="s">
        <v>276</v>
      </c>
      <c r="L103" s="198" t="s">
        <v>116</v>
      </c>
      <c r="M103" s="198" t="s">
        <v>166</v>
      </c>
      <c r="N103" s="198" t="s">
        <v>116</v>
      </c>
      <c r="O103" s="198" t="s">
        <v>253</v>
      </c>
      <c r="P103" s="198" t="s">
        <v>160</v>
      </c>
      <c r="Q103" s="198" t="s">
        <v>262</v>
      </c>
      <c r="R103" s="199" t="s">
        <v>247</v>
      </c>
    </row>
    <row r="104" spans="2:18">
      <c r="B104" s="207">
        <v>84</v>
      </c>
      <c r="C104" s="197" t="s">
        <v>238</v>
      </c>
      <c r="D104" s="198" t="s">
        <v>253</v>
      </c>
      <c r="E104" s="198" t="s">
        <v>218</v>
      </c>
      <c r="F104" s="198" t="s">
        <v>196</v>
      </c>
      <c r="G104" s="198" t="s">
        <v>198</v>
      </c>
      <c r="H104" s="198" t="s">
        <v>192</v>
      </c>
      <c r="I104" s="198" t="s">
        <v>168</v>
      </c>
      <c r="J104" s="198" t="s">
        <v>187</v>
      </c>
      <c r="K104" s="198" t="s">
        <v>184</v>
      </c>
      <c r="L104" s="198" t="s">
        <v>116</v>
      </c>
      <c r="M104" s="198" t="s">
        <v>249</v>
      </c>
      <c r="N104" s="198" t="s">
        <v>116</v>
      </c>
      <c r="O104" s="198" t="s">
        <v>177</v>
      </c>
      <c r="P104" s="198" t="s">
        <v>175</v>
      </c>
      <c r="Q104" s="198" t="s">
        <v>256</v>
      </c>
      <c r="R104" s="199" t="s">
        <v>249</v>
      </c>
    </row>
    <row r="105" spans="2:18">
      <c r="B105" s="207">
        <v>85</v>
      </c>
      <c r="C105" s="197" t="s">
        <v>265</v>
      </c>
      <c r="D105" s="198" t="s">
        <v>241</v>
      </c>
      <c r="E105" s="198" t="s">
        <v>274</v>
      </c>
      <c r="F105" s="198" t="s">
        <v>239</v>
      </c>
      <c r="G105" s="198" t="s">
        <v>220</v>
      </c>
      <c r="H105" s="198" t="s">
        <v>167</v>
      </c>
      <c r="I105" s="198" t="s">
        <v>201</v>
      </c>
      <c r="J105" s="198" t="s">
        <v>262</v>
      </c>
      <c r="K105" s="198" t="s">
        <v>181</v>
      </c>
      <c r="L105" s="198" t="s">
        <v>116</v>
      </c>
      <c r="M105" s="198" t="s">
        <v>196</v>
      </c>
      <c r="N105" s="198" t="s">
        <v>116</v>
      </c>
      <c r="O105" s="198" t="s">
        <v>181</v>
      </c>
      <c r="P105" s="198" t="s">
        <v>254</v>
      </c>
      <c r="Q105" s="198" t="s">
        <v>249</v>
      </c>
      <c r="R105" s="199" t="s">
        <v>256</v>
      </c>
    </row>
    <row r="106" spans="2:18">
      <c r="B106" s="207">
        <v>86</v>
      </c>
      <c r="C106" s="197" t="s">
        <v>249</v>
      </c>
      <c r="D106" s="198" t="s">
        <v>269</v>
      </c>
      <c r="E106" s="198" t="s">
        <v>167</v>
      </c>
      <c r="F106" s="198" t="s">
        <v>253</v>
      </c>
      <c r="G106" s="198" t="s">
        <v>259</v>
      </c>
      <c r="H106" s="198" t="s">
        <v>241</v>
      </c>
      <c r="I106" s="198" t="s">
        <v>216</v>
      </c>
      <c r="J106" s="198" t="s">
        <v>269</v>
      </c>
      <c r="K106" s="198" t="s">
        <v>160</v>
      </c>
      <c r="L106" s="198" t="s">
        <v>116</v>
      </c>
      <c r="M106" s="198" t="s">
        <v>172</v>
      </c>
      <c r="N106" s="198" t="s">
        <v>116</v>
      </c>
      <c r="O106" s="198" t="s">
        <v>292</v>
      </c>
      <c r="P106" s="198" t="s">
        <v>167</v>
      </c>
      <c r="Q106" s="198" t="s">
        <v>172</v>
      </c>
      <c r="R106" s="199" t="s">
        <v>172</v>
      </c>
    </row>
    <row r="107" spans="2:18">
      <c r="B107" s="207">
        <v>87</v>
      </c>
      <c r="C107" s="197" t="s">
        <v>178</v>
      </c>
      <c r="D107" s="198" t="s">
        <v>283</v>
      </c>
      <c r="E107" s="198" t="s">
        <v>261</v>
      </c>
      <c r="F107" s="198" t="s">
        <v>172</v>
      </c>
      <c r="G107" s="198" t="s">
        <v>260</v>
      </c>
      <c r="H107" s="198" t="s">
        <v>232</v>
      </c>
      <c r="I107" s="198" t="s">
        <v>229</v>
      </c>
      <c r="J107" s="198" t="s">
        <v>243</v>
      </c>
      <c r="K107" s="198" t="s">
        <v>280</v>
      </c>
      <c r="L107" s="198" t="s">
        <v>116</v>
      </c>
      <c r="M107" s="198" t="s">
        <v>229</v>
      </c>
      <c r="N107" s="198" t="s">
        <v>116</v>
      </c>
      <c r="O107" s="198" t="s">
        <v>291</v>
      </c>
      <c r="P107" s="198" t="s">
        <v>297</v>
      </c>
      <c r="Q107" s="198" t="s">
        <v>225</v>
      </c>
      <c r="R107" s="199" t="s">
        <v>225</v>
      </c>
    </row>
    <row r="108" spans="2:18">
      <c r="B108" s="207">
        <v>88</v>
      </c>
      <c r="C108" s="197" t="s">
        <v>146</v>
      </c>
      <c r="D108" s="198" t="s">
        <v>259</v>
      </c>
      <c r="E108" s="198" t="s">
        <v>226</v>
      </c>
      <c r="F108" s="198" t="s">
        <v>259</v>
      </c>
      <c r="G108" s="198" t="s">
        <v>266</v>
      </c>
      <c r="H108" s="198" t="s">
        <v>251</v>
      </c>
      <c r="I108" s="198" t="s">
        <v>192</v>
      </c>
      <c r="J108" s="198" t="s">
        <v>136</v>
      </c>
      <c r="K108" s="198" t="s">
        <v>197</v>
      </c>
      <c r="L108" s="198" t="s">
        <v>116</v>
      </c>
      <c r="M108" s="198" t="s">
        <v>116</v>
      </c>
      <c r="N108" s="198" t="s">
        <v>116</v>
      </c>
      <c r="O108" s="198" t="s">
        <v>247</v>
      </c>
      <c r="P108" s="198" t="s">
        <v>245</v>
      </c>
      <c r="Q108" s="198" t="s">
        <v>242</v>
      </c>
      <c r="R108" s="199" t="s">
        <v>242</v>
      </c>
    </row>
    <row r="109" spans="2:18">
      <c r="B109" s="207">
        <v>89</v>
      </c>
      <c r="C109" s="197" t="s">
        <v>225</v>
      </c>
      <c r="D109" s="198" t="s">
        <v>261</v>
      </c>
      <c r="E109" s="198" t="s">
        <v>172</v>
      </c>
      <c r="F109" s="198" t="s">
        <v>231</v>
      </c>
      <c r="G109" s="198" t="s">
        <v>269</v>
      </c>
      <c r="H109" s="198" t="s">
        <v>174</v>
      </c>
      <c r="I109" s="198" t="s">
        <v>256</v>
      </c>
      <c r="J109" s="198" t="s">
        <v>192</v>
      </c>
      <c r="K109" s="198" t="s">
        <v>291</v>
      </c>
      <c r="L109" s="198" t="s">
        <v>116</v>
      </c>
      <c r="M109" s="198" t="s">
        <v>116</v>
      </c>
      <c r="N109" s="198" t="s">
        <v>116</v>
      </c>
      <c r="O109" s="198" t="s">
        <v>274</v>
      </c>
      <c r="P109" s="198" t="s">
        <v>252</v>
      </c>
      <c r="Q109" s="198" t="s">
        <v>142</v>
      </c>
      <c r="R109" s="199" t="s">
        <v>142</v>
      </c>
    </row>
    <row r="110" spans="2:18">
      <c r="B110" s="207">
        <v>90</v>
      </c>
      <c r="C110" s="197" t="s">
        <v>159</v>
      </c>
      <c r="D110" s="198" t="s">
        <v>233</v>
      </c>
      <c r="E110" s="198" t="s">
        <v>237</v>
      </c>
      <c r="F110" s="198" t="s">
        <v>159</v>
      </c>
      <c r="G110" s="198" t="s">
        <v>208</v>
      </c>
      <c r="H110" s="198" t="s">
        <v>201</v>
      </c>
      <c r="I110" s="198" t="s">
        <v>171</v>
      </c>
      <c r="J110" s="198" t="s">
        <v>256</v>
      </c>
      <c r="K110" s="198" t="s">
        <v>165</v>
      </c>
      <c r="L110" s="198" t="s">
        <v>116</v>
      </c>
      <c r="M110" s="198" t="s">
        <v>116</v>
      </c>
      <c r="N110" s="198" t="s">
        <v>116</v>
      </c>
      <c r="O110" s="198" t="s">
        <v>140</v>
      </c>
      <c r="P110" s="198" t="s">
        <v>195</v>
      </c>
      <c r="Q110" s="198" t="s">
        <v>284</v>
      </c>
      <c r="R110" s="199" t="s">
        <v>298</v>
      </c>
    </row>
    <row r="111" spans="2:18">
      <c r="B111" s="207">
        <v>91</v>
      </c>
      <c r="C111" s="197" t="s">
        <v>268</v>
      </c>
      <c r="D111" s="198" t="s">
        <v>217</v>
      </c>
      <c r="E111" s="198" t="s">
        <v>137</v>
      </c>
      <c r="F111" s="198" t="s">
        <v>216</v>
      </c>
      <c r="G111" s="198" t="s">
        <v>138</v>
      </c>
      <c r="H111" s="198" t="s">
        <v>216</v>
      </c>
      <c r="I111" s="198" t="s">
        <v>279</v>
      </c>
      <c r="J111" s="198" t="s">
        <v>274</v>
      </c>
      <c r="K111" s="198" t="s">
        <v>262</v>
      </c>
      <c r="L111" s="198" t="s">
        <v>116</v>
      </c>
      <c r="M111" s="198" t="s">
        <v>116</v>
      </c>
      <c r="N111" s="198" t="s">
        <v>116</v>
      </c>
      <c r="O111" s="198" t="s">
        <v>287</v>
      </c>
      <c r="P111" s="198" t="s">
        <v>278</v>
      </c>
      <c r="Q111" s="198" t="s">
        <v>298</v>
      </c>
      <c r="R111" s="199" t="s">
        <v>284</v>
      </c>
    </row>
    <row r="112" spans="2:18">
      <c r="B112" s="207">
        <v>92</v>
      </c>
      <c r="C112" s="197" t="s">
        <v>241</v>
      </c>
      <c r="D112" s="198" t="s">
        <v>169</v>
      </c>
      <c r="E112" s="198" t="s">
        <v>234</v>
      </c>
      <c r="F112" s="198" t="s">
        <v>210</v>
      </c>
      <c r="G112" s="198" t="s">
        <v>205</v>
      </c>
      <c r="H112" s="198" t="s">
        <v>279</v>
      </c>
      <c r="I112" s="198" t="s">
        <v>274</v>
      </c>
      <c r="J112" s="198" t="s">
        <v>158</v>
      </c>
      <c r="K112" s="198" t="s">
        <v>212</v>
      </c>
      <c r="L112" s="198" t="s">
        <v>116</v>
      </c>
      <c r="M112" s="198" t="s">
        <v>116</v>
      </c>
      <c r="N112" s="198" t="s">
        <v>116</v>
      </c>
      <c r="O112" s="198" t="s">
        <v>248</v>
      </c>
      <c r="P112" s="198" t="s">
        <v>264</v>
      </c>
      <c r="Q112" s="198" t="s">
        <v>230</v>
      </c>
      <c r="R112" s="199" t="s">
        <v>151</v>
      </c>
    </row>
    <row r="113" spans="2:18">
      <c r="B113" s="207">
        <v>93</v>
      </c>
      <c r="C113" s="197" t="s">
        <v>273</v>
      </c>
      <c r="D113" s="198" t="s">
        <v>153</v>
      </c>
      <c r="E113" s="198" t="s">
        <v>182</v>
      </c>
      <c r="F113" s="198" t="s">
        <v>226</v>
      </c>
      <c r="G113" s="198" t="s">
        <v>189</v>
      </c>
      <c r="H113" s="198" t="s">
        <v>257</v>
      </c>
      <c r="I113" s="198" t="s">
        <v>276</v>
      </c>
      <c r="J113" s="198" t="s">
        <v>138</v>
      </c>
      <c r="K113" s="198" t="s">
        <v>200</v>
      </c>
      <c r="L113" s="198" t="s">
        <v>116</v>
      </c>
      <c r="M113" s="198" t="s">
        <v>116</v>
      </c>
      <c r="N113" s="198" t="s">
        <v>116</v>
      </c>
      <c r="O113" s="198" t="s">
        <v>211</v>
      </c>
      <c r="P113" s="198" t="s">
        <v>133</v>
      </c>
      <c r="Q113" s="198" t="s">
        <v>151</v>
      </c>
      <c r="R113" s="199" t="s">
        <v>230</v>
      </c>
    </row>
    <row r="114" spans="2:18">
      <c r="B114" s="207">
        <v>94</v>
      </c>
      <c r="C114" s="197" t="s">
        <v>253</v>
      </c>
      <c r="D114" s="198" t="s">
        <v>207</v>
      </c>
      <c r="E114" s="198" t="s">
        <v>275</v>
      </c>
      <c r="F114" s="198" t="s">
        <v>182</v>
      </c>
      <c r="G114" s="198" t="s">
        <v>285</v>
      </c>
      <c r="H114" s="198" t="s">
        <v>242</v>
      </c>
      <c r="I114" s="198" t="s">
        <v>246</v>
      </c>
      <c r="J114" s="198" t="s">
        <v>199</v>
      </c>
      <c r="K114" s="198" t="s">
        <v>242</v>
      </c>
      <c r="L114" s="198" t="s">
        <v>116</v>
      </c>
      <c r="M114" s="198" t="s">
        <v>116</v>
      </c>
      <c r="N114" s="198" t="s">
        <v>116</v>
      </c>
      <c r="O114" s="198" t="s">
        <v>160</v>
      </c>
      <c r="P114" s="198" t="s">
        <v>240</v>
      </c>
      <c r="Q114" s="198" t="s">
        <v>259</v>
      </c>
      <c r="R114" s="199" t="s">
        <v>259</v>
      </c>
    </row>
    <row r="115" spans="2:18">
      <c r="B115" s="207">
        <v>95</v>
      </c>
      <c r="C115" s="197" t="s">
        <v>206</v>
      </c>
      <c r="D115" s="198" t="s">
        <v>214</v>
      </c>
      <c r="E115" s="198" t="s">
        <v>177</v>
      </c>
      <c r="F115" s="198" t="s">
        <v>249</v>
      </c>
      <c r="G115" s="198" t="s">
        <v>283</v>
      </c>
      <c r="H115" s="198" t="s">
        <v>169</v>
      </c>
      <c r="I115" s="198" t="s">
        <v>292</v>
      </c>
      <c r="J115" s="198" t="s">
        <v>159</v>
      </c>
      <c r="K115" s="198" t="s">
        <v>221</v>
      </c>
      <c r="L115" s="198" t="s">
        <v>116</v>
      </c>
      <c r="M115" s="198" t="s">
        <v>116</v>
      </c>
      <c r="N115" s="198" t="s">
        <v>116</v>
      </c>
      <c r="O115" s="198" t="s">
        <v>225</v>
      </c>
      <c r="P115" s="198" t="s">
        <v>249</v>
      </c>
      <c r="Q115" s="198" t="s">
        <v>131</v>
      </c>
      <c r="R115" s="199" t="s">
        <v>131</v>
      </c>
    </row>
    <row r="116" spans="2:18">
      <c r="B116" s="207">
        <v>96</v>
      </c>
      <c r="C116" s="197" t="s">
        <v>232</v>
      </c>
      <c r="D116" s="198" t="s">
        <v>254</v>
      </c>
      <c r="E116" s="198" t="s">
        <v>262</v>
      </c>
      <c r="F116" s="198" t="s">
        <v>223</v>
      </c>
      <c r="G116" s="198" t="s">
        <v>284</v>
      </c>
      <c r="H116" s="198" t="s">
        <v>267</v>
      </c>
      <c r="I116" s="198" t="s">
        <v>289</v>
      </c>
      <c r="J116" s="198" t="s">
        <v>257</v>
      </c>
      <c r="K116" s="198" t="s">
        <v>132</v>
      </c>
      <c r="L116" s="198" t="s">
        <v>116</v>
      </c>
      <c r="M116" s="198" t="s">
        <v>116</v>
      </c>
      <c r="N116" s="198" t="s">
        <v>116</v>
      </c>
      <c r="O116" s="198" t="s">
        <v>257</v>
      </c>
      <c r="P116" s="198" t="s">
        <v>189</v>
      </c>
      <c r="Q116" s="198" t="s">
        <v>243</v>
      </c>
      <c r="R116" s="199" t="s">
        <v>270</v>
      </c>
    </row>
    <row r="117" spans="2:18">
      <c r="B117" s="207">
        <v>97</v>
      </c>
      <c r="C117" s="197" t="s">
        <v>171</v>
      </c>
      <c r="D117" s="198" t="s">
        <v>260</v>
      </c>
      <c r="E117" s="198" t="s">
        <v>296</v>
      </c>
      <c r="F117" s="198" t="s">
        <v>153</v>
      </c>
      <c r="G117" s="198" t="s">
        <v>287</v>
      </c>
      <c r="H117" s="198" t="s">
        <v>218</v>
      </c>
      <c r="I117" s="198" t="s">
        <v>234</v>
      </c>
      <c r="J117" s="198" t="s">
        <v>221</v>
      </c>
      <c r="K117" s="198" t="s">
        <v>139</v>
      </c>
      <c r="L117" s="198" t="s">
        <v>116</v>
      </c>
      <c r="M117" s="198" t="s">
        <v>116</v>
      </c>
      <c r="N117" s="198" t="s">
        <v>116</v>
      </c>
      <c r="O117" s="198" t="s">
        <v>279</v>
      </c>
      <c r="P117" s="198" t="s">
        <v>285</v>
      </c>
      <c r="Q117" s="198" t="s">
        <v>270</v>
      </c>
      <c r="R117" s="199" t="s">
        <v>243</v>
      </c>
    </row>
    <row r="118" spans="2:18">
      <c r="B118" s="207">
        <v>98</v>
      </c>
      <c r="C118" s="197" t="s">
        <v>271</v>
      </c>
      <c r="D118" s="198" t="s">
        <v>276</v>
      </c>
      <c r="E118" s="198" t="s">
        <v>255</v>
      </c>
      <c r="F118" s="198" t="s">
        <v>282</v>
      </c>
      <c r="G118" s="198" t="s">
        <v>268</v>
      </c>
      <c r="H118" s="198" t="s">
        <v>287</v>
      </c>
      <c r="I118" s="198" t="s">
        <v>183</v>
      </c>
      <c r="J118" s="198" t="s">
        <v>170</v>
      </c>
      <c r="K118" s="198" t="s">
        <v>190</v>
      </c>
      <c r="L118" s="198" t="s">
        <v>116</v>
      </c>
      <c r="M118" s="198" t="s">
        <v>116</v>
      </c>
      <c r="N118" s="198" t="s">
        <v>116</v>
      </c>
      <c r="O118" s="198" t="s">
        <v>175</v>
      </c>
      <c r="P118" s="198" t="s">
        <v>282</v>
      </c>
      <c r="Q118" s="198" t="s">
        <v>258</v>
      </c>
      <c r="R118" s="199" t="s">
        <v>258</v>
      </c>
    </row>
    <row r="119" spans="2:18">
      <c r="B119" s="207">
        <v>99</v>
      </c>
      <c r="C119" s="197" t="s">
        <v>156</v>
      </c>
      <c r="D119" s="198" t="s">
        <v>200</v>
      </c>
      <c r="E119" s="198" t="s">
        <v>300</v>
      </c>
      <c r="F119" s="198" t="s">
        <v>243</v>
      </c>
      <c r="G119" s="198" t="s">
        <v>264</v>
      </c>
      <c r="H119" s="198" t="s">
        <v>197</v>
      </c>
      <c r="I119" s="198" t="s">
        <v>116</v>
      </c>
      <c r="J119" s="198" t="s">
        <v>215</v>
      </c>
      <c r="K119" s="198" t="s">
        <v>170</v>
      </c>
      <c r="L119" s="198" t="s">
        <v>116</v>
      </c>
      <c r="M119" s="198" t="s">
        <v>116</v>
      </c>
      <c r="N119" s="198" t="s">
        <v>116</v>
      </c>
      <c r="O119" s="198" t="s">
        <v>283</v>
      </c>
      <c r="P119" s="198" t="s">
        <v>199</v>
      </c>
      <c r="Q119" s="198" t="s">
        <v>295</v>
      </c>
      <c r="R119" s="199" t="s">
        <v>295</v>
      </c>
    </row>
    <row r="120" spans="2:18">
      <c r="B120" s="207">
        <v>100</v>
      </c>
      <c r="C120" s="197" t="s">
        <v>213</v>
      </c>
      <c r="D120" s="198" t="s">
        <v>148</v>
      </c>
      <c r="E120" s="198" t="s">
        <v>236</v>
      </c>
      <c r="F120" s="198" t="s">
        <v>199</v>
      </c>
      <c r="G120" s="198" t="s">
        <v>184</v>
      </c>
      <c r="H120" s="198" t="s">
        <v>235</v>
      </c>
      <c r="I120" s="198" t="s">
        <v>116</v>
      </c>
      <c r="J120" s="198" t="s">
        <v>169</v>
      </c>
      <c r="K120" s="198" t="s">
        <v>169</v>
      </c>
      <c r="L120" s="198" t="s">
        <v>116</v>
      </c>
      <c r="M120" s="198" t="s">
        <v>116</v>
      </c>
      <c r="N120" s="198" t="s">
        <v>116</v>
      </c>
      <c r="O120" s="198" t="s">
        <v>233</v>
      </c>
      <c r="P120" s="198" t="s">
        <v>155</v>
      </c>
      <c r="Q120" s="198" t="s">
        <v>187</v>
      </c>
      <c r="R120" s="199" t="s">
        <v>187</v>
      </c>
    </row>
    <row r="121" spans="2:18">
      <c r="B121" s="207">
        <v>101</v>
      </c>
      <c r="C121" s="197" t="s">
        <v>207</v>
      </c>
      <c r="D121" s="198" t="s">
        <v>158</v>
      </c>
      <c r="E121" s="198" t="s">
        <v>281</v>
      </c>
      <c r="F121" s="198" t="s">
        <v>166</v>
      </c>
      <c r="G121" s="198" t="s">
        <v>143</v>
      </c>
      <c r="H121" s="198" t="s">
        <v>182</v>
      </c>
      <c r="I121" s="198" t="s">
        <v>116</v>
      </c>
      <c r="J121" s="198" t="s">
        <v>180</v>
      </c>
      <c r="K121" s="198" t="s">
        <v>150</v>
      </c>
      <c r="L121" s="198" t="s">
        <v>116</v>
      </c>
      <c r="M121" s="198" t="s">
        <v>116</v>
      </c>
      <c r="N121" s="198" t="s">
        <v>116</v>
      </c>
      <c r="O121" s="198" t="s">
        <v>214</v>
      </c>
      <c r="P121" s="198" t="s">
        <v>232</v>
      </c>
      <c r="Q121" s="198" t="s">
        <v>196</v>
      </c>
      <c r="R121" s="199" t="s">
        <v>232</v>
      </c>
    </row>
    <row r="122" spans="2:18">
      <c r="B122" s="207">
        <v>102</v>
      </c>
      <c r="C122" s="197" t="s">
        <v>248</v>
      </c>
      <c r="D122" s="198" t="s">
        <v>279</v>
      </c>
      <c r="E122" s="198" t="s">
        <v>225</v>
      </c>
      <c r="F122" s="198" t="s">
        <v>267</v>
      </c>
      <c r="G122" s="198" t="s">
        <v>280</v>
      </c>
      <c r="H122" s="198" t="s">
        <v>261</v>
      </c>
      <c r="I122" s="198" t="s">
        <v>116</v>
      </c>
      <c r="J122" s="198" t="s">
        <v>217</v>
      </c>
      <c r="K122" s="198" t="s">
        <v>209</v>
      </c>
      <c r="L122" s="198" t="s">
        <v>116</v>
      </c>
      <c r="M122" s="198" t="s">
        <v>116</v>
      </c>
      <c r="N122" s="198" t="s">
        <v>116</v>
      </c>
      <c r="O122" s="198" t="s">
        <v>208</v>
      </c>
      <c r="P122" s="198" t="s">
        <v>272</v>
      </c>
      <c r="Q122" s="198" t="s">
        <v>232</v>
      </c>
      <c r="R122" s="199" t="s">
        <v>213</v>
      </c>
    </row>
    <row r="123" spans="2:18">
      <c r="B123" s="207">
        <v>103</v>
      </c>
      <c r="C123" s="197" t="s">
        <v>185</v>
      </c>
      <c r="D123" s="198" t="s">
        <v>183</v>
      </c>
      <c r="E123" s="198" t="s">
        <v>299</v>
      </c>
      <c r="F123" s="198" t="s">
        <v>198</v>
      </c>
      <c r="G123" s="198" t="s">
        <v>165</v>
      </c>
      <c r="H123" s="198" t="s">
        <v>236</v>
      </c>
      <c r="I123" s="198" t="s">
        <v>116</v>
      </c>
      <c r="J123" s="198" t="s">
        <v>280</v>
      </c>
      <c r="K123" s="198" t="s">
        <v>235</v>
      </c>
      <c r="L123" s="198" t="s">
        <v>116</v>
      </c>
      <c r="M123" s="198" t="s">
        <v>116</v>
      </c>
      <c r="N123" s="198" t="s">
        <v>116</v>
      </c>
      <c r="O123" s="198" t="s">
        <v>231</v>
      </c>
      <c r="P123" s="198" t="s">
        <v>208</v>
      </c>
      <c r="Q123" s="198" t="s">
        <v>213</v>
      </c>
      <c r="R123" s="199" t="s">
        <v>140</v>
      </c>
    </row>
    <row r="124" spans="2:18">
      <c r="B124" s="207">
        <v>104</v>
      </c>
      <c r="C124" s="197" t="s">
        <v>231</v>
      </c>
      <c r="D124" s="198" t="s">
        <v>170</v>
      </c>
      <c r="E124" s="198" t="s">
        <v>184</v>
      </c>
      <c r="F124" s="198" t="s">
        <v>260</v>
      </c>
      <c r="G124" s="198" t="s">
        <v>262</v>
      </c>
      <c r="H124" s="198" t="s">
        <v>199</v>
      </c>
      <c r="I124" s="198" t="s">
        <v>116</v>
      </c>
      <c r="J124" s="198" t="s">
        <v>154</v>
      </c>
      <c r="K124" s="198" t="s">
        <v>116</v>
      </c>
      <c r="L124" s="198" t="s">
        <v>116</v>
      </c>
      <c r="M124" s="198" t="s">
        <v>116</v>
      </c>
      <c r="N124" s="198" t="s">
        <v>116</v>
      </c>
      <c r="O124" s="198" t="s">
        <v>193</v>
      </c>
      <c r="P124" s="198" t="s">
        <v>159</v>
      </c>
      <c r="Q124" s="198" t="s">
        <v>285</v>
      </c>
      <c r="R124" s="199" t="s">
        <v>226</v>
      </c>
    </row>
    <row r="125" spans="2:18">
      <c r="B125" s="207">
        <v>105</v>
      </c>
      <c r="C125" s="197" t="s">
        <v>230</v>
      </c>
      <c r="D125" s="198" t="s">
        <v>249</v>
      </c>
      <c r="E125" s="198" t="s">
        <v>144</v>
      </c>
      <c r="F125" s="198" t="s">
        <v>192</v>
      </c>
      <c r="G125" s="198" t="s">
        <v>153</v>
      </c>
      <c r="H125" s="198" t="s">
        <v>166</v>
      </c>
      <c r="I125" s="198" t="s">
        <v>116</v>
      </c>
      <c r="J125" s="198" t="s">
        <v>255</v>
      </c>
      <c r="K125" s="198" t="s">
        <v>116</v>
      </c>
      <c r="L125" s="198" t="s">
        <v>116</v>
      </c>
      <c r="M125" s="198" t="s">
        <v>116</v>
      </c>
      <c r="N125" s="198" t="s">
        <v>116</v>
      </c>
      <c r="O125" s="198" t="s">
        <v>259</v>
      </c>
      <c r="P125" s="198" t="s">
        <v>256</v>
      </c>
      <c r="Q125" s="198" t="s">
        <v>140</v>
      </c>
      <c r="R125" s="199" t="s">
        <v>263</v>
      </c>
    </row>
    <row r="126" spans="2:18">
      <c r="B126" s="207">
        <v>106</v>
      </c>
      <c r="C126" s="197" t="s">
        <v>152</v>
      </c>
      <c r="D126" s="198" t="s">
        <v>133</v>
      </c>
      <c r="E126" s="198" t="s">
        <v>293</v>
      </c>
      <c r="F126" s="198" t="s">
        <v>262</v>
      </c>
      <c r="G126" s="198" t="s">
        <v>258</v>
      </c>
      <c r="H126" s="198" t="s">
        <v>161</v>
      </c>
      <c r="I126" s="198" t="s">
        <v>116</v>
      </c>
      <c r="J126" s="198" t="s">
        <v>174</v>
      </c>
      <c r="K126" s="198" t="s">
        <v>116</v>
      </c>
      <c r="L126" s="198" t="s">
        <v>116</v>
      </c>
      <c r="M126" s="198" t="s">
        <v>116</v>
      </c>
      <c r="N126" s="198" t="s">
        <v>116</v>
      </c>
      <c r="O126" s="198" t="s">
        <v>137</v>
      </c>
      <c r="P126" s="198" t="s">
        <v>239</v>
      </c>
      <c r="Q126" s="198" t="s">
        <v>226</v>
      </c>
      <c r="R126" s="199" t="s">
        <v>189</v>
      </c>
    </row>
    <row r="127" spans="2:18">
      <c r="B127" s="207">
        <v>107</v>
      </c>
      <c r="C127" s="197" t="s">
        <v>192</v>
      </c>
      <c r="D127" s="198" t="s">
        <v>287</v>
      </c>
      <c r="E127" s="198" t="s">
        <v>231</v>
      </c>
      <c r="F127" s="198" t="s">
        <v>242</v>
      </c>
      <c r="G127" s="198" t="s">
        <v>226</v>
      </c>
      <c r="H127" s="198" t="s">
        <v>293</v>
      </c>
      <c r="I127" s="198" t="s">
        <v>116</v>
      </c>
      <c r="J127" s="198" t="s">
        <v>216</v>
      </c>
      <c r="K127" s="198" t="s">
        <v>116</v>
      </c>
      <c r="L127" s="198" t="s">
        <v>116</v>
      </c>
      <c r="M127" s="198" t="s">
        <v>116</v>
      </c>
      <c r="N127" s="198" t="s">
        <v>116</v>
      </c>
      <c r="O127" s="198" t="s">
        <v>232</v>
      </c>
      <c r="P127" s="198" t="s">
        <v>145</v>
      </c>
      <c r="Q127" s="198" t="s">
        <v>263</v>
      </c>
      <c r="R127" s="199" t="s">
        <v>261</v>
      </c>
    </row>
    <row r="128" spans="2:18">
      <c r="B128" s="207">
        <v>108</v>
      </c>
      <c r="C128" s="197" t="s">
        <v>278</v>
      </c>
      <c r="D128" s="198" t="s">
        <v>295</v>
      </c>
      <c r="E128" s="198" t="s">
        <v>260</v>
      </c>
      <c r="F128" s="198" t="s">
        <v>129</v>
      </c>
      <c r="G128" s="198" t="s">
        <v>242</v>
      </c>
      <c r="H128" s="198" t="s">
        <v>286</v>
      </c>
      <c r="I128" s="198" t="s">
        <v>116</v>
      </c>
      <c r="J128" s="198" t="s">
        <v>277</v>
      </c>
      <c r="K128" s="198" t="s">
        <v>116</v>
      </c>
      <c r="L128" s="198" t="s">
        <v>116</v>
      </c>
      <c r="M128" s="198" t="s">
        <v>116</v>
      </c>
      <c r="N128" s="198" t="s">
        <v>116</v>
      </c>
      <c r="O128" s="198" t="s">
        <v>256</v>
      </c>
      <c r="P128" s="198" t="s">
        <v>261</v>
      </c>
      <c r="Q128" s="198" t="s">
        <v>211</v>
      </c>
      <c r="R128" s="199" t="s">
        <v>234</v>
      </c>
    </row>
    <row r="129" spans="2:18">
      <c r="B129" s="207">
        <v>109</v>
      </c>
      <c r="C129" s="197" t="s">
        <v>138</v>
      </c>
      <c r="D129" s="198" t="s">
        <v>235</v>
      </c>
      <c r="E129" s="198" t="s">
        <v>219</v>
      </c>
      <c r="F129" s="198" t="s">
        <v>277</v>
      </c>
      <c r="G129" s="198" t="s">
        <v>221</v>
      </c>
      <c r="H129" s="198" t="s">
        <v>146</v>
      </c>
      <c r="I129" s="198" t="s">
        <v>116</v>
      </c>
      <c r="J129" s="198" t="s">
        <v>253</v>
      </c>
      <c r="K129" s="198" t="s">
        <v>116</v>
      </c>
      <c r="L129" s="198" t="s">
        <v>116</v>
      </c>
      <c r="M129" s="198" t="s">
        <v>116</v>
      </c>
      <c r="N129" s="198" t="s">
        <v>116</v>
      </c>
      <c r="O129" s="198" t="s">
        <v>288</v>
      </c>
      <c r="P129" s="198" t="s">
        <v>290</v>
      </c>
      <c r="Q129" s="198" t="s">
        <v>189</v>
      </c>
      <c r="R129" s="199" t="s">
        <v>290</v>
      </c>
    </row>
    <row r="130" spans="2:18">
      <c r="B130" s="207">
        <v>110</v>
      </c>
      <c r="C130" s="197" t="s">
        <v>187</v>
      </c>
      <c r="D130" s="198" t="s">
        <v>280</v>
      </c>
      <c r="E130" s="198" t="s">
        <v>301</v>
      </c>
      <c r="F130" s="198" t="s">
        <v>218</v>
      </c>
      <c r="G130" s="198" t="s">
        <v>139</v>
      </c>
      <c r="H130" s="198" t="s">
        <v>266</v>
      </c>
      <c r="I130" s="198" t="s">
        <v>116</v>
      </c>
      <c r="J130" s="198" t="s">
        <v>185</v>
      </c>
      <c r="K130" s="198" t="s">
        <v>116</v>
      </c>
      <c r="L130" s="198" t="s">
        <v>116</v>
      </c>
      <c r="M130" s="198" t="s">
        <v>116</v>
      </c>
      <c r="N130" s="198" t="s">
        <v>116</v>
      </c>
      <c r="O130" s="198" t="s">
        <v>196</v>
      </c>
      <c r="P130" s="198" t="s">
        <v>213</v>
      </c>
      <c r="Q130" s="198" t="s">
        <v>261</v>
      </c>
      <c r="R130" s="199" t="s">
        <v>276</v>
      </c>
    </row>
    <row r="131" spans="2:18">
      <c r="B131" s="207">
        <v>111</v>
      </c>
      <c r="C131" s="197" t="s">
        <v>220</v>
      </c>
      <c r="D131" s="198" t="s">
        <v>257</v>
      </c>
      <c r="E131" s="198" t="s">
        <v>132</v>
      </c>
      <c r="F131" s="198" t="s">
        <v>279</v>
      </c>
      <c r="G131" s="198" t="s">
        <v>154</v>
      </c>
      <c r="H131" s="198" t="s">
        <v>256</v>
      </c>
      <c r="I131" s="198" t="s">
        <v>116</v>
      </c>
      <c r="J131" s="198" t="s">
        <v>289</v>
      </c>
      <c r="K131" s="198" t="s">
        <v>116</v>
      </c>
      <c r="L131" s="198" t="s">
        <v>116</v>
      </c>
      <c r="M131" s="198" t="s">
        <v>116</v>
      </c>
      <c r="N131" s="198" t="s">
        <v>116</v>
      </c>
      <c r="O131" s="198" t="s">
        <v>199</v>
      </c>
      <c r="P131" s="198" t="s">
        <v>295</v>
      </c>
      <c r="Q131" s="198" t="s">
        <v>276</v>
      </c>
      <c r="R131" s="199" t="s">
        <v>199</v>
      </c>
    </row>
    <row r="132" spans="2:18">
      <c r="B132" s="207">
        <v>112</v>
      </c>
      <c r="C132" s="197" t="s">
        <v>172</v>
      </c>
      <c r="D132" s="198" t="s">
        <v>266</v>
      </c>
      <c r="E132" s="198" t="s">
        <v>170</v>
      </c>
      <c r="F132" s="198" t="s">
        <v>221</v>
      </c>
      <c r="G132" s="198" t="s">
        <v>173</v>
      </c>
      <c r="H132" s="198" t="s">
        <v>246</v>
      </c>
      <c r="I132" s="198" t="s">
        <v>116</v>
      </c>
      <c r="J132" s="198" t="s">
        <v>286</v>
      </c>
      <c r="K132" s="198" t="s">
        <v>116</v>
      </c>
      <c r="L132" s="198" t="s">
        <v>116</v>
      </c>
      <c r="M132" s="198" t="s">
        <v>116</v>
      </c>
      <c r="N132" s="198" t="s">
        <v>116</v>
      </c>
      <c r="O132" s="198" t="s">
        <v>300</v>
      </c>
      <c r="P132" s="198" t="s">
        <v>247</v>
      </c>
      <c r="Q132" s="198" t="s">
        <v>234</v>
      </c>
      <c r="R132" s="199" t="s">
        <v>196</v>
      </c>
    </row>
    <row r="133" spans="2:18">
      <c r="B133" s="207">
        <v>113</v>
      </c>
      <c r="C133" s="197" t="s">
        <v>289</v>
      </c>
      <c r="D133" s="198" t="s">
        <v>277</v>
      </c>
      <c r="E133" s="198" t="s">
        <v>150</v>
      </c>
      <c r="F133" s="198" t="s">
        <v>116</v>
      </c>
      <c r="G133" s="198" t="s">
        <v>203</v>
      </c>
      <c r="H133" s="198" t="s">
        <v>280</v>
      </c>
      <c r="I133" s="198" t="s">
        <v>116</v>
      </c>
      <c r="J133" s="198" t="s">
        <v>229</v>
      </c>
      <c r="K133" s="198" t="s">
        <v>116</v>
      </c>
      <c r="L133" s="198" t="s">
        <v>116</v>
      </c>
      <c r="M133" s="198" t="s">
        <v>116</v>
      </c>
      <c r="N133" s="198" t="s">
        <v>116</v>
      </c>
      <c r="O133" s="198" t="s">
        <v>260</v>
      </c>
      <c r="P133" s="198" t="s">
        <v>225</v>
      </c>
      <c r="Q133" s="198" t="s">
        <v>233</v>
      </c>
      <c r="R133" s="199" t="s">
        <v>192</v>
      </c>
    </row>
    <row r="134" spans="2:18">
      <c r="B134" s="207">
        <v>114</v>
      </c>
      <c r="C134" s="197" t="s">
        <v>243</v>
      </c>
      <c r="D134" s="198" t="s">
        <v>251</v>
      </c>
      <c r="E134" s="198" t="s">
        <v>203</v>
      </c>
      <c r="F134" s="198" t="s">
        <v>116</v>
      </c>
      <c r="G134" s="198" t="s">
        <v>180</v>
      </c>
      <c r="H134" s="198" t="s">
        <v>262</v>
      </c>
      <c r="I134" s="198" t="s">
        <v>116</v>
      </c>
      <c r="J134" s="198" t="s">
        <v>234</v>
      </c>
      <c r="K134" s="198" t="s">
        <v>116</v>
      </c>
      <c r="L134" s="198" t="s">
        <v>116</v>
      </c>
      <c r="M134" s="198" t="s">
        <v>116</v>
      </c>
      <c r="N134" s="198" t="s">
        <v>116</v>
      </c>
      <c r="O134" s="198" t="s">
        <v>230</v>
      </c>
      <c r="P134" s="198" t="s">
        <v>193</v>
      </c>
      <c r="Q134" s="198" t="s">
        <v>290</v>
      </c>
      <c r="R134" s="199" t="s">
        <v>211</v>
      </c>
    </row>
    <row r="135" spans="2:18">
      <c r="B135" s="207">
        <v>115</v>
      </c>
      <c r="C135" s="197" t="s">
        <v>199</v>
      </c>
      <c r="D135" s="198" t="s">
        <v>157</v>
      </c>
      <c r="E135" s="198" t="s">
        <v>116</v>
      </c>
      <c r="F135" s="198" t="s">
        <v>116</v>
      </c>
      <c r="G135" s="198" t="s">
        <v>147</v>
      </c>
      <c r="H135" s="198" t="s">
        <v>153</v>
      </c>
      <c r="I135" s="198" t="s">
        <v>116</v>
      </c>
      <c r="J135" s="198" t="s">
        <v>193</v>
      </c>
      <c r="K135" s="198" t="s">
        <v>116</v>
      </c>
      <c r="L135" s="198" t="s">
        <v>116</v>
      </c>
      <c r="M135" s="198" t="s">
        <v>116</v>
      </c>
      <c r="N135" s="198" t="s">
        <v>116</v>
      </c>
      <c r="O135" s="198" t="s">
        <v>142</v>
      </c>
      <c r="P135" s="198" t="s">
        <v>284</v>
      </c>
      <c r="Q135" s="198" t="s">
        <v>199</v>
      </c>
      <c r="R135" s="199" t="s">
        <v>269</v>
      </c>
    </row>
    <row r="136" spans="2:18">
      <c r="B136" s="207">
        <v>116</v>
      </c>
      <c r="C136" s="197" t="s">
        <v>236</v>
      </c>
      <c r="D136" s="198" t="s">
        <v>262</v>
      </c>
      <c r="E136" s="198" t="s">
        <v>116</v>
      </c>
      <c r="F136" s="198" t="s">
        <v>116</v>
      </c>
      <c r="G136" s="198" t="s">
        <v>204</v>
      </c>
      <c r="H136" s="198" t="s">
        <v>226</v>
      </c>
      <c r="I136" s="198" t="s">
        <v>116</v>
      </c>
      <c r="J136" s="198" t="s">
        <v>251</v>
      </c>
      <c r="K136" s="198" t="s">
        <v>116</v>
      </c>
      <c r="L136" s="198" t="s">
        <v>116</v>
      </c>
      <c r="M136" s="198" t="s">
        <v>116</v>
      </c>
      <c r="N136" s="198" t="s">
        <v>116</v>
      </c>
      <c r="O136" s="198" t="s">
        <v>220</v>
      </c>
      <c r="P136" s="198" t="s">
        <v>173</v>
      </c>
      <c r="Q136" s="198" t="s">
        <v>192</v>
      </c>
      <c r="R136" s="199" t="s">
        <v>294</v>
      </c>
    </row>
    <row r="137" spans="2:18">
      <c r="B137" s="207">
        <v>117</v>
      </c>
      <c r="C137" s="197" t="s">
        <v>174</v>
      </c>
      <c r="D137" s="198" t="s">
        <v>282</v>
      </c>
      <c r="E137" s="198" t="s">
        <v>116</v>
      </c>
      <c r="F137" s="198" t="s">
        <v>116</v>
      </c>
      <c r="G137" s="198" t="s">
        <v>116</v>
      </c>
      <c r="H137" s="198" t="s">
        <v>200</v>
      </c>
      <c r="I137" s="198" t="s">
        <v>116</v>
      </c>
      <c r="J137" s="198" t="s">
        <v>267</v>
      </c>
      <c r="K137" s="198" t="s">
        <v>116</v>
      </c>
      <c r="L137" s="198" t="s">
        <v>116</v>
      </c>
      <c r="M137" s="198" t="s">
        <v>116</v>
      </c>
      <c r="N137" s="198" t="s">
        <v>116</v>
      </c>
      <c r="O137" s="198" t="s">
        <v>284</v>
      </c>
      <c r="P137" s="198" t="s">
        <v>152</v>
      </c>
      <c r="Q137" s="198" t="s">
        <v>239</v>
      </c>
      <c r="R137" s="199" t="s">
        <v>195</v>
      </c>
    </row>
    <row r="138" spans="2:18">
      <c r="B138" s="207">
        <v>118</v>
      </c>
      <c r="C138" s="197" t="s">
        <v>256</v>
      </c>
      <c r="D138" s="198" t="s">
        <v>243</v>
      </c>
      <c r="E138" s="198" t="s">
        <v>116</v>
      </c>
      <c r="F138" s="198" t="s">
        <v>116</v>
      </c>
      <c r="G138" s="198" t="s">
        <v>116</v>
      </c>
      <c r="H138" s="198" t="s">
        <v>204</v>
      </c>
      <c r="I138" s="198" t="s">
        <v>116</v>
      </c>
      <c r="J138" s="198" t="s">
        <v>209</v>
      </c>
      <c r="K138" s="198" t="s">
        <v>116</v>
      </c>
      <c r="L138" s="198" t="s">
        <v>116</v>
      </c>
      <c r="M138" s="198" t="s">
        <v>116</v>
      </c>
      <c r="N138" s="198" t="s">
        <v>116</v>
      </c>
      <c r="O138" s="198" t="s">
        <v>174</v>
      </c>
      <c r="P138" s="198" t="s">
        <v>231</v>
      </c>
      <c r="Q138" s="198" t="s">
        <v>300</v>
      </c>
      <c r="R138" s="199" t="s">
        <v>138</v>
      </c>
    </row>
    <row r="139" spans="2:18">
      <c r="B139" s="207">
        <v>119</v>
      </c>
      <c r="C139" s="197" t="s">
        <v>283</v>
      </c>
      <c r="D139" s="198" t="s">
        <v>147</v>
      </c>
      <c r="E139" s="198" t="s">
        <v>116</v>
      </c>
      <c r="F139" s="198" t="s">
        <v>116</v>
      </c>
      <c r="G139" s="198" t="s">
        <v>116</v>
      </c>
      <c r="H139" s="198" t="s">
        <v>238</v>
      </c>
      <c r="I139" s="198" t="s">
        <v>116</v>
      </c>
      <c r="J139" s="198" t="s">
        <v>198</v>
      </c>
      <c r="K139" s="198" t="s">
        <v>116</v>
      </c>
      <c r="L139" s="198" t="s">
        <v>116</v>
      </c>
      <c r="M139" s="198" t="s">
        <v>116</v>
      </c>
      <c r="N139" s="198" t="s">
        <v>116</v>
      </c>
      <c r="O139" s="198" t="s">
        <v>298</v>
      </c>
      <c r="P139" s="198" t="s">
        <v>243</v>
      </c>
      <c r="Q139" s="198" t="s">
        <v>137</v>
      </c>
      <c r="R139" s="199" t="s">
        <v>210</v>
      </c>
    </row>
    <row r="140" spans="2:18">
      <c r="B140" s="207">
        <v>120</v>
      </c>
      <c r="C140" s="197" t="s">
        <v>168</v>
      </c>
      <c r="D140" s="198" t="s">
        <v>274</v>
      </c>
      <c r="E140" s="198" t="s">
        <v>116</v>
      </c>
      <c r="F140" s="198" t="s">
        <v>116</v>
      </c>
      <c r="G140" s="198" t="s">
        <v>116</v>
      </c>
      <c r="H140" s="198" t="s">
        <v>148</v>
      </c>
      <c r="I140" s="198" t="s">
        <v>116</v>
      </c>
      <c r="J140" s="198" t="s">
        <v>218</v>
      </c>
      <c r="K140" s="198" t="s">
        <v>116</v>
      </c>
      <c r="L140" s="198" t="s">
        <v>116</v>
      </c>
      <c r="M140" s="198" t="s">
        <v>116</v>
      </c>
      <c r="N140" s="198" t="s">
        <v>116</v>
      </c>
      <c r="O140" s="198" t="s">
        <v>219</v>
      </c>
      <c r="P140" s="198" t="s">
        <v>237</v>
      </c>
      <c r="Q140" s="198" t="s">
        <v>214</v>
      </c>
      <c r="R140" s="199" t="s">
        <v>116</v>
      </c>
    </row>
    <row r="141" spans="2:18">
      <c r="B141" s="207">
        <v>121</v>
      </c>
      <c r="C141" s="197" t="s">
        <v>201</v>
      </c>
      <c r="D141" s="198" t="s">
        <v>221</v>
      </c>
      <c r="E141" s="198" t="s">
        <v>116</v>
      </c>
      <c r="F141" s="198" t="s">
        <v>116</v>
      </c>
      <c r="G141" s="198" t="s">
        <v>116</v>
      </c>
      <c r="H141" s="198" t="s">
        <v>116</v>
      </c>
      <c r="I141" s="198" t="s">
        <v>116</v>
      </c>
      <c r="J141" s="198" t="s">
        <v>296</v>
      </c>
      <c r="K141" s="198" t="s">
        <v>116</v>
      </c>
      <c r="L141" s="198" t="s">
        <v>116</v>
      </c>
      <c r="M141" s="198" t="s">
        <v>116</v>
      </c>
      <c r="N141" s="198" t="s">
        <v>116</v>
      </c>
      <c r="O141" s="198" t="s">
        <v>266</v>
      </c>
      <c r="P141" s="198" t="s">
        <v>210</v>
      </c>
      <c r="Q141" s="198" t="s">
        <v>219</v>
      </c>
      <c r="R141" s="199" t="s">
        <v>116</v>
      </c>
    </row>
    <row r="142" spans="2:18">
      <c r="B142" s="207">
        <v>122</v>
      </c>
      <c r="C142" s="197" t="s">
        <v>210</v>
      </c>
      <c r="D142" s="198" t="s">
        <v>166</v>
      </c>
      <c r="E142" s="198" t="s">
        <v>116</v>
      </c>
      <c r="F142" s="198" t="s">
        <v>116</v>
      </c>
      <c r="G142" s="198" t="s">
        <v>116</v>
      </c>
      <c r="H142" s="198" t="s">
        <v>116</v>
      </c>
      <c r="I142" s="198" t="s">
        <v>116</v>
      </c>
      <c r="J142" s="198" t="s">
        <v>282</v>
      </c>
      <c r="K142" s="198" t="s">
        <v>116</v>
      </c>
      <c r="L142" s="198" t="s">
        <v>116</v>
      </c>
      <c r="M142" s="198" t="s">
        <v>116</v>
      </c>
      <c r="N142" s="198" t="s">
        <v>116</v>
      </c>
      <c r="O142" s="198" t="s">
        <v>195</v>
      </c>
      <c r="P142" s="198" t="s">
        <v>296</v>
      </c>
      <c r="Q142" s="198" t="s">
        <v>163</v>
      </c>
      <c r="R142" s="199" t="s">
        <v>116</v>
      </c>
    </row>
    <row r="143" spans="2:18">
      <c r="B143" s="207">
        <v>123</v>
      </c>
      <c r="C143" s="197" t="s">
        <v>216</v>
      </c>
      <c r="D143" s="198" t="s">
        <v>267</v>
      </c>
      <c r="E143" s="198" t="s">
        <v>116</v>
      </c>
      <c r="F143" s="198" t="s">
        <v>116</v>
      </c>
      <c r="G143" s="198" t="s">
        <v>116</v>
      </c>
      <c r="H143" s="198" t="s">
        <v>116</v>
      </c>
      <c r="I143" s="198" t="s">
        <v>116</v>
      </c>
      <c r="J143" s="198" t="s">
        <v>279</v>
      </c>
      <c r="K143" s="198" t="s">
        <v>116</v>
      </c>
      <c r="L143" s="198" t="s">
        <v>116</v>
      </c>
      <c r="M143" s="198" t="s">
        <v>116</v>
      </c>
      <c r="N143" s="198" t="s">
        <v>116</v>
      </c>
      <c r="O143" s="198" t="s">
        <v>285</v>
      </c>
      <c r="P143" s="198" t="s">
        <v>300</v>
      </c>
      <c r="Q143" s="198" t="s">
        <v>269</v>
      </c>
      <c r="R143" s="199" t="s">
        <v>116</v>
      </c>
    </row>
    <row r="144" spans="2:18">
      <c r="B144" s="207">
        <v>124</v>
      </c>
      <c r="C144" s="197" t="s">
        <v>233</v>
      </c>
      <c r="D144" s="198" t="s">
        <v>284</v>
      </c>
      <c r="E144" s="198" t="s">
        <v>116</v>
      </c>
      <c r="F144" s="198" t="s">
        <v>116</v>
      </c>
      <c r="G144" s="198" t="s">
        <v>116</v>
      </c>
      <c r="H144" s="198" t="s">
        <v>116</v>
      </c>
      <c r="I144" s="198" t="s">
        <v>116</v>
      </c>
      <c r="J144" s="198" t="s">
        <v>254</v>
      </c>
      <c r="K144" s="198" t="s">
        <v>116</v>
      </c>
      <c r="L144" s="198" t="s">
        <v>116</v>
      </c>
      <c r="M144" s="198" t="s">
        <v>116</v>
      </c>
      <c r="N144" s="198" t="s">
        <v>116</v>
      </c>
      <c r="O144" s="198" t="s">
        <v>295</v>
      </c>
      <c r="P144" s="198" t="s">
        <v>281</v>
      </c>
      <c r="Q144" s="198" t="s">
        <v>133</v>
      </c>
      <c r="R144" s="199" t="s">
        <v>116</v>
      </c>
    </row>
    <row r="145" spans="2:18">
      <c r="B145" s="207">
        <v>125</v>
      </c>
      <c r="C145" s="197" t="s">
        <v>270</v>
      </c>
      <c r="D145" s="198" t="s">
        <v>289</v>
      </c>
      <c r="E145" s="198" t="s">
        <v>116</v>
      </c>
      <c r="F145" s="198" t="s">
        <v>116</v>
      </c>
      <c r="G145" s="198" t="s">
        <v>116</v>
      </c>
      <c r="H145" s="198" t="s">
        <v>116</v>
      </c>
      <c r="I145" s="198" t="s">
        <v>116</v>
      </c>
      <c r="J145" s="198" t="s">
        <v>287</v>
      </c>
      <c r="K145" s="198" t="s">
        <v>116</v>
      </c>
      <c r="L145" s="198" t="s">
        <v>116</v>
      </c>
      <c r="M145" s="198" t="s">
        <v>116</v>
      </c>
      <c r="N145" s="198" t="s">
        <v>116</v>
      </c>
      <c r="O145" s="198" t="s">
        <v>275</v>
      </c>
      <c r="P145" s="198" t="s">
        <v>266</v>
      </c>
      <c r="Q145" s="198" t="s">
        <v>294</v>
      </c>
      <c r="R145" s="199" t="s">
        <v>116</v>
      </c>
    </row>
    <row r="146" spans="2:18">
      <c r="B146" s="207">
        <v>126</v>
      </c>
      <c r="C146" s="197" t="s">
        <v>219</v>
      </c>
      <c r="D146" s="198" t="s">
        <v>215</v>
      </c>
      <c r="E146" s="198" t="s">
        <v>116</v>
      </c>
      <c r="F146" s="198" t="s">
        <v>116</v>
      </c>
      <c r="G146" s="198" t="s">
        <v>116</v>
      </c>
      <c r="H146" s="198" t="s">
        <v>116</v>
      </c>
      <c r="I146" s="198" t="s">
        <v>116</v>
      </c>
      <c r="J146" s="198" t="s">
        <v>290</v>
      </c>
      <c r="K146" s="198" t="s">
        <v>116</v>
      </c>
      <c r="L146" s="198" t="s">
        <v>116</v>
      </c>
      <c r="M146" s="198" t="s">
        <v>116</v>
      </c>
      <c r="N146" s="198" t="s">
        <v>116</v>
      </c>
      <c r="O146" s="198" t="s">
        <v>213</v>
      </c>
      <c r="P146" s="198" t="s">
        <v>168</v>
      </c>
      <c r="Q146" s="198" t="s">
        <v>152</v>
      </c>
      <c r="R146" s="199" t="s">
        <v>116</v>
      </c>
    </row>
    <row r="147" spans="2:18">
      <c r="B147" s="207">
        <v>127</v>
      </c>
      <c r="C147" s="197" t="s">
        <v>296</v>
      </c>
      <c r="D147" s="198" t="s">
        <v>198</v>
      </c>
      <c r="E147" s="198" t="s">
        <v>116</v>
      </c>
      <c r="F147" s="198" t="s">
        <v>116</v>
      </c>
      <c r="G147" s="198" t="s">
        <v>116</v>
      </c>
      <c r="H147" s="198" t="s">
        <v>116</v>
      </c>
      <c r="I147" s="198" t="s">
        <v>116</v>
      </c>
      <c r="J147" s="198" t="s">
        <v>201</v>
      </c>
      <c r="K147" s="198" t="s">
        <v>116</v>
      </c>
      <c r="L147" s="198" t="s">
        <v>116</v>
      </c>
      <c r="M147" s="198" t="s">
        <v>116</v>
      </c>
      <c r="N147" s="198" t="s">
        <v>116</v>
      </c>
      <c r="O147" s="198" t="s">
        <v>189</v>
      </c>
      <c r="P147" s="198" t="s">
        <v>192</v>
      </c>
      <c r="Q147" s="198" t="s">
        <v>195</v>
      </c>
      <c r="R147" s="199" t="s">
        <v>116</v>
      </c>
    </row>
    <row r="148" spans="2:18">
      <c r="B148" s="207">
        <v>128</v>
      </c>
      <c r="C148" s="197" t="s">
        <v>223</v>
      </c>
      <c r="D148" s="198" t="s">
        <v>193</v>
      </c>
      <c r="E148" s="198" t="s">
        <v>116</v>
      </c>
      <c r="F148" s="198" t="s">
        <v>116</v>
      </c>
      <c r="G148" s="198" t="s">
        <v>116</v>
      </c>
      <c r="H148" s="198" t="s">
        <v>116</v>
      </c>
      <c r="I148" s="198" t="s">
        <v>116</v>
      </c>
      <c r="J148" s="198" t="s">
        <v>250</v>
      </c>
      <c r="K148" s="198" t="s">
        <v>116</v>
      </c>
      <c r="L148" s="198" t="s">
        <v>116</v>
      </c>
      <c r="M148" s="198" t="s">
        <v>116</v>
      </c>
      <c r="N148" s="198" t="s">
        <v>116</v>
      </c>
      <c r="O148" s="198" t="s">
        <v>187</v>
      </c>
      <c r="P148" s="198" t="s">
        <v>292</v>
      </c>
      <c r="Q148" s="198" t="s">
        <v>266</v>
      </c>
      <c r="R148" s="199" t="s">
        <v>116</v>
      </c>
    </row>
    <row r="149" spans="2:18">
      <c r="B149" s="207">
        <v>129</v>
      </c>
      <c r="C149" s="197" t="s">
        <v>229</v>
      </c>
      <c r="D149" s="198" t="s">
        <v>240</v>
      </c>
      <c r="E149" s="198" t="s">
        <v>116</v>
      </c>
      <c r="F149" s="198" t="s">
        <v>116</v>
      </c>
      <c r="G149" s="198" t="s">
        <v>116</v>
      </c>
      <c r="H149" s="198" t="s">
        <v>116</v>
      </c>
      <c r="I149" s="198" t="s">
        <v>116</v>
      </c>
      <c r="J149" s="198" t="s">
        <v>163</v>
      </c>
      <c r="K149" s="198" t="s">
        <v>116</v>
      </c>
      <c r="L149" s="198" t="s">
        <v>116</v>
      </c>
      <c r="M149" s="198" t="s">
        <v>116</v>
      </c>
      <c r="N149" s="198" t="s">
        <v>116</v>
      </c>
      <c r="O149" s="198" t="s">
        <v>138</v>
      </c>
      <c r="P149" s="198" t="s">
        <v>136</v>
      </c>
      <c r="Q149" s="198" t="s">
        <v>141</v>
      </c>
      <c r="R149" s="199" t="s">
        <v>116</v>
      </c>
    </row>
    <row r="150" spans="2:18">
      <c r="B150" s="207">
        <v>130</v>
      </c>
      <c r="C150" s="197" t="s">
        <v>259</v>
      </c>
      <c r="D150" s="198" t="s">
        <v>172</v>
      </c>
      <c r="E150" s="198" t="s">
        <v>116</v>
      </c>
      <c r="F150" s="198" t="s">
        <v>116</v>
      </c>
      <c r="G150" s="198" t="s">
        <v>116</v>
      </c>
      <c r="H150" s="198" t="s">
        <v>116</v>
      </c>
      <c r="I150" s="198" t="s">
        <v>116</v>
      </c>
      <c r="J150" s="198" t="s">
        <v>176</v>
      </c>
      <c r="K150" s="198" t="s">
        <v>116</v>
      </c>
      <c r="L150" s="198" t="s">
        <v>116</v>
      </c>
      <c r="M150" s="198" t="s">
        <v>116</v>
      </c>
      <c r="N150" s="198" t="s">
        <v>116</v>
      </c>
      <c r="O150" s="198" t="s">
        <v>152</v>
      </c>
      <c r="P150" s="198" t="s">
        <v>166</v>
      </c>
      <c r="Q150" s="198" t="s">
        <v>296</v>
      </c>
      <c r="R150" s="199" t="s">
        <v>116</v>
      </c>
    </row>
    <row r="151" spans="2:18">
      <c r="B151" s="207">
        <v>131</v>
      </c>
      <c r="C151" s="197" t="s">
        <v>214</v>
      </c>
      <c r="D151" s="198" t="s">
        <v>234</v>
      </c>
      <c r="E151" s="198" t="s">
        <v>116</v>
      </c>
      <c r="F151" s="198" t="s">
        <v>116</v>
      </c>
      <c r="G151" s="198" t="s">
        <v>116</v>
      </c>
      <c r="H151" s="198" t="s">
        <v>116</v>
      </c>
      <c r="I151" s="198" t="s">
        <v>116</v>
      </c>
      <c r="J151" s="198" t="s">
        <v>168</v>
      </c>
      <c r="K151" s="198" t="s">
        <v>116</v>
      </c>
      <c r="L151" s="198" t="s">
        <v>116</v>
      </c>
      <c r="M151" s="198" t="s">
        <v>116</v>
      </c>
      <c r="N151" s="198" t="s">
        <v>116</v>
      </c>
      <c r="O151" s="198" t="s">
        <v>261</v>
      </c>
      <c r="P151" s="198" t="s">
        <v>214</v>
      </c>
      <c r="Q151" s="198" t="s">
        <v>286</v>
      </c>
      <c r="R151" s="199" t="s">
        <v>116</v>
      </c>
    </row>
    <row r="152" spans="2:18">
      <c r="B152" s="207">
        <v>132</v>
      </c>
      <c r="C152" s="197" t="s">
        <v>263</v>
      </c>
      <c r="D152" s="198" t="s">
        <v>290</v>
      </c>
      <c r="E152" s="198" t="s">
        <v>116</v>
      </c>
      <c r="F152" s="198" t="s">
        <v>116</v>
      </c>
      <c r="G152" s="198" t="s">
        <v>116</v>
      </c>
      <c r="H152" s="198" t="s">
        <v>116</v>
      </c>
      <c r="I152" s="198" t="s">
        <v>116</v>
      </c>
      <c r="J152" s="198" t="s">
        <v>278</v>
      </c>
      <c r="K152" s="198" t="s">
        <v>116</v>
      </c>
      <c r="L152" s="198" t="s">
        <v>116</v>
      </c>
      <c r="M152" s="198" t="s">
        <v>116</v>
      </c>
      <c r="N152" s="198" t="s">
        <v>116</v>
      </c>
      <c r="O152" s="198" t="s">
        <v>297</v>
      </c>
      <c r="P152" s="198" t="s">
        <v>223</v>
      </c>
      <c r="Q152" s="198" t="s">
        <v>156</v>
      </c>
      <c r="R152" s="199" t="s">
        <v>116</v>
      </c>
    </row>
    <row r="153" spans="2:18">
      <c r="B153" s="207">
        <v>133</v>
      </c>
      <c r="C153" s="197" t="s">
        <v>287</v>
      </c>
      <c r="D153" s="198" t="s">
        <v>244</v>
      </c>
      <c r="E153" s="198" t="s">
        <v>116</v>
      </c>
      <c r="F153" s="198" t="s">
        <v>116</v>
      </c>
      <c r="G153" s="198" t="s">
        <v>116</v>
      </c>
      <c r="H153" s="198" t="s">
        <v>116</v>
      </c>
      <c r="I153" s="198" t="s">
        <v>116</v>
      </c>
      <c r="J153" s="198" t="s">
        <v>276</v>
      </c>
      <c r="K153" s="198" t="s">
        <v>116</v>
      </c>
      <c r="L153" s="198" t="s">
        <v>116</v>
      </c>
      <c r="M153" s="198" t="s">
        <v>116</v>
      </c>
      <c r="N153" s="198" t="s">
        <v>116</v>
      </c>
      <c r="O153" s="198" t="s">
        <v>290</v>
      </c>
      <c r="P153" s="198" t="s">
        <v>259</v>
      </c>
      <c r="Q153" s="198" t="s">
        <v>138</v>
      </c>
      <c r="R153" s="199" t="s">
        <v>116</v>
      </c>
    </row>
    <row r="154" spans="2:18">
      <c r="B154" s="207">
        <v>134</v>
      </c>
      <c r="C154" s="197" t="s">
        <v>279</v>
      </c>
      <c r="D154" s="198" t="s">
        <v>255</v>
      </c>
      <c r="E154" s="198" t="s">
        <v>116</v>
      </c>
      <c r="F154" s="198" t="s">
        <v>116</v>
      </c>
      <c r="G154" s="198" t="s">
        <v>116</v>
      </c>
      <c r="H154" s="198" t="s">
        <v>116</v>
      </c>
      <c r="I154" s="198" t="s">
        <v>116</v>
      </c>
      <c r="J154" s="198" t="s">
        <v>237</v>
      </c>
      <c r="K154" s="198" t="s">
        <v>116</v>
      </c>
      <c r="L154" s="198" t="s">
        <v>116</v>
      </c>
      <c r="M154" s="198" t="s">
        <v>116</v>
      </c>
      <c r="N154" s="198" t="s">
        <v>116</v>
      </c>
      <c r="O154" s="198" t="s">
        <v>192</v>
      </c>
      <c r="P154" s="198" t="s">
        <v>230</v>
      </c>
      <c r="Q154" s="198" t="s">
        <v>168</v>
      </c>
      <c r="R154" s="199" t="s">
        <v>116</v>
      </c>
    </row>
    <row r="155" spans="2:18">
      <c r="B155" s="207">
        <v>135</v>
      </c>
      <c r="C155" s="197" t="s">
        <v>274</v>
      </c>
      <c r="D155" s="198" t="s">
        <v>218</v>
      </c>
      <c r="E155" s="198" t="s">
        <v>116</v>
      </c>
      <c r="F155" s="198" t="s">
        <v>116</v>
      </c>
      <c r="G155" s="198" t="s">
        <v>116</v>
      </c>
      <c r="H155" s="198" t="s">
        <v>116</v>
      </c>
      <c r="I155" s="198" t="s">
        <v>116</v>
      </c>
      <c r="J155" s="198" t="s">
        <v>281</v>
      </c>
      <c r="K155" s="198" t="s">
        <v>116</v>
      </c>
      <c r="L155" s="198" t="s">
        <v>116</v>
      </c>
      <c r="M155" s="198" t="s">
        <v>116</v>
      </c>
      <c r="N155" s="198" t="s">
        <v>116</v>
      </c>
      <c r="O155" s="198" t="s">
        <v>263</v>
      </c>
      <c r="P155" s="198" t="s">
        <v>271</v>
      </c>
      <c r="Q155" s="198" t="s">
        <v>210</v>
      </c>
      <c r="R155" s="199" t="s">
        <v>116</v>
      </c>
    </row>
    <row r="156" spans="2:18">
      <c r="B156" s="207">
        <v>136</v>
      </c>
      <c r="C156" s="197" t="s">
        <v>292</v>
      </c>
      <c r="D156" s="198" t="s">
        <v>264</v>
      </c>
      <c r="E156" s="198" t="s">
        <v>116</v>
      </c>
      <c r="F156" s="198" t="s">
        <v>116</v>
      </c>
      <c r="G156" s="198" t="s">
        <v>116</v>
      </c>
      <c r="H156" s="198" t="s">
        <v>116</v>
      </c>
      <c r="I156" s="198" t="s">
        <v>116</v>
      </c>
      <c r="J156" s="198" t="s">
        <v>129</v>
      </c>
      <c r="K156" s="198" t="s">
        <v>116</v>
      </c>
      <c r="L156" s="198" t="s">
        <v>116</v>
      </c>
      <c r="M156" s="198" t="s">
        <v>116</v>
      </c>
      <c r="N156" s="198" t="s">
        <v>116</v>
      </c>
      <c r="O156" s="198" t="s">
        <v>198</v>
      </c>
      <c r="P156" s="198" t="s">
        <v>182</v>
      </c>
      <c r="Q156" s="198" t="s">
        <v>166</v>
      </c>
      <c r="R156" s="199" t="s">
        <v>116</v>
      </c>
    </row>
    <row r="157" spans="2:18">
      <c r="B157" s="207">
        <v>137</v>
      </c>
      <c r="C157" s="197" t="s">
        <v>257</v>
      </c>
      <c r="D157" s="198" t="s">
        <v>286</v>
      </c>
      <c r="E157" s="198" t="s">
        <v>116</v>
      </c>
      <c r="F157" s="198" t="s">
        <v>116</v>
      </c>
      <c r="G157" s="198" t="s">
        <v>116</v>
      </c>
      <c r="H157" s="198" t="s">
        <v>116</v>
      </c>
      <c r="I157" s="198" t="s">
        <v>116</v>
      </c>
      <c r="J157" s="198" t="s">
        <v>191</v>
      </c>
      <c r="K157" s="198" t="s">
        <v>116</v>
      </c>
      <c r="L157" s="198" t="s">
        <v>116</v>
      </c>
      <c r="M157" s="198" t="s">
        <v>116</v>
      </c>
      <c r="N157" s="198" t="s">
        <v>116</v>
      </c>
      <c r="O157" s="198" t="s">
        <v>133</v>
      </c>
      <c r="P157" s="198" t="s">
        <v>142</v>
      </c>
      <c r="Q157" s="198" t="s">
        <v>223</v>
      </c>
      <c r="R157" s="199" t="s">
        <v>116</v>
      </c>
    </row>
    <row r="158" spans="2:18">
      <c r="B158" s="207">
        <v>138</v>
      </c>
      <c r="C158" s="197" t="s">
        <v>291</v>
      </c>
      <c r="D158" s="198" t="s">
        <v>129</v>
      </c>
      <c r="E158" s="198" t="s">
        <v>116</v>
      </c>
      <c r="F158" s="198" t="s">
        <v>116</v>
      </c>
      <c r="G158" s="198" t="s">
        <v>116</v>
      </c>
      <c r="H158" s="198" t="s">
        <v>116</v>
      </c>
      <c r="I158" s="198" t="s">
        <v>116</v>
      </c>
      <c r="J158" s="198" t="s">
        <v>166</v>
      </c>
      <c r="K158" s="198" t="s">
        <v>116</v>
      </c>
      <c r="L158" s="198" t="s">
        <v>116</v>
      </c>
      <c r="M158" s="198" t="s">
        <v>116</v>
      </c>
      <c r="N158" s="198" t="s">
        <v>116</v>
      </c>
      <c r="O158" s="198" t="s">
        <v>276</v>
      </c>
      <c r="P158" s="198" t="s">
        <v>277</v>
      </c>
      <c r="Q158" s="198" t="s">
        <v>231</v>
      </c>
      <c r="R158" s="199" t="s">
        <v>116</v>
      </c>
    </row>
    <row r="159" spans="2:18">
      <c r="B159" s="207">
        <v>139</v>
      </c>
      <c r="C159" s="197" t="s">
        <v>261</v>
      </c>
      <c r="D159" s="198" t="s">
        <v>222</v>
      </c>
      <c r="E159" s="198" t="s">
        <v>116</v>
      </c>
      <c r="F159" s="198" t="s">
        <v>116</v>
      </c>
      <c r="G159" s="198" t="s">
        <v>116</v>
      </c>
      <c r="H159" s="198" t="s">
        <v>116</v>
      </c>
      <c r="I159" s="198" t="s">
        <v>116</v>
      </c>
      <c r="J159" s="198" t="s">
        <v>172</v>
      </c>
      <c r="K159" s="198" t="s">
        <v>116</v>
      </c>
      <c r="L159" s="198" t="s">
        <v>116</v>
      </c>
      <c r="M159" s="198" t="s">
        <v>116</v>
      </c>
      <c r="N159" s="198" t="s">
        <v>116</v>
      </c>
      <c r="O159" s="198" t="s">
        <v>299</v>
      </c>
      <c r="P159" s="198" t="s">
        <v>267</v>
      </c>
      <c r="Q159" s="198" t="s">
        <v>174</v>
      </c>
      <c r="R159" s="199" t="s">
        <v>116</v>
      </c>
    </row>
    <row r="160" spans="2:18">
      <c r="B160" s="207">
        <v>140</v>
      </c>
      <c r="C160" s="197" t="s">
        <v>269</v>
      </c>
      <c r="D160" s="198" t="s">
        <v>176</v>
      </c>
      <c r="E160" s="198" t="s">
        <v>116</v>
      </c>
      <c r="F160" s="198" t="s">
        <v>116</v>
      </c>
      <c r="G160" s="198" t="s">
        <v>116</v>
      </c>
      <c r="H160" s="198" t="s">
        <v>116</v>
      </c>
      <c r="I160" s="198" t="s">
        <v>116</v>
      </c>
      <c r="J160" s="198" t="s">
        <v>299</v>
      </c>
      <c r="K160" s="198" t="s">
        <v>116</v>
      </c>
      <c r="L160" s="198" t="s">
        <v>116</v>
      </c>
      <c r="M160" s="198" t="s">
        <v>116</v>
      </c>
      <c r="N160" s="198" t="s">
        <v>116</v>
      </c>
      <c r="O160" s="198" t="s">
        <v>153</v>
      </c>
      <c r="P160" s="198" t="s">
        <v>198</v>
      </c>
      <c r="Q160" s="198" t="s">
        <v>297</v>
      </c>
      <c r="R160" s="199" t="s">
        <v>116</v>
      </c>
    </row>
    <row r="161" spans="2:18">
      <c r="B161" s="207">
        <v>141</v>
      </c>
      <c r="C161" s="197" t="s">
        <v>260</v>
      </c>
      <c r="D161" s="198" t="s">
        <v>250</v>
      </c>
      <c r="E161" s="198" t="s">
        <v>116</v>
      </c>
      <c r="F161" s="198" t="s">
        <v>116</v>
      </c>
      <c r="G161" s="198" t="s">
        <v>116</v>
      </c>
      <c r="H161" s="198" t="s">
        <v>116</v>
      </c>
      <c r="I161" s="198" t="s">
        <v>116</v>
      </c>
      <c r="J161" s="198" t="s">
        <v>244</v>
      </c>
      <c r="K161" s="198" t="s">
        <v>116</v>
      </c>
      <c r="L161" s="198" t="s">
        <v>116</v>
      </c>
      <c r="M161" s="198" t="s">
        <v>116</v>
      </c>
      <c r="N161" s="198" t="s">
        <v>116</v>
      </c>
      <c r="O161" s="198" t="s">
        <v>254</v>
      </c>
      <c r="P161" s="198" t="s">
        <v>218</v>
      </c>
      <c r="Q161" s="198" t="s">
        <v>277</v>
      </c>
      <c r="R161" s="199" t="s">
        <v>116</v>
      </c>
    </row>
    <row r="162" spans="2:18">
      <c r="B162" s="207">
        <v>142</v>
      </c>
      <c r="C162" s="197" t="s">
        <v>153</v>
      </c>
      <c r="D162" s="198" t="s">
        <v>296</v>
      </c>
      <c r="E162" s="198" t="s">
        <v>116</v>
      </c>
      <c r="F162" s="198" t="s">
        <v>116</v>
      </c>
      <c r="G162" s="198" t="s">
        <v>116</v>
      </c>
      <c r="H162" s="198" t="s">
        <v>116</v>
      </c>
      <c r="I162" s="198" t="s">
        <v>116</v>
      </c>
      <c r="J162" s="198" t="s">
        <v>300</v>
      </c>
      <c r="K162" s="198" t="s">
        <v>116</v>
      </c>
      <c r="L162" s="198" t="s">
        <v>116</v>
      </c>
      <c r="M162" s="198" t="s">
        <v>116</v>
      </c>
      <c r="N162" s="198" t="s">
        <v>116</v>
      </c>
      <c r="O162" s="198" t="s">
        <v>210</v>
      </c>
      <c r="P162" s="198" t="s">
        <v>219</v>
      </c>
      <c r="Q162" s="198" t="s">
        <v>260</v>
      </c>
      <c r="R162" s="199" t="s">
        <v>116</v>
      </c>
    </row>
    <row r="163" spans="2:18">
      <c r="B163" s="207">
        <v>143</v>
      </c>
      <c r="C163" s="197" t="s">
        <v>276</v>
      </c>
      <c r="D163" s="198" t="s">
        <v>252</v>
      </c>
      <c r="E163" s="198" t="s">
        <v>116</v>
      </c>
      <c r="F163" s="198" t="s">
        <v>116</v>
      </c>
      <c r="G163" s="198" t="s">
        <v>116</v>
      </c>
      <c r="H163" s="198" t="s">
        <v>116</v>
      </c>
      <c r="I163" s="198" t="s">
        <v>116</v>
      </c>
      <c r="J163" s="198" t="s">
        <v>275</v>
      </c>
      <c r="K163" s="198" t="s">
        <v>116</v>
      </c>
      <c r="L163" s="198" t="s">
        <v>116</v>
      </c>
      <c r="M163" s="198" t="s">
        <v>116</v>
      </c>
      <c r="N163" s="198" t="s">
        <v>116</v>
      </c>
      <c r="O163" s="198" t="s">
        <v>282</v>
      </c>
      <c r="P163" s="198" t="s">
        <v>286</v>
      </c>
      <c r="Q163" s="198" t="s">
        <v>179</v>
      </c>
      <c r="R163" s="199" t="s">
        <v>116</v>
      </c>
    </row>
    <row r="164" spans="2:18">
      <c r="B164" s="207">
        <v>144</v>
      </c>
      <c r="C164" s="197" t="s">
        <v>254</v>
      </c>
      <c r="D164" s="198" t="s">
        <v>237</v>
      </c>
      <c r="E164" s="198" t="s">
        <v>116</v>
      </c>
      <c r="F164" s="198" t="s">
        <v>116</v>
      </c>
      <c r="G164" s="198" t="s">
        <v>116</v>
      </c>
      <c r="H164" s="198" t="s">
        <v>116</v>
      </c>
      <c r="I164" s="198" t="s">
        <v>116</v>
      </c>
      <c r="J164" s="198" t="s">
        <v>285</v>
      </c>
      <c r="K164" s="198" t="s">
        <v>116</v>
      </c>
      <c r="L164" s="198" t="s">
        <v>116</v>
      </c>
      <c r="M164" s="198" t="s">
        <v>116</v>
      </c>
      <c r="N164" s="198" t="s">
        <v>116</v>
      </c>
      <c r="O164" s="198" t="s">
        <v>272</v>
      </c>
      <c r="P164" s="198" t="s">
        <v>216</v>
      </c>
      <c r="Q164" s="198" t="s">
        <v>185</v>
      </c>
      <c r="R164" s="199" t="s">
        <v>116</v>
      </c>
    </row>
    <row r="165" spans="2:18">
      <c r="B165" s="207">
        <v>145</v>
      </c>
      <c r="C165" s="197" t="s">
        <v>193</v>
      </c>
      <c r="D165" s="198" t="s">
        <v>265</v>
      </c>
      <c r="E165" s="198" t="s">
        <v>116</v>
      </c>
      <c r="F165" s="198" t="s">
        <v>116</v>
      </c>
      <c r="G165" s="198" t="s">
        <v>116</v>
      </c>
      <c r="H165" s="198" t="s">
        <v>116</v>
      </c>
      <c r="I165" s="198" t="s">
        <v>116</v>
      </c>
      <c r="J165" s="198" t="s">
        <v>133</v>
      </c>
      <c r="K165" s="198" t="s">
        <v>116</v>
      </c>
      <c r="L165" s="198" t="s">
        <v>116</v>
      </c>
      <c r="M165" s="198" t="s">
        <v>116</v>
      </c>
      <c r="N165" s="198" t="s">
        <v>116</v>
      </c>
      <c r="O165" s="198" t="s">
        <v>269</v>
      </c>
      <c r="P165" s="198" t="s">
        <v>263</v>
      </c>
      <c r="Q165" s="198" t="s">
        <v>116</v>
      </c>
      <c r="R165" s="199" t="s">
        <v>116</v>
      </c>
    </row>
    <row r="166" spans="2:18">
      <c r="B166" s="207">
        <v>146</v>
      </c>
      <c r="C166" s="197" t="s">
        <v>295</v>
      </c>
      <c r="D166" s="198" t="s">
        <v>141</v>
      </c>
      <c r="E166" s="198" t="s">
        <v>116</v>
      </c>
      <c r="F166" s="198" t="s">
        <v>116</v>
      </c>
      <c r="G166" s="198" t="s">
        <v>116</v>
      </c>
      <c r="H166" s="198" t="s">
        <v>116</v>
      </c>
      <c r="I166" s="198" t="s">
        <v>116</v>
      </c>
      <c r="J166" s="198" t="s">
        <v>157</v>
      </c>
      <c r="K166" s="198" t="s">
        <v>116</v>
      </c>
      <c r="L166" s="198" t="s">
        <v>116</v>
      </c>
      <c r="M166" s="198" t="s">
        <v>116</v>
      </c>
      <c r="N166" s="198" t="s">
        <v>116</v>
      </c>
      <c r="O166" s="198" t="s">
        <v>159</v>
      </c>
      <c r="P166" s="198" t="s">
        <v>157</v>
      </c>
      <c r="Q166" s="198" t="s">
        <v>116</v>
      </c>
      <c r="R166" s="199" t="s">
        <v>116</v>
      </c>
    </row>
    <row r="167" spans="2:18">
      <c r="B167" s="207">
        <v>147</v>
      </c>
      <c r="C167" s="197" t="s">
        <v>133</v>
      </c>
      <c r="D167" s="198" t="s">
        <v>268</v>
      </c>
      <c r="E167" s="198" t="s">
        <v>116</v>
      </c>
      <c r="F167" s="198" t="s">
        <v>116</v>
      </c>
      <c r="G167" s="198" t="s">
        <v>116</v>
      </c>
      <c r="H167" s="198" t="s">
        <v>116</v>
      </c>
      <c r="I167" s="198" t="s">
        <v>116</v>
      </c>
      <c r="J167" s="198" t="s">
        <v>284</v>
      </c>
      <c r="K167" s="198" t="s">
        <v>116</v>
      </c>
      <c r="L167" s="198" t="s">
        <v>116</v>
      </c>
      <c r="M167" s="198" t="s">
        <v>116</v>
      </c>
      <c r="N167" s="198" t="s">
        <v>116</v>
      </c>
      <c r="O167" s="198" t="s">
        <v>294</v>
      </c>
      <c r="P167" s="198" t="s">
        <v>276</v>
      </c>
      <c r="Q167" s="198" t="s">
        <v>116</v>
      </c>
      <c r="R167" s="199" t="s">
        <v>116</v>
      </c>
    </row>
    <row r="168" spans="2:18">
      <c r="B168" s="207">
        <v>148</v>
      </c>
      <c r="C168" s="197" t="s">
        <v>266</v>
      </c>
      <c r="D168" s="198" t="s">
        <v>294</v>
      </c>
      <c r="E168" s="198" t="s">
        <v>116</v>
      </c>
      <c r="F168" s="198" t="s">
        <v>116</v>
      </c>
      <c r="G168" s="198" t="s">
        <v>116</v>
      </c>
      <c r="H168" s="198" t="s">
        <v>116</v>
      </c>
      <c r="I168" s="198" t="s">
        <v>116</v>
      </c>
      <c r="J168" s="198" t="s">
        <v>240</v>
      </c>
      <c r="K168" s="198" t="s">
        <v>116</v>
      </c>
      <c r="L168" s="198" t="s">
        <v>116</v>
      </c>
      <c r="M168" s="198" t="s">
        <v>116</v>
      </c>
      <c r="N168" s="198" t="s">
        <v>116</v>
      </c>
      <c r="O168" s="198" t="s">
        <v>168</v>
      </c>
      <c r="P168" s="198" t="s">
        <v>293</v>
      </c>
      <c r="Q168" s="198" t="s">
        <v>116</v>
      </c>
      <c r="R168" s="199" t="s">
        <v>116</v>
      </c>
    </row>
    <row r="169" spans="2:18">
      <c r="B169" s="207">
        <v>149</v>
      </c>
      <c r="C169" s="197" t="s">
        <v>284</v>
      </c>
      <c r="D169" s="198" t="s">
        <v>273</v>
      </c>
      <c r="E169" s="198" t="s">
        <v>116</v>
      </c>
      <c r="F169" s="198" t="s">
        <v>116</v>
      </c>
      <c r="G169" s="198" t="s">
        <v>116</v>
      </c>
      <c r="H169" s="198" t="s">
        <v>116</v>
      </c>
      <c r="I169" s="198" t="s">
        <v>116</v>
      </c>
      <c r="J169" s="198" t="s">
        <v>235</v>
      </c>
      <c r="K169" s="198" t="s">
        <v>116</v>
      </c>
      <c r="L169" s="198" t="s">
        <v>116</v>
      </c>
      <c r="M169" s="198" t="s">
        <v>116</v>
      </c>
      <c r="N169" s="198" t="s">
        <v>116</v>
      </c>
      <c r="O169" s="198" t="s">
        <v>286</v>
      </c>
      <c r="P169" s="198" t="s">
        <v>294</v>
      </c>
      <c r="Q169" s="198" t="s">
        <v>116</v>
      </c>
      <c r="R169" s="199" t="s">
        <v>116</v>
      </c>
    </row>
    <row r="170" spans="2:18">
      <c r="B170" s="207">
        <v>150</v>
      </c>
      <c r="C170" s="197" t="s">
        <v>277</v>
      </c>
      <c r="D170" s="198" t="s">
        <v>163</v>
      </c>
      <c r="E170" s="198" t="s">
        <v>116</v>
      </c>
      <c r="F170" s="198" t="s">
        <v>116</v>
      </c>
      <c r="G170" s="198" t="s">
        <v>116</v>
      </c>
      <c r="H170" s="198" t="s">
        <v>116</v>
      </c>
      <c r="I170" s="198" t="s">
        <v>116</v>
      </c>
      <c r="J170" s="198" t="s">
        <v>238</v>
      </c>
      <c r="K170" s="198" t="s">
        <v>116</v>
      </c>
      <c r="L170" s="198" t="s">
        <v>116</v>
      </c>
      <c r="M170" s="198" t="s">
        <v>116</v>
      </c>
      <c r="N170" s="198" t="s">
        <v>116</v>
      </c>
      <c r="O170" s="198" t="s">
        <v>141</v>
      </c>
      <c r="P170" s="198" t="s">
        <v>269</v>
      </c>
      <c r="Q170" s="198" t="s">
        <v>116</v>
      </c>
      <c r="R170" s="199" t="s">
        <v>116</v>
      </c>
    </row>
    <row r="171" spans="2:18">
      <c r="B171" s="207">
        <v>151</v>
      </c>
      <c r="C171" s="197" t="s">
        <v>282</v>
      </c>
      <c r="D171" s="198" t="s">
        <v>191</v>
      </c>
      <c r="E171" s="198" t="s">
        <v>116</v>
      </c>
      <c r="F171" s="198" t="s">
        <v>116</v>
      </c>
      <c r="G171" s="198" t="s">
        <v>116</v>
      </c>
      <c r="H171" s="198" t="s">
        <v>116</v>
      </c>
      <c r="I171" s="198" t="s">
        <v>116</v>
      </c>
      <c r="J171" s="198" t="s">
        <v>245</v>
      </c>
      <c r="K171" s="198" t="s">
        <v>116</v>
      </c>
      <c r="L171" s="198" t="s">
        <v>116</v>
      </c>
      <c r="M171" s="198" t="s">
        <v>116</v>
      </c>
      <c r="N171" s="198" t="s">
        <v>116</v>
      </c>
      <c r="O171" s="198" t="s">
        <v>166</v>
      </c>
      <c r="P171" s="198" t="s">
        <v>185</v>
      </c>
      <c r="Q171" s="198" t="s">
        <v>116</v>
      </c>
      <c r="R171" s="199" t="s">
        <v>116</v>
      </c>
    </row>
    <row r="172" spans="2:18">
      <c r="B172" s="207">
        <v>152</v>
      </c>
      <c r="C172" s="197" t="s">
        <v>157</v>
      </c>
      <c r="D172" s="198" t="s">
        <v>246</v>
      </c>
      <c r="E172" s="198" t="s">
        <v>116</v>
      </c>
      <c r="F172" s="198" t="s">
        <v>116</v>
      </c>
      <c r="G172" s="198" t="s">
        <v>116</v>
      </c>
      <c r="H172" s="198" t="s">
        <v>116</v>
      </c>
      <c r="I172" s="198" t="s">
        <v>116</v>
      </c>
      <c r="J172" s="198" t="s">
        <v>294</v>
      </c>
      <c r="K172" s="198" t="s">
        <v>116</v>
      </c>
      <c r="L172" s="198" t="s">
        <v>116</v>
      </c>
      <c r="M172" s="198" t="s">
        <v>116</v>
      </c>
      <c r="N172" s="198" t="s">
        <v>116</v>
      </c>
      <c r="O172" s="198" t="s">
        <v>267</v>
      </c>
      <c r="P172" s="198" t="s">
        <v>206</v>
      </c>
      <c r="Q172" s="198" t="s">
        <v>116</v>
      </c>
      <c r="R172" s="199" t="s">
        <v>116</v>
      </c>
    </row>
    <row r="173" spans="2:18">
      <c r="B173" s="207">
        <v>153</v>
      </c>
      <c r="C173" s="197" t="s">
        <v>288</v>
      </c>
      <c r="D173" s="198" t="s">
        <v>291</v>
      </c>
      <c r="E173" s="198" t="s">
        <v>116</v>
      </c>
      <c r="F173" s="198" t="s">
        <v>116</v>
      </c>
      <c r="G173" s="198" t="s">
        <v>116</v>
      </c>
      <c r="H173" s="198" t="s">
        <v>116</v>
      </c>
      <c r="I173" s="198" t="s">
        <v>116</v>
      </c>
      <c r="J173" s="198" t="s">
        <v>141</v>
      </c>
      <c r="K173" s="198" t="s">
        <v>116</v>
      </c>
      <c r="L173" s="198" t="s">
        <v>116</v>
      </c>
      <c r="M173" s="198" t="s">
        <v>116</v>
      </c>
      <c r="N173" s="198" t="s">
        <v>116</v>
      </c>
      <c r="O173" s="198" t="s">
        <v>223</v>
      </c>
      <c r="P173" s="198" t="s">
        <v>187</v>
      </c>
      <c r="Q173" s="198" t="s">
        <v>116</v>
      </c>
      <c r="R173" s="199" t="s">
        <v>116</v>
      </c>
    </row>
    <row r="174" spans="2:18">
      <c r="B174" s="207">
        <v>154</v>
      </c>
      <c r="C174" s="197" t="s">
        <v>198</v>
      </c>
      <c r="D174" s="198" t="s">
        <v>162</v>
      </c>
      <c r="E174" s="198" t="s">
        <v>116</v>
      </c>
      <c r="F174" s="198" t="s">
        <v>116</v>
      </c>
      <c r="G174" s="198" t="s">
        <v>116</v>
      </c>
      <c r="H174" s="198" t="s">
        <v>116</v>
      </c>
      <c r="I174" s="198" t="s">
        <v>116</v>
      </c>
      <c r="J174" s="198" t="s">
        <v>264</v>
      </c>
      <c r="K174" s="198" t="s">
        <v>116</v>
      </c>
      <c r="L174" s="198" t="s">
        <v>116</v>
      </c>
      <c r="M174" s="198" t="s">
        <v>116</v>
      </c>
      <c r="N174" s="198" t="s">
        <v>116</v>
      </c>
      <c r="O174" s="198" t="s">
        <v>156</v>
      </c>
      <c r="P174" s="198" t="s">
        <v>141</v>
      </c>
      <c r="Q174" s="198" t="s">
        <v>116</v>
      </c>
      <c r="R174" s="199" t="s">
        <v>116</v>
      </c>
    </row>
    <row r="175" spans="2:18">
      <c r="B175" s="207">
        <v>155</v>
      </c>
      <c r="C175" s="197" t="s">
        <v>290</v>
      </c>
      <c r="D175" s="198" t="s">
        <v>278</v>
      </c>
      <c r="E175" s="198" t="s">
        <v>116</v>
      </c>
      <c r="F175" s="198" t="s">
        <v>116</v>
      </c>
      <c r="G175" s="198" t="s">
        <v>116</v>
      </c>
      <c r="H175" s="198" t="s">
        <v>116</v>
      </c>
      <c r="I175" s="198" t="s">
        <v>116</v>
      </c>
      <c r="J175" s="198" t="s">
        <v>302</v>
      </c>
      <c r="K175" s="198" t="s">
        <v>116</v>
      </c>
      <c r="L175" s="198" t="s">
        <v>116</v>
      </c>
      <c r="M175" s="198" t="s">
        <v>116</v>
      </c>
      <c r="N175" s="198" t="s">
        <v>116</v>
      </c>
      <c r="O175" s="198" t="s">
        <v>277</v>
      </c>
      <c r="P175" s="198" t="s">
        <v>283</v>
      </c>
      <c r="Q175" s="198" t="s">
        <v>116</v>
      </c>
      <c r="R175" s="199" t="s">
        <v>116</v>
      </c>
    </row>
    <row r="176" spans="2:18">
      <c r="B176" s="207">
        <v>156</v>
      </c>
      <c r="C176" s="197" t="s">
        <v>300</v>
      </c>
      <c r="D176" s="198" t="s">
        <v>281</v>
      </c>
      <c r="E176" s="198" t="s">
        <v>116</v>
      </c>
      <c r="F176" s="198" t="s">
        <v>116</v>
      </c>
      <c r="G176" s="198" t="s">
        <v>116</v>
      </c>
      <c r="H176" s="198" t="s">
        <v>116</v>
      </c>
      <c r="I176" s="198" t="s">
        <v>116</v>
      </c>
      <c r="J176" s="198" t="s">
        <v>270</v>
      </c>
      <c r="K176" s="198" t="s">
        <v>116</v>
      </c>
      <c r="L176" s="198" t="s">
        <v>116</v>
      </c>
      <c r="M176" s="198" t="s">
        <v>116</v>
      </c>
      <c r="N176" s="198" t="s">
        <v>116</v>
      </c>
      <c r="O176" s="198" t="s">
        <v>237</v>
      </c>
      <c r="P176" s="198" t="s">
        <v>268</v>
      </c>
      <c r="Q176" s="198" t="s">
        <v>116</v>
      </c>
      <c r="R176" s="199" t="s">
        <v>116</v>
      </c>
    </row>
    <row r="177" spans="2:18">
      <c r="B177" s="207">
        <v>157</v>
      </c>
      <c r="C177" s="197" t="s">
        <v>166</v>
      </c>
      <c r="D177" s="198" t="s">
        <v>292</v>
      </c>
      <c r="E177" s="198" t="s">
        <v>116</v>
      </c>
      <c r="F177" s="198" t="s">
        <v>116</v>
      </c>
      <c r="G177" s="198" t="s">
        <v>116</v>
      </c>
      <c r="H177" s="198" t="s">
        <v>116</v>
      </c>
      <c r="I177" s="198" t="s">
        <v>116</v>
      </c>
      <c r="J177" s="198" t="s">
        <v>272</v>
      </c>
      <c r="K177" s="198" t="s">
        <v>116</v>
      </c>
      <c r="L177" s="198" t="s">
        <v>116</v>
      </c>
      <c r="M177" s="198" t="s">
        <v>116</v>
      </c>
      <c r="N177" s="198" t="s">
        <v>116</v>
      </c>
      <c r="O177" s="198" t="s">
        <v>157</v>
      </c>
      <c r="P177" s="198" t="s">
        <v>291</v>
      </c>
      <c r="Q177" s="198" t="s">
        <v>116</v>
      </c>
      <c r="R177" s="199" t="s">
        <v>116</v>
      </c>
    </row>
    <row r="178" spans="2:18">
      <c r="B178" s="207">
        <v>158</v>
      </c>
      <c r="C178" s="197" t="s">
        <v>267</v>
      </c>
      <c r="D178" s="198" t="s">
        <v>245</v>
      </c>
      <c r="E178" s="198" t="s">
        <v>116</v>
      </c>
      <c r="F178" s="198" t="s">
        <v>116</v>
      </c>
      <c r="G178" s="198" t="s">
        <v>116</v>
      </c>
      <c r="H178" s="198" t="s">
        <v>116</v>
      </c>
      <c r="I178" s="198" t="s">
        <v>116</v>
      </c>
      <c r="J178" s="198" t="s">
        <v>293</v>
      </c>
      <c r="K178" s="198" t="s">
        <v>116</v>
      </c>
      <c r="L178" s="198" t="s">
        <v>116</v>
      </c>
      <c r="M178" s="198" t="s">
        <v>116</v>
      </c>
      <c r="N178" s="198" t="s">
        <v>116</v>
      </c>
      <c r="O178" s="198" t="s">
        <v>281</v>
      </c>
      <c r="P178" s="198" t="s">
        <v>298</v>
      </c>
      <c r="Q178" s="198" t="s">
        <v>116</v>
      </c>
      <c r="R178" s="199" t="s">
        <v>116</v>
      </c>
    </row>
    <row r="179" spans="2:18">
      <c r="B179" s="207">
        <v>159</v>
      </c>
      <c r="C179" s="197" t="s">
        <v>298</v>
      </c>
      <c r="D179" s="198" t="s">
        <v>275</v>
      </c>
      <c r="E179" s="198" t="s">
        <v>116</v>
      </c>
      <c r="F179" s="198" t="s">
        <v>116</v>
      </c>
      <c r="G179" s="198" t="s">
        <v>116</v>
      </c>
      <c r="H179" s="198" t="s">
        <v>116</v>
      </c>
      <c r="I179" s="198" t="s">
        <v>116</v>
      </c>
      <c r="J179" s="198" t="s">
        <v>303</v>
      </c>
      <c r="K179" s="198" t="s">
        <v>116</v>
      </c>
      <c r="L179" s="198" t="s">
        <v>116</v>
      </c>
      <c r="M179" s="198" t="s">
        <v>116</v>
      </c>
      <c r="N179" s="198" t="s">
        <v>116</v>
      </c>
      <c r="O179" s="198" t="s">
        <v>179</v>
      </c>
      <c r="P179" s="198" t="s">
        <v>116</v>
      </c>
      <c r="Q179" s="198" t="s">
        <v>116</v>
      </c>
      <c r="R179" s="199" t="s">
        <v>116</v>
      </c>
    </row>
    <row r="180" spans="2:18">
      <c r="B180" s="207">
        <v>160</v>
      </c>
      <c r="C180" s="197" t="s">
        <v>285</v>
      </c>
      <c r="D180" s="198" t="s">
        <v>299</v>
      </c>
      <c r="E180" s="198" t="s">
        <v>116</v>
      </c>
      <c r="F180" s="198" t="s">
        <v>116</v>
      </c>
      <c r="G180" s="198" t="s">
        <v>116</v>
      </c>
      <c r="H180" s="198" t="s">
        <v>116</v>
      </c>
      <c r="I180" s="198" t="s">
        <v>116</v>
      </c>
      <c r="J180" s="198" t="s">
        <v>246</v>
      </c>
      <c r="K180" s="198" t="s">
        <v>116</v>
      </c>
      <c r="L180" s="198" t="s">
        <v>116</v>
      </c>
      <c r="M180" s="198" t="s">
        <v>116</v>
      </c>
      <c r="N180" s="198" t="s">
        <v>116</v>
      </c>
      <c r="O180" s="198" t="s">
        <v>206</v>
      </c>
      <c r="P180" s="198" t="s">
        <v>116</v>
      </c>
      <c r="Q180" s="198" t="s">
        <v>116</v>
      </c>
      <c r="R180" s="199" t="s">
        <v>116</v>
      </c>
    </row>
    <row r="181" spans="2:18">
      <c r="B181" s="207">
        <v>161</v>
      </c>
      <c r="C181" s="197" t="s">
        <v>275</v>
      </c>
      <c r="D181" s="198" t="s">
        <v>300</v>
      </c>
      <c r="E181" s="198" t="s">
        <v>116</v>
      </c>
      <c r="F181" s="198" t="s">
        <v>116</v>
      </c>
      <c r="G181" s="198" t="s">
        <v>116</v>
      </c>
      <c r="H181" s="198" t="s">
        <v>116</v>
      </c>
      <c r="I181" s="198" t="s">
        <v>116</v>
      </c>
      <c r="J181" s="198" t="s">
        <v>271</v>
      </c>
      <c r="K181" s="198" t="s">
        <v>116</v>
      </c>
      <c r="L181" s="198" t="s">
        <v>116</v>
      </c>
      <c r="M181" s="198" t="s">
        <v>116</v>
      </c>
      <c r="N181" s="198" t="s">
        <v>116</v>
      </c>
      <c r="O181" s="198" t="s">
        <v>136</v>
      </c>
      <c r="P181" s="198" t="s">
        <v>116</v>
      </c>
      <c r="Q181" s="198" t="s">
        <v>116</v>
      </c>
      <c r="R181" s="199" t="s">
        <v>116</v>
      </c>
    </row>
    <row r="182" spans="2:18">
      <c r="B182" s="207">
        <v>162</v>
      </c>
      <c r="C182" s="197" t="s">
        <v>255</v>
      </c>
      <c r="D182" s="198" t="s">
        <v>293</v>
      </c>
      <c r="E182" s="198" t="s">
        <v>116</v>
      </c>
      <c r="F182" s="198" t="s">
        <v>116</v>
      </c>
      <c r="G182" s="198" t="s">
        <v>116</v>
      </c>
      <c r="H182" s="198" t="s">
        <v>116</v>
      </c>
      <c r="I182" s="198" t="s">
        <v>116</v>
      </c>
      <c r="J182" s="198" t="s">
        <v>292</v>
      </c>
      <c r="K182" s="198" t="s">
        <v>116</v>
      </c>
      <c r="L182" s="198" t="s">
        <v>116</v>
      </c>
      <c r="M182" s="198" t="s">
        <v>116</v>
      </c>
      <c r="N182" s="198" t="s">
        <v>116</v>
      </c>
      <c r="O182" s="198" t="s">
        <v>185</v>
      </c>
      <c r="P182" s="198" t="s">
        <v>116</v>
      </c>
      <c r="Q182" s="198" t="s">
        <v>116</v>
      </c>
      <c r="R182" s="199" t="s">
        <v>116</v>
      </c>
    </row>
    <row r="183" spans="2:18">
      <c r="B183" s="207">
        <v>163</v>
      </c>
      <c r="C183" s="197" t="s">
        <v>286</v>
      </c>
      <c r="D183" s="198" t="s">
        <v>238</v>
      </c>
      <c r="E183" s="198" t="s">
        <v>116</v>
      </c>
      <c r="F183" s="198" t="s">
        <v>116</v>
      </c>
      <c r="G183" s="198" t="s">
        <v>116</v>
      </c>
      <c r="H183" s="198" t="s">
        <v>116</v>
      </c>
      <c r="I183" s="198" t="s">
        <v>116</v>
      </c>
      <c r="J183" s="198" t="s">
        <v>291</v>
      </c>
      <c r="K183" s="198" t="s">
        <v>116</v>
      </c>
      <c r="L183" s="198" t="s">
        <v>116</v>
      </c>
      <c r="M183" s="198" t="s">
        <v>116</v>
      </c>
      <c r="N183" s="198" t="s">
        <v>116</v>
      </c>
      <c r="O183" s="198" t="s">
        <v>218</v>
      </c>
      <c r="P183" s="198" t="s">
        <v>116</v>
      </c>
      <c r="Q183" s="198" t="s">
        <v>116</v>
      </c>
      <c r="R183" s="199" t="s">
        <v>116</v>
      </c>
    </row>
    <row r="184" spans="2:18">
      <c r="B184" s="207">
        <v>164</v>
      </c>
      <c r="C184" s="197" t="s">
        <v>218</v>
      </c>
      <c r="D184" s="198" t="s">
        <v>270</v>
      </c>
      <c r="E184" s="198" t="s">
        <v>116</v>
      </c>
      <c r="F184" s="198" t="s">
        <v>116</v>
      </c>
      <c r="G184" s="198" t="s">
        <v>116</v>
      </c>
      <c r="H184" s="198" t="s">
        <v>116</v>
      </c>
      <c r="I184" s="198" t="s">
        <v>116</v>
      </c>
      <c r="J184" s="198" t="s">
        <v>273</v>
      </c>
      <c r="K184" s="198" t="s">
        <v>116</v>
      </c>
      <c r="L184" s="198" t="s">
        <v>116</v>
      </c>
      <c r="M184" s="198" t="s">
        <v>116</v>
      </c>
      <c r="N184" s="198" t="s">
        <v>116</v>
      </c>
      <c r="O184" s="198" t="s">
        <v>293</v>
      </c>
      <c r="P184" s="198" t="s">
        <v>116</v>
      </c>
      <c r="Q184" s="198" t="s">
        <v>116</v>
      </c>
      <c r="R184" s="199" t="s">
        <v>116</v>
      </c>
    </row>
    <row r="185" spans="2:18">
      <c r="B185" s="207">
        <v>165</v>
      </c>
      <c r="C185" s="197" t="s">
        <v>297</v>
      </c>
      <c r="D185" s="198" t="s">
        <v>272</v>
      </c>
      <c r="E185" s="198" t="s">
        <v>116</v>
      </c>
      <c r="F185" s="198" t="s">
        <v>116</v>
      </c>
      <c r="G185" s="198" t="s">
        <v>116</v>
      </c>
      <c r="H185" s="198" t="s">
        <v>116</v>
      </c>
      <c r="I185" s="198" t="s">
        <v>116</v>
      </c>
      <c r="J185" s="198" t="s">
        <v>265</v>
      </c>
      <c r="K185" s="198" t="s">
        <v>116</v>
      </c>
      <c r="L185" s="198" t="s">
        <v>116</v>
      </c>
      <c r="M185" s="198" t="s">
        <v>116</v>
      </c>
      <c r="N185" s="198" t="s">
        <v>116</v>
      </c>
      <c r="O185" s="198" t="s">
        <v>216</v>
      </c>
      <c r="P185" s="198" t="s">
        <v>116</v>
      </c>
      <c r="Q185" s="198" t="s">
        <v>116</v>
      </c>
      <c r="R185" s="199" t="s">
        <v>116</v>
      </c>
    </row>
    <row r="186" spans="2:18">
      <c r="B186" s="207">
        <v>166</v>
      </c>
      <c r="C186" s="197" t="s">
        <v>299</v>
      </c>
      <c r="D186" s="198" t="s">
        <v>285</v>
      </c>
      <c r="E186" s="198" t="s">
        <v>116</v>
      </c>
      <c r="F186" s="198" t="s">
        <v>116</v>
      </c>
      <c r="G186" s="198" t="s">
        <v>116</v>
      </c>
      <c r="H186" s="198" t="s">
        <v>116</v>
      </c>
      <c r="I186" s="198" t="s">
        <v>116</v>
      </c>
      <c r="J186" s="198" t="s">
        <v>228</v>
      </c>
      <c r="K186" s="198" t="s">
        <v>116</v>
      </c>
      <c r="L186" s="198" t="s">
        <v>116</v>
      </c>
      <c r="M186" s="198" t="s">
        <v>116</v>
      </c>
      <c r="N186" s="198" t="s">
        <v>116</v>
      </c>
      <c r="O186" s="198" t="s">
        <v>171</v>
      </c>
      <c r="P186" s="198" t="s">
        <v>116</v>
      </c>
      <c r="Q186" s="198" t="s">
        <v>116</v>
      </c>
      <c r="R186" s="199" t="s">
        <v>116</v>
      </c>
    </row>
    <row r="187" spans="2:18">
      <c r="B187" s="207">
        <v>167</v>
      </c>
      <c r="C187" s="197" t="s">
        <v>237</v>
      </c>
      <c r="D187" s="198" t="s">
        <v>271</v>
      </c>
      <c r="E187" s="198" t="s">
        <v>116</v>
      </c>
      <c r="F187" s="198" t="s">
        <v>116</v>
      </c>
      <c r="G187" s="198" t="s">
        <v>116</v>
      </c>
      <c r="H187" s="198" t="s">
        <v>116</v>
      </c>
      <c r="I187" s="198" t="s">
        <v>116</v>
      </c>
      <c r="J187" s="198" t="s">
        <v>204</v>
      </c>
      <c r="K187" s="198" t="s">
        <v>116</v>
      </c>
      <c r="L187" s="198" t="s">
        <v>116</v>
      </c>
      <c r="M187" s="198" t="s">
        <v>116</v>
      </c>
      <c r="N187" s="198" t="s">
        <v>116</v>
      </c>
      <c r="O187" s="198" t="s">
        <v>146</v>
      </c>
      <c r="P187" s="198" t="s">
        <v>116</v>
      </c>
      <c r="Q187" s="198" t="s">
        <v>116</v>
      </c>
      <c r="R187" s="199" t="s">
        <v>116</v>
      </c>
    </row>
    <row r="188" spans="2:18">
      <c r="B188" s="207">
        <v>168</v>
      </c>
      <c r="C188" s="197" t="s">
        <v>294</v>
      </c>
      <c r="D188" s="198" t="s">
        <v>204</v>
      </c>
      <c r="E188" s="198" t="s">
        <v>116</v>
      </c>
      <c r="F188" s="198" t="s">
        <v>116</v>
      </c>
      <c r="G188" s="198" t="s">
        <v>116</v>
      </c>
      <c r="H188" s="198" t="s">
        <v>116</v>
      </c>
      <c r="I188" s="198" t="s">
        <v>116</v>
      </c>
      <c r="J188" s="198" t="s">
        <v>116</v>
      </c>
      <c r="K188" s="198" t="s">
        <v>116</v>
      </c>
      <c r="L188" s="198" t="s">
        <v>116</v>
      </c>
      <c r="M188" s="198" t="s">
        <v>116</v>
      </c>
      <c r="N188" s="198" t="s">
        <v>116</v>
      </c>
      <c r="O188" s="198" t="s">
        <v>116</v>
      </c>
      <c r="P188" s="198" t="s">
        <v>116</v>
      </c>
      <c r="Q188" s="198" t="s">
        <v>116</v>
      </c>
      <c r="R188" s="199" t="s">
        <v>116</v>
      </c>
    </row>
    <row r="189" spans="2:18">
      <c r="B189" s="207">
        <v>169</v>
      </c>
      <c r="C189" s="197" t="s">
        <v>141</v>
      </c>
      <c r="D189" s="198" t="s">
        <v>302</v>
      </c>
      <c r="E189" s="198" t="s">
        <v>116</v>
      </c>
      <c r="F189" s="198" t="s">
        <v>116</v>
      </c>
      <c r="G189" s="198" t="s">
        <v>116</v>
      </c>
      <c r="H189" s="198" t="s">
        <v>116</v>
      </c>
      <c r="I189" s="198" t="s">
        <v>116</v>
      </c>
      <c r="J189" s="198" t="s">
        <v>116</v>
      </c>
      <c r="K189" s="198" t="s">
        <v>116</v>
      </c>
      <c r="L189" s="198" t="s">
        <v>116</v>
      </c>
      <c r="M189" s="198" t="s">
        <v>116</v>
      </c>
      <c r="N189" s="198" t="s">
        <v>116</v>
      </c>
      <c r="O189" s="198" t="s">
        <v>116</v>
      </c>
      <c r="P189" s="198" t="s">
        <v>116</v>
      </c>
      <c r="Q189" s="198" t="s">
        <v>116</v>
      </c>
      <c r="R189" s="199" t="s">
        <v>116</v>
      </c>
    </row>
    <row r="190" spans="2:18">
      <c r="B190" s="207">
        <v>170</v>
      </c>
      <c r="C190" s="197" t="s">
        <v>272</v>
      </c>
      <c r="D190" s="198" t="s">
        <v>303</v>
      </c>
      <c r="E190" s="198" t="s">
        <v>116</v>
      </c>
      <c r="F190" s="198" t="s">
        <v>116</v>
      </c>
      <c r="G190" s="198" t="s">
        <v>116</v>
      </c>
      <c r="H190" s="198" t="s">
        <v>116</v>
      </c>
      <c r="I190" s="198" t="s">
        <v>116</v>
      </c>
      <c r="J190" s="198" t="s">
        <v>116</v>
      </c>
      <c r="K190" s="198" t="s">
        <v>116</v>
      </c>
      <c r="L190" s="198" t="s">
        <v>116</v>
      </c>
      <c r="M190" s="198" t="s">
        <v>116</v>
      </c>
      <c r="N190" s="198" t="s">
        <v>116</v>
      </c>
      <c r="O190" s="198" t="s">
        <v>116</v>
      </c>
      <c r="P190" s="198" t="s">
        <v>116</v>
      </c>
      <c r="Q190" s="198" t="s">
        <v>116</v>
      </c>
      <c r="R190" s="199" t="s">
        <v>116</v>
      </c>
    </row>
    <row r="191" spans="2:18">
      <c r="B191" s="207">
        <v>171</v>
      </c>
      <c r="C191" s="197" t="s">
        <v>281</v>
      </c>
      <c r="D191" s="198" t="s">
        <v>301</v>
      </c>
      <c r="E191" s="198" t="s">
        <v>116</v>
      </c>
      <c r="F191" s="198" t="s">
        <v>116</v>
      </c>
      <c r="G191" s="198" t="s">
        <v>116</v>
      </c>
      <c r="H191" s="198" t="s">
        <v>116</v>
      </c>
      <c r="I191" s="198" t="s">
        <v>116</v>
      </c>
      <c r="J191" s="198" t="s">
        <v>116</v>
      </c>
      <c r="K191" s="198" t="s">
        <v>116</v>
      </c>
      <c r="L191" s="198" t="s">
        <v>116</v>
      </c>
      <c r="M191" s="198" t="s">
        <v>116</v>
      </c>
      <c r="N191" s="198" t="s">
        <v>116</v>
      </c>
      <c r="O191" s="198" t="s">
        <v>116</v>
      </c>
      <c r="P191" s="198" t="s">
        <v>116</v>
      </c>
      <c r="Q191" s="198" t="s">
        <v>116</v>
      </c>
      <c r="R191" s="199" t="s">
        <v>116</v>
      </c>
    </row>
    <row r="192" spans="2:18">
      <c r="B192" s="207">
        <v>172</v>
      </c>
      <c r="C192" s="197" t="s">
        <v>293</v>
      </c>
      <c r="D192" s="198" t="s">
        <v>297</v>
      </c>
      <c r="E192" s="198" t="s">
        <v>116</v>
      </c>
      <c r="F192" s="198" t="s">
        <v>116</v>
      </c>
      <c r="G192" s="198" t="s">
        <v>116</v>
      </c>
      <c r="H192" s="198" t="s">
        <v>116</v>
      </c>
      <c r="I192" s="198" t="s">
        <v>116</v>
      </c>
      <c r="J192" s="198" t="s">
        <v>116</v>
      </c>
      <c r="K192" s="198" t="s">
        <v>116</v>
      </c>
      <c r="L192" s="198" t="s">
        <v>116</v>
      </c>
      <c r="M192" s="198" t="s">
        <v>116</v>
      </c>
      <c r="N192" s="198" t="s">
        <v>116</v>
      </c>
      <c r="O192" s="198" t="s">
        <v>116</v>
      </c>
      <c r="P192" s="198" t="s">
        <v>116</v>
      </c>
      <c r="Q192" s="198" t="s">
        <v>116</v>
      </c>
      <c r="R192" s="199" t="s">
        <v>116</v>
      </c>
    </row>
    <row r="193" spans="2:18">
      <c r="B193" s="207">
        <v>173</v>
      </c>
      <c r="C193" s="197" t="s">
        <v>302</v>
      </c>
      <c r="D193" s="198" t="s">
        <v>228</v>
      </c>
      <c r="E193" s="198" t="s">
        <v>116</v>
      </c>
      <c r="F193" s="198" t="s">
        <v>116</v>
      </c>
      <c r="G193" s="198" t="s">
        <v>116</v>
      </c>
      <c r="H193" s="198" t="s">
        <v>116</v>
      </c>
      <c r="I193" s="198" t="s">
        <v>116</v>
      </c>
      <c r="J193" s="198" t="s">
        <v>116</v>
      </c>
      <c r="K193" s="198" t="s">
        <v>116</v>
      </c>
      <c r="L193" s="198" t="s">
        <v>116</v>
      </c>
      <c r="M193" s="198" t="s">
        <v>116</v>
      </c>
      <c r="N193" s="198" t="s">
        <v>116</v>
      </c>
      <c r="O193" s="198" t="s">
        <v>116</v>
      </c>
      <c r="P193" s="198" t="s">
        <v>116</v>
      </c>
      <c r="Q193" s="198" t="s">
        <v>116</v>
      </c>
      <c r="R193" s="199" t="s">
        <v>116</v>
      </c>
    </row>
    <row r="194" spans="2:18">
      <c r="B194" s="207">
        <v>174</v>
      </c>
      <c r="C194" s="197" t="s">
        <v>303</v>
      </c>
      <c r="D194" s="198" t="s">
        <v>116</v>
      </c>
      <c r="E194" s="198" t="s">
        <v>116</v>
      </c>
      <c r="F194" s="198" t="s">
        <v>116</v>
      </c>
      <c r="G194" s="198" t="s">
        <v>116</v>
      </c>
      <c r="H194" s="198" t="s">
        <v>116</v>
      </c>
      <c r="I194" s="198" t="s">
        <v>116</v>
      </c>
      <c r="J194" s="198" t="s">
        <v>116</v>
      </c>
      <c r="K194" s="198" t="s">
        <v>116</v>
      </c>
      <c r="L194" s="198" t="s">
        <v>116</v>
      </c>
      <c r="M194" s="198" t="s">
        <v>116</v>
      </c>
      <c r="N194" s="198" t="s">
        <v>116</v>
      </c>
      <c r="O194" s="198" t="s">
        <v>116</v>
      </c>
      <c r="P194" s="198" t="s">
        <v>116</v>
      </c>
      <c r="Q194" s="198" t="s">
        <v>116</v>
      </c>
      <c r="R194" s="199" t="s">
        <v>116</v>
      </c>
    </row>
    <row r="195" spans="2:18">
      <c r="B195" s="207">
        <v>175</v>
      </c>
      <c r="C195" s="197" t="s">
        <v>301</v>
      </c>
      <c r="D195" s="198" t="s">
        <v>116</v>
      </c>
      <c r="E195" s="198" t="s">
        <v>116</v>
      </c>
      <c r="F195" s="198" t="s">
        <v>116</v>
      </c>
      <c r="G195" s="198" t="s">
        <v>116</v>
      </c>
      <c r="H195" s="198" t="s">
        <v>116</v>
      </c>
      <c r="I195" s="198" t="s">
        <v>116</v>
      </c>
      <c r="J195" s="198" t="s">
        <v>116</v>
      </c>
      <c r="K195" s="198" t="s">
        <v>116</v>
      </c>
      <c r="L195" s="198" t="s">
        <v>116</v>
      </c>
      <c r="M195" s="198" t="s">
        <v>116</v>
      </c>
      <c r="N195" s="198" t="s">
        <v>116</v>
      </c>
      <c r="O195" s="198" t="s">
        <v>116</v>
      </c>
      <c r="P195" s="198" t="s">
        <v>116</v>
      </c>
      <c r="Q195" s="198" t="s">
        <v>116</v>
      </c>
      <c r="R195" s="199" t="s">
        <v>116</v>
      </c>
    </row>
    <row r="196" spans="2:18">
      <c r="B196" s="207">
        <v>176</v>
      </c>
      <c r="C196" s="197" t="s">
        <v>116</v>
      </c>
      <c r="D196" s="198" t="s">
        <v>116</v>
      </c>
      <c r="E196" s="198" t="s">
        <v>116</v>
      </c>
      <c r="F196" s="198" t="s">
        <v>116</v>
      </c>
      <c r="G196" s="198" t="s">
        <v>116</v>
      </c>
      <c r="H196" s="198" t="s">
        <v>116</v>
      </c>
      <c r="I196" s="198" t="s">
        <v>116</v>
      </c>
      <c r="J196" s="198" t="s">
        <v>116</v>
      </c>
      <c r="K196" s="198" t="s">
        <v>116</v>
      </c>
      <c r="L196" s="198" t="s">
        <v>116</v>
      </c>
      <c r="M196" s="198" t="s">
        <v>116</v>
      </c>
      <c r="N196" s="198" t="s">
        <v>116</v>
      </c>
      <c r="O196" s="198" t="s">
        <v>116</v>
      </c>
      <c r="P196" s="198" t="s">
        <v>116</v>
      </c>
      <c r="Q196" s="198" t="s">
        <v>116</v>
      </c>
      <c r="R196" s="199" t="s">
        <v>116</v>
      </c>
    </row>
    <row r="197" spans="2:18">
      <c r="B197" s="207">
        <v>177</v>
      </c>
      <c r="C197" s="197" t="s">
        <v>116</v>
      </c>
      <c r="D197" s="198" t="s">
        <v>116</v>
      </c>
      <c r="E197" s="198" t="s">
        <v>116</v>
      </c>
      <c r="F197" s="198" t="s">
        <v>116</v>
      </c>
      <c r="G197" s="198" t="s">
        <v>116</v>
      </c>
      <c r="H197" s="198" t="s">
        <v>116</v>
      </c>
      <c r="I197" s="198" t="s">
        <v>116</v>
      </c>
      <c r="J197" s="198" t="s">
        <v>116</v>
      </c>
      <c r="K197" s="198" t="s">
        <v>116</v>
      </c>
      <c r="L197" s="198" t="s">
        <v>116</v>
      </c>
      <c r="M197" s="198" t="s">
        <v>116</v>
      </c>
      <c r="N197" s="198" t="s">
        <v>116</v>
      </c>
      <c r="O197" s="198" t="s">
        <v>116</v>
      </c>
      <c r="P197" s="198" t="s">
        <v>116</v>
      </c>
      <c r="Q197" s="198" t="s">
        <v>116</v>
      </c>
      <c r="R197" s="199" t="s">
        <v>116</v>
      </c>
    </row>
    <row r="198" spans="2:18">
      <c r="B198" s="207">
        <v>178</v>
      </c>
      <c r="C198" s="197" t="s">
        <v>116</v>
      </c>
      <c r="D198" s="198" t="s">
        <v>116</v>
      </c>
      <c r="E198" s="198" t="s">
        <v>116</v>
      </c>
      <c r="F198" s="198" t="s">
        <v>116</v>
      </c>
      <c r="G198" s="198" t="s">
        <v>116</v>
      </c>
      <c r="H198" s="198" t="s">
        <v>116</v>
      </c>
      <c r="I198" s="198" t="s">
        <v>116</v>
      </c>
      <c r="J198" s="198" t="s">
        <v>116</v>
      </c>
      <c r="K198" s="198" t="s">
        <v>116</v>
      </c>
      <c r="L198" s="198" t="s">
        <v>116</v>
      </c>
      <c r="M198" s="198" t="s">
        <v>116</v>
      </c>
      <c r="N198" s="198" t="s">
        <v>116</v>
      </c>
      <c r="O198" s="198" t="s">
        <v>116</v>
      </c>
      <c r="P198" s="198" t="s">
        <v>116</v>
      </c>
      <c r="Q198" s="198" t="s">
        <v>116</v>
      </c>
      <c r="R198" s="199" t="s">
        <v>116</v>
      </c>
    </row>
    <row r="199" spans="2:18">
      <c r="B199" s="207">
        <v>179</v>
      </c>
      <c r="C199" s="197" t="s">
        <v>116</v>
      </c>
      <c r="D199" s="198" t="s">
        <v>116</v>
      </c>
      <c r="E199" s="198" t="s">
        <v>116</v>
      </c>
      <c r="F199" s="198" t="s">
        <v>116</v>
      </c>
      <c r="G199" s="198" t="s">
        <v>116</v>
      </c>
      <c r="H199" s="198" t="s">
        <v>116</v>
      </c>
      <c r="I199" s="198" t="s">
        <v>116</v>
      </c>
      <c r="J199" s="198" t="s">
        <v>116</v>
      </c>
      <c r="K199" s="198" t="s">
        <v>116</v>
      </c>
      <c r="L199" s="198" t="s">
        <v>116</v>
      </c>
      <c r="M199" s="198" t="s">
        <v>116</v>
      </c>
      <c r="N199" s="198" t="s">
        <v>116</v>
      </c>
      <c r="O199" s="198" t="s">
        <v>116</v>
      </c>
      <c r="P199" s="198" t="s">
        <v>116</v>
      </c>
      <c r="Q199" s="198" t="s">
        <v>116</v>
      </c>
      <c r="R199" s="199" t="s">
        <v>116</v>
      </c>
    </row>
    <row r="200" spans="2:18">
      <c r="B200" s="208" t="s">
        <v>1000</v>
      </c>
      <c r="C200" s="197">
        <v>6253</v>
      </c>
      <c r="D200" s="198">
        <v>2834</v>
      </c>
      <c r="E200" s="198">
        <v>685</v>
      </c>
      <c r="F200" s="198">
        <v>228</v>
      </c>
      <c r="G200" s="198">
        <v>47</v>
      </c>
      <c r="H200" s="198">
        <v>112</v>
      </c>
      <c r="I200" s="198">
        <v>320</v>
      </c>
      <c r="J200" s="198">
        <v>1984</v>
      </c>
      <c r="K200" s="198">
        <v>278</v>
      </c>
      <c r="L200" s="198">
        <v>117</v>
      </c>
      <c r="M200" s="198">
        <v>293</v>
      </c>
      <c r="N200" s="198">
        <v>5</v>
      </c>
      <c r="O200" s="198">
        <v>6226</v>
      </c>
      <c r="P200" s="198">
        <v>951</v>
      </c>
      <c r="Q200" s="198">
        <v>5913</v>
      </c>
      <c r="R200" s="199">
        <v>5177</v>
      </c>
    </row>
    <row r="201" spans="2:18">
      <c r="B201" s="207">
        <v>2</v>
      </c>
      <c r="C201" s="197">
        <v>3357</v>
      </c>
      <c r="D201" s="198">
        <v>1869</v>
      </c>
      <c r="E201" s="198">
        <v>597</v>
      </c>
      <c r="F201" s="198">
        <v>218</v>
      </c>
      <c r="G201" s="198">
        <v>37</v>
      </c>
      <c r="H201" s="198">
        <v>103</v>
      </c>
      <c r="I201" s="198">
        <v>292</v>
      </c>
      <c r="J201" s="198">
        <v>1413</v>
      </c>
      <c r="K201" s="198">
        <v>175</v>
      </c>
      <c r="L201" s="198">
        <v>78</v>
      </c>
      <c r="M201" s="198">
        <v>282</v>
      </c>
      <c r="N201" s="198">
        <v>5</v>
      </c>
      <c r="O201" s="198">
        <v>2743</v>
      </c>
      <c r="P201" s="198">
        <v>707</v>
      </c>
      <c r="Q201" s="198">
        <v>2249</v>
      </c>
      <c r="R201" s="199">
        <v>1986</v>
      </c>
    </row>
    <row r="202" spans="2:18">
      <c r="B202" s="207">
        <v>3</v>
      </c>
      <c r="C202" s="197">
        <v>2806</v>
      </c>
      <c r="D202" s="198">
        <v>1702</v>
      </c>
      <c r="E202" s="198">
        <v>482</v>
      </c>
      <c r="F202" s="198">
        <v>215</v>
      </c>
      <c r="G202" s="198">
        <v>18</v>
      </c>
      <c r="H202" s="198">
        <v>102</v>
      </c>
      <c r="I202" s="198">
        <v>280</v>
      </c>
      <c r="J202" s="198">
        <v>783</v>
      </c>
      <c r="K202" s="198">
        <v>40</v>
      </c>
      <c r="L202" s="198">
        <v>75</v>
      </c>
      <c r="M202" s="198">
        <v>270</v>
      </c>
      <c r="N202" s="198">
        <v>5</v>
      </c>
      <c r="O202" s="198">
        <v>2387</v>
      </c>
      <c r="P202" s="198">
        <v>525</v>
      </c>
      <c r="Q202" s="198">
        <v>2154</v>
      </c>
      <c r="R202" s="199">
        <v>1864</v>
      </c>
    </row>
    <row r="203" spans="2:18">
      <c r="B203" s="207">
        <v>4</v>
      </c>
      <c r="C203" s="197">
        <v>2805</v>
      </c>
      <c r="D203" s="198">
        <v>1653</v>
      </c>
      <c r="E203" s="198">
        <v>453</v>
      </c>
      <c r="F203" s="198">
        <v>183</v>
      </c>
      <c r="G203" s="198">
        <v>14</v>
      </c>
      <c r="H203" s="198">
        <v>88</v>
      </c>
      <c r="I203" s="198">
        <v>273</v>
      </c>
      <c r="J203" s="198">
        <v>783</v>
      </c>
      <c r="K203" s="198">
        <v>39</v>
      </c>
      <c r="L203" s="198">
        <v>58</v>
      </c>
      <c r="M203" s="198">
        <v>264</v>
      </c>
      <c r="N203" s="198">
        <v>3</v>
      </c>
      <c r="O203" s="198">
        <v>2327</v>
      </c>
      <c r="P203" s="198">
        <v>465</v>
      </c>
      <c r="Q203" s="198">
        <v>1537</v>
      </c>
      <c r="R203" s="199">
        <v>1388</v>
      </c>
    </row>
    <row r="204" spans="2:18">
      <c r="B204" s="207">
        <v>5</v>
      </c>
      <c r="C204" s="197">
        <v>2763</v>
      </c>
      <c r="D204" s="198">
        <v>1620</v>
      </c>
      <c r="E204" s="198">
        <v>401</v>
      </c>
      <c r="F204" s="198">
        <v>170</v>
      </c>
      <c r="G204" s="198">
        <v>12</v>
      </c>
      <c r="H204" s="198">
        <v>80</v>
      </c>
      <c r="I204" s="198">
        <v>244</v>
      </c>
      <c r="J204" s="198">
        <v>773</v>
      </c>
      <c r="K204" s="198">
        <v>28</v>
      </c>
      <c r="L204" s="198">
        <v>48</v>
      </c>
      <c r="M204" s="198">
        <v>251</v>
      </c>
      <c r="N204" s="198">
        <v>1</v>
      </c>
      <c r="O204" s="198">
        <v>2062</v>
      </c>
      <c r="P204" s="198">
        <v>448</v>
      </c>
      <c r="Q204" s="198">
        <v>1411</v>
      </c>
      <c r="R204" s="199">
        <v>1278</v>
      </c>
    </row>
    <row r="205" spans="2:18">
      <c r="B205" s="207">
        <v>6</v>
      </c>
      <c r="C205" s="197">
        <v>2711</v>
      </c>
      <c r="D205" s="198">
        <v>1505</v>
      </c>
      <c r="E205" s="198">
        <v>340</v>
      </c>
      <c r="F205" s="198">
        <v>150</v>
      </c>
      <c r="G205" s="198">
        <v>11</v>
      </c>
      <c r="H205" s="198">
        <v>69</v>
      </c>
      <c r="I205" s="198">
        <v>226</v>
      </c>
      <c r="J205" s="198">
        <v>751</v>
      </c>
      <c r="K205" s="198">
        <v>25</v>
      </c>
      <c r="L205" s="198">
        <v>30</v>
      </c>
      <c r="M205" s="198">
        <v>245</v>
      </c>
      <c r="N205" s="198">
        <v>1</v>
      </c>
      <c r="O205" s="198">
        <v>1872</v>
      </c>
      <c r="P205" s="198">
        <v>404</v>
      </c>
      <c r="Q205" s="198">
        <v>1351</v>
      </c>
      <c r="R205" s="199">
        <v>1181</v>
      </c>
    </row>
    <row r="206" spans="2:18">
      <c r="B206" s="207">
        <v>7</v>
      </c>
      <c r="C206" s="197">
        <v>2647</v>
      </c>
      <c r="D206" s="198">
        <v>1464</v>
      </c>
      <c r="E206" s="198">
        <v>294</v>
      </c>
      <c r="F206" s="198">
        <v>142</v>
      </c>
      <c r="G206" s="198">
        <v>11</v>
      </c>
      <c r="H206" s="198">
        <v>60</v>
      </c>
      <c r="I206" s="198">
        <v>129</v>
      </c>
      <c r="J206" s="198">
        <v>726</v>
      </c>
      <c r="K206" s="198">
        <v>20</v>
      </c>
      <c r="L206" s="198">
        <v>28</v>
      </c>
      <c r="M206" s="198">
        <v>229</v>
      </c>
      <c r="N206" s="198">
        <v>0</v>
      </c>
      <c r="O206" s="198">
        <v>1799</v>
      </c>
      <c r="P206" s="198">
        <v>403</v>
      </c>
      <c r="Q206" s="198">
        <v>1267</v>
      </c>
      <c r="R206" s="199">
        <v>1101</v>
      </c>
    </row>
    <row r="207" spans="2:18">
      <c r="B207" s="207">
        <v>8</v>
      </c>
      <c r="C207" s="197">
        <v>2452</v>
      </c>
      <c r="D207" s="198">
        <v>1176</v>
      </c>
      <c r="E207" s="198">
        <v>291</v>
      </c>
      <c r="F207" s="198">
        <v>139</v>
      </c>
      <c r="G207" s="198">
        <v>11</v>
      </c>
      <c r="H207" s="198">
        <v>59</v>
      </c>
      <c r="I207" s="198">
        <v>99</v>
      </c>
      <c r="J207" s="198">
        <v>701</v>
      </c>
      <c r="K207" s="198">
        <v>19</v>
      </c>
      <c r="L207" s="198">
        <v>24</v>
      </c>
      <c r="M207" s="198">
        <v>216</v>
      </c>
      <c r="N207" s="198">
        <v>0</v>
      </c>
      <c r="O207" s="198">
        <v>1709</v>
      </c>
      <c r="P207" s="198">
        <v>329</v>
      </c>
      <c r="Q207" s="198">
        <v>1248</v>
      </c>
      <c r="R207" s="199">
        <v>1084</v>
      </c>
    </row>
    <row r="208" spans="2:18">
      <c r="B208" s="207">
        <v>9</v>
      </c>
      <c r="C208" s="197">
        <v>2395</v>
      </c>
      <c r="D208" s="198">
        <v>1027</v>
      </c>
      <c r="E208" s="198">
        <v>275</v>
      </c>
      <c r="F208" s="198">
        <v>133</v>
      </c>
      <c r="G208" s="198">
        <v>11</v>
      </c>
      <c r="H208" s="198">
        <v>42</v>
      </c>
      <c r="I208" s="198">
        <v>93</v>
      </c>
      <c r="J208" s="198">
        <v>543</v>
      </c>
      <c r="K208" s="198">
        <v>19</v>
      </c>
      <c r="L208" s="198">
        <v>20</v>
      </c>
      <c r="M208" s="198">
        <v>192</v>
      </c>
      <c r="N208" s="198">
        <v>0</v>
      </c>
      <c r="O208" s="198">
        <v>1583</v>
      </c>
      <c r="P208" s="198">
        <v>312</v>
      </c>
      <c r="Q208" s="198">
        <v>1206</v>
      </c>
      <c r="R208" s="199">
        <v>1068</v>
      </c>
    </row>
    <row r="209" spans="2:18">
      <c r="B209" s="207">
        <v>10</v>
      </c>
      <c r="C209" s="197">
        <v>2363</v>
      </c>
      <c r="D209" s="198">
        <v>996</v>
      </c>
      <c r="E209" s="198">
        <v>272</v>
      </c>
      <c r="F209" s="198">
        <v>121</v>
      </c>
      <c r="G209" s="198">
        <v>10</v>
      </c>
      <c r="H209" s="198">
        <v>41</v>
      </c>
      <c r="I209" s="198">
        <v>88</v>
      </c>
      <c r="J209" s="198">
        <v>482</v>
      </c>
      <c r="K209" s="198">
        <v>16</v>
      </c>
      <c r="L209" s="198">
        <v>15</v>
      </c>
      <c r="M209" s="198">
        <v>192</v>
      </c>
      <c r="N209" s="198">
        <v>0</v>
      </c>
      <c r="O209" s="198">
        <v>1541</v>
      </c>
      <c r="P209" s="198">
        <v>311</v>
      </c>
      <c r="Q209" s="198">
        <v>1118</v>
      </c>
      <c r="R209" s="199">
        <v>985</v>
      </c>
    </row>
    <row r="210" spans="2:18">
      <c r="B210" s="207">
        <v>11</v>
      </c>
      <c r="C210" s="197">
        <v>2313</v>
      </c>
      <c r="D210" s="198">
        <v>990</v>
      </c>
      <c r="E210" s="198">
        <v>252</v>
      </c>
      <c r="F210" s="198">
        <v>119</v>
      </c>
      <c r="G210" s="198">
        <v>10</v>
      </c>
      <c r="H210" s="198">
        <v>37</v>
      </c>
      <c r="I210" s="198">
        <v>79</v>
      </c>
      <c r="J210" s="198">
        <v>479</v>
      </c>
      <c r="K210" s="198">
        <v>15</v>
      </c>
      <c r="L210" s="198">
        <v>14</v>
      </c>
      <c r="M210" s="198">
        <v>180</v>
      </c>
      <c r="N210" s="198">
        <v>0</v>
      </c>
      <c r="O210" s="198">
        <v>1478</v>
      </c>
      <c r="P210" s="198">
        <v>307</v>
      </c>
      <c r="Q210" s="198">
        <v>1074</v>
      </c>
      <c r="R210" s="199">
        <v>936</v>
      </c>
    </row>
    <row r="211" spans="2:18">
      <c r="B211" s="207">
        <v>12</v>
      </c>
      <c r="C211" s="197">
        <v>2091</v>
      </c>
      <c r="D211" s="198">
        <v>940</v>
      </c>
      <c r="E211" s="198">
        <v>251</v>
      </c>
      <c r="F211" s="198">
        <v>111</v>
      </c>
      <c r="G211" s="198">
        <v>9</v>
      </c>
      <c r="H211" s="198">
        <v>36</v>
      </c>
      <c r="I211" s="198">
        <v>74</v>
      </c>
      <c r="J211" s="198">
        <v>464</v>
      </c>
      <c r="K211" s="198">
        <v>14</v>
      </c>
      <c r="L211" s="198">
        <v>12</v>
      </c>
      <c r="M211" s="198">
        <v>152</v>
      </c>
      <c r="N211" s="198">
        <v>0</v>
      </c>
      <c r="O211" s="198">
        <v>1474</v>
      </c>
      <c r="P211" s="198">
        <v>283</v>
      </c>
      <c r="Q211" s="198">
        <v>909</v>
      </c>
      <c r="R211" s="199">
        <v>814</v>
      </c>
    </row>
    <row r="212" spans="2:18">
      <c r="B212" s="207">
        <v>13</v>
      </c>
      <c r="C212" s="197">
        <v>1971</v>
      </c>
      <c r="D212" s="198">
        <v>921</v>
      </c>
      <c r="E212" s="198">
        <v>248</v>
      </c>
      <c r="F212" s="198">
        <v>97</v>
      </c>
      <c r="G212" s="198">
        <v>8</v>
      </c>
      <c r="H212" s="198">
        <v>36</v>
      </c>
      <c r="I212" s="198">
        <v>72</v>
      </c>
      <c r="J212" s="198">
        <v>415</v>
      </c>
      <c r="K212" s="198">
        <v>14</v>
      </c>
      <c r="L212" s="198">
        <v>11</v>
      </c>
      <c r="M212" s="198">
        <v>141</v>
      </c>
      <c r="N212" s="198">
        <v>0</v>
      </c>
      <c r="O212" s="198">
        <v>1380</v>
      </c>
      <c r="P212" s="198">
        <v>264</v>
      </c>
      <c r="Q212" s="198">
        <v>904</v>
      </c>
      <c r="R212" s="199">
        <v>803</v>
      </c>
    </row>
    <row r="213" spans="2:18">
      <c r="B213" s="207">
        <v>14</v>
      </c>
      <c r="C213" s="197">
        <v>1960</v>
      </c>
      <c r="D213" s="198">
        <v>908</v>
      </c>
      <c r="E213" s="198">
        <v>234</v>
      </c>
      <c r="F213" s="198">
        <v>96</v>
      </c>
      <c r="G213" s="198">
        <v>7</v>
      </c>
      <c r="H213" s="198">
        <v>33</v>
      </c>
      <c r="I213" s="198">
        <v>65</v>
      </c>
      <c r="J213" s="198">
        <v>403</v>
      </c>
      <c r="K213" s="198">
        <v>11</v>
      </c>
      <c r="L213" s="198">
        <v>11</v>
      </c>
      <c r="M213" s="198">
        <v>99</v>
      </c>
      <c r="N213" s="198">
        <v>0</v>
      </c>
      <c r="O213" s="198">
        <v>1297</v>
      </c>
      <c r="P213" s="198">
        <v>261</v>
      </c>
      <c r="Q213" s="198">
        <v>828</v>
      </c>
      <c r="R213" s="199">
        <v>737</v>
      </c>
    </row>
    <row r="214" spans="2:18">
      <c r="B214" s="207">
        <v>15</v>
      </c>
      <c r="C214" s="197">
        <v>1917</v>
      </c>
      <c r="D214" s="198">
        <v>871</v>
      </c>
      <c r="E214" s="198">
        <v>217</v>
      </c>
      <c r="F214" s="198">
        <v>85</v>
      </c>
      <c r="G214" s="198">
        <v>7</v>
      </c>
      <c r="H214" s="198">
        <v>31</v>
      </c>
      <c r="I214" s="198">
        <v>59</v>
      </c>
      <c r="J214" s="198">
        <v>379</v>
      </c>
      <c r="K214" s="198">
        <v>9</v>
      </c>
      <c r="L214" s="198">
        <v>10</v>
      </c>
      <c r="M214" s="198">
        <v>96</v>
      </c>
      <c r="N214" s="198">
        <v>0</v>
      </c>
      <c r="O214" s="198">
        <v>1292</v>
      </c>
      <c r="P214" s="198">
        <v>240</v>
      </c>
      <c r="Q214" s="198">
        <v>826</v>
      </c>
      <c r="R214" s="199">
        <v>735</v>
      </c>
    </row>
    <row r="215" spans="2:18">
      <c r="B215" s="207">
        <v>16</v>
      </c>
      <c r="C215" s="197">
        <v>1833</v>
      </c>
      <c r="D215" s="198">
        <v>865</v>
      </c>
      <c r="E215" s="198">
        <v>216</v>
      </c>
      <c r="F215" s="198">
        <v>82</v>
      </c>
      <c r="G215" s="198">
        <v>7</v>
      </c>
      <c r="H215" s="198">
        <v>31</v>
      </c>
      <c r="I215" s="198">
        <v>57</v>
      </c>
      <c r="J215" s="198">
        <v>373</v>
      </c>
      <c r="K215" s="198">
        <v>8</v>
      </c>
      <c r="L215" s="198">
        <v>10</v>
      </c>
      <c r="M215" s="198">
        <v>92</v>
      </c>
      <c r="N215" s="198">
        <v>0</v>
      </c>
      <c r="O215" s="198">
        <v>1282</v>
      </c>
      <c r="P215" s="198">
        <v>231</v>
      </c>
      <c r="Q215" s="198">
        <v>809</v>
      </c>
      <c r="R215" s="199">
        <v>731</v>
      </c>
    </row>
    <row r="216" spans="2:18">
      <c r="B216" s="207">
        <v>17</v>
      </c>
      <c r="C216" s="197">
        <v>1698</v>
      </c>
      <c r="D216" s="198">
        <v>827</v>
      </c>
      <c r="E216" s="198">
        <v>202</v>
      </c>
      <c r="F216" s="198">
        <v>79</v>
      </c>
      <c r="G216" s="198">
        <v>6</v>
      </c>
      <c r="H216" s="198">
        <v>30</v>
      </c>
      <c r="I216" s="198">
        <v>54</v>
      </c>
      <c r="J216" s="198">
        <v>333</v>
      </c>
      <c r="K216" s="198">
        <v>7</v>
      </c>
      <c r="L216" s="198">
        <v>9</v>
      </c>
      <c r="M216" s="198">
        <v>87</v>
      </c>
      <c r="N216" s="198">
        <v>0</v>
      </c>
      <c r="O216" s="198">
        <v>1206</v>
      </c>
      <c r="P216" s="198">
        <v>220</v>
      </c>
      <c r="Q216" s="198">
        <v>790</v>
      </c>
      <c r="R216" s="199">
        <v>714</v>
      </c>
    </row>
    <row r="217" spans="2:18">
      <c r="B217" s="207">
        <v>18</v>
      </c>
      <c r="C217" s="197">
        <v>1676</v>
      </c>
      <c r="D217" s="198">
        <v>819</v>
      </c>
      <c r="E217" s="198">
        <v>195</v>
      </c>
      <c r="F217" s="198">
        <v>75</v>
      </c>
      <c r="G217" s="198">
        <v>5</v>
      </c>
      <c r="H217" s="198">
        <v>30</v>
      </c>
      <c r="I217" s="198">
        <v>51</v>
      </c>
      <c r="J217" s="198">
        <v>332</v>
      </c>
      <c r="K217" s="198">
        <v>7</v>
      </c>
      <c r="L217" s="198">
        <v>9</v>
      </c>
      <c r="M217" s="198">
        <v>73</v>
      </c>
      <c r="N217" s="198">
        <v>0</v>
      </c>
      <c r="O217" s="198">
        <v>1119</v>
      </c>
      <c r="P217" s="198">
        <v>202</v>
      </c>
      <c r="Q217" s="198">
        <v>719</v>
      </c>
      <c r="R217" s="199">
        <v>625</v>
      </c>
    </row>
    <row r="218" spans="2:18">
      <c r="B218" s="207">
        <v>19</v>
      </c>
      <c r="C218" s="197">
        <v>1629</v>
      </c>
      <c r="D218" s="198">
        <v>753</v>
      </c>
      <c r="E218" s="198">
        <v>176</v>
      </c>
      <c r="F218" s="198">
        <v>74</v>
      </c>
      <c r="G218" s="198">
        <v>5</v>
      </c>
      <c r="H218" s="198">
        <v>29</v>
      </c>
      <c r="I218" s="198">
        <v>47</v>
      </c>
      <c r="J218" s="198">
        <v>319</v>
      </c>
      <c r="K218" s="198">
        <v>7</v>
      </c>
      <c r="L218" s="198">
        <v>9</v>
      </c>
      <c r="M218" s="198">
        <v>72</v>
      </c>
      <c r="N218" s="198">
        <v>0</v>
      </c>
      <c r="O218" s="198">
        <v>1023</v>
      </c>
      <c r="P218" s="198">
        <v>195</v>
      </c>
      <c r="Q218" s="198">
        <v>685</v>
      </c>
      <c r="R218" s="199">
        <v>610</v>
      </c>
    </row>
    <row r="219" spans="2:18">
      <c r="B219" s="207">
        <v>20</v>
      </c>
      <c r="C219" s="197">
        <v>1549</v>
      </c>
      <c r="D219" s="198">
        <v>701</v>
      </c>
      <c r="E219" s="198">
        <v>172</v>
      </c>
      <c r="F219" s="198">
        <v>66</v>
      </c>
      <c r="G219" s="198">
        <v>5</v>
      </c>
      <c r="H219" s="198">
        <v>29</v>
      </c>
      <c r="I219" s="198">
        <v>41</v>
      </c>
      <c r="J219" s="198">
        <v>305</v>
      </c>
      <c r="K219" s="198">
        <v>6</v>
      </c>
      <c r="L219" s="198">
        <v>8</v>
      </c>
      <c r="M219" s="198">
        <v>60</v>
      </c>
      <c r="N219" s="198" t="s">
        <v>116</v>
      </c>
      <c r="O219" s="198">
        <v>1017</v>
      </c>
      <c r="P219" s="198">
        <v>177</v>
      </c>
      <c r="Q219" s="198">
        <v>650</v>
      </c>
      <c r="R219" s="199">
        <v>589</v>
      </c>
    </row>
    <row r="220" spans="2:18">
      <c r="B220" s="207">
        <v>21</v>
      </c>
      <c r="C220" s="197">
        <v>1419</v>
      </c>
      <c r="D220" s="198">
        <v>699</v>
      </c>
      <c r="E220" s="198">
        <v>171</v>
      </c>
      <c r="F220" s="198">
        <v>65</v>
      </c>
      <c r="G220" s="198">
        <v>5</v>
      </c>
      <c r="H220" s="198">
        <v>29</v>
      </c>
      <c r="I220" s="198">
        <v>39</v>
      </c>
      <c r="J220" s="198">
        <v>301</v>
      </c>
      <c r="K220" s="198">
        <v>5</v>
      </c>
      <c r="L220" s="198">
        <v>7</v>
      </c>
      <c r="M220" s="198">
        <v>60</v>
      </c>
      <c r="N220" s="198" t="s">
        <v>116</v>
      </c>
      <c r="O220" s="198">
        <v>1008</v>
      </c>
      <c r="P220" s="198">
        <v>171</v>
      </c>
      <c r="Q220" s="198">
        <v>643</v>
      </c>
      <c r="R220" s="199">
        <v>580</v>
      </c>
    </row>
    <row r="221" spans="2:18">
      <c r="B221" s="207">
        <v>22</v>
      </c>
      <c r="C221" s="197">
        <v>1401</v>
      </c>
      <c r="D221" s="198">
        <v>678</v>
      </c>
      <c r="E221" s="198">
        <v>162</v>
      </c>
      <c r="F221" s="198">
        <v>64</v>
      </c>
      <c r="G221" s="198">
        <v>5</v>
      </c>
      <c r="H221" s="198">
        <v>28</v>
      </c>
      <c r="I221" s="198">
        <v>36</v>
      </c>
      <c r="J221" s="198">
        <v>275</v>
      </c>
      <c r="K221" s="198">
        <v>5</v>
      </c>
      <c r="L221" s="198">
        <v>6</v>
      </c>
      <c r="M221" s="198">
        <v>59</v>
      </c>
      <c r="N221" s="198" t="s">
        <v>116</v>
      </c>
      <c r="O221" s="198">
        <v>986</v>
      </c>
      <c r="P221" s="198">
        <v>148</v>
      </c>
      <c r="Q221" s="198">
        <v>631</v>
      </c>
      <c r="R221" s="199">
        <v>545</v>
      </c>
    </row>
    <row r="222" spans="2:18">
      <c r="B222" s="207">
        <v>23</v>
      </c>
      <c r="C222" s="197">
        <v>1399</v>
      </c>
      <c r="D222" s="198">
        <v>660</v>
      </c>
      <c r="E222" s="198">
        <v>160</v>
      </c>
      <c r="F222" s="198">
        <v>62</v>
      </c>
      <c r="G222" s="198">
        <v>5</v>
      </c>
      <c r="H222" s="198">
        <v>28</v>
      </c>
      <c r="I222" s="198">
        <v>36</v>
      </c>
      <c r="J222" s="198">
        <v>262</v>
      </c>
      <c r="K222" s="198">
        <v>5</v>
      </c>
      <c r="L222" s="198">
        <v>3</v>
      </c>
      <c r="M222" s="198">
        <v>49</v>
      </c>
      <c r="N222" s="198" t="s">
        <v>116</v>
      </c>
      <c r="O222" s="198">
        <v>973</v>
      </c>
      <c r="P222" s="198">
        <v>147</v>
      </c>
      <c r="Q222" s="198">
        <v>606</v>
      </c>
      <c r="R222" s="199">
        <v>523</v>
      </c>
    </row>
    <row r="223" spans="2:18">
      <c r="B223" s="207">
        <v>24</v>
      </c>
      <c r="C223" s="197">
        <v>1389</v>
      </c>
      <c r="D223" s="198">
        <v>654</v>
      </c>
      <c r="E223" s="198">
        <v>160</v>
      </c>
      <c r="F223" s="198">
        <v>60</v>
      </c>
      <c r="G223" s="198">
        <v>5</v>
      </c>
      <c r="H223" s="198">
        <v>28</v>
      </c>
      <c r="I223" s="198">
        <v>35</v>
      </c>
      <c r="J223" s="198">
        <v>259</v>
      </c>
      <c r="K223" s="198">
        <v>5</v>
      </c>
      <c r="L223" s="198">
        <v>3</v>
      </c>
      <c r="M223" s="198">
        <v>48</v>
      </c>
      <c r="N223" s="198" t="s">
        <v>116</v>
      </c>
      <c r="O223" s="198">
        <v>963</v>
      </c>
      <c r="P223" s="198">
        <v>147</v>
      </c>
      <c r="Q223" s="198">
        <v>605</v>
      </c>
      <c r="R223" s="199">
        <v>522</v>
      </c>
    </row>
    <row r="224" spans="2:18">
      <c r="B224" s="207">
        <v>25</v>
      </c>
      <c r="C224" s="197">
        <v>1371</v>
      </c>
      <c r="D224" s="198">
        <v>613</v>
      </c>
      <c r="E224" s="198">
        <v>159</v>
      </c>
      <c r="F224" s="198">
        <v>60</v>
      </c>
      <c r="G224" s="198">
        <v>4</v>
      </c>
      <c r="H224" s="198">
        <v>25</v>
      </c>
      <c r="I224" s="198">
        <v>33</v>
      </c>
      <c r="J224" s="198">
        <v>258</v>
      </c>
      <c r="K224" s="198">
        <v>4</v>
      </c>
      <c r="L224" s="198">
        <v>3</v>
      </c>
      <c r="M224" s="198">
        <v>43</v>
      </c>
      <c r="N224" s="198" t="s">
        <v>116</v>
      </c>
      <c r="O224" s="198">
        <v>910</v>
      </c>
      <c r="P224" s="198">
        <v>146</v>
      </c>
      <c r="Q224" s="198">
        <v>560</v>
      </c>
      <c r="R224" s="199">
        <v>487</v>
      </c>
    </row>
    <row r="225" spans="2:18">
      <c r="B225" s="207">
        <v>26</v>
      </c>
      <c r="C225" s="197">
        <v>1361</v>
      </c>
      <c r="D225" s="198">
        <v>605</v>
      </c>
      <c r="E225" s="198">
        <v>153</v>
      </c>
      <c r="F225" s="198">
        <v>53</v>
      </c>
      <c r="G225" s="198">
        <v>4</v>
      </c>
      <c r="H225" s="198">
        <v>24</v>
      </c>
      <c r="I225" s="198">
        <v>27</v>
      </c>
      <c r="J225" s="198">
        <v>240</v>
      </c>
      <c r="K225" s="198">
        <v>4</v>
      </c>
      <c r="L225" s="198">
        <v>3</v>
      </c>
      <c r="M225" s="198">
        <v>40</v>
      </c>
      <c r="N225" s="198" t="s">
        <v>116</v>
      </c>
      <c r="O225" s="198">
        <v>883</v>
      </c>
      <c r="P225" s="198">
        <v>142</v>
      </c>
      <c r="Q225" s="198">
        <v>537</v>
      </c>
      <c r="R225" s="199">
        <v>472</v>
      </c>
    </row>
    <row r="226" spans="2:18">
      <c r="B226" s="207">
        <v>27</v>
      </c>
      <c r="C226" s="197">
        <v>1345</v>
      </c>
      <c r="D226" s="198">
        <v>595</v>
      </c>
      <c r="E226" s="198">
        <v>148</v>
      </c>
      <c r="F226" s="198">
        <v>53</v>
      </c>
      <c r="G226" s="198">
        <v>4</v>
      </c>
      <c r="H226" s="198">
        <v>24</v>
      </c>
      <c r="I226" s="198">
        <v>26</v>
      </c>
      <c r="J226" s="198">
        <v>222</v>
      </c>
      <c r="K226" s="198">
        <v>3</v>
      </c>
      <c r="L226" s="198">
        <v>2</v>
      </c>
      <c r="M226" s="198">
        <v>36</v>
      </c>
      <c r="N226" s="198" t="s">
        <v>116</v>
      </c>
      <c r="O226" s="198">
        <v>850</v>
      </c>
      <c r="P226" s="198">
        <v>141</v>
      </c>
      <c r="Q226" s="198">
        <v>534</v>
      </c>
      <c r="R226" s="199">
        <v>467</v>
      </c>
    </row>
    <row r="227" spans="2:18">
      <c r="B227" s="207">
        <v>28</v>
      </c>
      <c r="C227" s="197">
        <v>1322</v>
      </c>
      <c r="D227" s="198">
        <v>593</v>
      </c>
      <c r="E227" s="198">
        <v>145</v>
      </c>
      <c r="F227" s="198">
        <v>52</v>
      </c>
      <c r="G227" s="198">
        <v>4</v>
      </c>
      <c r="H227" s="198">
        <v>20</v>
      </c>
      <c r="I227" s="198">
        <v>26</v>
      </c>
      <c r="J227" s="198">
        <v>218</v>
      </c>
      <c r="K227" s="198">
        <v>3</v>
      </c>
      <c r="L227" s="198">
        <v>2</v>
      </c>
      <c r="M227" s="198">
        <v>34</v>
      </c>
      <c r="N227" s="198" t="s">
        <v>116</v>
      </c>
      <c r="O227" s="198">
        <v>820</v>
      </c>
      <c r="P227" s="198">
        <v>139</v>
      </c>
      <c r="Q227" s="198">
        <v>514</v>
      </c>
      <c r="R227" s="199">
        <v>460</v>
      </c>
    </row>
    <row r="228" spans="2:18">
      <c r="B228" s="207">
        <v>29</v>
      </c>
      <c r="C228" s="197">
        <v>1291</v>
      </c>
      <c r="D228" s="198">
        <v>592</v>
      </c>
      <c r="E228" s="198">
        <v>145</v>
      </c>
      <c r="F228" s="198">
        <v>50</v>
      </c>
      <c r="G228" s="198">
        <v>3</v>
      </c>
      <c r="H228" s="198">
        <v>20</v>
      </c>
      <c r="I228" s="198">
        <v>26</v>
      </c>
      <c r="J228" s="198">
        <v>215</v>
      </c>
      <c r="K228" s="198">
        <v>3</v>
      </c>
      <c r="L228" s="198">
        <v>2</v>
      </c>
      <c r="M228" s="198">
        <v>33</v>
      </c>
      <c r="N228" s="198" t="s">
        <v>116</v>
      </c>
      <c r="O228" s="198">
        <v>820</v>
      </c>
      <c r="P228" s="198">
        <v>131</v>
      </c>
      <c r="Q228" s="198">
        <v>511</v>
      </c>
      <c r="R228" s="199">
        <v>451</v>
      </c>
    </row>
    <row r="229" spans="2:18">
      <c r="B229" s="207">
        <v>30</v>
      </c>
      <c r="C229" s="197">
        <v>1261</v>
      </c>
      <c r="D229" s="198">
        <v>505</v>
      </c>
      <c r="E229" s="198">
        <v>138</v>
      </c>
      <c r="F229" s="198">
        <v>50</v>
      </c>
      <c r="G229" s="198">
        <v>3</v>
      </c>
      <c r="H229" s="198">
        <v>20</v>
      </c>
      <c r="I229" s="198">
        <v>24</v>
      </c>
      <c r="J229" s="198">
        <v>206</v>
      </c>
      <c r="K229" s="198">
        <v>3</v>
      </c>
      <c r="L229" s="198">
        <v>2</v>
      </c>
      <c r="M229" s="198">
        <v>33</v>
      </c>
      <c r="N229" s="198" t="s">
        <v>116</v>
      </c>
      <c r="O229" s="198">
        <v>808</v>
      </c>
      <c r="P229" s="198">
        <v>128</v>
      </c>
      <c r="Q229" s="198">
        <v>478</v>
      </c>
      <c r="R229" s="199">
        <v>418</v>
      </c>
    </row>
    <row r="230" spans="2:18">
      <c r="B230" s="207">
        <v>31</v>
      </c>
      <c r="C230" s="197">
        <v>1222</v>
      </c>
      <c r="D230" s="198">
        <v>500</v>
      </c>
      <c r="E230" s="198">
        <v>133</v>
      </c>
      <c r="F230" s="198">
        <v>50</v>
      </c>
      <c r="G230" s="198">
        <v>3</v>
      </c>
      <c r="H230" s="198">
        <v>18</v>
      </c>
      <c r="I230" s="198">
        <v>21</v>
      </c>
      <c r="J230" s="198">
        <v>204</v>
      </c>
      <c r="K230" s="198">
        <v>3</v>
      </c>
      <c r="L230" s="198">
        <v>2</v>
      </c>
      <c r="M230" s="198">
        <v>29</v>
      </c>
      <c r="N230" s="198" t="s">
        <v>116</v>
      </c>
      <c r="O230" s="198">
        <v>794</v>
      </c>
      <c r="P230" s="198">
        <v>122</v>
      </c>
      <c r="Q230" s="198">
        <v>475</v>
      </c>
      <c r="R230" s="199">
        <v>417</v>
      </c>
    </row>
    <row r="231" spans="2:18">
      <c r="B231" s="207">
        <v>32</v>
      </c>
      <c r="C231" s="197">
        <v>1214</v>
      </c>
      <c r="D231" s="198">
        <v>491</v>
      </c>
      <c r="E231" s="198">
        <v>132</v>
      </c>
      <c r="F231" s="198">
        <v>45</v>
      </c>
      <c r="G231" s="198">
        <v>3</v>
      </c>
      <c r="H231" s="198">
        <v>18</v>
      </c>
      <c r="I231" s="198">
        <v>21</v>
      </c>
      <c r="J231" s="198">
        <v>202</v>
      </c>
      <c r="K231" s="198">
        <v>3</v>
      </c>
      <c r="L231" s="198">
        <v>1</v>
      </c>
      <c r="M231" s="198">
        <v>29</v>
      </c>
      <c r="N231" s="198" t="s">
        <v>116</v>
      </c>
      <c r="O231" s="198">
        <v>779</v>
      </c>
      <c r="P231" s="198">
        <v>118</v>
      </c>
      <c r="Q231" s="198">
        <v>465</v>
      </c>
      <c r="R231" s="199">
        <v>400</v>
      </c>
    </row>
    <row r="232" spans="2:18">
      <c r="B232" s="207">
        <v>33</v>
      </c>
      <c r="C232" s="197">
        <v>1181</v>
      </c>
      <c r="D232" s="198">
        <v>479</v>
      </c>
      <c r="E232" s="198">
        <v>129</v>
      </c>
      <c r="F232" s="198">
        <v>44</v>
      </c>
      <c r="G232" s="198">
        <v>3</v>
      </c>
      <c r="H232" s="198">
        <v>16</v>
      </c>
      <c r="I232" s="198">
        <v>19</v>
      </c>
      <c r="J232" s="198">
        <v>195</v>
      </c>
      <c r="K232" s="198">
        <v>2</v>
      </c>
      <c r="L232" s="198">
        <v>1</v>
      </c>
      <c r="M232" s="198">
        <v>28</v>
      </c>
      <c r="N232" s="198" t="s">
        <v>116</v>
      </c>
      <c r="O232" s="198">
        <v>778</v>
      </c>
      <c r="P232" s="198">
        <v>114</v>
      </c>
      <c r="Q232" s="198">
        <v>448</v>
      </c>
      <c r="R232" s="199">
        <v>400</v>
      </c>
    </row>
    <row r="233" spans="2:18">
      <c r="B233" s="207">
        <v>34</v>
      </c>
      <c r="C233" s="197">
        <v>1152</v>
      </c>
      <c r="D233" s="198">
        <v>478</v>
      </c>
      <c r="E233" s="198">
        <v>120</v>
      </c>
      <c r="F233" s="198">
        <v>41</v>
      </c>
      <c r="G233" s="198">
        <v>3</v>
      </c>
      <c r="H233" s="198">
        <v>16</v>
      </c>
      <c r="I233" s="198">
        <v>18</v>
      </c>
      <c r="J233" s="198">
        <v>192</v>
      </c>
      <c r="K233" s="198">
        <v>2</v>
      </c>
      <c r="L233" s="198">
        <v>1</v>
      </c>
      <c r="M233" s="198">
        <v>27</v>
      </c>
      <c r="N233" s="198" t="s">
        <v>116</v>
      </c>
      <c r="O233" s="198">
        <v>773</v>
      </c>
      <c r="P233" s="198">
        <v>113</v>
      </c>
      <c r="Q233" s="198">
        <v>447</v>
      </c>
      <c r="R233" s="199">
        <v>396</v>
      </c>
    </row>
    <row r="234" spans="2:18">
      <c r="B234" s="207">
        <v>35</v>
      </c>
      <c r="C234" s="197">
        <v>1138</v>
      </c>
      <c r="D234" s="198">
        <v>477</v>
      </c>
      <c r="E234" s="198">
        <v>117</v>
      </c>
      <c r="F234" s="198">
        <v>36</v>
      </c>
      <c r="G234" s="198">
        <v>3</v>
      </c>
      <c r="H234" s="198">
        <v>16</v>
      </c>
      <c r="I234" s="198">
        <v>18</v>
      </c>
      <c r="J234" s="198">
        <v>175</v>
      </c>
      <c r="K234" s="198">
        <v>2</v>
      </c>
      <c r="L234" s="198">
        <v>0</v>
      </c>
      <c r="M234" s="198">
        <v>23</v>
      </c>
      <c r="N234" s="198" t="s">
        <v>116</v>
      </c>
      <c r="O234" s="198">
        <v>748</v>
      </c>
      <c r="P234" s="198">
        <v>109</v>
      </c>
      <c r="Q234" s="198">
        <v>445</v>
      </c>
      <c r="R234" s="199">
        <v>383</v>
      </c>
    </row>
    <row r="235" spans="2:18">
      <c r="B235" s="207">
        <v>36</v>
      </c>
      <c r="C235" s="197">
        <v>1127</v>
      </c>
      <c r="D235" s="198">
        <v>456</v>
      </c>
      <c r="E235" s="198">
        <v>115</v>
      </c>
      <c r="F235" s="198">
        <v>34</v>
      </c>
      <c r="G235" s="198">
        <v>3</v>
      </c>
      <c r="H235" s="198">
        <v>16</v>
      </c>
      <c r="I235" s="198">
        <v>18</v>
      </c>
      <c r="J235" s="198">
        <v>173</v>
      </c>
      <c r="K235" s="198">
        <v>2</v>
      </c>
      <c r="L235" s="198">
        <v>0</v>
      </c>
      <c r="M235" s="198">
        <v>23</v>
      </c>
      <c r="N235" s="198" t="s">
        <v>116</v>
      </c>
      <c r="O235" s="198">
        <v>703</v>
      </c>
      <c r="P235" s="198">
        <v>94</v>
      </c>
      <c r="Q235" s="198">
        <v>408</v>
      </c>
      <c r="R235" s="199">
        <v>360</v>
      </c>
    </row>
    <row r="236" spans="2:18">
      <c r="B236" s="207">
        <v>37</v>
      </c>
      <c r="C236" s="197">
        <v>1111</v>
      </c>
      <c r="D236" s="198">
        <v>440</v>
      </c>
      <c r="E236" s="198">
        <v>113</v>
      </c>
      <c r="F236" s="198">
        <v>32</v>
      </c>
      <c r="G236" s="198">
        <v>3</v>
      </c>
      <c r="H236" s="198">
        <v>15</v>
      </c>
      <c r="I236" s="198">
        <v>17</v>
      </c>
      <c r="J236" s="198">
        <v>173</v>
      </c>
      <c r="K236" s="198">
        <v>2</v>
      </c>
      <c r="L236" s="198">
        <v>0</v>
      </c>
      <c r="M236" s="198">
        <v>23</v>
      </c>
      <c r="N236" s="198" t="s">
        <v>116</v>
      </c>
      <c r="O236" s="198">
        <v>695</v>
      </c>
      <c r="P236" s="198">
        <v>93</v>
      </c>
      <c r="Q236" s="198">
        <v>406</v>
      </c>
      <c r="R236" s="199">
        <v>360</v>
      </c>
    </row>
    <row r="237" spans="2:18">
      <c r="B237" s="207">
        <v>38</v>
      </c>
      <c r="C237" s="197">
        <v>1084</v>
      </c>
      <c r="D237" s="198">
        <v>421</v>
      </c>
      <c r="E237" s="198">
        <v>102</v>
      </c>
      <c r="F237" s="198">
        <v>31</v>
      </c>
      <c r="G237" s="198">
        <v>2</v>
      </c>
      <c r="H237" s="198">
        <v>15</v>
      </c>
      <c r="I237" s="198">
        <v>14</v>
      </c>
      <c r="J237" s="198">
        <v>160</v>
      </c>
      <c r="K237" s="198">
        <v>2</v>
      </c>
      <c r="L237" s="198">
        <v>0</v>
      </c>
      <c r="M237" s="198">
        <v>21</v>
      </c>
      <c r="N237" s="198" t="s">
        <v>116</v>
      </c>
      <c r="O237" s="198">
        <v>680</v>
      </c>
      <c r="P237" s="198">
        <v>91</v>
      </c>
      <c r="Q237" s="198">
        <v>404</v>
      </c>
      <c r="R237" s="199">
        <v>354</v>
      </c>
    </row>
    <row r="238" spans="2:18">
      <c r="B238" s="207">
        <v>39</v>
      </c>
      <c r="C238" s="197">
        <v>1080</v>
      </c>
      <c r="D238" s="198">
        <v>419</v>
      </c>
      <c r="E238" s="198">
        <v>102</v>
      </c>
      <c r="F238" s="198">
        <v>27</v>
      </c>
      <c r="G238" s="198">
        <v>2</v>
      </c>
      <c r="H238" s="198">
        <v>14</v>
      </c>
      <c r="I238" s="198">
        <v>13</v>
      </c>
      <c r="J238" s="198">
        <v>159</v>
      </c>
      <c r="K238" s="198">
        <v>2</v>
      </c>
      <c r="L238" s="198">
        <v>0</v>
      </c>
      <c r="M238" s="198">
        <v>19</v>
      </c>
      <c r="N238" s="198" t="s">
        <v>116</v>
      </c>
      <c r="O238" s="198">
        <v>664</v>
      </c>
      <c r="P238" s="198">
        <v>90</v>
      </c>
      <c r="Q238" s="198">
        <v>392</v>
      </c>
      <c r="R238" s="199">
        <v>352</v>
      </c>
    </row>
    <row r="239" spans="2:18">
      <c r="B239" s="207">
        <v>40</v>
      </c>
      <c r="C239" s="197">
        <v>1079</v>
      </c>
      <c r="D239" s="198">
        <v>415</v>
      </c>
      <c r="E239" s="198">
        <v>99</v>
      </c>
      <c r="F239" s="198">
        <v>27</v>
      </c>
      <c r="G239" s="198">
        <v>2</v>
      </c>
      <c r="H239" s="198">
        <v>13</v>
      </c>
      <c r="I239" s="198">
        <v>13</v>
      </c>
      <c r="J239" s="198">
        <v>155</v>
      </c>
      <c r="K239" s="198">
        <v>2</v>
      </c>
      <c r="L239" s="198">
        <v>0</v>
      </c>
      <c r="M239" s="198">
        <v>17</v>
      </c>
      <c r="N239" s="198" t="s">
        <v>116</v>
      </c>
      <c r="O239" s="198">
        <v>662</v>
      </c>
      <c r="P239" s="198">
        <v>89</v>
      </c>
      <c r="Q239" s="198">
        <v>388</v>
      </c>
      <c r="R239" s="199">
        <v>337</v>
      </c>
    </row>
    <row r="240" spans="2:18">
      <c r="B240" s="207">
        <v>41</v>
      </c>
      <c r="C240" s="197">
        <v>1079</v>
      </c>
      <c r="D240" s="198">
        <v>403</v>
      </c>
      <c r="E240" s="198">
        <v>99</v>
      </c>
      <c r="F240" s="198">
        <v>26</v>
      </c>
      <c r="G240" s="198">
        <v>2</v>
      </c>
      <c r="H240" s="198">
        <v>13</v>
      </c>
      <c r="I240" s="198">
        <v>11</v>
      </c>
      <c r="J240" s="198">
        <v>153</v>
      </c>
      <c r="K240" s="198">
        <v>1</v>
      </c>
      <c r="L240" s="198">
        <v>0</v>
      </c>
      <c r="M240" s="198">
        <v>17</v>
      </c>
      <c r="N240" s="198" t="s">
        <v>116</v>
      </c>
      <c r="O240" s="198">
        <v>662</v>
      </c>
      <c r="P240" s="198">
        <v>85</v>
      </c>
      <c r="Q240" s="198">
        <v>375</v>
      </c>
      <c r="R240" s="199">
        <v>319</v>
      </c>
    </row>
    <row r="241" spans="2:18">
      <c r="B241" s="207">
        <v>42</v>
      </c>
      <c r="C241" s="197">
        <v>1072</v>
      </c>
      <c r="D241" s="198">
        <v>401</v>
      </c>
      <c r="E241" s="198">
        <v>92</v>
      </c>
      <c r="F241" s="198">
        <v>26</v>
      </c>
      <c r="G241" s="198">
        <v>2</v>
      </c>
      <c r="H241" s="198">
        <v>13</v>
      </c>
      <c r="I241" s="198">
        <v>11</v>
      </c>
      <c r="J241" s="198">
        <v>151</v>
      </c>
      <c r="K241" s="198">
        <v>1</v>
      </c>
      <c r="L241" s="198">
        <v>0</v>
      </c>
      <c r="M241" s="198">
        <v>16</v>
      </c>
      <c r="N241" s="198" t="s">
        <v>116</v>
      </c>
      <c r="O241" s="198">
        <v>653</v>
      </c>
      <c r="P241" s="198">
        <v>85</v>
      </c>
      <c r="Q241" s="198">
        <v>343</v>
      </c>
      <c r="R241" s="199">
        <v>300</v>
      </c>
    </row>
    <row r="242" spans="2:18">
      <c r="B242" s="207">
        <v>43</v>
      </c>
      <c r="C242" s="197">
        <v>1048</v>
      </c>
      <c r="D242" s="198">
        <v>401</v>
      </c>
      <c r="E242" s="198">
        <v>91</v>
      </c>
      <c r="F242" s="198">
        <v>25</v>
      </c>
      <c r="G242" s="198">
        <v>2</v>
      </c>
      <c r="H242" s="198">
        <v>13</v>
      </c>
      <c r="I242" s="198">
        <v>10</v>
      </c>
      <c r="J242" s="198">
        <v>144</v>
      </c>
      <c r="K242" s="198">
        <v>1</v>
      </c>
      <c r="L242" s="198">
        <v>0</v>
      </c>
      <c r="M242" s="198">
        <v>16</v>
      </c>
      <c r="N242" s="198" t="s">
        <v>116</v>
      </c>
      <c r="O242" s="198">
        <v>634</v>
      </c>
      <c r="P242" s="198">
        <v>81</v>
      </c>
      <c r="Q242" s="198">
        <v>328</v>
      </c>
      <c r="R242" s="199">
        <v>293</v>
      </c>
    </row>
    <row r="243" spans="2:18">
      <c r="B243" s="207">
        <v>44</v>
      </c>
      <c r="C243" s="197">
        <v>1043</v>
      </c>
      <c r="D243" s="198">
        <v>399</v>
      </c>
      <c r="E243" s="198">
        <v>83</v>
      </c>
      <c r="F243" s="198">
        <v>25</v>
      </c>
      <c r="G243" s="198">
        <v>2</v>
      </c>
      <c r="H243" s="198">
        <v>13</v>
      </c>
      <c r="I243" s="198">
        <v>9</v>
      </c>
      <c r="J243" s="198">
        <v>139</v>
      </c>
      <c r="K243" s="198">
        <v>1</v>
      </c>
      <c r="L243" s="198">
        <v>0</v>
      </c>
      <c r="M243" s="198">
        <v>16</v>
      </c>
      <c r="N243" s="198" t="s">
        <v>116</v>
      </c>
      <c r="O243" s="198">
        <v>626</v>
      </c>
      <c r="P243" s="198">
        <v>71</v>
      </c>
      <c r="Q243" s="198">
        <v>316</v>
      </c>
      <c r="R243" s="199">
        <v>288</v>
      </c>
    </row>
    <row r="244" spans="2:18">
      <c r="B244" s="207">
        <v>45</v>
      </c>
      <c r="C244" s="197">
        <v>1038</v>
      </c>
      <c r="D244" s="198">
        <v>389</v>
      </c>
      <c r="E244" s="198">
        <v>77</v>
      </c>
      <c r="F244" s="198">
        <v>22</v>
      </c>
      <c r="G244" s="198">
        <v>2</v>
      </c>
      <c r="H244" s="198">
        <v>12</v>
      </c>
      <c r="I244" s="198">
        <v>8</v>
      </c>
      <c r="J244" s="198">
        <v>138</v>
      </c>
      <c r="K244" s="198">
        <v>1</v>
      </c>
      <c r="L244" s="198">
        <v>0</v>
      </c>
      <c r="M244" s="198">
        <v>16</v>
      </c>
      <c r="N244" s="198" t="s">
        <v>116</v>
      </c>
      <c r="O244" s="198">
        <v>625</v>
      </c>
      <c r="P244" s="198">
        <v>69</v>
      </c>
      <c r="Q244" s="198">
        <v>287</v>
      </c>
      <c r="R244" s="199">
        <v>253</v>
      </c>
    </row>
    <row r="245" spans="2:18">
      <c r="B245" s="207">
        <v>46</v>
      </c>
      <c r="C245" s="197">
        <v>1028</v>
      </c>
      <c r="D245" s="198">
        <v>388</v>
      </c>
      <c r="E245" s="198">
        <v>76</v>
      </c>
      <c r="F245" s="198">
        <v>22</v>
      </c>
      <c r="G245" s="198">
        <v>2</v>
      </c>
      <c r="H245" s="198">
        <v>12</v>
      </c>
      <c r="I245" s="198">
        <v>8</v>
      </c>
      <c r="J245" s="198">
        <v>127</v>
      </c>
      <c r="K245" s="198">
        <v>1</v>
      </c>
      <c r="L245" s="198">
        <v>0</v>
      </c>
      <c r="M245" s="198">
        <v>15</v>
      </c>
      <c r="N245" s="198" t="s">
        <v>116</v>
      </c>
      <c r="O245" s="198">
        <v>584</v>
      </c>
      <c r="P245" s="198">
        <v>67</v>
      </c>
      <c r="Q245" s="198">
        <v>285</v>
      </c>
      <c r="R245" s="199">
        <v>248</v>
      </c>
    </row>
    <row r="246" spans="2:18">
      <c r="B246" s="207">
        <v>47</v>
      </c>
      <c r="C246" s="197">
        <v>1017</v>
      </c>
      <c r="D246" s="198">
        <v>386</v>
      </c>
      <c r="E246" s="198">
        <v>69</v>
      </c>
      <c r="F246" s="198">
        <v>22</v>
      </c>
      <c r="G246" s="198">
        <v>1</v>
      </c>
      <c r="H246" s="198">
        <v>11</v>
      </c>
      <c r="I246" s="198">
        <v>8</v>
      </c>
      <c r="J246" s="198">
        <v>122</v>
      </c>
      <c r="K246" s="198">
        <v>1</v>
      </c>
      <c r="L246" s="198">
        <v>0</v>
      </c>
      <c r="M246" s="198">
        <v>14</v>
      </c>
      <c r="N246" s="198" t="s">
        <v>116</v>
      </c>
      <c r="O246" s="198">
        <v>536</v>
      </c>
      <c r="P246" s="198">
        <v>66</v>
      </c>
      <c r="Q246" s="198">
        <v>278</v>
      </c>
      <c r="R246" s="199">
        <v>246</v>
      </c>
    </row>
    <row r="247" spans="2:18">
      <c r="B247" s="207">
        <v>48</v>
      </c>
      <c r="C247" s="197">
        <v>1000</v>
      </c>
      <c r="D247" s="198">
        <v>384</v>
      </c>
      <c r="E247" s="198">
        <v>65</v>
      </c>
      <c r="F247" s="198">
        <v>20</v>
      </c>
      <c r="G247" s="198">
        <v>1</v>
      </c>
      <c r="H247" s="198">
        <v>11</v>
      </c>
      <c r="I247" s="198">
        <v>7</v>
      </c>
      <c r="J247" s="198">
        <v>120</v>
      </c>
      <c r="K247" s="198">
        <v>1</v>
      </c>
      <c r="L247" s="198">
        <v>0</v>
      </c>
      <c r="M247" s="198">
        <v>13</v>
      </c>
      <c r="N247" s="198" t="s">
        <v>116</v>
      </c>
      <c r="O247" s="198">
        <v>529</v>
      </c>
      <c r="P247" s="198">
        <v>65</v>
      </c>
      <c r="Q247" s="198">
        <v>274</v>
      </c>
      <c r="R247" s="199">
        <v>242</v>
      </c>
    </row>
    <row r="248" spans="2:18">
      <c r="B248" s="207">
        <v>49</v>
      </c>
      <c r="C248" s="197">
        <v>996</v>
      </c>
      <c r="D248" s="198">
        <v>373</v>
      </c>
      <c r="E248" s="198">
        <v>53</v>
      </c>
      <c r="F248" s="198">
        <v>20</v>
      </c>
      <c r="G248" s="198">
        <v>1</v>
      </c>
      <c r="H248" s="198">
        <v>11</v>
      </c>
      <c r="I248" s="198">
        <v>5</v>
      </c>
      <c r="J248" s="198">
        <v>117</v>
      </c>
      <c r="K248" s="198">
        <v>1</v>
      </c>
      <c r="L248" s="198">
        <v>0</v>
      </c>
      <c r="M248" s="198">
        <v>12</v>
      </c>
      <c r="N248" s="198" t="s">
        <v>116</v>
      </c>
      <c r="O248" s="198">
        <v>523</v>
      </c>
      <c r="P248" s="198">
        <v>61</v>
      </c>
      <c r="Q248" s="198">
        <v>272</v>
      </c>
      <c r="R248" s="199">
        <v>233</v>
      </c>
    </row>
    <row r="249" spans="2:18">
      <c r="B249" s="207">
        <v>50</v>
      </c>
      <c r="C249" s="197">
        <v>988</v>
      </c>
      <c r="D249" s="198">
        <v>371</v>
      </c>
      <c r="E249" s="198">
        <v>52</v>
      </c>
      <c r="F249" s="198">
        <v>19</v>
      </c>
      <c r="G249" s="198">
        <v>1</v>
      </c>
      <c r="H249" s="198">
        <v>10</v>
      </c>
      <c r="I249" s="198">
        <v>5</v>
      </c>
      <c r="J249" s="198">
        <v>117</v>
      </c>
      <c r="K249" s="198">
        <v>1</v>
      </c>
      <c r="L249" s="198">
        <v>0</v>
      </c>
      <c r="M249" s="198">
        <v>12</v>
      </c>
      <c r="N249" s="198" t="s">
        <v>116</v>
      </c>
      <c r="O249" s="198">
        <v>499</v>
      </c>
      <c r="P249" s="198">
        <v>58</v>
      </c>
      <c r="Q249" s="198">
        <v>249</v>
      </c>
      <c r="R249" s="199">
        <v>218</v>
      </c>
    </row>
    <row r="250" spans="2:18">
      <c r="B250" s="207">
        <v>51</v>
      </c>
      <c r="C250" s="197">
        <v>978</v>
      </c>
      <c r="D250" s="198">
        <v>366</v>
      </c>
      <c r="E250" s="198">
        <v>51</v>
      </c>
      <c r="F250" s="198">
        <v>19</v>
      </c>
      <c r="G250" s="198">
        <v>1</v>
      </c>
      <c r="H250" s="198">
        <v>9</v>
      </c>
      <c r="I250" s="198">
        <v>4</v>
      </c>
      <c r="J250" s="198">
        <v>100</v>
      </c>
      <c r="K250" s="198">
        <v>1</v>
      </c>
      <c r="L250" s="198">
        <v>0</v>
      </c>
      <c r="M250" s="198">
        <v>11</v>
      </c>
      <c r="N250" s="198" t="s">
        <v>116</v>
      </c>
      <c r="O250" s="198">
        <v>497</v>
      </c>
      <c r="P250" s="198">
        <v>58</v>
      </c>
      <c r="Q250" s="198">
        <v>244</v>
      </c>
      <c r="R250" s="199">
        <v>218</v>
      </c>
    </row>
    <row r="251" spans="2:18">
      <c r="B251" s="207">
        <v>52</v>
      </c>
      <c r="C251" s="197">
        <v>968</v>
      </c>
      <c r="D251" s="198">
        <v>360</v>
      </c>
      <c r="E251" s="198">
        <v>50</v>
      </c>
      <c r="F251" s="198">
        <v>19</v>
      </c>
      <c r="G251" s="198">
        <v>1</v>
      </c>
      <c r="H251" s="198">
        <v>9</v>
      </c>
      <c r="I251" s="198">
        <v>4</v>
      </c>
      <c r="J251" s="198">
        <v>98</v>
      </c>
      <c r="K251" s="198">
        <v>1</v>
      </c>
      <c r="L251" s="198">
        <v>0</v>
      </c>
      <c r="M251" s="198">
        <v>11</v>
      </c>
      <c r="N251" s="198" t="s">
        <v>116</v>
      </c>
      <c r="O251" s="198">
        <v>486</v>
      </c>
      <c r="P251" s="198">
        <v>55</v>
      </c>
      <c r="Q251" s="198">
        <v>243</v>
      </c>
      <c r="R251" s="199">
        <v>215</v>
      </c>
    </row>
    <row r="252" spans="2:18">
      <c r="B252" s="207">
        <v>53</v>
      </c>
      <c r="C252" s="197">
        <v>965</v>
      </c>
      <c r="D252" s="198">
        <v>346</v>
      </c>
      <c r="E252" s="198">
        <v>48</v>
      </c>
      <c r="F252" s="198">
        <v>18</v>
      </c>
      <c r="G252" s="198">
        <v>1</v>
      </c>
      <c r="H252" s="198">
        <v>9</v>
      </c>
      <c r="I252" s="198">
        <v>3</v>
      </c>
      <c r="J252" s="198">
        <v>97</v>
      </c>
      <c r="K252" s="198">
        <v>1</v>
      </c>
      <c r="L252" s="198">
        <v>0</v>
      </c>
      <c r="M252" s="198">
        <v>10</v>
      </c>
      <c r="N252" s="198" t="s">
        <v>116</v>
      </c>
      <c r="O252" s="198">
        <v>477</v>
      </c>
      <c r="P252" s="198">
        <v>52</v>
      </c>
      <c r="Q252" s="198">
        <v>237</v>
      </c>
      <c r="R252" s="199">
        <v>210</v>
      </c>
    </row>
    <row r="253" spans="2:18">
      <c r="B253" s="207">
        <v>54</v>
      </c>
      <c r="C253" s="197">
        <v>904</v>
      </c>
      <c r="D253" s="198">
        <v>343</v>
      </c>
      <c r="E253" s="198">
        <v>44</v>
      </c>
      <c r="F253" s="198">
        <v>16</v>
      </c>
      <c r="G253" s="198">
        <v>1</v>
      </c>
      <c r="H253" s="198">
        <v>8</v>
      </c>
      <c r="I253" s="198">
        <v>3</v>
      </c>
      <c r="J253" s="198">
        <v>97</v>
      </c>
      <c r="K253" s="198">
        <v>0</v>
      </c>
      <c r="L253" s="198">
        <v>0</v>
      </c>
      <c r="M253" s="198">
        <v>9</v>
      </c>
      <c r="N253" s="198" t="s">
        <v>116</v>
      </c>
      <c r="O253" s="198">
        <v>472</v>
      </c>
      <c r="P253" s="198">
        <v>52</v>
      </c>
      <c r="Q253" s="198">
        <v>235</v>
      </c>
      <c r="R253" s="199">
        <v>206</v>
      </c>
    </row>
    <row r="254" spans="2:18">
      <c r="B254" s="207">
        <v>55</v>
      </c>
      <c r="C254" s="197">
        <v>843</v>
      </c>
      <c r="D254" s="198">
        <v>341</v>
      </c>
      <c r="E254" s="198">
        <v>44</v>
      </c>
      <c r="F254" s="198">
        <v>16</v>
      </c>
      <c r="G254" s="198">
        <v>1</v>
      </c>
      <c r="H254" s="198">
        <v>7</v>
      </c>
      <c r="I254" s="198">
        <v>3</v>
      </c>
      <c r="J254" s="198">
        <v>96</v>
      </c>
      <c r="K254" s="198">
        <v>0</v>
      </c>
      <c r="L254" s="198">
        <v>0</v>
      </c>
      <c r="M254" s="198">
        <v>9</v>
      </c>
      <c r="N254" s="198" t="s">
        <v>116</v>
      </c>
      <c r="O254" s="198">
        <v>451</v>
      </c>
      <c r="P254" s="198">
        <v>51</v>
      </c>
      <c r="Q254" s="198">
        <v>227</v>
      </c>
      <c r="R254" s="199">
        <v>200</v>
      </c>
    </row>
    <row r="255" spans="2:18">
      <c r="B255" s="207">
        <v>56</v>
      </c>
      <c r="C255" s="197">
        <v>832</v>
      </c>
      <c r="D255" s="198">
        <v>334</v>
      </c>
      <c r="E255" s="198">
        <v>43</v>
      </c>
      <c r="F255" s="198">
        <v>16</v>
      </c>
      <c r="G255" s="198">
        <v>1</v>
      </c>
      <c r="H255" s="198">
        <v>7</v>
      </c>
      <c r="I255" s="198">
        <v>3</v>
      </c>
      <c r="J255" s="198">
        <v>95</v>
      </c>
      <c r="K255" s="198">
        <v>0</v>
      </c>
      <c r="L255" s="198">
        <v>0</v>
      </c>
      <c r="M255" s="198">
        <v>8</v>
      </c>
      <c r="N255" s="198" t="s">
        <v>116</v>
      </c>
      <c r="O255" s="198">
        <v>446</v>
      </c>
      <c r="P255" s="198">
        <v>51</v>
      </c>
      <c r="Q255" s="198">
        <v>218</v>
      </c>
      <c r="R255" s="199">
        <v>196</v>
      </c>
    </row>
    <row r="256" spans="2:18">
      <c r="B256" s="207">
        <v>57</v>
      </c>
      <c r="C256" s="197">
        <v>820</v>
      </c>
      <c r="D256" s="198">
        <v>331</v>
      </c>
      <c r="E256" s="198">
        <v>43</v>
      </c>
      <c r="F256" s="198">
        <v>14</v>
      </c>
      <c r="G256" s="198">
        <v>1</v>
      </c>
      <c r="H256" s="198">
        <v>7</v>
      </c>
      <c r="I256" s="198">
        <v>3</v>
      </c>
      <c r="J256" s="198">
        <v>94</v>
      </c>
      <c r="K256" s="198">
        <v>0</v>
      </c>
      <c r="L256" s="198">
        <v>0</v>
      </c>
      <c r="M256" s="198">
        <v>8</v>
      </c>
      <c r="N256" s="198" t="s">
        <v>116</v>
      </c>
      <c r="O256" s="198">
        <v>445</v>
      </c>
      <c r="P256" s="198">
        <v>50</v>
      </c>
      <c r="Q256" s="198">
        <v>198</v>
      </c>
      <c r="R256" s="199">
        <v>180</v>
      </c>
    </row>
    <row r="257" spans="2:18">
      <c r="B257" s="207">
        <v>58</v>
      </c>
      <c r="C257" s="197">
        <v>808</v>
      </c>
      <c r="D257" s="198">
        <v>326</v>
      </c>
      <c r="E257" s="198">
        <v>37</v>
      </c>
      <c r="F257" s="198">
        <v>14</v>
      </c>
      <c r="G257" s="198">
        <v>1</v>
      </c>
      <c r="H257" s="198">
        <v>7</v>
      </c>
      <c r="I257" s="198">
        <v>2</v>
      </c>
      <c r="J257" s="198">
        <v>91</v>
      </c>
      <c r="K257" s="198">
        <v>0</v>
      </c>
      <c r="L257" s="198">
        <v>0</v>
      </c>
      <c r="M257" s="198">
        <v>7</v>
      </c>
      <c r="N257" s="198" t="s">
        <v>116</v>
      </c>
      <c r="O257" s="198">
        <v>436</v>
      </c>
      <c r="P257" s="198">
        <v>50</v>
      </c>
      <c r="Q257" s="198">
        <v>196</v>
      </c>
      <c r="R257" s="199">
        <v>170</v>
      </c>
    </row>
    <row r="258" spans="2:18">
      <c r="B258" s="207">
        <v>59</v>
      </c>
      <c r="C258" s="197">
        <v>797</v>
      </c>
      <c r="D258" s="198">
        <v>319</v>
      </c>
      <c r="E258" s="198">
        <v>36</v>
      </c>
      <c r="F258" s="198">
        <v>14</v>
      </c>
      <c r="G258" s="198">
        <v>1</v>
      </c>
      <c r="H258" s="198">
        <v>7</v>
      </c>
      <c r="I258" s="198">
        <v>2</v>
      </c>
      <c r="J258" s="198">
        <v>91</v>
      </c>
      <c r="K258" s="198">
        <v>0</v>
      </c>
      <c r="L258" s="198" t="s">
        <v>116</v>
      </c>
      <c r="M258" s="198">
        <v>7</v>
      </c>
      <c r="N258" s="198" t="s">
        <v>116</v>
      </c>
      <c r="O258" s="198">
        <v>432</v>
      </c>
      <c r="P258" s="198">
        <v>46</v>
      </c>
      <c r="Q258" s="198">
        <v>190</v>
      </c>
      <c r="R258" s="199">
        <v>168</v>
      </c>
    </row>
    <row r="259" spans="2:18">
      <c r="B259" s="207">
        <v>60</v>
      </c>
      <c r="C259" s="197">
        <v>793</v>
      </c>
      <c r="D259" s="198">
        <v>307</v>
      </c>
      <c r="E259" s="198">
        <v>34</v>
      </c>
      <c r="F259" s="198">
        <v>12</v>
      </c>
      <c r="G259" s="198">
        <v>1</v>
      </c>
      <c r="H259" s="198">
        <v>7</v>
      </c>
      <c r="I259" s="198">
        <v>1</v>
      </c>
      <c r="J259" s="198">
        <v>90</v>
      </c>
      <c r="K259" s="198">
        <v>0</v>
      </c>
      <c r="L259" s="198" t="s">
        <v>116</v>
      </c>
      <c r="M259" s="198">
        <v>7</v>
      </c>
      <c r="N259" s="198" t="s">
        <v>116</v>
      </c>
      <c r="O259" s="198">
        <v>411</v>
      </c>
      <c r="P259" s="198">
        <v>43</v>
      </c>
      <c r="Q259" s="198">
        <v>185</v>
      </c>
      <c r="R259" s="199">
        <v>168</v>
      </c>
    </row>
    <row r="260" spans="2:18">
      <c r="B260" s="207">
        <v>61</v>
      </c>
      <c r="C260" s="197">
        <v>792</v>
      </c>
      <c r="D260" s="198">
        <v>304</v>
      </c>
      <c r="E260" s="198">
        <v>33</v>
      </c>
      <c r="F260" s="198">
        <v>12</v>
      </c>
      <c r="G260" s="198">
        <v>1</v>
      </c>
      <c r="H260" s="198">
        <v>6</v>
      </c>
      <c r="I260" s="198">
        <v>1</v>
      </c>
      <c r="J260" s="198">
        <v>85</v>
      </c>
      <c r="K260" s="198">
        <v>0</v>
      </c>
      <c r="L260" s="198" t="s">
        <v>116</v>
      </c>
      <c r="M260" s="198">
        <v>7</v>
      </c>
      <c r="N260" s="198" t="s">
        <v>116</v>
      </c>
      <c r="O260" s="198">
        <v>392</v>
      </c>
      <c r="P260" s="198">
        <v>41</v>
      </c>
      <c r="Q260" s="198">
        <v>174</v>
      </c>
      <c r="R260" s="199">
        <v>155</v>
      </c>
    </row>
    <row r="261" spans="2:18">
      <c r="B261" s="207">
        <v>62</v>
      </c>
      <c r="C261" s="197">
        <v>785</v>
      </c>
      <c r="D261" s="198">
        <v>303</v>
      </c>
      <c r="E261" s="198">
        <v>32</v>
      </c>
      <c r="F261" s="198">
        <v>11</v>
      </c>
      <c r="G261" s="198">
        <v>1</v>
      </c>
      <c r="H261" s="198">
        <v>6</v>
      </c>
      <c r="I261" s="198">
        <v>1</v>
      </c>
      <c r="J261" s="198">
        <v>84</v>
      </c>
      <c r="K261" s="198">
        <v>0</v>
      </c>
      <c r="L261" s="198" t="s">
        <v>116</v>
      </c>
      <c r="M261" s="198">
        <v>6</v>
      </c>
      <c r="N261" s="198" t="s">
        <v>116</v>
      </c>
      <c r="O261" s="198">
        <v>374</v>
      </c>
      <c r="P261" s="198">
        <v>38</v>
      </c>
      <c r="Q261" s="198">
        <v>169</v>
      </c>
      <c r="R261" s="199">
        <v>154</v>
      </c>
    </row>
    <row r="262" spans="2:18">
      <c r="B262" s="207">
        <v>63</v>
      </c>
      <c r="C262" s="197">
        <v>735</v>
      </c>
      <c r="D262" s="198">
        <v>302</v>
      </c>
      <c r="E262" s="198">
        <v>31</v>
      </c>
      <c r="F262" s="198">
        <v>10</v>
      </c>
      <c r="G262" s="198">
        <v>1</v>
      </c>
      <c r="H262" s="198">
        <v>6</v>
      </c>
      <c r="I262" s="198">
        <v>1</v>
      </c>
      <c r="J262" s="198">
        <v>84</v>
      </c>
      <c r="K262" s="198">
        <v>0</v>
      </c>
      <c r="L262" s="198" t="s">
        <v>116</v>
      </c>
      <c r="M262" s="198">
        <v>5</v>
      </c>
      <c r="N262" s="198" t="s">
        <v>116</v>
      </c>
      <c r="O262" s="198">
        <v>371</v>
      </c>
      <c r="P262" s="198">
        <v>36</v>
      </c>
      <c r="Q262" s="198">
        <v>156</v>
      </c>
      <c r="R262" s="199">
        <v>140</v>
      </c>
    </row>
    <row r="263" spans="2:18">
      <c r="B263" s="207">
        <v>64</v>
      </c>
      <c r="C263" s="197">
        <v>734</v>
      </c>
      <c r="D263" s="198">
        <v>296</v>
      </c>
      <c r="E263" s="198">
        <v>30</v>
      </c>
      <c r="F263" s="198">
        <v>10</v>
      </c>
      <c r="G263" s="198">
        <v>1</v>
      </c>
      <c r="H263" s="198">
        <v>6</v>
      </c>
      <c r="I263" s="198">
        <v>1</v>
      </c>
      <c r="J263" s="198">
        <v>83</v>
      </c>
      <c r="K263" s="198">
        <v>0</v>
      </c>
      <c r="L263" s="198" t="s">
        <v>116</v>
      </c>
      <c r="M263" s="198">
        <v>5</v>
      </c>
      <c r="N263" s="198" t="s">
        <v>116</v>
      </c>
      <c r="O263" s="198">
        <v>371</v>
      </c>
      <c r="P263" s="198">
        <v>36</v>
      </c>
      <c r="Q263" s="198">
        <v>144</v>
      </c>
      <c r="R263" s="199">
        <v>132</v>
      </c>
    </row>
    <row r="264" spans="2:18">
      <c r="B264" s="207">
        <v>65</v>
      </c>
      <c r="C264" s="197">
        <v>731</v>
      </c>
      <c r="D264" s="198">
        <v>284</v>
      </c>
      <c r="E264" s="198">
        <v>28</v>
      </c>
      <c r="F264" s="198">
        <v>9</v>
      </c>
      <c r="G264" s="198">
        <v>1</v>
      </c>
      <c r="H264" s="198">
        <v>6</v>
      </c>
      <c r="I264" s="198">
        <v>1</v>
      </c>
      <c r="J264" s="198">
        <v>82</v>
      </c>
      <c r="K264" s="198">
        <v>0</v>
      </c>
      <c r="L264" s="198" t="s">
        <v>116</v>
      </c>
      <c r="M264" s="198">
        <v>5</v>
      </c>
      <c r="N264" s="198" t="s">
        <v>116</v>
      </c>
      <c r="O264" s="198">
        <v>353</v>
      </c>
      <c r="P264" s="198">
        <v>34</v>
      </c>
      <c r="Q264" s="198">
        <v>142</v>
      </c>
      <c r="R264" s="199">
        <v>127</v>
      </c>
    </row>
    <row r="265" spans="2:18">
      <c r="B265" s="207">
        <v>66</v>
      </c>
      <c r="C265" s="197">
        <v>725</v>
      </c>
      <c r="D265" s="198">
        <v>284</v>
      </c>
      <c r="E265" s="198">
        <v>27</v>
      </c>
      <c r="F265" s="198">
        <v>9</v>
      </c>
      <c r="G265" s="198">
        <v>1</v>
      </c>
      <c r="H265" s="198">
        <v>6</v>
      </c>
      <c r="I265" s="198">
        <v>1</v>
      </c>
      <c r="J265" s="198">
        <v>82</v>
      </c>
      <c r="K265" s="198">
        <v>0</v>
      </c>
      <c r="L265" s="198" t="s">
        <v>116</v>
      </c>
      <c r="M265" s="198">
        <v>5</v>
      </c>
      <c r="N265" s="198" t="s">
        <v>116</v>
      </c>
      <c r="O265" s="198">
        <v>343</v>
      </c>
      <c r="P265" s="198">
        <v>33</v>
      </c>
      <c r="Q265" s="198">
        <v>138</v>
      </c>
      <c r="R265" s="199">
        <v>123</v>
      </c>
    </row>
    <row r="266" spans="2:18">
      <c r="B266" s="207">
        <v>67</v>
      </c>
      <c r="C266" s="197">
        <v>707</v>
      </c>
      <c r="D266" s="198">
        <v>280</v>
      </c>
      <c r="E266" s="198">
        <v>25</v>
      </c>
      <c r="F266" s="198">
        <v>9</v>
      </c>
      <c r="G266" s="198">
        <v>1</v>
      </c>
      <c r="H266" s="198">
        <v>6</v>
      </c>
      <c r="I266" s="198">
        <v>0</v>
      </c>
      <c r="J266" s="198">
        <v>80</v>
      </c>
      <c r="K266" s="198">
        <v>0</v>
      </c>
      <c r="L266" s="198" t="s">
        <v>116</v>
      </c>
      <c r="M266" s="198">
        <v>4</v>
      </c>
      <c r="N266" s="198" t="s">
        <v>116</v>
      </c>
      <c r="O266" s="198">
        <v>342</v>
      </c>
      <c r="P266" s="198">
        <v>32</v>
      </c>
      <c r="Q266" s="198">
        <v>122</v>
      </c>
      <c r="R266" s="199">
        <v>110</v>
      </c>
    </row>
    <row r="267" spans="2:18">
      <c r="B267" s="207">
        <v>68</v>
      </c>
      <c r="C267" s="197">
        <v>675</v>
      </c>
      <c r="D267" s="198">
        <v>270</v>
      </c>
      <c r="E267" s="198">
        <v>24</v>
      </c>
      <c r="F267" s="198">
        <v>9</v>
      </c>
      <c r="G267" s="198">
        <v>0</v>
      </c>
      <c r="H267" s="198">
        <v>5</v>
      </c>
      <c r="I267" s="198">
        <v>0</v>
      </c>
      <c r="J267" s="198">
        <v>78</v>
      </c>
      <c r="K267" s="198">
        <v>0</v>
      </c>
      <c r="L267" s="198" t="s">
        <v>116</v>
      </c>
      <c r="M267" s="198">
        <v>4</v>
      </c>
      <c r="N267" s="198" t="s">
        <v>116</v>
      </c>
      <c r="O267" s="198">
        <v>337</v>
      </c>
      <c r="P267" s="198">
        <v>32</v>
      </c>
      <c r="Q267" s="198">
        <v>122</v>
      </c>
      <c r="R267" s="199">
        <v>110</v>
      </c>
    </row>
    <row r="268" spans="2:18">
      <c r="B268" s="207">
        <v>69</v>
      </c>
      <c r="C268" s="197">
        <v>666</v>
      </c>
      <c r="D268" s="198">
        <v>270</v>
      </c>
      <c r="E268" s="198">
        <v>23</v>
      </c>
      <c r="F268" s="198">
        <v>9</v>
      </c>
      <c r="G268" s="198">
        <v>0</v>
      </c>
      <c r="H268" s="198">
        <v>5</v>
      </c>
      <c r="I268" s="198">
        <v>0</v>
      </c>
      <c r="J268" s="198">
        <v>78</v>
      </c>
      <c r="K268" s="198">
        <v>0</v>
      </c>
      <c r="L268" s="198" t="s">
        <v>116</v>
      </c>
      <c r="M268" s="198">
        <v>3</v>
      </c>
      <c r="N268" s="198" t="s">
        <v>116</v>
      </c>
      <c r="O268" s="198">
        <v>329</v>
      </c>
      <c r="P268" s="198">
        <v>32</v>
      </c>
      <c r="Q268" s="198">
        <v>121</v>
      </c>
      <c r="R268" s="199">
        <v>107</v>
      </c>
    </row>
    <row r="269" spans="2:18">
      <c r="B269" s="207">
        <v>70</v>
      </c>
      <c r="C269" s="197">
        <v>642</v>
      </c>
      <c r="D269" s="198">
        <v>269</v>
      </c>
      <c r="E269" s="198">
        <v>23</v>
      </c>
      <c r="F269" s="198">
        <v>8</v>
      </c>
      <c r="G269" s="198">
        <v>0</v>
      </c>
      <c r="H269" s="198">
        <v>5</v>
      </c>
      <c r="I269" s="198">
        <v>0</v>
      </c>
      <c r="J269" s="198">
        <v>74</v>
      </c>
      <c r="K269" s="198">
        <v>0</v>
      </c>
      <c r="L269" s="198" t="s">
        <v>116</v>
      </c>
      <c r="M269" s="198">
        <v>3</v>
      </c>
      <c r="N269" s="198" t="s">
        <v>116</v>
      </c>
      <c r="O269" s="198">
        <v>318</v>
      </c>
      <c r="P269" s="198">
        <v>31</v>
      </c>
      <c r="Q269" s="198">
        <v>118</v>
      </c>
      <c r="R269" s="199">
        <v>106</v>
      </c>
    </row>
    <row r="270" spans="2:18">
      <c r="B270" s="207">
        <v>71</v>
      </c>
      <c r="C270" s="197">
        <v>633</v>
      </c>
      <c r="D270" s="198">
        <v>264</v>
      </c>
      <c r="E270" s="198">
        <v>22</v>
      </c>
      <c r="F270" s="198">
        <v>8</v>
      </c>
      <c r="G270" s="198">
        <v>0</v>
      </c>
      <c r="H270" s="198">
        <v>5</v>
      </c>
      <c r="I270" s="198">
        <v>0</v>
      </c>
      <c r="J270" s="198">
        <v>71</v>
      </c>
      <c r="K270" s="198">
        <v>0</v>
      </c>
      <c r="L270" s="198" t="s">
        <v>116</v>
      </c>
      <c r="M270" s="198">
        <v>2</v>
      </c>
      <c r="N270" s="198" t="s">
        <v>116</v>
      </c>
      <c r="O270" s="198">
        <v>316</v>
      </c>
      <c r="P270" s="198">
        <v>30</v>
      </c>
      <c r="Q270" s="198">
        <v>117</v>
      </c>
      <c r="R270" s="199">
        <v>104</v>
      </c>
    </row>
    <row r="271" spans="2:18">
      <c r="B271" s="207">
        <v>72</v>
      </c>
      <c r="C271" s="197">
        <v>601</v>
      </c>
      <c r="D271" s="198">
        <v>262</v>
      </c>
      <c r="E271" s="198">
        <v>20</v>
      </c>
      <c r="F271" s="198">
        <v>7</v>
      </c>
      <c r="G271" s="198">
        <v>0</v>
      </c>
      <c r="H271" s="198">
        <v>4</v>
      </c>
      <c r="I271" s="198">
        <v>0</v>
      </c>
      <c r="J271" s="198">
        <v>69</v>
      </c>
      <c r="K271" s="198">
        <v>0</v>
      </c>
      <c r="L271" s="198" t="s">
        <v>116</v>
      </c>
      <c r="M271" s="198">
        <v>2</v>
      </c>
      <c r="N271" s="198" t="s">
        <v>116</v>
      </c>
      <c r="O271" s="198">
        <v>307</v>
      </c>
      <c r="P271" s="198">
        <v>29</v>
      </c>
      <c r="Q271" s="198">
        <v>107</v>
      </c>
      <c r="R271" s="199">
        <v>94</v>
      </c>
    </row>
    <row r="272" spans="2:18">
      <c r="B272" s="207">
        <v>73</v>
      </c>
      <c r="C272" s="197">
        <v>598</v>
      </c>
      <c r="D272" s="198">
        <v>258</v>
      </c>
      <c r="E272" s="198">
        <v>20</v>
      </c>
      <c r="F272" s="198">
        <v>7</v>
      </c>
      <c r="G272" s="198">
        <v>0</v>
      </c>
      <c r="H272" s="198">
        <v>4</v>
      </c>
      <c r="I272" s="198">
        <v>0</v>
      </c>
      <c r="J272" s="198">
        <v>65</v>
      </c>
      <c r="K272" s="198">
        <v>0</v>
      </c>
      <c r="L272" s="198" t="s">
        <v>116</v>
      </c>
      <c r="M272" s="198">
        <v>2</v>
      </c>
      <c r="N272" s="198" t="s">
        <v>116</v>
      </c>
      <c r="O272" s="198">
        <v>282</v>
      </c>
      <c r="P272" s="198">
        <v>29</v>
      </c>
      <c r="Q272" s="198">
        <v>97</v>
      </c>
      <c r="R272" s="199">
        <v>89</v>
      </c>
    </row>
    <row r="273" spans="2:18">
      <c r="B273" s="207">
        <v>74</v>
      </c>
      <c r="C273" s="197">
        <v>596</v>
      </c>
      <c r="D273" s="198">
        <v>256</v>
      </c>
      <c r="E273" s="198">
        <v>20</v>
      </c>
      <c r="F273" s="198">
        <v>6</v>
      </c>
      <c r="G273" s="198">
        <v>0</v>
      </c>
      <c r="H273" s="198">
        <v>4</v>
      </c>
      <c r="I273" s="198">
        <v>0</v>
      </c>
      <c r="J273" s="198">
        <v>64</v>
      </c>
      <c r="K273" s="198">
        <v>0</v>
      </c>
      <c r="L273" s="198" t="s">
        <v>116</v>
      </c>
      <c r="M273" s="198">
        <v>2</v>
      </c>
      <c r="N273" s="198" t="s">
        <v>116</v>
      </c>
      <c r="O273" s="198">
        <v>268</v>
      </c>
      <c r="P273" s="198">
        <v>28</v>
      </c>
      <c r="Q273" s="198">
        <v>93</v>
      </c>
      <c r="R273" s="199">
        <v>84</v>
      </c>
    </row>
    <row r="274" spans="2:18">
      <c r="B274" s="207">
        <v>75</v>
      </c>
      <c r="C274" s="197">
        <v>594</v>
      </c>
      <c r="D274" s="198">
        <v>254</v>
      </c>
      <c r="E274" s="198">
        <v>16</v>
      </c>
      <c r="F274" s="198">
        <v>6</v>
      </c>
      <c r="G274" s="198">
        <v>0</v>
      </c>
      <c r="H274" s="198">
        <v>4</v>
      </c>
      <c r="I274" s="198">
        <v>0</v>
      </c>
      <c r="J274" s="198">
        <v>63</v>
      </c>
      <c r="K274" s="198">
        <v>0</v>
      </c>
      <c r="L274" s="198" t="s">
        <v>116</v>
      </c>
      <c r="M274" s="198">
        <v>1</v>
      </c>
      <c r="N274" s="198" t="s">
        <v>116</v>
      </c>
      <c r="O274" s="198">
        <v>268</v>
      </c>
      <c r="P274" s="198">
        <v>28</v>
      </c>
      <c r="Q274" s="198">
        <v>91</v>
      </c>
      <c r="R274" s="199">
        <v>77</v>
      </c>
    </row>
    <row r="275" spans="2:18">
      <c r="B275" s="207">
        <v>76</v>
      </c>
      <c r="C275" s="197">
        <v>581</v>
      </c>
      <c r="D275" s="198">
        <v>254</v>
      </c>
      <c r="E275" s="198">
        <v>16</v>
      </c>
      <c r="F275" s="198">
        <v>5</v>
      </c>
      <c r="G275" s="198">
        <v>0</v>
      </c>
      <c r="H275" s="198">
        <v>4</v>
      </c>
      <c r="I275" s="198">
        <v>0</v>
      </c>
      <c r="J275" s="198">
        <v>60</v>
      </c>
      <c r="K275" s="198">
        <v>0</v>
      </c>
      <c r="L275" s="198" t="s">
        <v>116</v>
      </c>
      <c r="M275" s="198">
        <v>1</v>
      </c>
      <c r="N275" s="198" t="s">
        <v>116</v>
      </c>
      <c r="O275" s="198">
        <v>267</v>
      </c>
      <c r="P275" s="198">
        <v>26</v>
      </c>
      <c r="Q275" s="198">
        <v>87</v>
      </c>
      <c r="R275" s="199">
        <v>77</v>
      </c>
    </row>
    <row r="276" spans="2:18">
      <c r="B276" s="207">
        <v>77</v>
      </c>
      <c r="C276" s="197">
        <v>544</v>
      </c>
      <c r="D276" s="198">
        <v>251</v>
      </c>
      <c r="E276" s="198">
        <v>15</v>
      </c>
      <c r="F276" s="198">
        <v>5</v>
      </c>
      <c r="G276" s="198">
        <v>0</v>
      </c>
      <c r="H276" s="198">
        <v>4</v>
      </c>
      <c r="I276" s="198">
        <v>0</v>
      </c>
      <c r="J276" s="198">
        <v>58</v>
      </c>
      <c r="K276" s="198">
        <v>0</v>
      </c>
      <c r="L276" s="198" t="s">
        <v>116</v>
      </c>
      <c r="M276" s="198">
        <v>1</v>
      </c>
      <c r="N276" s="198" t="s">
        <v>116</v>
      </c>
      <c r="O276" s="198">
        <v>265</v>
      </c>
      <c r="P276" s="198">
        <v>25</v>
      </c>
      <c r="Q276" s="198">
        <v>85</v>
      </c>
      <c r="R276" s="199">
        <v>76</v>
      </c>
    </row>
    <row r="277" spans="2:18">
      <c r="B277" s="207">
        <v>78</v>
      </c>
      <c r="C277" s="197">
        <v>541</v>
      </c>
      <c r="D277" s="198">
        <v>243</v>
      </c>
      <c r="E277" s="198">
        <v>14</v>
      </c>
      <c r="F277" s="198">
        <v>5</v>
      </c>
      <c r="G277" s="198">
        <v>0</v>
      </c>
      <c r="H277" s="198">
        <v>4</v>
      </c>
      <c r="I277" s="198">
        <v>0</v>
      </c>
      <c r="J277" s="198">
        <v>57</v>
      </c>
      <c r="K277" s="198">
        <v>0</v>
      </c>
      <c r="L277" s="198" t="s">
        <v>116</v>
      </c>
      <c r="M277" s="198">
        <v>1</v>
      </c>
      <c r="N277" s="198" t="s">
        <v>116</v>
      </c>
      <c r="O277" s="198">
        <v>259</v>
      </c>
      <c r="P277" s="198">
        <v>24</v>
      </c>
      <c r="Q277" s="198">
        <v>82</v>
      </c>
      <c r="R277" s="199">
        <v>73</v>
      </c>
    </row>
    <row r="278" spans="2:18">
      <c r="B278" s="207">
        <v>79</v>
      </c>
      <c r="C278" s="197">
        <v>529</v>
      </c>
      <c r="D278" s="198">
        <v>230</v>
      </c>
      <c r="E278" s="198">
        <v>13</v>
      </c>
      <c r="F278" s="198">
        <v>5</v>
      </c>
      <c r="G278" s="198">
        <v>0</v>
      </c>
      <c r="H278" s="198">
        <v>3</v>
      </c>
      <c r="I278" s="198">
        <v>0</v>
      </c>
      <c r="J278" s="198">
        <v>55</v>
      </c>
      <c r="K278" s="198">
        <v>0</v>
      </c>
      <c r="L278" s="198" t="s">
        <v>116</v>
      </c>
      <c r="M278" s="198">
        <v>1</v>
      </c>
      <c r="N278" s="198" t="s">
        <v>116</v>
      </c>
      <c r="O278" s="198">
        <v>253</v>
      </c>
      <c r="P278" s="198">
        <v>22</v>
      </c>
      <c r="Q278" s="198">
        <v>82</v>
      </c>
      <c r="R278" s="199">
        <v>71</v>
      </c>
    </row>
    <row r="279" spans="2:18">
      <c r="B279" s="207">
        <v>80</v>
      </c>
      <c r="C279" s="197">
        <v>520</v>
      </c>
      <c r="D279" s="198">
        <v>225</v>
      </c>
      <c r="E279" s="198">
        <v>11</v>
      </c>
      <c r="F279" s="198">
        <v>5</v>
      </c>
      <c r="G279" s="198">
        <v>0</v>
      </c>
      <c r="H279" s="198">
        <v>3</v>
      </c>
      <c r="I279" s="198">
        <v>0</v>
      </c>
      <c r="J279" s="198">
        <v>54</v>
      </c>
      <c r="K279" s="198">
        <v>0</v>
      </c>
      <c r="L279" s="198" t="s">
        <v>116</v>
      </c>
      <c r="M279" s="198">
        <v>1</v>
      </c>
      <c r="N279" s="198" t="s">
        <v>116</v>
      </c>
      <c r="O279" s="198">
        <v>253</v>
      </c>
      <c r="P279" s="198">
        <v>21</v>
      </c>
      <c r="Q279" s="198">
        <v>81</v>
      </c>
      <c r="R279" s="199">
        <v>66</v>
      </c>
    </row>
    <row r="280" spans="2:18">
      <c r="B280" s="207">
        <v>81</v>
      </c>
      <c r="C280" s="197">
        <v>519</v>
      </c>
      <c r="D280" s="198">
        <v>220</v>
      </c>
      <c r="E280" s="198">
        <v>11</v>
      </c>
      <c r="F280" s="198">
        <v>4</v>
      </c>
      <c r="G280" s="198">
        <v>0</v>
      </c>
      <c r="H280" s="198">
        <v>3</v>
      </c>
      <c r="I280" s="198">
        <v>0</v>
      </c>
      <c r="J280" s="198">
        <v>54</v>
      </c>
      <c r="K280" s="198">
        <v>0</v>
      </c>
      <c r="L280" s="198" t="s">
        <v>116</v>
      </c>
      <c r="M280" s="198">
        <v>1</v>
      </c>
      <c r="N280" s="198" t="s">
        <v>116</v>
      </c>
      <c r="O280" s="198">
        <v>246</v>
      </c>
      <c r="P280" s="198">
        <v>20</v>
      </c>
      <c r="Q280" s="198">
        <v>73</v>
      </c>
      <c r="R280" s="199">
        <v>65</v>
      </c>
    </row>
    <row r="281" spans="2:18">
      <c r="B281" s="207">
        <v>82</v>
      </c>
      <c r="C281" s="197">
        <v>511</v>
      </c>
      <c r="D281" s="198">
        <v>219</v>
      </c>
      <c r="E281" s="198">
        <v>10</v>
      </c>
      <c r="F281" s="198">
        <v>4</v>
      </c>
      <c r="G281" s="198">
        <v>0</v>
      </c>
      <c r="H281" s="198">
        <v>3</v>
      </c>
      <c r="I281" s="198">
        <v>0</v>
      </c>
      <c r="J281" s="198">
        <v>53</v>
      </c>
      <c r="K281" s="198">
        <v>0</v>
      </c>
      <c r="L281" s="198" t="s">
        <v>116</v>
      </c>
      <c r="M281" s="198">
        <v>0</v>
      </c>
      <c r="N281" s="198" t="s">
        <v>116</v>
      </c>
      <c r="O281" s="198">
        <v>237</v>
      </c>
      <c r="P281" s="198">
        <v>20</v>
      </c>
      <c r="Q281" s="198">
        <v>72</v>
      </c>
      <c r="R281" s="199">
        <v>58</v>
      </c>
    </row>
    <row r="282" spans="2:18">
      <c r="B282" s="207">
        <v>83</v>
      </c>
      <c r="C282" s="197">
        <v>507</v>
      </c>
      <c r="D282" s="198">
        <v>213</v>
      </c>
      <c r="E282" s="198">
        <v>8</v>
      </c>
      <c r="F282" s="198">
        <v>4</v>
      </c>
      <c r="G282" s="198">
        <v>0</v>
      </c>
      <c r="H282" s="198">
        <v>3</v>
      </c>
      <c r="I282" s="198">
        <v>0</v>
      </c>
      <c r="J282" s="198">
        <v>51</v>
      </c>
      <c r="K282" s="198">
        <v>0</v>
      </c>
      <c r="L282" s="198" t="s">
        <v>116</v>
      </c>
      <c r="M282" s="198">
        <v>0</v>
      </c>
      <c r="N282" s="198" t="s">
        <v>116</v>
      </c>
      <c r="O282" s="198">
        <v>225</v>
      </c>
      <c r="P282" s="198">
        <v>19</v>
      </c>
      <c r="Q282" s="198">
        <v>64</v>
      </c>
      <c r="R282" s="199">
        <v>55</v>
      </c>
    </row>
    <row r="283" spans="2:18">
      <c r="B283" s="207">
        <v>84</v>
      </c>
      <c r="C283" s="197">
        <v>501</v>
      </c>
      <c r="D283" s="198">
        <v>207</v>
      </c>
      <c r="E283" s="198">
        <v>7</v>
      </c>
      <c r="F283" s="198">
        <v>3</v>
      </c>
      <c r="G283" s="198">
        <v>0</v>
      </c>
      <c r="H283" s="198">
        <v>3</v>
      </c>
      <c r="I283" s="198">
        <v>0</v>
      </c>
      <c r="J283" s="198">
        <v>50</v>
      </c>
      <c r="K283" s="198">
        <v>0</v>
      </c>
      <c r="L283" s="198" t="s">
        <v>116</v>
      </c>
      <c r="M283" s="198">
        <v>0</v>
      </c>
      <c r="N283" s="198" t="s">
        <v>116</v>
      </c>
      <c r="O283" s="198">
        <v>213</v>
      </c>
      <c r="P283" s="198">
        <v>18</v>
      </c>
      <c r="Q283" s="198">
        <v>62</v>
      </c>
      <c r="R283" s="199">
        <v>55</v>
      </c>
    </row>
    <row r="284" spans="2:18">
      <c r="B284" s="207">
        <v>85</v>
      </c>
      <c r="C284" s="197">
        <v>500</v>
      </c>
      <c r="D284" s="198">
        <v>188</v>
      </c>
      <c r="E284" s="198">
        <v>6</v>
      </c>
      <c r="F284" s="198">
        <v>3</v>
      </c>
      <c r="G284" s="198">
        <v>0</v>
      </c>
      <c r="H284" s="198">
        <v>3</v>
      </c>
      <c r="I284" s="198">
        <v>0</v>
      </c>
      <c r="J284" s="198">
        <v>50</v>
      </c>
      <c r="K284" s="198">
        <v>0</v>
      </c>
      <c r="L284" s="198" t="s">
        <v>116</v>
      </c>
      <c r="M284" s="198">
        <v>0</v>
      </c>
      <c r="N284" s="198" t="s">
        <v>116</v>
      </c>
      <c r="O284" s="198">
        <v>212</v>
      </c>
      <c r="P284" s="198">
        <v>18</v>
      </c>
      <c r="Q284" s="198">
        <v>61</v>
      </c>
      <c r="R284" s="199">
        <v>54</v>
      </c>
    </row>
    <row r="285" spans="2:18">
      <c r="B285" s="207">
        <v>86</v>
      </c>
      <c r="C285" s="197">
        <v>482</v>
      </c>
      <c r="D285" s="198">
        <v>181</v>
      </c>
      <c r="E285" s="198">
        <v>6</v>
      </c>
      <c r="F285" s="198">
        <v>3</v>
      </c>
      <c r="G285" s="198">
        <v>0</v>
      </c>
      <c r="H285" s="198">
        <v>3</v>
      </c>
      <c r="I285" s="198">
        <v>0</v>
      </c>
      <c r="J285" s="198">
        <v>49</v>
      </c>
      <c r="K285" s="198">
        <v>0</v>
      </c>
      <c r="L285" s="198" t="s">
        <v>116</v>
      </c>
      <c r="M285" s="198">
        <v>0</v>
      </c>
      <c r="N285" s="198" t="s">
        <v>116</v>
      </c>
      <c r="O285" s="198">
        <v>201</v>
      </c>
      <c r="P285" s="198">
        <v>18</v>
      </c>
      <c r="Q285" s="198">
        <v>58</v>
      </c>
      <c r="R285" s="199">
        <v>51</v>
      </c>
    </row>
    <row r="286" spans="2:18">
      <c r="B286" s="207">
        <v>87</v>
      </c>
      <c r="C286" s="197">
        <v>479</v>
      </c>
      <c r="D286" s="198">
        <v>178</v>
      </c>
      <c r="E286" s="198">
        <v>5</v>
      </c>
      <c r="F286" s="198">
        <v>3</v>
      </c>
      <c r="G286" s="198">
        <v>0</v>
      </c>
      <c r="H286" s="198">
        <v>2</v>
      </c>
      <c r="I286" s="198">
        <v>0</v>
      </c>
      <c r="J286" s="198">
        <v>48</v>
      </c>
      <c r="K286" s="198">
        <v>0</v>
      </c>
      <c r="L286" s="198" t="s">
        <v>116</v>
      </c>
      <c r="M286" s="198">
        <v>0</v>
      </c>
      <c r="N286" s="198" t="s">
        <v>116</v>
      </c>
      <c r="O286" s="198">
        <v>196</v>
      </c>
      <c r="P286" s="198">
        <v>18</v>
      </c>
      <c r="Q286" s="198">
        <v>54</v>
      </c>
      <c r="R286" s="199">
        <v>49</v>
      </c>
    </row>
    <row r="287" spans="2:18">
      <c r="B287" s="207">
        <v>88</v>
      </c>
      <c r="C287" s="197">
        <v>477</v>
      </c>
      <c r="D287" s="198">
        <v>176</v>
      </c>
      <c r="E287" s="198">
        <v>5</v>
      </c>
      <c r="F287" s="198">
        <v>3</v>
      </c>
      <c r="G287" s="198">
        <v>0</v>
      </c>
      <c r="H287" s="198">
        <v>2</v>
      </c>
      <c r="I287" s="198">
        <v>0</v>
      </c>
      <c r="J287" s="198">
        <v>45</v>
      </c>
      <c r="K287" s="198">
        <v>0</v>
      </c>
      <c r="L287" s="198" t="s">
        <v>116</v>
      </c>
      <c r="M287" s="198" t="s">
        <v>116</v>
      </c>
      <c r="N287" s="198" t="s">
        <v>116</v>
      </c>
      <c r="O287" s="198">
        <v>179</v>
      </c>
      <c r="P287" s="198">
        <v>17</v>
      </c>
      <c r="Q287" s="198">
        <v>53</v>
      </c>
      <c r="R287" s="199">
        <v>48</v>
      </c>
    </row>
    <row r="288" spans="2:18">
      <c r="B288" s="207">
        <v>89</v>
      </c>
      <c r="C288" s="197">
        <v>472</v>
      </c>
      <c r="D288" s="198">
        <v>162</v>
      </c>
      <c r="E288" s="198">
        <v>4</v>
      </c>
      <c r="F288" s="198">
        <v>3</v>
      </c>
      <c r="G288" s="198">
        <v>0</v>
      </c>
      <c r="H288" s="198">
        <v>2</v>
      </c>
      <c r="I288" s="198">
        <v>0</v>
      </c>
      <c r="J288" s="198">
        <v>45</v>
      </c>
      <c r="K288" s="198">
        <v>0</v>
      </c>
      <c r="L288" s="198" t="s">
        <v>116</v>
      </c>
      <c r="M288" s="198" t="s">
        <v>116</v>
      </c>
      <c r="N288" s="198" t="s">
        <v>116</v>
      </c>
      <c r="O288" s="198">
        <v>178</v>
      </c>
      <c r="P288" s="198">
        <v>16</v>
      </c>
      <c r="Q288" s="198">
        <v>51</v>
      </c>
      <c r="R288" s="199">
        <v>47</v>
      </c>
    </row>
    <row r="289" spans="2:18">
      <c r="B289" s="207">
        <v>90</v>
      </c>
      <c r="C289" s="197">
        <v>466</v>
      </c>
      <c r="D289" s="198">
        <v>162</v>
      </c>
      <c r="E289" s="198">
        <v>3</v>
      </c>
      <c r="F289" s="198">
        <v>3</v>
      </c>
      <c r="G289" s="198">
        <v>0</v>
      </c>
      <c r="H289" s="198">
        <v>2</v>
      </c>
      <c r="I289" s="198">
        <v>0</v>
      </c>
      <c r="J289" s="198">
        <v>43</v>
      </c>
      <c r="K289" s="198">
        <v>0</v>
      </c>
      <c r="L289" s="198" t="s">
        <v>116</v>
      </c>
      <c r="M289" s="198" t="s">
        <v>116</v>
      </c>
      <c r="N289" s="198" t="s">
        <v>116</v>
      </c>
      <c r="O289" s="198">
        <v>172</v>
      </c>
      <c r="P289" s="198">
        <v>15</v>
      </c>
      <c r="Q289" s="198">
        <v>47</v>
      </c>
      <c r="R289" s="199">
        <v>43</v>
      </c>
    </row>
    <row r="290" spans="2:18">
      <c r="B290" s="207">
        <v>91</v>
      </c>
      <c r="C290" s="197">
        <v>457</v>
      </c>
      <c r="D290" s="198">
        <v>157</v>
      </c>
      <c r="E290" s="198">
        <v>3</v>
      </c>
      <c r="F290" s="198">
        <v>3</v>
      </c>
      <c r="G290" s="198">
        <v>0</v>
      </c>
      <c r="H290" s="198">
        <v>2</v>
      </c>
      <c r="I290" s="198">
        <v>0</v>
      </c>
      <c r="J290" s="198">
        <v>43</v>
      </c>
      <c r="K290" s="198">
        <v>0</v>
      </c>
      <c r="L290" s="198" t="s">
        <v>116</v>
      </c>
      <c r="M290" s="198" t="s">
        <v>116</v>
      </c>
      <c r="N290" s="198" t="s">
        <v>116</v>
      </c>
      <c r="O290" s="198">
        <v>157</v>
      </c>
      <c r="P290" s="198">
        <v>14</v>
      </c>
      <c r="Q290" s="198">
        <v>47</v>
      </c>
      <c r="R290" s="199">
        <v>42</v>
      </c>
    </row>
    <row r="291" spans="2:18">
      <c r="B291" s="207">
        <v>92</v>
      </c>
      <c r="C291" s="197">
        <v>456</v>
      </c>
      <c r="D291" s="198">
        <v>152</v>
      </c>
      <c r="E291" s="198">
        <v>3</v>
      </c>
      <c r="F291" s="198">
        <v>3</v>
      </c>
      <c r="G291" s="198">
        <v>0</v>
      </c>
      <c r="H291" s="198">
        <v>2</v>
      </c>
      <c r="I291" s="198">
        <v>0</v>
      </c>
      <c r="J291" s="198">
        <v>43</v>
      </c>
      <c r="K291" s="198">
        <v>0</v>
      </c>
      <c r="L291" s="198" t="s">
        <v>116</v>
      </c>
      <c r="M291" s="198" t="s">
        <v>116</v>
      </c>
      <c r="N291" s="198" t="s">
        <v>116</v>
      </c>
      <c r="O291" s="198">
        <v>149</v>
      </c>
      <c r="P291" s="198">
        <v>14</v>
      </c>
      <c r="Q291" s="198">
        <v>45</v>
      </c>
      <c r="R291" s="199">
        <v>41</v>
      </c>
    </row>
    <row r="292" spans="2:18">
      <c r="B292" s="207">
        <v>93</v>
      </c>
      <c r="C292" s="197">
        <v>441</v>
      </c>
      <c r="D292" s="198">
        <v>151</v>
      </c>
      <c r="E292" s="198">
        <v>2</v>
      </c>
      <c r="F292" s="198">
        <v>3</v>
      </c>
      <c r="G292" s="198">
        <v>0</v>
      </c>
      <c r="H292" s="198">
        <v>2</v>
      </c>
      <c r="I292" s="198">
        <v>0</v>
      </c>
      <c r="J292" s="198">
        <v>40</v>
      </c>
      <c r="K292" s="198">
        <v>0</v>
      </c>
      <c r="L292" s="198" t="s">
        <v>116</v>
      </c>
      <c r="M292" s="198" t="s">
        <v>116</v>
      </c>
      <c r="N292" s="198" t="s">
        <v>116</v>
      </c>
      <c r="O292" s="198">
        <v>143</v>
      </c>
      <c r="P292" s="198">
        <v>13</v>
      </c>
      <c r="Q292" s="198">
        <v>45</v>
      </c>
      <c r="R292" s="199">
        <v>40</v>
      </c>
    </row>
    <row r="293" spans="2:18">
      <c r="B293" s="207">
        <v>94</v>
      </c>
      <c r="C293" s="197">
        <v>432</v>
      </c>
      <c r="D293" s="198">
        <v>148</v>
      </c>
      <c r="E293" s="198">
        <v>2</v>
      </c>
      <c r="F293" s="198">
        <v>2</v>
      </c>
      <c r="G293" s="198">
        <v>0</v>
      </c>
      <c r="H293" s="198">
        <v>2</v>
      </c>
      <c r="I293" s="198">
        <v>0</v>
      </c>
      <c r="J293" s="198">
        <v>39</v>
      </c>
      <c r="K293" s="198">
        <v>0</v>
      </c>
      <c r="L293" s="198" t="s">
        <v>116</v>
      </c>
      <c r="M293" s="198" t="s">
        <v>116</v>
      </c>
      <c r="N293" s="198" t="s">
        <v>116</v>
      </c>
      <c r="O293" s="198">
        <v>138</v>
      </c>
      <c r="P293" s="198">
        <v>13</v>
      </c>
      <c r="Q293" s="198">
        <v>44</v>
      </c>
      <c r="R293" s="199">
        <v>38</v>
      </c>
    </row>
    <row r="294" spans="2:18">
      <c r="B294" s="207">
        <v>95</v>
      </c>
      <c r="C294" s="197">
        <v>423</v>
      </c>
      <c r="D294" s="198">
        <v>144</v>
      </c>
      <c r="E294" s="198">
        <v>2</v>
      </c>
      <c r="F294" s="198">
        <v>2</v>
      </c>
      <c r="G294" s="198">
        <v>0</v>
      </c>
      <c r="H294" s="198">
        <v>2</v>
      </c>
      <c r="I294" s="198">
        <v>0</v>
      </c>
      <c r="J294" s="198">
        <v>38</v>
      </c>
      <c r="K294" s="198">
        <v>0</v>
      </c>
      <c r="L294" s="198" t="s">
        <v>116</v>
      </c>
      <c r="M294" s="198" t="s">
        <v>116</v>
      </c>
      <c r="N294" s="198" t="s">
        <v>116</v>
      </c>
      <c r="O294" s="198">
        <v>137</v>
      </c>
      <c r="P294" s="198">
        <v>12</v>
      </c>
      <c r="Q294" s="198">
        <v>41</v>
      </c>
      <c r="R294" s="199">
        <v>36</v>
      </c>
    </row>
    <row r="295" spans="2:18">
      <c r="B295" s="207">
        <v>96</v>
      </c>
      <c r="C295" s="197">
        <v>420</v>
      </c>
      <c r="D295" s="198">
        <v>130</v>
      </c>
      <c r="E295" s="198">
        <v>2</v>
      </c>
      <c r="F295" s="198">
        <v>2</v>
      </c>
      <c r="G295" s="198">
        <v>0</v>
      </c>
      <c r="H295" s="198">
        <v>1</v>
      </c>
      <c r="I295" s="198">
        <v>0</v>
      </c>
      <c r="J295" s="198">
        <v>38</v>
      </c>
      <c r="K295" s="198">
        <v>0</v>
      </c>
      <c r="L295" s="198" t="s">
        <v>116</v>
      </c>
      <c r="M295" s="198" t="s">
        <v>116</v>
      </c>
      <c r="N295" s="198" t="s">
        <v>116</v>
      </c>
      <c r="O295" s="198">
        <v>128</v>
      </c>
      <c r="P295" s="198">
        <v>12</v>
      </c>
      <c r="Q295" s="198">
        <v>35</v>
      </c>
      <c r="R295" s="199">
        <v>32</v>
      </c>
    </row>
    <row r="296" spans="2:18">
      <c r="B296" s="207">
        <v>97</v>
      </c>
      <c r="C296" s="197">
        <v>416</v>
      </c>
      <c r="D296" s="198">
        <v>129</v>
      </c>
      <c r="E296" s="198">
        <v>2</v>
      </c>
      <c r="F296" s="198">
        <v>2</v>
      </c>
      <c r="G296" s="198">
        <v>0</v>
      </c>
      <c r="H296" s="198">
        <v>1</v>
      </c>
      <c r="I296" s="198">
        <v>0</v>
      </c>
      <c r="J296" s="198">
        <v>38</v>
      </c>
      <c r="K296" s="198">
        <v>0</v>
      </c>
      <c r="L296" s="198" t="s">
        <v>116</v>
      </c>
      <c r="M296" s="198" t="s">
        <v>116</v>
      </c>
      <c r="N296" s="198" t="s">
        <v>116</v>
      </c>
      <c r="O296" s="198">
        <v>125</v>
      </c>
      <c r="P296" s="198">
        <v>12</v>
      </c>
      <c r="Q296" s="198">
        <v>35</v>
      </c>
      <c r="R296" s="199">
        <v>31</v>
      </c>
    </row>
    <row r="297" spans="2:18">
      <c r="B297" s="207">
        <v>98</v>
      </c>
      <c r="C297" s="197">
        <v>412</v>
      </c>
      <c r="D297" s="198">
        <v>128</v>
      </c>
      <c r="E297" s="198">
        <v>1</v>
      </c>
      <c r="F297" s="198">
        <v>1</v>
      </c>
      <c r="G297" s="198">
        <v>0</v>
      </c>
      <c r="H297" s="198">
        <v>1</v>
      </c>
      <c r="I297" s="198">
        <v>0</v>
      </c>
      <c r="J297" s="198">
        <v>38</v>
      </c>
      <c r="K297" s="198">
        <v>0</v>
      </c>
      <c r="L297" s="198" t="s">
        <v>116</v>
      </c>
      <c r="M297" s="198" t="s">
        <v>116</v>
      </c>
      <c r="N297" s="198" t="s">
        <v>116</v>
      </c>
      <c r="O297" s="198">
        <v>120</v>
      </c>
      <c r="P297" s="198">
        <v>11</v>
      </c>
      <c r="Q297" s="198">
        <v>35</v>
      </c>
      <c r="R297" s="199">
        <v>31</v>
      </c>
    </row>
    <row r="298" spans="2:18">
      <c r="B298" s="207">
        <v>99</v>
      </c>
      <c r="C298" s="197">
        <v>410</v>
      </c>
      <c r="D298" s="198">
        <v>124</v>
      </c>
      <c r="E298" s="198">
        <v>1</v>
      </c>
      <c r="F298" s="198">
        <v>1</v>
      </c>
      <c r="G298" s="198">
        <v>0</v>
      </c>
      <c r="H298" s="198">
        <v>1</v>
      </c>
      <c r="I298" s="198" t="s">
        <v>116</v>
      </c>
      <c r="J298" s="198">
        <v>36</v>
      </c>
      <c r="K298" s="198">
        <v>0</v>
      </c>
      <c r="L298" s="198" t="s">
        <v>116</v>
      </c>
      <c r="M298" s="198" t="s">
        <v>116</v>
      </c>
      <c r="N298" s="198" t="s">
        <v>116</v>
      </c>
      <c r="O298" s="198">
        <v>119</v>
      </c>
      <c r="P298" s="198">
        <v>11</v>
      </c>
      <c r="Q298" s="198">
        <v>33</v>
      </c>
      <c r="R298" s="199">
        <v>30</v>
      </c>
    </row>
    <row r="299" spans="2:18">
      <c r="B299" s="207">
        <v>100</v>
      </c>
      <c r="C299" s="197">
        <v>409</v>
      </c>
      <c r="D299" s="198">
        <v>124</v>
      </c>
      <c r="E299" s="198">
        <v>1</v>
      </c>
      <c r="F299" s="198">
        <v>1</v>
      </c>
      <c r="G299" s="198">
        <v>0</v>
      </c>
      <c r="H299" s="198">
        <v>1</v>
      </c>
      <c r="I299" s="198" t="s">
        <v>116</v>
      </c>
      <c r="J299" s="198">
        <v>36</v>
      </c>
      <c r="K299" s="198">
        <v>0</v>
      </c>
      <c r="L299" s="198" t="s">
        <v>116</v>
      </c>
      <c r="M299" s="198" t="s">
        <v>116</v>
      </c>
      <c r="N299" s="198" t="s">
        <v>116</v>
      </c>
      <c r="O299" s="198">
        <v>118</v>
      </c>
      <c r="P299" s="198">
        <v>11</v>
      </c>
      <c r="Q299" s="198">
        <v>32</v>
      </c>
      <c r="R299" s="199">
        <v>29</v>
      </c>
    </row>
    <row r="300" spans="2:18">
      <c r="B300" s="207">
        <v>101</v>
      </c>
      <c r="C300" s="197">
        <v>408</v>
      </c>
      <c r="D300" s="198">
        <v>121</v>
      </c>
      <c r="E300" s="198">
        <v>1</v>
      </c>
      <c r="F300" s="198">
        <v>1</v>
      </c>
      <c r="G300" s="198">
        <v>0</v>
      </c>
      <c r="H300" s="198">
        <v>0</v>
      </c>
      <c r="I300" s="198" t="s">
        <v>116</v>
      </c>
      <c r="J300" s="198">
        <v>36</v>
      </c>
      <c r="K300" s="198">
        <v>0</v>
      </c>
      <c r="L300" s="198" t="s">
        <v>116</v>
      </c>
      <c r="M300" s="198" t="s">
        <v>116</v>
      </c>
      <c r="N300" s="198" t="s">
        <v>116</v>
      </c>
      <c r="O300" s="198">
        <v>108</v>
      </c>
      <c r="P300" s="198">
        <v>11</v>
      </c>
      <c r="Q300" s="198">
        <v>31</v>
      </c>
      <c r="R300" s="199">
        <v>26</v>
      </c>
    </row>
    <row r="301" spans="2:18">
      <c r="B301" s="207">
        <v>102</v>
      </c>
      <c r="C301" s="197">
        <v>403</v>
      </c>
      <c r="D301" s="198">
        <v>118</v>
      </c>
      <c r="E301" s="198">
        <v>1</v>
      </c>
      <c r="F301" s="198">
        <v>1</v>
      </c>
      <c r="G301" s="198">
        <v>0</v>
      </c>
      <c r="H301" s="198">
        <v>0</v>
      </c>
      <c r="I301" s="198" t="s">
        <v>116</v>
      </c>
      <c r="J301" s="198">
        <v>36</v>
      </c>
      <c r="K301" s="198">
        <v>0</v>
      </c>
      <c r="L301" s="198" t="s">
        <v>116</v>
      </c>
      <c r="M301" s="198" t="s">
        <v>116</v>
      </c>
      <c r="N301" s="198" t="s">
        <v>116</v>
      </c>
      <c r="O301" s="198">
        <v>105</v>
      </c>
      <c r="P301" s="198">
        <v>11</v>
      </c>
      <c r="Q301" s="198">
        <v>30</v>
      </c>
      <c r="R301" s="199">
        <v>25</v>
      </c>
    </row>
    <row r="302" spans="2:18">
      <c r="B302" s="207">
        <v>103</v>
      </c>
      <c r="C302" s="197">
        <v>389</v>
      </c>
      <c r="D302" s="198">
        <v>118</v>
      </c>
      <c r="E302" s="198">
        <v>1</v>
      </c>
      <c r="F302" s="198">
        <v>1</v>
      </c>
      <c r="G302" s="198">
        <v>0</v>
      </c>
      <c r="H302" s="198">
        <v>0</v>
      </c>
      <c r="I302" s="198" t="s">
        <v>116</v>
      </c>
      <c r="J302" s="198">
        <v>35</v>
      </c>
      <c r="K302" s="198">
        <v>0</v>
      </c>
      <c r="L302" s="198" t="s">
        <v>116</v>
      </c>
      <c r="M302" s="198" t="s">
        <v>116</v>
      </c>
      <c r="N302" s="198" t="s">
        <v>116</v>
      </c>
      <c r="O302" s="198">
        <v>100</v>
      </c>
      <c r="P302" s="198">
        <v>11</v>
      </c>
      <c r="Q302" s="198">
        <v>29</v>
      </c>
      <c r="R302" s="199">
        <v>21</v>
      </c>
    </row>
    <row r="303" spans="2:18">
      <c r="B303" s="207">
        <v>104</v>
      </c>
      <c r="C303" s="197">
        <v>364</v>
      </c>
      <c r="D303" s="198">
        <v>116</v>
      </c>
      <c r="E303" s="198">
        <v>1</v>
      </c>
      <c r="F303" s="198">
        <v>1</v>
      </c>
      <c r="G303" s="198">
        <v>0</v>
      </c>
      <c r="H303" s="198">
        <v>0</v>
      </c>
      <c r="I303" s="198" t="s">
        <v>116</v>
      </c>
      <c r="J303" s="198">
        <v>34</v>
      </c>
      <c r="K303" s="198" t="s">
        <v>116</v>
      </c>
      <c r="L303" s="198" t="s">
        <v>116</v>
      </c>
      <c r="M303" s="198" t="s">
        <v>116</v>
      </c>
      <c r="N303" s="198" t="s">
        <v>116</v>
      </c>
      <c r="O303" s="198">
        <v>91</v>
      </c>
      <c r="P303" s="198">
        <v>10</v>
      </c>
      <c r="Q303" s="198">
        <v>28</v>
      </c>
      <c r="R303" s="199">
        <v>21</v>
      </c>
    </row>
    <row r="304" spans="2:18">
      <c r="B304" s="207">
        <v>105</v>
      </c>
      <c r="C304" s="197">
        <v>362</v>
      </c>
      <c r="D304" s="198">
        <v>112</v>
      </c>
      <c r="E304" s="198">
        <v>0</v>
      </c>
      <c r="F304" s="198">
        <v>1</v>
      </c>
      <c r="G304" s="198">
        <v>0</v>
      </c>
      <c r="H304" s="198">
        <v>0</v>
      </c>
      <c r="I304" s="198" t="s">
        <v>116</v>
      </c>
      <c r="J304" s="198">
        <v>31</v>
      </c>
      <c r="K304" s="198" t="s">
        <v>116</v>
      </c>
      <c r="L304" s="198" t="s">
        <v>116</v>
      </c>
      <c r="M304" s="198" t="s">
        <v>116</v>
      </c>
      <c r="N304" s="198" t="s">
        <v>116</v>
      </c>
      <c r="O304" s="198">
        <v>84</v>
      </c>
      <c r="P304" s="198">
        <v>10</v>
      </c>
      <c r="Q304" s="198">
        <v>23</v>
      </c>
      <c r="R304" s="199">
        <v>20</v>
      </c>
    </row>
    <row r="305" spans="2:18">
      <c r="B305" s="207">
        <v>106</v>
      </c>
      <c r="C305" s="197">
        <v>361</v>
      </c>
      <c r="D305" s="198">
        <v>97</v>
      </c>
      <c r="E305" s="198">
        <v>0</v>
      </c>
      <c r="F305" s="198">
        <v>1</v>
      </c>
      <c r="G305" s="198">
        <v>0</v>
      </c>
      <c r="H305" s="198">
        <v>0</v>
      </c>
      <c r="I305" s="198" t="s">
        <v>116</v>
      </c>
      <c r="J305" s="198">
        <v>31</v>
      </c>
      <c r="K305" s="198" t="s">
        <v>116</v>
      </c>
      <c r="L305" s="198" t="s">
        <v>116</v>
      </c>
      <c r="M305" s="198" t="s">
        <v>116</v>
      </c>
      <c r="N305" s="198" t="s">
        <v>116</v>
      </c>
      <c r="O305" s="198">
        <v>77</v>
      </c>
      <c r="P305" s="198">
        <v>9</v>
      </c>
      <c r="Q305" s="198">
        <v>23</v>
      </c>
      <c r="R305" s="199">
        <v>19</v>
      </c>
    </row>
    <row r="306" spans="2:18">
      <c r="B306" s="207">
        <v>107</v>
      </c>
      <c r="C306" s="197">
        <v>351</v>
      </c>
      <c r="D306" s="198">
        <v>92</v>
      </c>
      <c r="E306" s="198">
        <v>0</v>
      </c>
      <c r="F306" s="198">
        <v>1</v>
      </c>
      <c r="G306" s="198">
        <v>0</v>
      </c>
      <c r="H306" s="198">
        <v>0</v>
      </c>
      <c r="I306" s="198" t="s">
        <v>116</v>
      </c>
      <c r="J306" s="198">
        <v>31</v>
      </c>
      <c r="K306" s="198" t="s">
        <v>116</v>
      </c>
      <c r="L306" s="198" t="s">
        <v>116</v>
      </c>
      <c r="M306" s="198" t="s">
        <v>116</v>
      </c>
      <c r="N306" s="198" t="s">
        <v>116</v>
      </c>
      <c r="O306" s="198">
        <v>73</v>
      </c>
      <c r="P306" s="198">
        <v>8</v>
      </c>
      <c r="Q306" s="198">
        <v>22</v>
      </c>
      <c r="R306" s="199">
        <v>18</v>
      </c>
    </row>
    <row r="307" spans="2:18">
      <c r="B307" s="207">
        <v>108</v>
      </c>
      <c r="C307" s="197">
        <v>343</v>
      </c>
      <c r="D307" s="198">
        <v>86</v>
      </c>
      <c r="E307" s="198">
        <v>0</v>
      </c>
      <c r="F307" s="198">
        <v>1</v>
      </c>
      <c r="G307" s="198">
        <v>0</v>
      </c>
      <c r="H307" s="198">
        <v>0</v>
      </c>
      <c r="I307" s="198" t="s">
        <v>116</v>
      </c>
      <c r="J307" s="198">
        <v>30</v>
      </c>
      <c r="K307" s="198" t="s">
        <v>116</v>
      </c>
      <c r="L307" s="198" t="s">
        <v>116</v>
      </c>
      <c r="M307" s="198" t="s">
        <v>116</v>
      </c>
      <c r="N307" s="198" t="s">
        <v>116</v>
      </c>
      <c r="O307" s="198">
        <v>72</v>
      </c>
      <c r="P307" s="198">
        <v>7</v>
      </c>
      <c r="Q307" s="198">
        <v>22</v>
      </c>
      <c r="R307" s="199">
        <v>18</v>
      </c>
    </row>
    <row r="308" spans="2:18">
      <c r="B308" s="207">
        <v>109</v>
      </c>
      <c r="C308" s="197">
        <v>337</v>
      </c>
      <c r="D308" s="198">
        <v>84</v>
      </c>
      <c r="E308" s="198">
        <v>0</v>
      </c>
      <c r="F308" s="198">
        <v>0</v>
      </c>
      <c r="G308" s="198">
        <v>0</v>
      </c>
      <c r="H308" s="198">
        <v>0</v>
      </c>
      <c r="I308" s="198" t="s">
        <v>116</v>
      </c>
      <c r="J308" s="198">
        <v>29</v>
      </c>
      <c r="K308" s="198" t="s">
        <v>116</v>
      </c>
      <c r="L308" s="198" t="s">
        <v>116</v>
      </c>
      <c r="M308" s="198" t="s">
        <v>116</v>
      </c>
      <c r="N308" s="198" t="s">
        <v>116</v>
      </c>
      <c r="O308" s="198">
        <v>69</v>
      </c>
      <c r="P308" s="198">
        <v>7</v>
      </c>
      <c r="Q308" s="198">
        <v>21</v>
      </c>
      <c r="R308" s="199">
        <v>17</v>
      </c>
    </row>
    <row r="309" spans="2:18">
      <c r="B309" s="207">
        <v>110</v>
      </c>
      <c r="C309" s="197">
        <v>335</v>
      </c>
      <c r="D309" s="198">
        <v>83</v>
      </c>
      <c r="E309" s="198">
        <v>0</v>
      </c>
      <c r="F309" s="198">
        <v>0</v>
      </c>
      <c r="G309" s="198">
        <v>0</v>
      </c>
      <c r="H309" s="198">
        <v>0</v>
      </c>
      <c r="I309" s="198" t="s">
        <v>116</v>
      </c>
      <c r="J309" s="198">
        <v>28</v>
      </c>
      <c r="K309" s="198" t="s">
        <v>116</v>
      </c>
      <c r="L309" s="198" t="s">
        <v>116</v>
      </c>
      <c r="M309" s="198" t="s">
        <v>116</v>
      </c>
      <c r="N309" s="198" t="s">
        <v>116</v>
      </c>
      <c r="O309" s="198">
        <v>63</v>
      </c>
      <c r="P309" s="198">
        <v>7</v>
      </c>
      <c r="Q309" s="198">
        <v>20</v>
      </c>
      <c r="R309" s="199">
        <v>17</v>
      </c>
    </row>
    <row r="310" spans="2:18">
      <c r="B310" s="207">
        <v>111</v>
      </c>
      <c r="C310" s="197">
        <v>324</v>
      </c>
      <c r="D310" s="198">
        <v>77</v>
      </c>
      <c r="E310" s="198">
        <v>0</v>
      </c>
      <c r="F310" s="198">
        <v>0</v>
      </c>
      <c r="G310" s="198">
        <v>0</v>
      </c>
      <c r="H310" s="198">
        <v>0</v>
      </c>
      <c r="I310" s="198" t="s">
        <v>116</v>
      </c>
      <c r="J310" s="198">
        <v>26</v>
      </c>
      <c r="K310" s="198" t="s">
        <v>116</v>
      </c>
      <c r="L310" s="198" t="s">
        <v>116</v>
      </c>
      <c r="M310" s="198" t="s">
        <v>116</v>
      </c>
      <c r="N310" s="198" t="s">
        <v>116</v>
      </c>
      <c r="O310" s="198">
        <v>62</v>
      </c>
      <c r="P310" s="198">
        <v>7</v>
      </c>
      <c r="Q310" s="198">
        <v>20</v>
      </c>
      <c r="R310" s="199">
        <v>16</v>
      </c>
    </row>
    <row r="311" spans="2:18">
      <c r="B311" s="207">
        <v>112</v>
      </c>
      <c r="C311" s="197">
        <v>323</v>
      </c>
      <c r="D311" s="198">
        <v>74</v>
      </c>
      <c r="E311" s="198">
        <v>0</v>
      </c>
      <c r="F311" s="198">
        <v>0</v>
      </c>
      <c r="G311" s="198">
        <v>0</v>
      </c>
      <c r="H311" s="198">
        <v>0</v>
      </c>
      <c r="I311" s="198" t="s">
        <v>116</v>
      </c>
      <c r="J311" s="198">
        <v>25</v>
      </c>
      <c r="K311" s="198" t="s">
        <v>116</v>
      </c>
      <c r="L311" s="198" t="s">
        <v>116</v>
      </c>
      <c r="M311" s="198" t="s">
        <v>116</v>
      </c>
      <c r="N311" s="198" t="s">
        <v>116</v>
      </c>
      <c r="O311" s="198">
        <v>60</v>
      </c>
      <c r="P311" s="198">
        <v>6</v>
      </c>
      <c r="Q311" s="198">
        <v>20</v>
      </c>
      <c r="R311" s="199">
        <v>16</v>
      </c>
    </row>
    <row r="312" spans="2:18">
      <c r="B312" s="207">
        <v>113</v>
      </c>
      <c r="C312" s="197">
        <v>319</v>
      </c>
      <c r="D312" s="198">
        <v>73</v>
      </c>
      <c r="E312" s="198">
        <v>0</v>
      </c>
      <c r="F312" s="198" t="s">
        <v>116</v>
      </c>
      <c r="G312" s="198">
        <v>0</v>
      </c>
      <c r="H312" s="198">
        <v>0</v>
      </c>
      <c r="I312" s="198" t="s">
        <v>116</v>
      </c>
      <c r="J312" s="198">
        <v>24</v>
      </c>
      <c r="K312" s="198" t="s">
        <v>116</v>
      </c>
      <c r="L312" s="198" t="s">
        <v>116</v>
      </c>
      <c r="M312" s="198" t="s">
        <v>116</v>
      </c>
      <c r="N312" s="198" t="s">
        <v>116</v>
      </c>
      <c r="O312" s="198">
        <v>60</v>
      </c>
      <c r="P312" s="198">
        <v>6</v>
      </c>
      <c r="Q312" s="198">
        <v>19</v>
      </c>
      <c r="R312" s="199">
        <v>16</v>
      </c>
    </row>
    <row r="313" spans="2:18">
      <c r="B313" s="207">
        <v>114</v>
      </c>
      <c r="C313" s="197">
        <v>315</v>
      </c>
      <c r="D313" s="198">
        <v>68</v>
      </c>
      <c r="E313" s="198">
        <v>0</v>
      </c>
      <c r="F313" s="198" t="s">
        <v>116</v>
      </c>
      <c r="G313" s="198">
        <v>0</v>
      </c>
      <c r="H313" s="198">
        <v>0</v>
      </c>
      <c r="I313" s="198" t="s">
        <v>116</v>
      </c>
      <c r="J313" s="198">
        <v>24</v>
      </c>
      <c r="K313" s="198" t="s">
        <v>116</v>
      </c>
      <c r="L313" s="198" t="s">
        <v>116</v>
      </c>
      <c r="M313" s="198" t="s">
        <v>116</v>
      </c>
      <c r="N313" s="198" t="s">
        <v>116</v>
      </c>
      <c r="O313" s="198">
        <v>59</v>
      </c>
      <c r="P313" s="198">
        <v>6</v>
      </c>
      <c r="Q313" s="198">
        <v>18</v>
      </c>
      <c r="R313" s="199">
        <v>16</v>
      </c>
    </row>
    <row r="314" spans="2:18">
      <c r="B314" s="207">
        <v>115</v>
      </c>
      <c r="C314" s="197">
        <v>305</v>
      </c>
      <c r="D314" s="198">
        <v>67</v>
      </c>
      <c r="E314" s="198" t="s">
        <v>116</v>
      </c>
      <c r="F314" s="198" t="s">
        <v>116</v>
      </c>
      <c r="G314" s="198">
        <v>0</v>
      </c>
      <c r="H314" s="198">
        <v>0</v>
      </c>
      <c r="I314" s="198" t="s">
        <v>116</v>
      </c>
      <c r="J314" s="198">
        <v>23</v>
      </c>
      <c r="K314" s="198" t="s">
        <v>116</v>
      </c>
      <c r="L314" s="198" t="s">
        <v>116</v>
      </c>
      <c r="M314" s="198" t="s">
        <v>116</v>
      </c>
      <c r="N314" s="198" t="s">
        <v>116</v>
      </c>
      <c r="O314" s="198">
        <v>57</v>
      </c>
      <c r="P314" s="198">
        <v>6</v>
      </c>
      <c r="Q314" s="198">
        <v>17</v>
      </c>
      <c r="R314" s="199">
        <v>9</v>
      </c>
    </row>
    <row r="315" spans="2:18">
      <c r="B315" s="207">
        <v>116</v>
      </c>
      <c r="C315" s="197">
        <v>304</v>
      </c>
      <c r="D315" s="198">
        <v>64</v>
      </c>
      <c r="E315" s="198" t="s">
        <v>116</v>
      </c>
      <c r="F315" s="198" t="s">
        <v>116</v>
      </c>
      <c r="G315" s="198">
        <v>0</v>
      </c>
      <c r="H315" s="198">
        <v>0</v>
      </c>
      <c r="I315" s="198" t="s">
        <v>116</v>
      </c>
      <c r="J315" s="198">
        <v>22</v>
      </c>
      <c r="K315" s="198" t="s">
        <v>116</v>
      </c>
      <c r="L315" s="198" t="s">
        <v>116</v>
      </c>
      <c r="M315" s="198" t="s">
        <v>116</v>
      </c>
      <c r="N315" s="198" t="s">
        <v>116</v>
      </c>
      <c r="O315" s="198">
        <v>55</v>
      </c>
      <c r="P315" s="198">
        <v>6</v>
      </c>
      <c r="Q315" s="198">
        <v>17</v>
      </c>
      <c r="R315" s="199">
        <v>8</v>
      </c>
    </row>
    <row r="316" spans="2:18">
      <c r="B316" s="207">
        <v>117</v>
      </c>
      <c r="C316" s="197">
        <v>301</v>
      </c>
      <c r="D316" s="198">
        <v>63</v>
      </c>
      <c r="E316" s="198" t="s">
        <v>116</v>
      </c>
      <c r="F316" s="198" t="s">
        <v>116</v>
      </c>
      <c r="G316" s="198" t="s">
        <v>116</v>
      </c>
      <c r="H316" s="198">
        <v>0</v>
      </c>
      <c r="I316" s="198" t="s">
        <v>116</v>
      </c>
      <c r="J316" s="198">
        <v>21</v>
      </c>
      <c r="K316" s="198" t="s">
        <v>116</v>
      </c>
      <c r="L316" s="198" t="s">
        <v>116</v>
      </c>
      <c r="M316" s="198" t="s">
        <v>116</v>
      </c>
      <c r="N316" s="198" t="s">
        <v>116</v>
      </c>
      <c r="O316" s="198">
        <v>52</v>
      </c>
      <c r="P316" s="198">
        <v>5</v>
      </c>
      <c r="Q316" s="198">
        <v>15</v>
      </c>
      <c r="R316" s="199">
        <v>7</v>
      </c>
    </row>
    <row r="317" spans="2:18">
      <c r="B317" s="207">
        <v>118</v>
      </c>
      <c r="C317" s="197">
        <v>297</v>
      </c>
      <c r="D317" s="198">
        <v>62</v>
      </c>
      <c r="E317" s="198" t="s">
        <v>116</v>
      </c>
      <c r="F317" s="198" t="s">
        <v>116</v>
      </c>
      <c r="G317" s="198" t="s">
        <v>116</v>
      </c>
      <c r="H317" s="198">
        <v>0</v>
      </c>
      <c r="I317" s="198" t="s">
        <v>116</v>
      </c>
      <c r="J317" s="198">
        <v>21</v>
      </c>
      <c r="K317" s="198" t="s">
        <v>116</v>
      </c>
      <c r="L317" s="198" t="s">
        <v>116</v>
      </c>
      <c r="M317" s="198" t="s">
        <v>116</v>
      </c>
      <c r="N317" s="198" t="s">
        <v>116</v>
      </c>
      <c r="O317" s="198">
        <v>50</v>
      </c>
      <c r="P317" s="198">
        <v>5</v>
      </c>
      <c r="Q317" s="198">
        <v>14</v>
      </c>
      <c r="R317" s="199">
        <v>6</v>
      </c>
    </row>
    <row r="318" spans="2:18">
      <c r="B318" s="207">
        <v>119</v>
      </c>
      <c r="C318" s="197">
        <v>297</v>
      </c>
      <c r="D318" s="198">
        <v>62</v>
      </c>
      <c r="E318" s="198" t="s">
        <v>116</v>
      </c>
      <c r="F318" s="198" t="s">
        <v>116</v>
      </c>
      <c r="G318" s="198" t="s">
        <v>116</v>
      </c>
      <c r="H318" s="198">
        <v>0</v>
      </c>
      <c r="I318" s="198" t="s">
        <v>116</v>
      </c>
      <c r="J318" s="198">
        <v>20</v>
      </c>
      <c r="K318" s="198" t="s">
        <v>116</v>
      </c>
      <c r="L318" s="198" t="s">
        <v>116</v>
      </c>
      <c r="M318" s="198" t="s">
        <v>116</v>
      </c>
      <c r="N318" s="198" t="s">
        <v>116</v>
      </c>
      <c r="O318" s="198">
        <v>47</v>
      </c>
      <c r="P318" s="198">
        <v>4</v>
      </c>
      <c r="Q318" s="198">
        <v>14</v>
      </c>
      <c r="R318" s="199">
        <v>4</v>
      </c>
    </row>
    <row r="319" spans="2:18">
      <c r="B319" s="207">
        <v>120</v>
      </c>
      <c r="C319" s="197">
        <v>293</v>
      </c>
      <c r="D319" s="198">
        <v>58</v>
      </c>
      <c r="E319" s="198" t="s">
        <v>116</v>
      </c>
      <c r="F319" s="198" t="s">
        <v>116</v>
      </c>
      <c r="G319" s="198" t="s">
        <v>116</v>
      </c>
      <c r="H319" s="198">
        <v>0</v>
      </c>
      <c r="I319" s="198" t="s">
        <v>116</v>
      </c>
      <c r="J319" s="198">
        <v>16</v>
      </c>
      <c r="K319" s="198" t="s">
        <v>116</v>
      </c>
      <c r="L319" s="198" t="s">
        <v>116</v>
      </c>
      <c r="M319" s="198" t="s">
        <v>116</v>
      </c>
      <c r="N319" s="198" t="s">
        <v>116</v>
      </c>
      <c r="O319" s="198">
        <v>44</v>
      </c>
      <c r="P319" s="198">
        <v>4</v>
      </c>
      <c r="Q319" s="198">
        <v>11</v>
      </c>
      <c r="R319" s="199" t="s">
        <v>116</v>
      </c>
    </row>
    <row r="320" spans="2:18">
      <c r="B320" s="207">
        <v>121</v>
      </c>
      <c r="C320" s="197">
        <v>284</v>
      </c>
      <c r="D320" s="198">
        <v>54</v>
      </c>
      <c r="E320" s="198" t="s">
        <v>116</v>
      </c>
      <c r="F320" s="198" t="s">
        <v>116</v>
      </c>
      <c r="G320" s="198" t="s">
        <v>116</v>
      </c>
      <c r="H320" s="198" t="s">
        <v>116</v>
      </c>
      <c r="I320" s="198" t="s">
        <v>116</v>
      </c>
      <c r="J320" s="198">
        <v>15</v>
      </c>
      <c r="K320" s="198" t="s">
        <v>116</v>
      </c>
      <c r="L320" s="198" t="s">
        <v>116</v>
      </c>
      <c r="M320" s="198" t="s">
        <v>116</v>
      </c>
      <c r="N320" s="198" t="s">
        <v>116</v>
      </c>
      <c r="O320" s="198">
        <v>43</v>
      </c>
      <c r="P320" s="198">
        <v>4</v>
      </c>
      <c r="Q320" s="198">
        <v>11</v>
      </c>
      <c r="R320" s="199" t="s">
        <v>116</v>
      </c>
    </row>
    <row r="321" spans="2:18">
      <c r="B321" s="207">
        <v>122</v>
      </c>
      <c r="C321" s="197">
        <v>283</v>
      </c>
      <c r="D321" s="198">
        <v>53</v>
      </c>
      <c r="E321" s="198" t="s">
        <v>116</v>
      </c>
      <c r="F321" s="198" t="s">
        <v>116</v>
      </c>
      <c r="G321" s="198" t="s">
        <v>116</v>
      </c>
      <c r="H321" s="198" t="s">
        <v>116</v>
      </c>
      <c r="I321" s="198" t="s">
        <v>116</v>
      </c>
      <c r="J321" s="198">
        <v>13</v>
      </c>
      <c r="K321" s="198" t="s">
        <v>116</v>
      </c>
      <c r="L321" s="198" t="s">
        <v>116</v>
      </c>
      <c r="M321" s="198" t="s">
        <v>116</v>
      </c>
      <c r="N321" s="198" t="s">
        <v>116</v>
      </c>
      <c r="O321" s="198">
        <v>41</v>
      </c>
      <c r="P321" s="198">
        <v>4</v>
      </c>
      <c r="Q321" s="198">
        <v>11</v>
      </c>
      <c r="R321" s="199" t="s">
        <v>116</v>
      </c>
    </row>
    <row r="322" spans="2:18">
      <c r="B322" s="207">
        <v>123</v>
      </c>
      <c r="C322" s="197">
        <v>280</v>
      </c>
      <c r="D322" s="198">
        <v>52</v>
      </c>
      <c r="E322" s="198" t="s">
        <v>116</v>
      </c>
      <c r="F322" s="198" t="s">
        <v>116</v>
      </c>
      <c r="G322" s="198" t="s">
        <v>116</v>
      </c>
      <c r="H322" s="198" t="s">
        <v>116</v>
      </c>
      <c r="I322" s="198" t="s">
        <v>116</v>
      </c>
      <c r="J322" s="198">
        <v>13</v>
      </c>
      <c r="K322" s="198" t="s">
        <v>116</v>
      </c>
      <c r="L322" s="198" t="s">
        <v>116</v>
      </c>
      <c r="M322" s="198" t="s">
        <v>116</v>
      </c>
      <c r="N322" s="198" t="s">
        <v>116</v>
      </c>
      <c r="O322" s="198">
        <v>41</v>
      </c>
      <c r="P322" s="198">
        <v>3</v>
      </c>
      <c r="Q322" s="198">
        <v>10</v>
      </c>
      <c r="R322" s="199" t="s">
        <v>116</v>
      </c>
    </row>
    <row r="323" spans="2:18">
      <c r="B323" s="207">
        <v>124</v>
      </c>
      <c r="C323" s="197">
        <v>279</v>
      </c>
      <c r="D323" s="198">
        <v>52</v>
      </c>
      <c r="E323" s="198" t="s">
        <v>116</v>
      </c>
      <c r="F323" s="198" t="s">
        <v>116</v>
      </c>
      <c r="G323" s="198" t="s">
        <v>116</v>
      </c>
      <c r="H323" s="198" t="s">
        <v>116</v>
      </c>
      <c r="I323" s="198" t="s">
        <v>116</v>
      </c>
      <c r="J323" s="198">
        <v>13</v>
      </c>
      <c r="K323" s="198" t="s">
        <v>116</v>
      </c>
      <c r="L323" s="198" t="s">
        <v>116</v>
      </c>
      <c r="M323" s="198" t="s">
        <v>116</v>
      </c>
      <c r="N323" s="198" t="s">
        <v>116</v>
      </c>
      <c r="O323" s="198">
        <v>41</v>
      </c>
      <c r="P323" s="198">
        <v>3</v>
      </c>
      <c r="Q323" s="198">
        <v>10</v>
      </c>
      <c r="R323" s="199" t="s">
        <v>116</v>
      </c>
    </row>
    <row r="324" spans="2:18">
      <c r="B324" s="207">
        <v>125</v>
      </c>
      <c r="C324" s="197">
        <v>270</v>
      </c>
      <c r="D324" s="198">
        <v>51</v>
      </c>
      <c r="E324" s="198" t="s">
        <v>116</v>
      </c>
      <c r="F324" s="198" t="s">
        <v>116</v>
      </c>
      <c r="G324" s="198" t="s">
        <v>116</v>
      </c>
      <c r="H324" s="198" t="s">
        <v>116</v>
      </c>
      <c r="I324" s="198" t="s">
        <v>116</v>
      </c>
      <c r="J324" s="198">
        <v>13</v>
      </c>
      <c r="K324" s="198" t="s">
        <v>116</v>
      </c>
      <c r="L324" s="198" t="s">
        <v>116</v>
      </c>
      <c r="M324" s="198" t="s">
        <v>116</v>
      </c>
      <c r="N324" s="198" t="s">
        <v>116</v>
      </c>
      <c r="O324" s="198">
        <v>38</v>
      </c>
      <c r="P324" s="198">
        <v>3</v>
      </c>
      <c r="Q324" s="198">
        <v>9</v>
      </c>
      <c r="R324" s="199" t="s">
        <v>116</v>
      </c>
    </row>
    <row r="325" spans="2:18">
      <c r="B325" s="207">
        <v>126</v>
      </c>
      <c r="C325" s="197">
        <v>264</v>
      </c>
      <c r="D325" s="198">
        <v>50</v>
      </c>
      <c r="E325" s="198" t="s">
        <v>116</v>
      </c>
      <c r="F325" s="198" t="s">
        <v>116</v>
      </c>
      <c r="G325" s="198" t="s">
        <v>116</v>
      </c>
      <c r="H325" s="198" t="s">
        <v>116</v>
      </c>
      <c r="I325" s="198" t="s">
        <v>116</v>
      </c>
      <c r="J325" s="198">
        <v>11</v>
      </c>
      <c r="K325" s="198" t="s">
        <v>116</v>
      </c>
      <c r="L325" s="198" t="s">
        <v>116</v>
      </c>
      <c r="M325" s="198" t="s">
        <v>116</v>
      </c>
      <c r="N325" s="198" t="s">
        <v>116</v>
      </c>
      <c r="O325" s="198">
        <v>36</v>
      </c>
      <c r="P325" s="198">
        <v>3</v>
      </c>
      <c r="Q325" s="198">
        <v>8</v>
      </c>
      <c r="R325" s="199" t="s">
        <v>116</v>
      </c>
    </row>
    <row r="326" spans="2:18">
      <c r="B326" s="207">
        <v>127</v>
      </c>
      <c r="C326" s="197">
        <v>264</v>
      </c>
      <c r="D326" s="198">
        <v>46</v>
      </c>
      <c r="E326" s="198" t="s">
        <v>116</v>
      </c>
      <c r="F326" s="198" t="s">
        <v>116</v>
      </c>
      <c r="G326" s="198" t="s">
        <v>116</v>
      </c>
      <c r="H326" s="198" t="s">
        <v>116</v>
      </c>
      <c r="I326" s="198" t="s">
        <v>116</v>
      </c>
      <c r="J326" s="198">
        <v>10</v>
      </c>
      <c r="K326" s="198" t="s">
        <v>116</v>
      </c>
      <c r="L326" s="198" t="s">
        <v>116</v>
      </c>
      <c r="M326" s="198" t="s">
        <v>116</v>
      </c>
      <c r="N326" s="198" t="s">
        <v>116</v>
      </c>
      <c r="O326" s="198">
        <v>33</v>
      </c>
      <c r="P326" s="198">
        <v>3</v>
      </c>
      <c r="Q326" s="198">
        <v>8</v>
      </c>
      <c r="R326" s="199" t="s">
        <v>116</v>
      </c>
    </row>
    <row r="327" spans="2:18">
      <c r="B327" s="207">
        <v>128</v>
      </c>
      <c r="C327" s="197">
        <v>262</v>
      </c>
      <c r="D327" s="198">
        <v>42</v>
      </c>
      <c r="E327" s="198" t="s">
        <v>116</v>
      </c>
      <c r="F327" s="198" t="s">
        <v>116</v>
      </c>
      <c r="G327" s="198" t="s">
        <v>116</v>
      </c>
      <c r="H327" s="198" t="s">
        <v>116</v>
      </c>
      <c r="I327" s="198" t="s">
        <v>116</v>
      </c>
      <c r="J327" s="198">
        <v>9</v>
      </c>
      <c r="K327" s="198" t="s">
        <v>116</v>
      </c>
      <c r="L327" s="198" t="s">
        <v>116</v>
      </c>
      <c r="M327" s="198" t="s">
        <v>116</v>
      </c>
      <c r="N327" s="198" t="s">
        <v>116</v>
      </c>
      <c r="O327" s="198">
        <v>33</v>
      </c>
      <c r="P327" s="198">
        <v>3</v>
      </c>
      <c r="Q327" s="198">
        <v>8</v>
      </c>
      <c r="R327" s="199" t="s">
        <v>116</v>
      </c>
    </row>
    <row r="328" spans="2:18">
      <c r="B328" s="207">
        <v>129</v>
      </c>
      <c r="C328" s="197">
        <v>262</v>
      </c>
      <c r="D328" s="198">
        <v>42</v>
      </c>
      <c r="E328" s="198" t="s">
        <v>116</v>
      </c>
      <c r="F328" s="198" t="s">
        <v>116</v>
      </c>
      <c r="G328" s="198" t="s">
        <v>116</v>
      </c>
      <c r="H328" s="198" t="s">
        <v>116</v>
      </c>
      <c r="I328" s="198" t="s">
        <v>116</v>
      </c>
      <c r="J328" s="198">
        <v>8</v>
      </c>
      <c r="K328" s="198" t="s">
        <v>116</v>
      </c>
      <c r="L328" s="198" t="s">
        <v>116</v>
      </c>
      <c r="M328" s="198" t="s">
        <v>116</v>
      </c>
      <c r="N328" s="198" t="s">
        <v>116</v>
      </c>
      <c r="O328" s="198">
        <v>31</v>
      </c>
      <c r="P328" s="198">
        <v>2</v>
      </c>
      <c r="Q328" s="198">
        <v>7</v>
      </c>
      <c r="R328" s="199" t="s">
        <v>116</v>
      </c>
    </row>
    <row r="329" spans="2:18">
      <c r="B329" s="207">
        <v>130</v>
      </c>
      <c r="C329" s="197">
        <v>261</v>
      </c>
      <c r="D329" s="198">
        <v>41</v>
      </c>
      <c r="E329" s="198" t="s">
        <v>116</v>
      </c>
      <c r="F329" s="198" t="s">
        <v>116</v>
      </c>
      <c r="G329" s="198" t="s">
        <v>116</v>
      </c>
      <c r="H329" s="198" t="s">
        <v>116</v>
      </c>
      <c r="I329" s="198" t="s">
        <v>116</v>
      </c>
      <c r="J329" s="198">
        <v>8</v>
      </c>
      <c r="K329" s="198" t="s">
        <v>116</v>
      </c>
      <c r="L329" s="198" t="s">
        <v>116</v>
      </c>
      <c r="M329" s="198" t="s">
        <v>116</v>
      </c>
      <c r="N329" s="198" t="s">
        <v>116</v>
      </c>
      <c r="O329" s="198">
        <v>30</v>
      </c>
      <c r="P329" s="198">
        <v>2</v>
      </c>
      <c r="Q329" s="198">
        <v>7</v>
      </c>
      <c r="R329" s="199" t="s">
        <v>116</v>
      </c>
    </row>
    <row r="330" spans="2:18">
      <c r="B330" s="207">
        <v>131</v>
      </c>
      <c r="C330" s="197">
        <v>252</v>
      </c>
      <c r="D330" s="198">
        <v>41</v>
      </c>
      <c r="E330" s="198" t="s">
        <v>116</v>
      </c>
      <c r="F330" s="198" t="s">
        <v>116</v>
      </c>
      <c r="G330" s="198" t="s">
        <v>116</v>
      </c>
      <c r="H330" s="198" t="s">
        <v>116</v>
      </c>
      <c r="I330" s="198" t="s">
        <v>116</v>
      </c>
      <c r="J330" s="198">
        <v>7</v>
      </c>
      <c r="K330" s="198" t="s">
        <v>116</v>
      </c>
      <c r="L330" s="198" t="s">
        <v>116</v>
      </c>
      <c r="M330" s="198" t="s">
        <v>116</v>
      </c>
      <c r="N330" s="198" t="s">
        <v>116</v>
      </c>
      <c r="O330" s="198">
        <v>29</v>
      </c>
      <c r="P330" s="198">
        <v>2</v>
      </c>
      <c r="Q330" s="198">
        <v>6</v>
      </c>
      <c r="R330" s="199" t="s">
        <v>116</v>
      </c>
    </row>
    <row r="331" spans="2:18">
      <c r="B331" s="207">
        <v>132</v>
      </c>
      <c r="C331" s="197">
        <v>252</v>
      </c>
      <c r="D331" s="198">
        <v>39</v>
      </c>
      <c r="E331" s="198" t="s">
        <v>116</v>
      </c>
      <c r="F331" s="198" t="s">
        <v>116</v>
      </c>
      <c r="G331" s="198" t="s">
        <v>116</v>
      </c>
      <c r="H331" s="198" t="s">
        <v>116</v>
      </c>
      <c r="I331" s="198" t="s">
        <v>116</v>
      </c>
      <c r="J331" s="198">
        <v>6</v>
      </c>
      <c r="K331" s="198" t="s">
        <v>116</v>
      </c>
      <c r="L331" s="198" t="s">
        <v>116</v>
      </c>
      <c r="M331" s="198" t="s">
        <v>116</v>
      </c>
      <c r="N331" s="198" t="s">
        <v>116</v>
      </c>
      <c r="O331" s="198">
        <v>26</v>
      </c>
      <c r="P331" s="198">
        <v>2</v>
      </c>
      <c r="Q331" s="198">
        <v>6</v>
      </c>
      <c r="R331" s="199" t="s">
        <v>116</v>
      </c>
    </row>
    <row r="332" spans="2:18">
      <c r="B332" s="207">
        <v>133</v>
      </c>
      <c r="C332" s="197">
        <v>249</v>
      </c>
      <c r="D332" s="198">
        <v>39</v>
      </c>
      <c r="E332" s="198" t="s">
        <v>116</v>
      </c>
      <c r="F332" s="198" t="s">
        <v>116</v>
      </c>
      <c r="G332" s="198" t="s">
        <v>116</v>
      </c>
      <c r="H332" s="198" t="s">
        <v>116</v>
      </c>
      <c r="I332" s="198" t="s">
        <v>116</v>
      </c>
      <c r="J332" s="198">
        <v>6</v>
      </c>
      <c r="K332" s="198" t="s">
        <v>116</v>
      </c>
      <c r="L332" s="198" t="s">
        <v>116</v>
      </c>
      <c r="M332" s="198" t="s">
        <v>116</v>
      </c>
      <c r="N332" s="198" t="s">
        <v>116</v>
      </c>
      <c r="O332" s="198">
        <v>25</v>
      </c>
      <c r="P332" s="198">
        <v>2</v>
      </c>
      <c r="Q332" s="198">
        <v>6</v>
      </c>
      <c r="R332" s="199" t="s">
        <v>116</v>
      </c>
    </row>
    <row r="333" spans="2:18">
      <c r="B333" s="207">
        <v>134</v>
      </c>
      <c r="C333" s="197">
        <v>242</v>
      </c>
      <c r="D333" s="198">
        <v>38</v>
      </c>
      <c r="E333" s="198" t="s">
        <v>116</v>
      </c>
      <c r="F333" s="198" t="s">
        <v>116</v>
      </c>
      <c r="G333" s="198" t="s">
        <v>116</v>
      </c>
      <c r="H333" s="198" t="s">
        <v>116</v>
      </c>
      <c r="I333" s="198" t="s">
        <v>116</v>
      </c>
      <c r="J333" s="198">
        <v>4</v>
      </c>
      <c r="K333" s="198" t="s">
        <v>116</v>
      </c>
      <c r="L333" s="198" t="s">
        <v>116</v>
      </c>
      <c r="M333" s="198" t="s">
        <v>116</v>
      </c>
      <c r="N333" s="198" t="s">
        <v>116</v>
      </c>
      <c r="O333" s="198">
        <v>25</v>
      </c>
      <c r="P333" s="198">
        <v>2</v>
      </c>
      <c r="Q333" s="198">
        <v>6</v>
      </c>
      <c r="R333" s="199" t="s">
        <v>116</v>
      </c>
    </row>
    <row r="334" spans="2:18">
      <c r="B334" s="207">
        <v>135</v>
      </c>
      <c r="C334" s="197">
        <v>236</v>
      </c>
      <c r="D334" s="198">
        <v>32</v>
      </c>
      <c r="E334" s="198" t="s">
        <v>116</v>
      </c>
      <c r="F334" s="198" t="s">
        <v>116</v>
      </c>
      <c r="G334" s="198" t="s">
        <v>116</v>
      </c>
      <c r="H334" s="198" t="s">
        <v>116</v>
      </c>
      <c r="I334" s="198" t="s">
        <v>116</v>
      </c>
      <c r="J334" s="198">
        <v>4</v>
      </c>
      <c r="K334" s="198" t="s">
        <v>116</v>
      </c>
      <c r="L334" s="198" t="s">
        <v>116</v>
      </c>
      <c r="M334" s="198" t="s">
        <v>116</v>
      </c>
      <c r="N334" s="198" t="s">
        <v>116</v>
      </c>
      <c r="O334" s="198">
        <v>23</v>
      </c>
      <c r="P334" s="198">
        <v>2</v>
      </c>
      <c r="Q334" s="198">
        <v>5</v>
      </c>
      <c r="R334" s="199" t="s">
        <v>116</v>
      </c>
    </row>
    <row r="335" spans="2:18">
      <c r="B335" s="207">
        <v>136</v>
      </c>
      <c r="C335" s="197">
        <v>207</v>
      </c>
      <c r="D335" s="198">
        <v>30</v>
      </c>
      <c r="E335" s="198" t="s">
        <v>116</v>
      </c>
      <c r="F335" s="198" t="s">
        <v>116</v>
      </c>
      <c r="G335" s="198" t="s">
        <v>116</v>
      </c>
      <c r="H335" s="198" t="s">
        <v>116</v>
      </c>
      <c r="I335" s="198" t="s">
        <v>116</v>
      </c>
      <c r="J335" s="198">
        <v>4</v>
      </c>
      <c r="K335" s="198" t="s">
        <v>116</v>
      </c>
      <c r="L335" s="198" t="s">
        <v>116</v>
      </c>
      <c r="M335" s="198" t="s">
        <v>116</v>
      </c>
      <c r="N335" s="198" t="s">
        <v>116</v>
      </c>
      <c r="O335" s="198">
        <v>22</v>
      </c>
      <c r="P335" s="198">
        <v>1</v>
      </c>
      <c r="Q335" s="198">
        <v>4</v>
      </c>
      <c r="R335" s="199" t="s">
        <v>116</v>
      </c>
    </row>
    <row r="336" spans="2:18">
      <c r="B336" s="207">
        <v>137</v>
      </c>
      <c r="C336" s="197">
        <v>206</v>
      </c>
      <c r="D336" s="198">
        <v>29</v>
      </c>
      <c r="E336" s="198" t="s">
        <v>116</v>
      </c>
      <c r="F336" s="198" t="s">
        <v>116</v>
      </c>
      <c r="G336" s="198" t="s">
        <v>116</v>
      </c>
      <c r="H336" s="198" t="s">
        <v>116</v>
      </c>
      <c r="I336" s="198" t="s">
        <v>116</v>
      </c>
      <c r="J336" s="198">
        <v>3</v>
      </c>
      <c r="K336" s="198" t="s">
        <v>116</v>
      </c>
      <c r="L336" s="198" t="s">
        <v>116</v>
      </c>
      <c r="M336" s="198" t="s">
        <v>116</v>
      </c>
      <c r="N336" s="198" t="s">
        <v>116</v>
      </c>
      <c r="O336" s="198">
        <v>22</v>
      </c>
      <c r="P336" s="198">
        <v>1</v>
      </c>
      <c r="Q336" s="198">
        <v>4</v>
      </c>
      <c r="R336" s="199" t="s">
        <v>116</v>
      </c>
    </row>
    <row r="337" spans="2:18">
      <c r="B337" s="207">
        <v>138</v>
      </c>
      <c r="C337" s="197">
        <v>204</v>
      </c>
      <c r="D337" s="198">
        <v>27</v>
      </c>
      <c r="E337" s="198" t="s">
        <v>116</v>
      </c>
      <c r="F337" s="198" t="s">
        <v>116</v>
      </c>
      <c r="G337" s="198" t="s">
        <v>116</v>
      </c>
      <c r="H337" s="198" t="s">
        <v>116</v>
      </c>
      <c r="I337" s="198" t="s">
        <v>116</v>
      </c>
      <c r="J337" s="198">
        <v>3</v>
      </c>
      <c r="K337" s="198" t="s">
        <v>116</v>
      </c>
      <c r="L337" s="198" t="s">
        <v>116</v>
      </c>
      <c r="M337" s="198" t="s">
        <v>116</v>
      </c>
      <c r="N337" s="198" t="s">
        <v>116</v>
      </c>
      <c r="O337" s="198">
        <v>22</v>
      </c>
      <c r="P337" s="198">
        <v>1</v>
      </c>
      <c r="Q337" s="198">
        <v>4</v>
      </c>
      <c r="R337" s="199" t="s">
        <v>116</v>
      </c>
    </row>
    <row r="338" spans="2:18">
      <c r="B338" s="207">
        <v>139</v>
      </c>
      <c r="C338" s="197">
        <v>191</v>
      </c>
      <c r="D338" s="198">
        <v>21</v>
      </c>
      <c r="E338" s="198" t="s">
        <v>116</v>
      </c>
      <c r="F338" s="198" t="s">
        <v>116</v>
      </c>
      <c r="G338" s="198" t="s">
        <v>116</v>
      </c>
      <c r="H338" s="198" t="s">
        <v>116</v>
      </c>
      <c r="I338" s="198" t="s">
        <v>116</v>
      </c>
      <c r="J338" s="198">
        <v>3</v>
      </c>
      <c r="K338" s="198" t="s">
        <v>116</v>
      </c>
      <c r="L338" s="198" t="s">
        <v>116</v>
      </c>
      <c r="M338" s="198" t="s">
        <v>116</v>
      </c>
      <c r="N338" s="198" t="s">
        <v>116</v>
      </c>
      <c r="O338" s="198">
        <v>21</v>
      </c>
      <c r="P338" s="198">
        <v>1</v>
      </c>
      <c r="Q338" s="198">
        <v>4</v>
      </c>
      <c r="R338" s="199" t="s">
        <v>116</v>
      </c>
    </row>
    <row r="339" spans="2:18">
      <c r="B339" s="207">
        <v>140</v>
      </c>
      <c r="C339" s="197">
        <v>191</v>
      </c>
      <c r="D339" s="198">
        <v>19</v>
      </c>
      <c r="E339" s="198" t="s">
        <v>116</v>
      </c>
      <c r="F339" s="198" t="s">
        <v>116</v>
      </c>
      <c r="G339" s="198" t="s">
        <v>116</v>
      </c>
      <c r="H339" s="198" t="s">
        <v>116</v>
      </c>
      <c r="I339" s="198" t="s">
        <v>116</v>
      </c>
      <c r="J339" s="198">
        <v>3</v>
      </c>
      <c r="K339" s="198" t="s">
        <v>116</v>
      </c>
      <c r="L339" s="198" t="s">
        <v>116</v>
      </c>
      <c r="M339" s="198" t="s">
        <v>116</v>
      </c>
      <c r="N339" s="198" t="s">
        <v>116</v>
      </c>
      <c r="O339" s="198">
        <v>21</v>
      </c>
      <c r="P339" s="198">
        <v>1</v>
      </c>
      <c r="Q339" s="198">
        <v>4</v>
      </c>
      <c r="R339" s="199" t="s">
        <v>116</v>
      </c>
    </row>
    <row r="340" spans="2:18">
      <c r="B340" s="207">
        <v>141</v>
      </c>
      <c r="C340" s="197">
        <v>189</v>
      </c>
      <c r="D340" s="198">
        <v>18</v>
      </c>
      <c r="E340" s="198" t="s">
        <v>116</v>
      </c>
      <c r="F340" s="198" t="s">
        <v>116</v>
      </c>
      <c r="G340" s="198" t="s">
        <v>116</v>
      </c>
      <c r="H340" s="198" t="s">
        <v>116</v>
      </c>
      <c r="I340" s="198" t="s">
        <v>116</v>
      </c>
      <c r="J340" s="198">
        <v>3</v>
      </c>
      <c r="K340" s="198" t="s">
        <v>116</v>
      </c>
      <c r="L340" s="198" t="s">
        <v>116</v>
      </c>
      <c r="M340" s="198" t="s">
        <v>116</v>
      </c>
      <c r="N340" s="198" t="s">
        <v>116</v>
      </c>
      <c r="O340" s="198">
        <v>20</v>
      </c>
      <c r="P340" s="198">
        <v>1</v>
      </c>
      <c r="Q340" s="198">
        <v>3</v>
      </c>
      <c r="R340" s="199" t="s">
        <v>116</v>
      </c>
    </row>
    <row r="341" spans="2:18">
      <c r="B341" s="207">
        <v>142</v>
      </c>
      <c r="C341" s="197">
        <v>172</v>
      </c>
      <c r="D341" s="198">
        <v>18</v>
      </c>
      <c r="E341" s="198" t="s">
        <v>116</v>
      </c>
      <c r="F341" s="198" t="s">
        <v>116</v>
      </c>
      <c r="G341" s="198" t="s">
        <v>116</v>
      </c>
      <c r="H341" s="198" t="s">
        <v>116</v>
      </c>
      <c r="I341" s="198" t="s">
        <v>116</v>
      </c>
      <c r="J341" s="198">
        <v>2</v>
      </c>
      <c r="K341" s="198" t="s">
        <v>116</v>
      </c>
      <c r="L341" s="198" t="s">
        <v>116</v>
      </c>
      <c r="M341" s="198" t="s">
        <v>116</v>
      </c>
      <c r="N341" s="198" t="s">
        <v>116</v>
      </c>
      <c r="O341" s="198">
        <v>12</v>
      </c>
      <c r="P341" s="198">
        <v>1</v>
      </c>
      <c r="Q341" s="198">
        <v>3</v>
      </c>
      <c r="R341" s="199" t="s">
        <v>116</v>
      </c>
    </row>
    <row r="342" spans="2:18">
      <c r="B342" s="207">
        <v>143</v>
      </c>
      <c r="C342" s="197">
        <v>150</v>
      </c>
      <c r="D342" s="198">
        <v>16</v>
      </c>
      <c r="E342" s="198" t="s">
        <v>116</v>
      </c>
      <c r="F342" s="198" t="s">
        <v>116</v>
      </c>
      <c r="G342" s="198" t="s">
        <v>116</v>
      </c>
      <c r="H342" s="198" t="s">
        <v>116</v>
      </c>
      <c r="I342" s="198" t="s">
        <v>116</v>
      </c>
      <c r="J342" s="198">
        <v>2</v>
      </c>
      <c r="K342" s="198" t="s">
        <v>116</v>
      </c>
      <c r="L342" s="198" t="s">
        <v>116</v>
      </c>
      <c r="M342" s="198" t="s">
        <v>116</v>
      </c>
      <c r="N342" s="198" t="s">
        <v>116</v>
      </c>
      <c r="O342" s="198">
        <v>11</v>
      </c>
      <c r="P342" s="198">
        <v>1</v>
      </c>
      <c r="Q342" s="198">
        <v>3</v>
      </c>
      <c r="R342" s="199" t="s">
        <v>116</v>
      </c>
    </row>
    <row r="343" spans="2:18">
      <c r="B343" s="207">
        <v>144</v>
      </c>
      <c r="C343" s="197">
        <v>149</v>
      </c>
      <c r="D343" s="198">
        <v>15</v>
      </c>
      <c r="E343" s="198" t="s">
        <v>116</v>
      </c>
      <c r="F343" s="198" t="s">
        <v>116</v>
      </c>
      <c r="G343" s="198" t="s">
        <v>116</v>
      </c>
      <c r="H343" s="198" t="s">
        <v>116</v>
      </c>
      <c r="I343" s="198" t="s">
        <v>116</v>
      </c>
      <c r="J343" s="198">
        <v>2</v>
      </c>
      <c r="K343" s="198" t="s">
        <v>116</v>
      </c>
      <c r="L343" s="198" t="s">
        <v>116</v>
      </c>
      <c r="M343" s="198" t="s">
        <v>116</v>
      </c>
      <c r="N343" s="198" t="s">
        <v>116</v>
      </c>
      <c r="O343" s="198">
        <v>11</v>
      </c>
      <c r="P343" s="198">
        <v>1</v>
      </c>
      <c r="Q343" s="198">
        <v>2</v>
      </c>
      <c r="R343" s="199" t="s">
        <v>116</v>
      </c>
    </row>
    <row r="344" spans="2:18">
      <c r="B344" s="207">
        <v>145</v>
      </c>
      <c r="C344" s="197">
        <v>133</v>
      </c>
      <c r="D344" s="198">
        <v>14</v>
      </c>
      <c r="E344" s="198" t="s">
        <v>116</v>
      </c>
      <c r="F344" s="198" t="s">
        <v>116</v>
      </c>
      <c r="G344" s="198" t="s">
        <v>116</v>
      </c>
      <c r="H344" s="198" t="s">
        <v>116</v>
      </c>
      <c r="I344" s="198" t="s">
        <v>116</v>
      </c>
      <c r="J344" s="198">
        <v>2</v>
      </c>
      <c r="K344" s="198" t="s">
        <v>116</v>
      </c>
      <c r="L344" s="198" t="s">
        <v>116</v>
      </c>
      <c r="M344" s="198" t="s">
        <v>116</v>
      </c>
      <c r="N344" s="198" t="s">
        <v>116</v>
      </c>
      <c r="O344" s="198">
        <v>10</v>
      </c>
      <c r="P344" s="198">
        <v>1</v>
      </c>
      <c r="Q344" s="198" t="s">
        <v>116</v>
      </c>
      <c r="R344" s="199" t="s">
        <v>116</v>
      </c>
    </row>
    <row r="345" spans="2:18">
      <c r="B345" s="207">
        <v>146</v>
      </c>
      <c r="C345" s="197">
        <v>126</v>
      </c>
      <c r="D345" s="198">
        <v>12</v>
      </c>
      <c r="E345" s="198" t="s">
        <v>116</v>
      </c>
      <c r="F345" s="198" t="s">
        <v>116</v>
      </c>
      <c r="G345" s="198" t="s">
        <v>116</v>
      </c>
      <c r="H345" s="198" t="s">
        <v>116</v>
      </c>
      <c r="I345" s="198" t="s">
        <v>116</v>
      </c>
      <c r="J345" s="198">
        <v>2</v>
      </c>
      <c r="K345" s="198" t="s">
        <v>116</v>
      </c>
      <c r="L345" s="198" t="s">
        <v>116</v>
      </c>
      <c r="M345" s="198" t="s">
        <v>116</v>
      </c>
      <c r="N345" s="198" t="s">
        <v>116</v>
      </c>
      <c r="O345" s="198">
        <v>10</v>
      </c>
      <c r="P345" s="198">
        <v>1</v>
      </c>
      <c r="Q345" s="198" t="s">
        <v>116</v>
      </c>
      <c r="R345" s="199" t="s">
        <v>116</v>
      </c>
    </row>
    <row r="346" spans="2:18">
      <c r="B346" s="207">
        <v>147</v>
      </c>
      <c r="C346" s="197">
        <v>120</v>
      </c>
      <c r="D346" s="198">
        <v>12</v>
      </c>
      <c r="E346" s="198" t="s">
        <v>116</v>
      </c>
      <c r="F346" s="198" t="s">
        <v>116</v>
      </c>
      <c r="G346" s="198" t="s">
        <v>116</v>
      </c>
      <c r="H346" s="198" t="s">
        <v>116</v>
      </c>
      <c r="I346" s="198" t="s">
        <v>116</v>
      </c>
      <c r="J346" s="198">
        <v>2</v>
      </c>
      <c r="K346" s="198" t="s">
        <v>116</v>
      </c>
      <c r="L346" s="198" t="s">
        <v>116</v>
      </c>
      <c r="M346" s="198" t="s">
        <v>116</v>
      </c>
      <c r="N346" s="198" t="s">
        <v>116</v>
      </c>
      <c r="O346" s="198">
        <v>9</v>
      </c>
      <c r="P346" s="198">
        <v>1</v>
      </c>
      <c r="Q346" s="198" t="s">
        <v>116</v>
      </c>
      <c r="R346" s="199" t="s">
        <v>116</v>
      </c>
    </row>
    <row r="347" spans="2:18">
      <c r="B347" s="207">
        <v>148</v>
      </c>
      <c r="C347" s="197">
        <v>117</v>
      </c>
      <c r="D347" s="198">
        <v>9</v>
      </c>
      <c r="E347" s="198" t="s">
        <v>116</v>
      </c>
      <c r="F347" s="198" t="s">
        <v>116</v>
      </c>
      <c r="G347" s="198" t="s">
        <v>116</v>
      </c>
      <c r="H347" s="198" t="s">
        <v>116</v>
      </c>
      <c r="I347" s="198" t="s">
        <v>116</v>
      </c>
      <c r="J347" s="198">
        <v>2</v>
      </c>
      <c r="K347" s="198" t="s">
        <v>116</v>
      </c>
      <c r="L347" s="198" t="s">
        <v>116</v>
      </c>
      <c r="M347" s="198" t="s">
        <v>116</v>
      </c>
      <c r="N347" s="198" t="s">
        <v>116</v>
      </c>
      <c r="O347" s="198">
        <v>9</v>
      </c>
      <c r="P347" s="198">
        <v>0</v>
      </c>
      <c r="Q347" s="198" t="s">
        <v>116</v>
      </c>
      <c r="R347" s="199" t="s">
        <v>116</v>
      </c>
    </row>
    <row r="348" spans="2:18">
      <c r="B348" s="207">
        <v>149</v>
      </c>
      <c r="C348" s="197">
        <v>104</v>
      </c>
      <c r="D348" s="198">
        <v>9</v>
      </c>
      <c r="E348" s="198" t="s">
        <v>116</v>
      </c>
      <c r="F348" s="198" t="s">
        <v>116</v>
      </c>
      <c r="G348" s="198" t="s">
        <v>116</v>
      </c>
      <c r="H348" s="198" t="s">
        <v>116</v>
      </c>
      <c r="I348" s="198" t="s">
        <v>116</v>
      </c>
      <c r="J348" s="198">
        <v>2</v>
      </c>
      <c r="K348" s="198" t="s">
        <v>116</v>
      </c>
      <c r="L348" s="198" t="s">
        <v>116</v>
      </c>
      <c r="M348" s="198" t="s">
        <v>116</v>
      </c>
      <c r="N348" s="198" t="s">
        <v>116</v>
      </c>
      <c r="O348" s="198">
        <v>8</v>
      </c>
      <c r="P348" s="198">
        <v>0</v>
      </c>
      <c r="Q348" s="198" t="s">
        <v>116</v>
      </c>
      <c r="R348" s="199" t="s">
        <v>116</v>
      </c>
    </row>
    <row r="349" spans="2:18">
      <c r="B349" s="207">
        <v>150</v>
      </c>
      <c r="C349" s="197">
        <v>78</v>
      </c>
      <c r="D349" s="198">
        <v>9</v>
      </c>
      <c r="E349" s="198" t="s">
        <v>116</v>
      </c>
      <c r="F349" s="198" t="s">
        <v>116</v>
      </c>
      <c r="G349" s="198" t="s">
        <v>116</v>
      </c>
      <c r="H349" s="198" t="s">
        <v>116</v>
      </c>
      <c r="I349" s="198" t="s">
        <v>116</v>
      </c>
      <c r="J349" s="198">
        <v>2</v>
      </c>
      <c r="K349" s="198" t="s">
        <v>116</v>
      </c>
      <c r="L349" s="198" t="s">
        <v>116</v>
      </c>
      <c r="M349" s="198" t="s">
        <v>116</v>
      </c>
      <c r="N349" s="198" t="s">
        <v>116</v>
      </c>
      <c r="O349" s="198">
        <v>7</v>
      </c>
      <c r="P349" s="198">
        <v>0</v>
      </c>
      <c r="Q349" s="198" t="s">
        <v>116</v>
      </c>
      <c r="R349" s="199" t="s">
        <v>116</v>
      </c>
    </row>
    <row r="350" spans="2:18">
      <c r="B350" s="207">
        <v>151</v>
      </c>
      <c r="C350" s="197">
        <v>74</v>
      </c>
      <c r="D350" s="198">
        <v>8</v>
      </c>
      <c r="E350" s="198" t="s">
        <v>116</v>
      </c>
      <c r="F350" s="198" t="s">
        <v>116</v>
      </c>
      <c r="G350" s="198" t="s">
        <v>116</v>
      </c>
      <c r="H350" s="198" t="s">
        <v>116</v>
      </c>
      <c r="I350" s="198" t="s">
        <v>116</v>
      </c>
      <c r="J350" s="198">
        <v>1</v>
      </c>
      <c r="K350" s="198" t="s">
        <v>116</v>
      </c>
      <c r="L350" s="198" t="s">
        <v>116</v>
      </c>
      <c r="M350" s="198" t="s">
        <v>116</v>
      </c>
      <c r="N350" s="198" t="s">
        <v>116</v>
      </c>
      <c r="O350" s="198">
        <v>6</v>
      </c>
      <c r="P350" s="198">
        <v>0</v>
      </c>
      <c r="Q350" s="198" t="s">
        <v>116</v>
      </c>
      <c r="R350" s="199" t="s">
        <v>116</v>
      </c>
    </row>
    <row r="351" spans="2:18">
      <c r="B351" s="207">
        <v>152</v>
      </c>
      <c r="C351" s="197">
        <v>71</v>
      </c>
      <c r="D351" s="198">
        <v>8</v>
      </c>
      <c r="E351" s="198" t="s">
        <v>116</v>
      </c>
      <c r="F351" s="198" t="s">
        <v>116</v>
      </c>
      <c r="G351" s="198" t="s">
        <v>116</v>
      </c>
      <c r="H351" s="198" t="s">
        <v>116</v>
      </c>
      <c r="I351" s="198" t="s">
        <v>116</v>
      </c>
      <c r="J351" s="198">
        <v>1</v>
      </c>
      <c r="K351" s="198" t="s">
        <v>116</v>
      </c>
      <c r="L351" s="198" t="s">
        <v>116</v>
      </c>
      <c r="M351" s="198" t="s">
        <v>116</v>
      </c>
      <c r="N351" s="198" t="s">
        <v>116</v>
      </c>
      <c r="O351" s="198">
        <v>6</v>
      </c>
      <c r="P351" s="198">
        <v>0</v>
      </c>
      <c r="Q351" s="198" t="s">
        <v>116</v>
      </c>
      <c r="R351" s="199" t="s">
        <v>116</v>
      </c>
    </row>
    <row r="352" spans="2:18">
      <c r="B352" s="207">
        <v>153</v>
      </c>
      <c r="C352" s="197">
        <v>69</v>
      </c>
      <c r="D352" s="198">
        <v>8</v>
      </c>
      <c r="E352" s="198" t="s">
        <v>116</v>
      </c>
      <c r="F352" s="198" t="s">
        <v>116</v>
      </c>
      <c r="G352" s="198" t="s">
        <v>116</v>
      </c>
      <c r="H352" s="198" t="s">
        <v>116</v>
      </c>
      <c r="I352" s="198" t="s">
        <v>116</v>
      </c>
      <c r="J352" s="198">
        <v>1</v>
      </c>
      <c r="K352" s="198" t="s">
        <v>116</v>
      </c>
      <c r="L352" s="198" t="s">
        <v>116</v>
      </c>
      <c r="M352" s="198" t="s">
        <v>116</v>
      </c>
      <c r="N352" s="198" t="s">
        <v>116</v>
      </c>
      <c r="O352" s="198">
        <v>6</v>
      </c>
      <c r="P352" s="198">
        <v>0</v>
      </c>
      <c r="Q352" s="198" t="s">
        <v>116</v>
      </c>
      <c r="R352" s="199" t="s">
        <v>116</v>
      </c>
    </row>
    <row r="353" spans="2:18">
      <c r="B353" s="207">
        <v>154</v>
      </c>
      <c r="C353" s="197">
        <v>68</v>
      </c>
      <c r="D353" s="198">
        <v>8</v>
      </c>
      <c r="E353" s="198" t="s">
        <v>116</v>
      </c>
      <c r="F353" s="198" t="s">
        <v>116</v>
      </c>
      <c r="G353" s="198" t="s">
        <v>116</v>
      </c>
      <c r="H353" s="198" t="s">
        <v>116</v>
      </c>
      <c r="I353" s="198" t="s">
        <v>116</v>
      </c>
      <c r="J353" s="198">
        <v>1</v>
      </c>
      <c r="K353" s="198" t="s">
        <v>116</v>
      </c>
      <c r="L353" s="198" t="s">
        <v>116</v>
      </c>
      <c r="M353" s="198" t="s">
        <v>116</v>
      </c>
      <c r="N353" s="198" t="s">
        <v>116</v>
      </c>
      <c r="O353" s="198">
        <v>6</v>
      </c>
      <c r="P353" s="198">
        <v>0</v>
      </c>
      <c r="Q353" s="198" t="s">
        <v>116</v>
      </c>
      <c r="R353" s="199" t="s">
        <v>116</v>
      </c>
    </row>
    <row r="354" spans="2:18">
      <c r="B354" s="207">
        <v>155</v>
      </c>
      <c r="C354" s="197">
        <v>64</v>
      </c>
      <c r="D354" s="198">
        <v>6</v>
      </c>
      <c r="E354" s="198" t="s">
        <v>116</v>
      </c>
      <c r="F354" s="198" t="s">
        <v>116</v>
      </c>
      <c r="G354" s="198" t="s">
        <v>116</v>
      </c>
      <c r="H354" s="198" t="s">
        <v>116</v>
      </c>
      <c r="I354" s="198" t="s">
        <v>116</v>
      </c>
      <c r="J354" s="198">
        <v>0</v>
      </c>
      <c r="K354" s="198" t="s">
        <v>116</v>
      </c>
      <c r="L354" s="198" t="s">
        <v>116</v>
      </c>
      <c r="M354" s="198" t="s">
        <v>116</v>
      </c>
      <c r="N354" s="198" t="s">
        <v>116</v>
      </c>
      <c r="O354" s="198">
        <v>5</v>
      </c>
      <c r="P354" s="198">
        <v>0</v>
      </c>
      <c r="Q354" s="198" t="s">
        <v>116</v>
      </c>
      <c r="R354" s="199" t="s">
        <v>116</v>
      </c>
    </row>
    <row r="355" spans="2:18">
      <c r="B355" s="207">
        <v>156</v>
      </c>
      <c r="C355" s="197">
        <v>63</v>
      </c>
      <c r="D355" s="198">
        <v>6</v>
      </c>
      <c r="E355" s="198" t="s">
        <v>116</v>
      </c>
      <c r="F355" s="198" t="s">
        <v>116</v>
      </c>
      <c r="G355" s="198" t="s">
        <v>116</v>
      </c>
      <c r="H355" s="198" t="s">
        <v>116</v>
      </c>
      <c r="I355" s="198" t="s">
        <v>116</v>
      </c>
      <c r="J355" s="198">
        <v>0</v>
      </c>
      <c r="K355" s="198" t="s">
        <v>116</v>
      </c>
      <c r="L355" s="198" t="s">
        <v>116</v>
      </c>
      <c r="M355" s="198" t="s">
        <v>116</v>
      </c>
      <c r="N355" s="198" t="s">
        <v>116</v>
      </c>
      <c r="O355" s="198">
        <v>4</v>
      </c>
      <c r="P355" s="198">
        <v>0</v>
      </c>
      <c r="Q355" s="198" t="s">
        <v>116</v>
      </c>
      <c r="R355" s="199" t="s">
        <v>116</v>
      </c>
    </row>
    <row r="356" spans="2:18">
      <c r="B356" s="207">
        <v>157</v>
      </c>
      <c r="C356" s="197">
        <v>58</v>
      </c>
      <c r="D356" s="198">
        <v>6</v>
      </c>
      <c r="E356" s="198" t="s">
        <v>116</v>
      </c>
      <c r="F356" s="198" t="s">
        <v>116</v>
      </c>
      <c r="G356" s="198" t="s">
        <v>116</v>
      </c>
      <c r="H356" s="198" t="s">
        <v>116</v>
      </c>
      <c r="I356" s="198" t="s">
        <v>116</v>
      </c>
      <c r="J356" s="198">
        <v>0</v>
      </c>
      <c r="K356" s="198" t="s">
        <v>116</v>
      </c>
      <c r="L356" s="198" t="s">
        <v>116</v>
      </c>
      <c r="M356" s="198" t="s">
        <v>116</v>
      </c>
      <c r="N356" s="198" t="s">
        <v>116</v>
      </c>
      <c r="O356" s="198">
        <v>4</v>
      </c>
      <c r="P356" s="198">
        <v>0</v>
      </c>
      <c r="Q356" s="198" t="s">
        <v>116</v>
      </c>
      <c r="R356" s="199" t="s">
        <v>116</v>
      </c>
    </row>
    <row r="357" spans="2:18">
      <c r="B357" s="207">
        <v>158</v>
      </c>
      <c r="C357" s="197">
        <v>58</v>
      </c>
      <c r="D357" s="198">
        <v>4</v>
      </c>
      <c r="E357" s="198" t="s">
        <v>116</v>
      </c>
      <c r="F357" s="198" t="s">
        <v>116</v>
      </c>
      <c r="G357" s="198" t="s">
        <v>116</v>
      </c>
      <c r="H357" s="198" t="s">
        <v>116</v>
      </c>
      <c r="I357" s="198" t="s">
        <v>116</v>
      </c>
      <c r="J357" s="198">
        <v>0</v>
      </c>
      <c r="K357" s="198" t="s">
        <v>116</v>
      </c>
      <c r="L357" s="198" t="s">
        <v>116</v>
      </c>
      <c r="M357" s="198" t="s">
        <v>116</v>
      </c>
      <c r="N357" s="198" t="s">
        <v>116</v>
      </c>
      <c r="O357" s="198">
        <v>3</v>
      </c>
      <c r="P357" s="198">
        <v>0</v>
      </c>
      <c r="Q357" s="198" t="s">
        <v>116</v>
      </c>
      <c r="R357" s="199" t="s">
        <v>116</v>
      </c>
    </row>
    <row r="358" spans="2:18">
      <c r="B358" s="207">
        <v>159</v>
      </c>
      <c r="C358" s="197">
        <v>47</v>
      </c>
      <c r="D358" s="198">
        <v>4</v>
      </c>
      <c r="E358" s="198" t="s">
        <v>116</v>
      </c>
      <c r="F358" s="198" t="s">
        <v>116</v>
      </c>
      <c r="G358" s="198" t="s">
        <v>116</v>
      </c>
      <c r="H358" s="198" t="s">
        <v>116</v>
      </c>
      <c r="I358" s="198" t="s">
        <v>116</v>
      </c>
      <c r="J358" s="198">
        <v>0</v>
      </c>
      <c r="K358" s="198" t="s">
        <v>116</v>
      </c>
      <c r="L358" s="198" t="s">
        <v>116</v>
      </c>
      <c r="M358" s="198" t="s">
        <v>116</v>
      </c>
      <c r="N358" s="198" t="s">
        <v>116</v>
      </c>
      <c r="O358" s="198">
        <v>3</v>
      </c>
      <c r="P358" s="198" t="s">
        <v>116</v>
      </c>
      <c r="Q358" s="198" t="s">
        <v>116</v>
      </c>
      <c r="R358" s="199" t="s">
        <v>116</v>
      </c>
    </row>
    <row r="359" spans="2:18">
      <c r="B359" s="207">
        <v>160</v>
      </c>
      <c r="C359" s="197">
        <v>43</v>
      </c>
      <c r="D359" s="198">
        <v>4</v>
      </c>
      <c r="E359" s="198" t="s">
        <v>116</v>
      </c>
      <c r="F359" s="198" t="s">
        <v>116</v>
      </c>
      <c r="G359" s="198" t="s">
        <v>116</v>
      </c>
      <c r="H359" s="198" t="s">
        <v>116</v>
      </c>
      <c r="I359" s="198" t="s">
        <v>116</v>
      </c>
      <c r="J359" s="198">
        <v>0</v>
      </c>
      <c r="K359" s="198" t="s">
        <v>116</v>
      </c>
      <c r="L359" s="198" t="s">
        <v>116</v>
      </c>
      <c r="M359" s="198" t="s">
        <v>116</v>
      </c>
      <c r="N359" s="198" t="s">
        <v>116</v>
      </c>
      <c r="O359" s="198">
        <v>3</v>
      </c>
      <c r="P359" s="198" t="s">
        <v>116</v>
      </c>
      <c r="Q359" s="198" t="s">
        <v>116</v>
      </c>
      <c r="R359" s="199" t="s">
        <v>116</v>
      </c>
    </row>
    <row r="360" spans="2:18">
      <c r="B360" s="207">
        <v>161</v>
      </c>
      <c r="C360" s="197">
        <v>41</v>
      </c>
      <c r="D360" s="198">
        <v>3</v>
      </c>
      <c r="E360" s="198" t="s">
        <v>116</v>
      </c>
      <c r="F360" s="198" t="s">
        <v>116</v>
      </c>
      <c r="G360" s="198" t="s">
        <v>116</v>
      </c>
      <c r="H360" s="198" t="s">
        <v>116</v>
      </c>
      <c r="I360" s="198" t="s">
        <v>116</v>
      </c>
      <c r="J360" s="198">
        <v>0</v>
      </c>
      <c r="K360" s="198" t="s">
        <v>116</v>
      </c>
      <c r="L360" s="198" t="s">
        <v>116</v>
      </c>
      <c r="M360" s="198" t="s">
        <v>116</v>
      </c>
      <c r="N360" s="198" t="s">
        <v>116</v>
      </c>
      <c r="O360" s="198">
        <v>2</v>
      </c>
      <c r="P360" s="198" t="s">
        <v>116</v>
      </c>
      <c r="Q360" s="198" t="s">
        <v>116</v>
      </c>
      <c r="R360" s="199" t="s">
        <v>116</v>
      </c>
    </row>
    <row r="361" spans="2:18">
      <c r="B361" s="207">
        <v>162</v>
      </c>
      <c r="C361" s="197">
        <v>38</v>
      </c>
      <c r="D361" s="198">
        <v>3</v>
      </c>
      <c r="E361" s="198" t="s">
        <v>116</v>
      </c>
      <c r="F361" s="198" t="s">
        <v>116</v>
      </c>
      <c r="G361" s="198" t="s">
        <v>116</v>
      </c>
      <c r="H361" s="198" t="s">
        <v>116</v>
      </c>
      <c r="I361" s="198" t="s">
        <v>116</v>
      </c>
      <c r="J361" s="198">
        <v>0</v>
      </c>
      <c r="K361" s="198" t="s">
        <v>116</v>
      </c>
      <c r="L361" s="198" t="s">
        <v>116</v>
      </c>
      <c r="M361" s="198" t="s">
        <v>116</v>
      </c>
      <c r="N361" s="198" t="s">
        <v>116</v>
      </c>
      <c r="O361" s="198">
        <v>2</v>
      </c>
      <c r="P361" s="198" t="s">
        <v>116</v>
      </c>
      <c r="Q361" s="198" t="s">
        <v>116</v>
      </c>
      <c r="R361" s="199" t="s">
        <v>116</v>
      </c>
    </row>
    <row r="362" spans="2:18">
      <c r="B362" s="207">
        <v>163</v>
      </c>
      <c r="C362" s="197">
        <v>37</v>
      </c>
      <c r="D362" s="198">
        <v>3</v>
      </c>
      <c r="E362" s="198" t="s">
        <v>116</v>
      </c>
      <c r="F362" s="198" t="s">
        <v>116</v>
      </c>
      <c r="G362" s="198" t="s">
        <v>116</v>
      </c>
      <c r="H362" s="198" t="s">
        <v>116</v>
      </c>
      <c r="I362" s="198" t="s">
        <v>116</v>
      </c>
      <c r="J362" s="198">
        <v>0</v>
      </c>
      <c r="K362" s="198" t="s">
        <v>116</v>
      </c>
      <c r="L362" s="198" t="s">
        <v>116</v>
      </c>
      <c r="M362" s="198" t="s">
        <v>116</v>
      </c>
      <c r="N362" s="198" t="s">
        <v>116</v>
      </c>
      <c r="O362" s="198">
        <v>1</v>
      </c>
      <c r="P362" s="198" t="s">
        <v>116</v>
      </c>
      <c r="Q362" s="198" t="s">
        <v>116</v>
      </c>
      <c r="R362" s="199" t="s">
        <v>116</v>
      </c>
    </row>
    <row r="363" spans="2:18">
      <c r="B363" s="207">
        <v>164</v>
      </c>
      <c r="C363" s="197">
        <v>33</v>
      </c>
      <c r="D363" s="198">
        <v>2</v>
      </c>
      <c r="E363" s="198" t="s">
        <v>116</v>
      </c>
      <c r="F363" s="198" t="s">
        <v>116</v>
      </c>
      <c r="G363" s="198" t="s">
        <v>116</v>
      </c>
      <c r="H363" s="198" t="s">
        <v>116</v>
      </c>
      <c r="I363" s="198" t="s">
        <v>116</v>
      </c>
      <c r="J363" s="198">
        <v>0</v>
      </c>
      <c r="K363" s="198" t="s">
        <v>116</v>
      </c>
      <c r="L363" s="198" t="s">
        <v>116</v>
      </c>
      <c r="M363" s="198" t="s">
        <v>116</v>
      </c>
      <c r="N363" s="198" t="s">
        <v>116</v>
      </c>
      <c r="O363" s="198">
        <v>1</v>
      </c>
      <c r="P363" s="198" t="s">
        <v>116</v>
      </c>
      <c r="Q363" s="198" t="s">
        <v>116</v>
      </c>
      <c r="R363" s="199" t="s">
        <v>116</v>
      </c>
    </row>
    <row r="364" spans="2:18">
      <c r="B364" s="207">
        <v>165</v>
      </c>
      <c r="C364" s="197">
        <v>26</v>
      </c>
      <c r="D364" s="198">
        <v>2</v>
      </c>
      <c r="E364" s="198" t="s">
        <v>116</v>
      </c>
      <c r="F364" s="198" t="s">
        <v>116</v>
      </c>
      <c r="G364" s="198" t="s">
        <v>116</v>
      </c>
      <c r="H364" s="198" t="s">
        <v>116</v>
      </c>
      <c r="I364" s="198" t="s">
        <v>116</v>
      </c>
      <c r="J364" s="198">
        <v>0</v>
      </c>
      <c r="K364" s="198" t="s">
        <v>116</v>
      </c>
      <c r="L364" s="198" t="s">
        <v>116</v>
      </c>
      <c r="M364" s="198" t="s">
        <v>116</v>
      </c>
      <c r="N364" s="198" t="s">
        <v>116</v>
      </c>
      <c r="O364" s="198">
        <v>1</v>
      </c>
      <c r="P364" s="198" t="s">
        <v>116</v>
      </c>
      <c r="Q364" s="198" t="s">
        <v>116</v>
      </c>
      <c r="R364" s="199" t="s">
        <v>116</v>
      </c>
    </row>
    <row r="365" spans="2:18">
      <c r="B365" s="207">
        <v>166</v>
      </c>
      <c r="C365" s="197">
        <v>25</v>
      </c>
      <c r="D365" s="198">
        <v>2</v>
      </c>
      <c r="E365" s="198" t="s">
        <v>116</v>
      </c>
      <c r="F365" s="198" t="s">
        <v>116</v>
      </c>
      <c r="G365" s="198" t="s">
        <v>116</v>
      </c>
      <c r="H365" s="198" t="s">
        <v>116</v>
      </c>
      <c r="I365" s="198" t="s">
        <v>116</v>
      </c>
      <c r="J365" s="198">
        <v>0</v>
      </c>
      <c r="K365" s="198" t="s">
        <v>116</v>
      </c>
      <c r="L365" s="198" t="s">
        <v>116</v>
      </c>
      <c r="M365" s="198" t="s">
        <v>116</v>
      </c>
      <c r="N365" s="198" t="s">
        <v>116</v>
      </c>
      <c r="O365" s="198">
        <v>1</v>
      </c>
      <c r="P365" s="198" t="s">
        <v>116</v>
      </c>
      <c r="Q365" s="198" t="s">
        <v>116</v>
      </c>
      <c r="R365" s="199" t="s">
        <v>116</v>
      </c>
    </row>
    <row r="366" spans="2:18">
      <c r="B366" s="207">
        <v>167</v>
      </c>
      <c r="C366" s="197">
        <v>19</v>
      </c>
      <c r="D366" s="198">
        <v>2</v>
      </c>
      <c r="E366" s="198" t="s">
        <v>116</v>
      </c>
      <c r="F366" s="198" t="s">
        <v>116</v>
      </c>
      <c r="G366" s="198" t="s">
        <v>116</v>
      </c>
      <c r="H366" s="198" t="s">
        <v>116</v>
      </c>
      <c r="I366" s="198" t="s">
        <v>116</v>
      </c>
      <c r="J366" s="198">
        <v>0</v>
      </c>
      <c r="K366" s="198" t="s">
        <v>116</v>
      </c>
      <c r="L366" s="198" t="s">
        <v>116</v>
      </c>
      <c r="M366" s="198" t="s">
        <v>116</v>
      </c>
      <c r="N366" s="198" t="s">
        <v>116</v>
      </c>
      <c r="O366" s="198">
        <v>0</v>
      </c>
      <c r="P366" s="198" t="s">
        <v>116</v>
      </c>
      <c r="Q366" s="198" t="s">
        <v>116</v>
      </c>
      <c r="R366" s="199" t="s">
        <v>116</v>
      </c>
    </row>
    <row r="367" spans="2:18">
      <c r="B367" s="207">
        <v>168</v>
      </c>
      <c r="C367" s="197">
        <v>18</v>
      </c>
      <c r="D367" s="198">
        <v>2</v>
      </c>
      <c r="E367" s="198" t="s">
        <v>116</v>
      </c>
      <c r="F367" s="198" t="s">
        <v>116</v>
      </c>
      <c r="G367" s="198" t="s">
        <v>116</v>
      </c>
      <c r="H367" s="198" t="s">
        <v>116</v>
      </c>
      <c r="I367" s="198" t="s">
        <v>116</v>
      </c>
      <c r="J367" s="198" t="s">
        <v>116</v>
      </c>
      <c r="K367" s="198" t="s">
        <v>116</v>
      </c>
      <c r="L367" s="198" t="s">
        <v>116</v>
      </c>
      <c r="M367" s="198" t="s">
        <v>116</v>
      </c>
      <c r="N367" s="198" t="s">
        <v>116</v>
      </c>
      <c r="O367" s="198" t="s">
        <v>116</v>
      </c>
      <c r="P367" s="198" t="s">
        <v>116</v>
      </c>
      <c r="Q367" s="198" t="s">
        <v>116</v>
      </c>
      <c r="R367" s="199" t="s">
        <v>116</v>
      </c>
    </row>
    <row r="368" spans="2:18">
      <c r="B368" s="207">
        <v>169</v>
      </c>
      <c r="C368" s="197">
        <v>18</v>
      </c>
      <c r="D368" s="198">
        <v>0</v>
      </c>
      <c r="E368" s="198" t="s">
        <v>116</v>
      </c>
      <c r="F368" s="198" t="s">
        <v>116</v>
      </c>
      <c r="G368" s="198" t="s">
        <v>116</v>
      </c>
      <c r="H368" s="198" t="s">
        <v>116</v>
      </c>
      <c r="I368" s="198" t="s">
        <v>116</v>
      </c>
      <c r="J368" s="198" t="s">
        <v>116</v>
      </c>
      <c r="K368" s="198" t="s">
        <v>116</v>
      </c>
      <c r="L368" s="198" t="s">
        <v>116</v>
      </c>
      <c r="M368" s="198" t="s">
        <v>116</v>
      </c>
      <c r="N368" s="198" t="s">
        <v>116</v>
      </c>
      <c r="O368" s="198" t="s">
        <v>116</v>
      </c>
      <c r="P368" s="198" t="s">
        <v>116</v>
      </c>
      <c r="Q368" s="198" t="s">
        <v>116</v>
      </c>
      <c r="R368" s="199" t="s">
        <v>116</v>
      </c>
    </row>
    <row r="369" spans="2:18">
      <c r="B369" s="207">
        <v>170</v>
      </c>
      <c r="C369" s="197">
        <v>13</v>
      </c>
      <c r="D369" s="198">
        <v>0</v>
      </c>
      <c r="E369" s="198" t="s">
        <v>116</v>
      </c>
      <c r="F369" s="198" t="s">
        <v>116</v>
      </c>
      <c r="G369" s="198" t="s">
        <v>116</v>
      </c>
      <c r="H369" s="198" t="s">
        <v>116</v>
      </c>
      <c r="I369" s="198" t="s">
        <v>116</v>
      </c>
      <c r="J369" s="198" t="s">
        <v>116</v>
      </c>
      <c r="K369" s="198" t="s">
        <v>116</v>
      </c>
      <c r="L369" s="198" t="s">
        <v>116</v>
      </c>
      <c r="M369" s="198" t="s">
        <v>116</v>
      </c>
      <c r="N369" s="198" t="s">
        <v>116</v>
      </c>
      <c r="O369" s="198" t="s">
        <v>116</v>
      </c>
      <c r="P369" s="198" t="s">
        <v>116</v>
      </c>
      <c r="Q369" s="198" t="s">
        <v>116</v>
      </c>
      <c r="R369" s="199" t="s">
        <v>116</v>
      </c>
    </row>
    <row r="370" spans="2:18">
      <c r="B370" s="207">
        <v>171</v>
      </c>
      <c r="C370" s="197">
        <v>9</v>
      </c>
      <c r="D370" s="198">
        <v>0</v>
      </c>
      <c r="E370" s="198" t="s">
        <v>116</v>
      </c>
      <c r="F370" s="198" t="s">
        <v>116</v>
      </c>
      <c r="G370" s="198" t="s">
        <v>116</v>
      </c>
      <c r="H370" s="198" t="s">
        <v>116</v>
      </c>
      <c r="I370" s="198" t="s">
        <v>116</v>
      </c>
      <c r="J370" s="198" t="s">
        <v>116</v>
      </c>
      <c r="K370" s="198" t="s">
        <v>116</v>
      </c>
      <c r="L370" s="198" t="s">
        <v>116</v>
      </c>
      <c r="M370" s="198" t="s">
        <v>116</v>
      </c>
      <c r="N370" s="198" t="s">
        <v>116</v>
      </c>
      <c r="O370" s="198" t="s">
        <v>116</v>
      </c>
      <c r="P370" s="198" t="s">
        <v>116</v>
      </c>
      <c r="Q370" s="198" t="s">
        <v>116</v>
      </c>
      <c r="R370" s="199" t="s">
        <v>116</v>
      </c>
    </row>
    <row r="371" spans="2:18">
      <c r="B371" s="207">
        <v>172</v>
      </c>
      <c r="C371" s="197">
        <v>4</v>
      </c>
      <c r="D371" s="198">
        <v>0</v>
      </c>
      <c r="E371" s="198" t="s">
        <v>116</v>
      </c>
      <c r="F371" s="198" t="s">
        <v>116</v>
      </c>
      <c r="G371" s="198" t="s">
        <v>116</v>
      </c>
      <c r="H371" s="198" t="s">
        <v>116</v>
      </c>
      <c r="I371" s="198" t="s">
        <v>116</v>
      </c>
      <c r="J371" s="198" t="s">
        <v>116</v>
      </c>
      <c r="K371" s="198" t="s">
        <v>116</v>
      </c>
      <c r="L371" s="198" t="s">
        <v>116</v>
      </c>
      <c r="M371" s="198" t="s">
        <v>116</v>
      </c>
      <c r="N371" s="198" t="s">
        <v>116</v>
      </c>
      <c r="O371" s="198" t="s">
        <v>116</v>
      </c>
      <c r="P371" s="198" t="s">
        <v>116</v>
      </c>
      <c r="Q371" s="198" t="s">
        <v>116</v>
      </c>
      <c r="R371" s="199" t="s">
        <v>116</v>
      </c>
    </row>
    <row r="372" spans="2:18">
      <c r="B372" s="207">
        <v>173</v>
      </c>
      <c r="C372" s="197">
        <v>0</v>
      </c>
      <c r="D372" s="198">
        <v>0</v>
      </c>
      <c r="E372" s="198" t="s">
        <v>116</v>
      </c>
      <c r="F372" s="198" t="s">
        <v>116</v>
      </c>
      <c r="G372" s="198" t="s">
        <v>116</v>
      </c>
      <c r="H372" s="198" t="s">
        <v>116</v>
      </c>
      <c r="I372" s="198" t="s">
        <v>116</v>
      </c>
      <c r="J372" s="198" t="s">
        <v>116</v>
      </c>
      <c r="K372" s="198" t="s">
        <v>116</v>
      </c>
      <c r="L372" s="198" t="s">
        <v>116</v>
      </c>
      <c r="M372" s="198" t="s">
        <v>116</v>
      </c>
      <c r="N372" s="198" t="s">
        <v>116</v>
      </c>
      <c r="O372" s="198" t="s">
        <v>116</v>
      </c>
      <c r="P372" s="198" t="s">
        <v>116</v>
      </c>
      <c r="Q372" s="198" t="s">
        <v>116</v>
      </c>
      <c r="R372" s="199" t="s">
        <v>116</v>
      </c>
    </row>
    <row r="373" spans="2:18">
      <c r="B373" s="207">
        <v>174</v>
      </c>
      <c r="C373" s="197">
        <v>0</v>
      </c>
      <c r="D373" s="198" t="s">
        <v>116</v>
      </c>
      <c r="E373" s="198" t="s">
        <v>116</v>
      </c>
      <c r="F373" s="198" t="s">
        <v>116</v>
      </c>
      <c r="G373" s="198" t="s">
        <v>116</v>
      </c>
      <c r="H373" s="198" t="s">
        <v>116</v>
      </c>
      <c r="I373" s="198" t="s">
        <v>116</v>
      </c>
      <c r="J373" s="198" t="s">
        <v>116</v>
      </c>
      <c r="K373" s="198" t="s">
        <v>116</v>
      </c>
      <c r="L373" s="198" t="s">
        <v>116</v>
      </c>
      <c r="M373" s="198" t="s">
        <v>116</v>
      </c>
      <c r="N373" s="198" t="s">
        <v>116</v>
      </c>
      <c r="O373" s="198" t="s">
        <v>116</v>
      </c>
      <c r="P373" s="198" t="s">
        <v>116</v>
      </c>
      <c r="Q373" s="198" t="s">
        <v>116</v>
      </c>
      <c r="R373" s="199" t="s">
        <v>116</v>
      </c>
    </row>
    <row r="374" spans="2:18">
      <c r="B374" s="207">
        <v>175</v>
      </c>
      <c r="C374" s="197">
        <v>0</v>
      </c>
      <c r="D374" s="198" t="s">
        <v>116</v>
      </c>
      <c r="E374" s="198" t="s">
        <v>116</v>
      </c>
      <c r="F374" s="198" t="s">
        <v>116</v>
      </c>
      <c r="G374" s="198" t="s">
        <v>116</v>
      </c>
      <c r="H374" s="198" t="s">
        <v>116</v>
      </c>
      <c r="I374" s="198" t="s">
        <v>116</v>
      </c>
      <c r="J374" s="198" t="s">
        <v>116</v>
      </c>
      <c r="K374" s="198" t="s">
        <v>116</v>
      </c>
      <c r="L374" s="198" t="s">
        <v>116</v>
      </c>
      <c r="M374" s="198" t="s">
        <v>116</v>
      </c>
      <c r="N374" s="198" t="s">
        <v>116</v>
      </c>
      <c r="O374" s="198" t="s">
        <v>116</v>
      </c>
      <c r="P374" s="198" t="s">
        <v>116</v>
      </c>
      <c r="Q374" s="198" t="s">
        <v>116</v>
      </c>
      <c r="R374" s="199" t="s">
        <v>116</v>
      </c>
    </row>
    <row r="375" spans="2:18">
      <c r="B375" s="207">
        <v>176</v>
      </c>
      <c r="C375" s="197" t="s">
        <v>116</v>
      </c>
      <c r="D375" s="198" t="s">
        <v>116</v>
      </c>
      <c r="E375" s="198" t="s">
        <v>116</v>
      </c>
      <c r="F375" s="198" t="s">
        <v>116</v>
      </c>
      <c r="G375" s="198" t="s">
        <v>116</v>
      </c>
      <c r="H375" s="198" t="s">
        <v>116</v>
      </c>
      <c r="I375" s="198" t="s">
        <v>116</v>
      </c>
      <c r="J375" s="198" t="s">
        <v>116</v>
      </c>
      <c r="K375" s="198" t="s">
        <v>116</v>
      </c>
      <c r="L375" s="198" t="s">
        <v>116</v>
      </c>
      <c r="M375" s="198" t="s">
        <v>116</v>
      </c>
      <c r="N375" s="198" t="s">
        <v>116</v>
      </c>
      <c r="O375" s="198" t="s">
        <v>116</v>
      </c>
      <c r="P375" s="198" t="s">
        <v>116</v>
      </c>
      <c r="Q375" s="198" t="s">
        <v>116</v>
      </c>
      <c r="R375" s="199" t="s">
        <v>116</v>
      </c>
    </row>
    <row r="376" spans="2:18">
      <c r="B376" s="207">
        <v>177</v>
      </c>
      <c r="C376" s="197" t="s">
        <v>116</v>
      </c>
      <c r="D376" s="198" t="s">
        <v>116</v>
      </c>
      <c r="E376" s="198" t="s">
        <v>116</v>
      </c>
      <c r="F376" s="198" t="s">
        <v>116</v>
      </c>
      <c r="G376" s="198" t="s">
        <v>116</v>
      </c>
      <c r="H376" s="198" t="s">
        <v>116</v>
      </c>
      <c r="I376" s="198" t="s">
        <v>116</v>
      </c>
      <c r="J376" s="198" t="s">
        <v>116</v>
      </c>
      <c r="K376" s="198" t="s">
        <v>116</v>
      </c>
      <c r="L376" s="198" t="s">
        <v>116</v>
      </c>
      <c r="M376" s="198" t="s">
        <v>116</v>
      </c>
      <c r="N376" s="198" t="s">
        <v>116</v>
      </c>
      <c r="O376" s="198" t="s">
        <v>116</v>
      </c>
      <c r="P376" s="198" t="s">
        <v>116</v>
      </c>
      <c r="Q376" s="198" t="s">
        <v>116</v>
      </c>
      <c r="R376" s="199" t="s">
        <v>116</v>
      </c>
    </row>
    <row r="377" spans="2:18">
      <c r="B377" s="207">
        <v>178</v>
      </c>
      <c r="C377" s="197" t="s">
        <v>116</v>
      </c>
      <c r="D377" s="198" t="s">
        <v>116</v>
      </c>
      <c r="E377" s="198" t="s">
        <v>116</v>
      </c>
      <c r="F377" s="198" t="s">
        <v>116</v>
      </c>
      <c r="G377" s="198" t="s">
        <v>116</v>
      </c>
      <c r="H377" s="198" t="s">
        <v>116</v>
      </c>
      <c r="I377" s="198" t="s">
        <v>116</v>
      </c>
      <c r="J377" s="198" t="s">
        <v>116</v>
      </c>
      <c r="K377" s="198" t="s">
        <v>116</v>
      </c>
      <c r="L377" s="198" t="s">
        <v>116</v>
      </c>
      <c r="M377" s="198" t="s">
        <v>116</v>
      </c>
      <c r="N377" s="198" t="s">
        <v>116</v>
      </c>
      <c r="O377" s="198" t="s">
        <v>116</v>
      </c>
      <c r="P377" s="198" t="s">
        <v>116</v>
      </c>
      <c r="Q377" s="198" t="s">
        <v>116</v>
      </c>
      <c r="R377" s="199" t="s">
        <v>116</v>
      </c>
    </row>
    <row r="378" spans="2:18">
      <c r="B378" s="209">
        <v>179</v>
      </c>
      <c r="C378" s="200" t="s">
        <v>116</v>
      </c>
      <c r="D378" s="201" t="s">
        <v>116</v>
      </c>
      <c r="E378" s="201" t="s">
        <v>116</v>
      </c>
      <c r="F378" s="201" t="s">
        <v>116</v>
      </c>
      <c r="G378" s="201" t="s">
        <v>116</v>
      </c>
      <c r="H378" s="201" t="s">
        <v>116</v>
      </c>
      <c r="I378" s="201" t="s">
        <v>116</v>
      </c>
      <c r="J378" s="201" t="s">
        <v>116</v>
      </c>
      <c r="K378" s="201" t="s">
        <v>116</v>
      </c>
      <c r="L378" s="201" t="s">
        <v>116</v>
      </c>
      <c r="M378" s="201" t="s">
        <v>116</v>
      </c>
      <c r="N378" s="201" t="s">
        <v>116</v>
      </c>
      <c r="O378" s="201" t="s">
        <v>116</v>
      </c>
      <c r="P378" s="201" t="s">
        <v>116</v>
      </c>
      <c r="Q378" s="201" t="s">
        <v>116</v>
      </c>
      <c r="R378" s="202" t="s">
        <v>116</v>
      </c>
    </row>
  </sheetData>
  <phoneticPr fontId="3"/>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B08ED-F2CE-4A50-BE6E-CBA28C50E60B}">
  <dimension ref="A1:F184"/>
  <sheetViews>
    <sheetView topLeftCell="C1" zoomScaleNormal="100" workbookViewId="0">
      <pane xSplit="4" topLeftCell="G1" activePane="topRight" state="frozen"/>
      <selection activeCell="F22" sqref="F22"/>
      <selection pane="topRight" activeCell="F22" sqref="F22"/>
    </sheetView>
  </sheetViews>
  <sheetFormatPr defaultColWidth="8.75" defaultRowHeight="18.75"/>
  <cols>
    <col min="1" max="2" width="8.75" style="19"/>
    <col min="3" max="3" width="8.75" style="19" customWidth="1"/>
    <col min="4" max="5" width="11.75" style="19" customWidth="1"/>
    <col min="6" max="6" width="10.625" style="19" customWidth="1"/>
    <col min="7" max="16384" width="8.75" style="19"/>
  </cols>
  <sheetData>
    <row r="1" spans="1:6">
      <c r="A1" s="455" t="s">
        <v>1001</v>
      </c>
      <c r="B1" s="455" t="s">
        <v>1002</v>
      </c>
      <c r="C1" s="6"/>
      <c r="D1" s="6"/>
      <c r="E1" s="6"/>
      <c r="F1" s="6"/>
    </row>
    <row r="2" spans="1:6">
      <c r="A2" s="455"/>
      <c r="B2" s="455"/>
      <c r="C2" s="5"/>
      <c r="D2" s="5"/>
      <c r="E2" s="5"/>
      <c r="F2" s="373"/>
    </row>
    <row r="3" spans="1:6">
      <c r="A3" s="455"/>
      <c r="B3" s="455"/>
      <c r="C3" s="4"/>
      <c r="D3" s="4"/>
      <c r="E3" s="4" t="s">
        <v>306</v>
      </c>
      <c r="F3" s="3" t="s">
        <v>1003</v>
      </c>
    </row>
    <row r="4" spans="1:6">
      <c r="A4" s="2"/>
      <c r="B4" s="1" t="s">
        <v>1004</v>
      </c>
      <c r="C4" s="1"/>
      <c r="D4" s="1"/>
      <c r="E4" s="1"/>
      <c r="F4" s="1"/>
    </row>
    <row r="5" spans="1:6">
      <c r="A5" s="2" t="s">
        <v>1005</v>
      </c>
      <c r="B5" s="1" t="s">
        <v>70</v>
      </c>
      <c r="C5" s="1"/>
      <c r="D5" s="1"/>
      <c r="E5" s="1"/>
      <c r="F5" s="1"/>
    </row>
    <row r="6" spans="1:6">
      <c r="A6" s="2" t="s">
        <v>1006</v>
      </c>
      <c r="B6" s="1" t="s">
        <v>70</v>
      </c>
      <c r="C6" s="1">
        <v>1</v>
      </c>
      <c r="D6" s="1" t="s">
        <v>182</v>
      </c>
      <c r="E6" s="1" t="s">
        <v>120</v>
      </c>
      <c r="F6" s="1" t="s">
        <v>1007</v>
      </c>
    </row>
    <row r="7" spans="1:6">
      <c r="A7" s="2" t="s">
        <v>1008</v>
      </c>
      <c r="B7" s="1" t="s">
        <v>70</v>
      </c>
      <c r="C7" s="1">
        <v>2</v>
      </c>
      <c r="D7" s="1" t="s">
        <v>261</v>
      </c>
      <c r="E7" s="1" t="s">
        <v>125</v>
      </c>
      <c r="F7" s="1" t="s">
        <v>1009</v>
      </c>
    </row>
    <row r="8" spans="1:6">
      <c r="A8" s="2" t="s">
        <v>1010</v>
      </c>
      <c r="B8" s="1" t="s">
        <v>70</v>
      </c>
      <c r="C8" s="1">
        <v>3</v>
      </c>
      <c r="D8" s="1" t="s">
        <v>255</v>
      </c>
      <c r="E8" s="1" t="s">
        <v>119</v>
      </c>
      <c r="F8" s="1" t="s">
        <v>1011</v>
      </c>
    </row>
    <row r="9" spans="1:6">
      <c r="A9" s="2" t="s">
        <v>1012</v>
      </c>
      <c r="B9" s="1" t="s">
        <v>70</v>
      </c>
      <c r="C9" s="1">
        <v>4</v>
      </c>
      <c r="D9" s="1" t="s">
        <v>131</v>
      </c>
      <c r="E9" s="1" t="s">
        <v>67</v>
      </c>
      <c r="F9" s="1" t="s">
        <v>1013</v>
      </c>
    </row>
    <row r="10" spans="1:6">
      <c r="A10" s="2" t="s">
        <v>1014</v>
      </c>
      <c r="B10" s="1" t="s">
        <v>70</v>
      </c>
      <c r="C10" s="1">
        <v>5</v>
      </c>
      <c r="D10" s="1" t="s">
        <v>300</v>
      </c>
      <c r="E10" s="1" t="s">
        <v>123</v>
      </c>
      <c r="F10" s="1" t="s">
        <v>1011</v>
      </c>
    </row>
    <row r="11" spans="1:6">
      <c r="A11" s="2" t="s">
        <v>1015</v>
      </c>
      <c r="B11" s="1" t="s">
        <v>70</v>
      </c>
      <c r="C11" s="1">
        <v>6</v>
      </c>
      <c r="D11" s="1" t="s">
        <v>215</v>
      </c>
      <c r="E11" s="1" t="s">
        <v>124</v>
      </c>
      <c r="F11" s="1" t="s">
        <v>124</v>
      </c>
    </row>
    <row r="12" spans="1:6">
      <c r="A12" s="2" t="s">
        <v>1016</v>
      </c>
      <c r="B12" s="1" t="s">
        <v>70</v>
      </c>
      <c r="C12" s="1">
        <v>7</v>
      </c>
      <c r="D12" s="1" t="s">
        <v>135</v>
      </c>
      <c r="E12" s="1" t="s">
        <v>65</v>
      </c>
      <c r="F12" s="1" t="s">
        <v>1017</v>
      </c>
    </row>
    <row r="13" spans="1:6">
      <c r="A13" s="2" t="s">
        <v>1018</v>
      </c>
      <c r="B13" s="1" t="s">
        <v>70</v>
      </c>
      <c r="C13" s="1">
        <v>8</v>
      </c>
      <c r="D13" s="1" t="s">
        <v>130</v>
      </c>
      <c r="E13" s="1" t="s">
        <v>66</v>
      </c>
      <c r="F13" s="1" t="s">
        <v>1019</v>
      </c>
    </row>
    <row r="14" spans="1:6">
      <c r="A14" s="2" t="s">
        <v>1020</v>
      </c>
      <c r="B14" s="1" t="s">
        <v>70</v>
      </c>
      <c r="C14" s="1">
        <v>9</v>
      </c>
      <c r="D14" s="1" t="s">
        <v>236</v>
      </c>
      <c r="E14" s="1" t="s">
        <v>118</v>
      </c>
      <c r="F14" s="1" t="s">
        <v>1011</v>
      </c>
    </row>
    <row r="15" spans="1:6">
      <c r="A15" s="2" t="s">
        <v>1021</v>
      </c>
      <c r="B15" s="1" t="s">
        <v>70</v>
      </c>
      <c r="C15" s="1">
        <v>10</v>
      </c>
      <c r="D15" s="1" t="s">
        <v>142</v>
      </c>
      <c r="E15" s="1" t="s">
        <v>118</v>
      </c>
      <c r="F15" s="1" t="s">
        <v>1011</v>
      </c>
    </row>
    <row r="16" spans="1:6">
      <c r="A16" s="2" t="s">
        <v>1022</v>
      </c>
      <c r="B16" s="1" t="s">
        <v>70</v>
      </c>
      <c r="C16" s="1">
        <v>11</v>
      </c>
      <c r="D16" s="1" t="s">
        <v>144</v>
      </c>
      <c r="E16" s="1" t="s">
        <v>66</v>
      </c>
      <c r="F16" s="1" t="s">
        <v>1019</v>
      </c>
    </row>
    <row r="17" spans="1:6">
      <c r="A17" s="2" t="s">
        <v>1023</v>
      </c>
      <c r="B17" s="1" t="s">
        <v>70</v>
      </c>
      <c r="C17" s="1">
        <v>12</v>
      </c>
      <c r="D17" s="1" t="s">
        <v>282</v>
      </c>
      <c r="E17" s="1" t="s">
        <v>126</v>
      </c>
      <c r="F17" s="1" t="s">
        <v>1013</v>
      </c>
    </row>
    <row r="18" spans="1:6">
      <c r="A18" s="2" t="s">
        <v>1024</v>
      </c>
      <c r="B18" s="1" t="s">
        <v>70</v>
      </c>
      <c r="C18" s="1">
        <v>13</v>
      </c>
      <c r="D18" s="1" t="s">
        <v>243</v>
      </c>
      <c r="E18" s="1" t="s">
        <v>123</v>
      </c>
      <c r="F18" s="1" t="s">
        <v>1011</v>
      </c>
    </row>
    <row r="19" spans="1:6">
      <c r="A19" s="2" t="s">
        <v>1025</v>
      </c>
      <c r="B19" s="1" t="s">
        <v>70</v>
      </c>
      <c r="C19" s="1">
        <v>14</v>
      </c>
      <c r="D19" s="1" t="s">
        <v>191</v>
      </c>
      <c r="E19" s="1" t="s">
        <v>128</v>
      </c>
      <c r="F19" s="1" t="s">
        <v>1013</v>
      </c>
    </row>
    <row r="20" spans="1:6">
      <c r="A20" s="2" t="s">
        <v>1026</v>
      </c>
      <c r="B20" s="1" t="s">
        <v>70</v>
      </c>
      <c r="C20" s="1">
        <v>15</v>
      </c>
      <c r="D20" s="1" t="s">
        <v>136</v>
      </c>
      <c r="E20" s="1" t="s">
        <v>118</v>
      </c>
      <c r="F20" s="1" t="s">
        <v>1011</v>
      </c>
    </row>
    <row r="21" spans="1:6">
      <c r="A21" s="2" t="s">
        <v>1027</v>
      </c>
      <c r="B21" s="1" t="s">
        <v>70</v>
      </c>
      <c r="C21" s="1">
        <v>16</v>
      </c>
      <c r="D21" s="1" t="s">
        <v>199</v>
      </c>
      <c r="E21" s="1" t="s">
        <v>118</v>
      </c>
      <c r="F21" s="1" t="s">
        <v>1013</v>
      </c>
    </row>
    <row r="22" spans="1:6">
      <c r="A22" s="2" t="s">
        <v>1028</v>
      </c>
      <c r="B22" s="1" t="s">
        <v>70</v>
      </c>
      <c r="C22" s="1">
        <v>17</v>
      </c>
      <c r="D22" s="1" t="s">
        <v>224</v>
      </c>
      <c r="E22" s="1" t="s">
        <v>120</v>
      </c>
      <c r="F22" s="1" t="s">
        <v>1011</v>
      </c>
    </row>
    <row r="23" spans="1:6">
      <c r="A23" s="2" t="s">
        <v>1029</v>
      </c>
      <c r="B23" s="1" t="s">
        <v>70</v>
      </c>
      <c r="C23" s="1">
        <v>18</v>
      </c>
      <c r="D23" s="1" t="s">
        <v>166</v>
      </c>
      <c r="E23" s="1" t="s">
        <v>118</v>
      </c>
      <c r="F23" s="1" t="s">
        <v>1013</v>
      </c>
    </row>
    <row r="24" spans="1:6">
      <c r="A24" s="2" t="s">
        <v>1030</v>
      </c>
      <c r="B24" s="1" t="s">
        <v>70</v>
      </c>
      <c r="C24" s="1">
        <v>19</v>
      </c>
      <c r="D24" s="1" t="s">
        <v>250</v>
      </c>
      <c r="E24" s="1" t="s">
        <v>66</v>
      </c>
      <c r="F24" s="1" t="s">
        <v>1019</v>
      </c>
    </row>
    <row r="25" spans="1:6">
      <c r="A25" s="2" t="s">
        <v>1031</v>
      </c>
      <c r="B25" s="1" t="s">
        <v>70</v>
      </c>
      <c r="C25" s="1">
        <v>20</v>
      </c>
      <c r="D25" s="1" t="s">
        <v>164</v>
      </c>
      <c r="E25" s="1" t="s">
        <v>67</v>
      </c>
      <c r="F25" s="1" t="s">
        <v>1013</v>
      </c>
    </row>
    <row r="26" spans="1:6">
      <c r="A26" s="2" t="s">
        <v>1032</v>
      </c>
      <c r="B26" s="1" t="s">
        <v>70</v>
      </c>
      <c r="C26" s="1">
        <v>21</v>
      </c>
      <c r="D26" s="1" t="s">
        <v>155</v>
      </c>
      <c r="E26" s="1" t="s">
        <v>67</v>
      </c>
      <c r="F26" s="1" t="s">
        <v>1013</v>
      </c>
    </row>
    <row r="27" spans="1:6">
      <c r="A27" s="2" t="s">
        <v>1033</v>
      </c>
      <c r="B27" s="1" t="s">
        <v>70</v>
      </c>
      <c r="C27" s="1">
        <v>22</v>
      </c>
      <c r="D27" s="1" t="s">
        <v>214</v>
      </c>
      <c r="E27" s="1" t="s">
        <v>118</v>
      </c>
      <c r="F27" s="1" t="s">
        <v>1011</v>
      </c>
    </row>
    <row r="28" spans="1:6">
      <c r="A28" s="2" t="s">
        <v>1034</v>
      </c>
      <c r="B28" s="1" t="s">
        <v>70</v>
      </c>
      <c r="C28" s="1">
        <v>23</v>
      </c>
      <c r="D28" s="1" t="s">
        <v>245</v>
      </c>
      <c r="E28" s="1" t="s">
        <v>121</v>
      </c>
      <c r="F28" s="1" t="s">
        <v>124</v>
      </c>
    </row>
    <row r="29" spans="1:6">
      <c r="A29" s="2" t="s">
        <v>1035</v>
      </c>
      <c r="B29" s="1" t="s">
        <v>70</v>
      </c>
      <c r="C29" s="1">
        <v>24</v>
      </c>
      <c r="D29" s="1" t="s">
        <v>188</v>
      </c>
      <c r="E29" s="1" t="s">
        <v>120</v>
      </c>
      <c r="F29" s="1" t="s">
        <v>1011</v>
      </c>
    </row>
    <row r="30" spans="1:6">
      <c r="A30" s="2" t="s">
        <v>1036</v>
      </c>
      <c r="B30" s="1" t="s">
        <v>70</v>
      </c>
      <c r="C30" s="1">
        <v>25</v>
      </c>
      <c r="D30" s="1" t="s">
        <v>152</v>
      </c>
      <c r="E30" s="1" t="s">
        <v>118</v>
      </c>
      <c r="F30" s="1" t="s">
        <v>1013</v>
      </c>
    </row>
    <row r="31" spans="1:6">
      <c r="A31" s="2" t="s">
        <v>1037</v>
      </c>
      <c r="B31" s="1" t="s">
        <v>70</v>
      </c>
      <c r="C31" s="1">
        <v>26</v>
      </c>
      <c r="D31" s="1" t="s">
        <v>233</v>
      </c>
      <c r="E31" s="1" t="s">
        <v>118</v>
      </c>
      <c r="F31" s="1" t="s">
        <v>1013</v>
      </c>
    </row>
    <row r="32" spans="1:6">
      <c r="A32" s="2" t="s">
        <v>1038</v>
      </c>
      <c r="B32" s="1" t="s">
        <v>70</v>
      </c>
      <c r="C32" s="1">
        <v>27</v>
      </c>
      <c r="D32" s="1" t="s">
        <v>302</v>
      </c>
      <c r="E32" s="1" t="s">
        <v>118</v>
      </c>
      <c r="F32" s="1" t="s">
        <v>1013</v>
      </c>
    </row>
    <row r="33" spans="1:6">
      <c r="A33" s="2" t="s">
        <v>1039</v>
      </c>
      <c r="B33" s="1" t="s">
        <v>70</v>
      </c>
      <c r="C33" s="1">
        <v>28</v>
      </c>
      <c r="D33" s="1" t="s">
        <v>140</v>
      </c>
      <c r="E33" s="1" t="s">
        <v>118</v>
      </c>
      <c r="F33" s="1" t="s">
        <v>1013</v>
      </c>
    </row>
    <row r="34" spans="1:6">
      <c r="A34" s="2" t="s">
        <v>1040</v>
      </c>
      <c r="B34" s="1" t="s">
        <v>70</v>
      </c>
      <c r="C34" s="1">
        <v>29</v>
      </c>
      <c r="D34" s="1" t="s">
        <v>145</v>
      </c>
      <c r="E34" s="1" t="s">
        <v>67</v>
      </c>
      <c r="F34" s="1" t="s">
        <v>1013</v>
      </c>
    </row>
    <row r="35" spans="1:6">
      <c r="A35" s="2" t="s">
        <v>1041</v>
      </c>
      <c r="B35" s="1" t="s">
        <v>70</v>
      </c>
      <c r="C35" s="1">
        <v>30</v>
      </c>
      <c r="D35" s="1" t="s">
        <v>270</v>
      </c>
      <c r="E35" s="1" t="s">
        <v>123</v>
      </c>
      <c r="F35" s="1" t="s">
        <v>1011</v>
      </c>
    </row>
    <row r="36" spans="1:6">
      <c r="A36" s="2" t="s">
        <v>1042</v>
      </c>
      <c r="B36" s="1" t="s">
        <v>70</v>
      </c>
      <c r="C36" s="1">
        <v>31</v>
      </c>
      <c r="D36" s="1" t="s">
        <v>247</v>
      </c>
      <c r="E36" s="1" t="s">
        <v>120</v>
      </c>
      <c r="F36" s="1" t="s">
        <v>1011</v>
      </c>
    </row>
    <row r="37" spans="1:6">
      <c r="A37" s="2" t="s">
        <v>1043</v>
      </c>
      <c r="B37" s="1" t="s">
        <v>70</v>
      </c>
      <c r="C37" s="1">
        <v>32</v>
      </c>
      <c r="D37" s="1" t="s">
        <v>227</v>
      </c>
      <c r="E37" s="1" t="s">
        <v>123</v>
      </c>
      <c r="F37" s="1" t="s">
        <v>1011</v>
      </c>
    </row>
    <row r="38" spans="1:6">
      <c r="A38" s="2" t="s">
        <v>1044</v>
      </c>
      <c r="B38" s="1" t="s">
        <v>70</v>
      </c>
      <c r="C38" s="1">
        <v>33</v>
      </c>
      <c r="D38" s="1" t="s">
        <v>249</v>
      </c>
      <c r="E38" s="1" t="s">
        <v>120</v>
      </c>
      <c r="F38" s="1" t="s">
        <v>1011</v>
      </c>
    </row>
    <row r="39" spans="1:6">
      <c r="A39" s="2" t="s">
        <v>1045</v>
      </c>
      <c r="B39" s="1" t="s">
        <v>70</v>
      </c>
      <c r="C39" s="1">
        <v>34</v>
      </c>
      <c r="D39" s="1" t="s">
        <v>232</v>
      </c>
      <c r="E39" s="1" t="s">
        <v>120</v>
      </c>
      <c r="F39" s="1" t="s">
        <v>1011</v>
      </c>
    </row>
    <row r="40" spans="1:6">
      <c r="A40" s="2" t="s">
        <v>1046</v>
      </c>
      <c r="B40" s="1" t="s">
        <v>70</v>
      </c>
      <c r="C40" s="1">
        <v>35</v>
      </c>
      <c r="D40" s="1" t="s">
        <v>196</v>
      </c>
      <c r="E40" s="1" t="s">
        <v>125</v>
      </c>
      <c r="F40" s="1" t="s">
        <v>1009</v>
      </c>
    </row>
    <row r="41" spans="1:6">
      <c r="A41" s="2" t="s">
        <v>1047</v>
      </c>
      <c r="B41" s="1" t="s">
        <v>70</v>
      </c>
      <c r="C41" s="1">
        <v>36</v>
      </c>
      <c r="D41" s="1" t="s">
        <v>195</v>
      </c>
      <c r="E41" s="1" t="s">
        <v>120</v>
      </c>
      <c r="F41" s="1" t="s">
        <v>1011</v>
      </c>
    </row>
    <row r="42" spans="1:6">
      <c r="A42" s="2" t="s">
        <v>1048</v>
      </c>
      <c r="B42" s="1" t="s">
        <v>70</v>
      </c>
      <c r="C42" s="1">
        <v>37</v>
      </c>
      <c r="D42" s="1" t="s">
        <v>178</v>
      </c>
      <c r="E42" s="1" t="s">
        <v>120</v>
      </c>
      <c r="F42" s="1" t="s">
        <v>1011</v>
      </c>
    </row>
    <row r="43" spans="1:6">
      <c r="A43" s="2" t="s">
        <v>1049</v>
      </c>
      <c r="B43" s="1" t="s">
        <v>70</v>
      </c>
      <c r="C43" s="1">
        <v>38</v>
      </c>
      <c r="D43" s="1" t="s">
        <v>272</v>
      </c>
      <c r="E43" s="1" t="s">
        <v>125</v>
      </c>
      <c r="F43" s="1" t="s">
        <v>1009</v>
      </c>
    </row>
    <row r="44" spans="1:6">
      <c r="A44" s="2" t="s">
        <v>1050</v>
      </c>
      <c r="B44" s="1" t="s">
        <v>70</v>
      </c>
      <c r="C44" s="1">
        <v>39</v>
      </c>
      <c r="D44" s="1" t="s">
        <v>275</v>
      </c>
      <c r="E44" s="1" t="s">
        <v>125</v>
      </c>
      <c r="F44" s="1" t="s">
        <v>1009</v>
      </c>
    </row>
    <row r="45" spans="1:6">
      <c r="A45" s="2" t="s">
        <v>1051</v>
      </c>
      <c r="B45" s="1" t="s">
        <v>70</v>
      </c>
      <c r="C45" s="1">
        <v>40</v>
      </c>
      <c r="D45" s="1" t="s">
        <v>277</v>
      </c>
      <c r="E45" s="1" t="s">
        <v>125</v>
      </c>
      <c r="F45" s="1" t="s">
        <v>1009</v>
      </c>
    </row>
    <row r="46" spans="1:6">
      <c r="A46" s="2" t="s">
        <v>1052</v>
      </c>
      <c r="B46" s="1" t="s">
        <v>70</v>
      </c>
      <c r="C46" s="1">
        <v>41</v>
      </c>
      <c r="D46" s="1" t="s">
        <v>290</v>
      </c>
      <c r="E46" s="1" t="s">
        <v>125</v>
      </c>
      <c r="F46" s="1" t="s">
        <v>1009</v>
      </c>
    </row>
    <row r="47" spans="1:6">
      <c r="A47" s="2" t="s">
        <v>1053</v>
      </c>
      <c r="B47" s="1" t="s">
        <v>70</v>
      </c>
      <c r="C47" s="1">
        <v>42</v>
      </c>
      <c r="D47" s="1" t="s">
        <v>161</v>
      </c>
      <c r="E47" s="1" t="s">
        <v>125</v>
      </c>
      <c r="F47" s="1" t="s">
        <v>1009</v>
      </c>
    </row>
    <row r="48" spans="1:6">
      <c r="A48" s="2" t="s">
        <v>1054</v>
      </c>
      <c r="B48" s="1" t="s">
        <v>70</v>
      </c>
      <c r="C48" s="1">
        <v>43</v>
      </c>
      <c r="D48" s="1" t="s">
        <v>288</v>
      </c>
      <c r="E48" s="1" t="s">
        <v>125</v>
      </c>
      <c r="F48" s="1" t="s">
        <v>1009</v>
      </c>
    </row>
    <row r="49" spans="1:6">
      <c r="A49" s="2" t="s">
        <v>1055</v>
      </c>
      <c r="B49" s="1" t="s">
        <v>70</v>
      </c>
      <c r="C49" s="1">
        <v>44</v>
      </c>
      <c r="D49" s="1" t="s">
        <v>239</v>
      </c>
      <c r="E49" s="1" t="s">
        <v>125</v>
      </c>
      <c r="F49" s="1" t="s">
        <v>1009</v>
      </c>
    </row>
    <row r="50" spans="1:6">
      <c r="A50" s="2" t="s">
        <v>1056</v>
      </c>
      <c r="B50" s="1" t="s">
        <v>70</v>
      </c>
      <c r="C50" s="1">
        <v>45</v>
      </c>
      <c r="D50" s="1" t="s">
        <v>251</v>
      </c>
      <c r="E50" s="1" t="s">
        <v>125</v>
      </c>
      <c r="F50" s="1" t="s">
        <v>1009</v>
      </c>
    </row>
    <row r="51" spans="1:6">
      <c r="A51" s="2" t="s">
        <v>1057</v>
      </c>
      <c r="B51" s="1" t="s">
        <v>70</v>
      </c>
      <c r="C51" s="1">
        <v>46</v>
      </c>
      <c r="D51" s="1" t="s">
        <v>278</v>
      </c>
      <c r="E51" s="1" t="s">
        <v>125</v>
      </c>
      <c r="F51" s="1" t="s">
        <v>1009</v>
      </c>
    </row>
    <row r="52" spans="1:6">
      <c r="A52" s="2" t="s">
        <v>1058</v>
      </c>
      <c r="B52" s="1" t="s">
        <v>70</v>
      </c>
      <c r="C52" s="1">
        <v>47</v>
      </c>
      <c r="D52" s="1" t="s">
        <v>267</v>
      </c>
      <c r="E52" s="1" t="s">
        <v>122</v>
      </c>
      <c r="F52" s="1" t="s">
        <v>1009</v>
      </c>
    </row>
    <row r="53" spans="1:6">
      <c r="A53" s="2" t="s">
        <v>1059</v>
      </c>
      <c r="B53" s="1" t="s">
        <v>70</v>
      </c>
      <c r="C53" s="1">
        <v>48</v>
      </c>
      <c r="D53" s="1" t="s">
        <v>198</v>
      </c>
      <c r="E53" s="1" t="s">
        <v>122</v>
      </c>
      <c r="F53" s="1" t="s">
        <v>1009</v>
      </c>
    </row>
    <row r="54" spans="1:6">
      <c r="A54" s="2" t="s">
        <v>1060</v>
      </c>
      <c r="B54" s="1" t="s">
        <v>70</v>
      </c>
      <c r="C54" s="1">
        <v>49</v>
      </c>
      <c r="D54" s="1" t="s">
        <v>220</v>
      </c>
      <c r="E54" s="1" t="s">
        <v>122</v>
      </c>
      <c r="F54" s="1" t="s">
        <v>1009</v>
      </c>
    </row>
    <row r="55" spans="1:6">
      <c r="A55" s="2" t="s">
        <v>1061</v>
      </c>
      <c r="B55" s="1" t="s">
        <v>70</v>
      </c>
      <c r="C55" s="1">
        <v>50</v>
      </c>
      <c r="D55" s="1" t="s">
        <v>218</v>
      </c>
      <c r="E55" s="1" t="s">
        <v>122</v>
      </c>
      <c r="F55" s="1" t="s">
        <v>1009</v>
      </c>
    </row>
    <row r="56" spans="1:6">
      <c r="A56" s="2" t="s">
        <v>1062</v>
      </c>
      <c r="B56" s="1" t="s">
        <v>70</v>
      </c>
      <c r="C56" s="1">
        <v>51</v>
      </c>
      <c r="D56" s="1" t="s">
        <v>237</v>
      </c>
      <c r="E56" s="1" t="s">
        <v>122</v>
      </c>
      <c r="F56" s="1" t="s">
        <v>1009</v>
      </c>
    </row>
    <row r="57" spans="1:6">
      <c r="A57" s="2" t="s">
        <v>1063</v>
      </c>
      <c r="B57" s="1" t="s">
        <v>70</v>
      </c>
      <c r="C57" s="1">
        <v>52</v>
      </c>
      <c r="D57" s="1" t="s">
        <v>248</v>
      </c>
      <c r="E57" s="1" t="s">
        <v>122</v>
      </c>
      <c r="F57" s="1" t="s">
        <v>1009</v>
      </c>
    </row>
    <row r="58" spans="1:6">
      <c r="A58" s="2" t="s">
        <v>1064</v>
      </c>
      <c r="B58" s="1" t="s">
        <v>70</v>
      </c>
      <c r="C58" s="1">
        <v>53</v>
      </c>
      <c r="D58" s="1" t="s">
        <v>253</v>
      </c>
      <c r="E58" s="1" t="s">
        <v>122</v>
      </c>
      <c r="F58" s="1" t="s">
        <v>1009</v>
      </c>
    </row>
    <row r="59" spans="1:6">
      <c r="A59" s="2" t="s">
        <v>1065</v>
      </c>
      <c r="B59" s="1" t="s">
        <v>70</v>
      </c>
      <c r="C59" s="1">
        <v>54</v>
      </c>
      <c r="D59" s="1" t="s">
        <v>281</v>
      </c>
      <c r="E59" s="1" t="s">
        <v>119</v>
      </c>
      <c r="F59" s="1" t="s">
        <v>1011</v>
      </c>
    </row>
    <row r="60" spans="1:6">
      <c r="A60" s="2" t="s">
        <v>1066</v>
      </c>
      <c r="B60" s="1" t="s">
        <v>70</v>
      </c>
      <c r="C60" s="1">
        <v>55</v>
      </c>
      <c r="D60" s="1" t="s">
        <v>293</v>
      </c>
      <c r="E60" s="1" t="s">
        <v>119</v>
      </c>
      <c r="F60" s="1" t="s">
        <v>1011</v>
      </c>
    </row>
    <row r="61" spans="1:6">
      <c r="A61" s="2" t="s">
        <v>1067</v>
      </c>
      <c r="B61" s="1" t="s">
        <v>70</v>
      </c>
      <c r="C61" s="1">
        <v>56</v>
      </c>
      <c r="D61" s="1" t="s">
        <v>172</v>
      </c>
      <c r="E61" s="1" t="s">
        <v>119</v>
      </c>
      <c r="F61" s="1" t="s">
        <v>1011</v>
      </c>
    </row>
    <row r="62" spans="1:6">
      <c r="A62" s="2" t="s">
        <v>1068</v>
      </c>
      <c r="B62" s="1" t="s">
        <v>70</v>
      </c>
      <c r="C62" s="1">
        <v>57</v>
      </c>
      <c r="D62" s="1" t="s">
        <v>223</v>
      </c>
      <c r="E62" s="1" t="s">
        <v>119</v>
      </c>
      <c r="F62" s="1" t="s">
        <v>1011</v>
      </c>
    </row>
    <row r="63" spans="1:6">
      <c r="A63" s="2" t="s">
        <v>1069</v>
      </c>
      <c r="B63" s="1" t="s">
        <v>70</v>
      </c>
      <c r="C63" s="1">
        <v>58</v>
      </c>
      <c r="D63" s="1" t="s">
        <v>259</v>
      </c>
      <c r="E63" s="1" t="s">
        <v>119</v>
      </c>
      <c r="F63" s="1" t="s">
        <v>1011</v>
      </c>
    </row>
    <row r="64" spans="1:6">
      <c r="A64" s="2" t="s">
        <v>1070</v>
      </c>
      <c r="B64" s="1" t="s">
        <v>70</v>
      </c>
      <c r="C64" s="1">
        <v>59</v>
      </c>
      <c r="D64" s="1" t="s">
        <v>225</v>
      </c>
      <c r="E64" s="1" t="s">
        <v>119</v>
      </c>
      <c r="F64" s="1" t="s">
        <v>1011</v>
      </c>
    </row>
    <row r="65" spans="1:6">
      <c r="A65" s="2" t="s">
        <v>1071</v>
      </c>
      <c r="B65" s="1" t="s">
        <v>70</v>
      </c>
      <c r="C65" s="1">
        <v>60</v>
      </c>
      <c r="D65" s="1" t="s">
        <v>231</v>
      </c>
      <c r="E65" s="1" t="s">
        <v>119</v>
      </c>
      <c r="F65" s="1" t="s">
        <v>1011</v>
      </c>
    </row>
    <row r="66" spans="1:6">
      <c r="A66" s="2" t="s">
        <v>1072</v>
      </c>
      <c r="B66" s="1" t="s">
        <v>70</v>
      </c>
      <c r="C66" s="1">
        <v>61</v>
      </c>
      <c r="D66" s="1" t="s">
        <v>260</v>
      </c>
      <c r="E66" s="1" t="s">
        <v>119</v>
      </c>
      <c r="F66" s="1" t="s">
        <v>1011</v>
      </c>
    </row>
    <row r="67" spans="1:6">
      <c r="A67" s="2" t="s">
        <v>1073</v>
      </c>
      <c r="B67" s="1" t="s">
        <v>70</v>
      </c>
      <c r="C67" s="1">
        <v>62</v>
      </c>
      <c r="D67" s="1" t="s">
        <v>219</v>
      </c>
      <c r="E67" s="1" t="s">
        <v>119</v>
      </c>
      <c r="F67" s="1" t="s">
        <v>1011</v>
      </c>
    </row>
    <row r="68" spans="1:6">
      <c r="A68" s="2" t="s">
        <v>1074</v>
      </c>
      <c r="B68" s="1" t="s">
        <v>70</v>
      </c>
      <c r="C68" s="1">
        <v>63</v>
      </c>
      <c r="D68" s="1" t="s">
        <v>230</v>
      </c>
      <c r="E68" s="1" t="s">
        <v>119</v>
      </c>
      <c r="F68" s="1" t="s">
        <v>1011</v>
      </c>
    </row>
    <row r="69" spans="1:6">
      <c r="A69" s="2" t="s">
        <v>1075</v>
      </c>
      <c r="B69" s="1" t="s">
        <v>70</v>
      </c>
      <c r="C69" s="1">
        <v>64</v>
      </c>
      <c r="D69" s="1" t="s">
        <v>179</v>
      </c>
      <c r="E69" s="1" t="s">
        <v>119</v>
      </c>
      <c r="F69" s="1" t="s">
        <v>1011</v>
      </c>
    </row>
    <row r="70" spans="1:6">
      <c r="A70" s="2" t="s">
        <v>1076</v>
      </c>
      <c r="B70" s="1" t="s">
        <v>70</v>
      </c>
      <c r="C70" s="1">
        <v>65</v>
      </c>
      <c r="D70" s="1" t="s">
        <v>294</v>
      </c>
      <c r="E70" s="1" t="s">
        <v>119</v>
      </c>
      <c r="F70" s="1" t="s">
        <v>1011</v>
      </c>
    </row>
    <row r="71" spans="1:6">
      <c r="A71" s="2" t="s">
        <v>1077</v>
      </c>
      <c r="B71" s="1" t="s">
        <v>70</v>
      </c>
      <c r="C71" s="1">
        <v>66</v>
      </c>
      <c r="D71" s="1" t="s">
        <v>303</v>
      </c>
      <c r="E71" s="1" t="s">
        <v>119</v>
      </c>
      <c r="F71" s="1" t="s">
        <v>1011</v>
      </c>
    </row>
    <row r="72" spans="1:6">
      <c r="A72" s="2" t="s">
        <v>1078</v>
      </c>
      <c r="B72" s="1" t="s">
        <v>70</v>
      </c>
      <c r="C72" s="1">
        <v>67</v>
      </c>
      <c r="D72" s="1" t="s">
        <v>301</v>
      </c>
      <c r="E72" s="1" t="s">
        <v>119</v>
      </c>
      <c r="F72" s="1" t="s">
        <v>1011</v>
      </c>
    </row>
    <row r="73" spans="1:6">
      <c r="A73" s="2" t="s">
        <v>1079</v>
      </c>
      <c r="B73" s="1" t="s">
        <v>70</v>
      </c>
      <c r="C73" s="1">
        <v>68</v>
      </c>
      <c r="D73" s="1" t="s">
        <v>286</v>
      </c>
      <c r="E73" s="1" t="s">
        <v>119</v>
      </c>
      <c r="F73" s="1" t="s">
        <v>1011</v>
      </c>
    </row>
    <row r="74" spans="1:6">
      <c r="A74" s="2" t="s">
        <v>1080</v>
      </c>
      <c r="B74" s="1" t="s">
        <v>70</v>
      </c>
      <c r="C74" s="1">
        <v>69</v>
      </c>
      <c r="D74" s="1" t="s">
        <v>299</v>
      </c>
      <c r="E74" s="1" t="s">
        <v>119</v>
      </c>
      <c r="F74" s="1" t="s">
        <v>1011</v>
      </c>
    </row>
    <row r="75" spans="1:6">
      <c r="A75" s="2" t="s">
        <v>1081</v>
      </c>
      <c r="B75" s="1" t="s">
        <v>70</v>
      </c>
      <c r="C75" s="1">
        <v>70</v>
      </c>
      <c r="D75" s="1" t="s">
        <v>146</v>
      </c>
      <c r="E75" s="1" t="s">
        <v>119</v>
      </c>
      <c r="F75" s="1" t="s">
        <v>1011</v>
      </c>
    </row>
    <row r="76" spans="1:6">
      <c r="A76" s="2" t="s">
        <v>1082</v>
      </c>
      <c r="B76" s="1" t="s">
        <v>70</v>
      </c>
      <c r="C76" s="1">
        <v>71</v>
      </c>
      <c r="D76" s="1" t="s">
        <v>137</v>
      </c>
      <c r="E76" s="1" t="s">
        <v>119</v>
      </c>
      <c r="F76" s="1" t="s">
        <v>1011</v>
      </c>
    </row>
    <row r="77" spans="1:6">
      <c r="A77" s="2" t="s">
        <v>1083</v>
      </c>
      <c r="B77" s="1" t="s">
        <v>70</v>
      </c>
      <c r="C77" s="1">
        <v>72</v>
      </c>
      <c r="D77" s="1" t="s">
        <v>266</v>
      </c>
      <c r="E77" s="1" t="s">
        <v>119</v>
      </c>
      <c r="F77" s="1" t="s">
        <v>1011</v>
      </c>
    </row>
    <row r="78" spans="1:6">
      <c r="A78" s="2" t="s">
        <v>1084</v>
      </c>
      <c r="B78" s="1" t="s">
        <v>70</v>
      </c>
      <c r="C78" s="1">
        <v>73</v>
      </c>
      <c r="D78" s="1" t="s">
        <v>156</v>
      </c>
      <c r="E78" s="1" t="s">
        <v>118</v>
      </c>
      <c r="F78" s="1" t="s">
        <v>1011</v>
      </c>
    </row>
    <row r="79" spans="1:6">
      <c r="A79" s="2" t="s">
        <v>1085</v>
      </c>
      <c r="B79" s="1" t="s">
        <v>70</v>
      </c>
      <c r="C79" s="1">
        <v>74</v>
      </c>
      <c r="D79" s="1" t="s">
        <v>269</v>
      </c>
      <c r="E79" s="1" t="s">
        <v>118</v>
      </c>
      <c r="F79" s="1" t="s">
        <v>1013</v>
      </c>
    </row>
    <row r="80" spans="1:6">
      <c r="A80" s="2" t="s">
        <v>1086</v>
      </c>
      <c r="B80" s="1" t="s">
        <v>70</v>
      </c>
      <c r="C80" s="1">
        <v>75</v>
      </c>
      <c r="D80" s="1" t="s">
        <v>356</v>
      </c>
      <c r="E80" s="1" t="s">
        <v>118</v>
      </c>
      <c r="F80" s="1" t="s">
        <v>1013</v>
      </c>
    </row>
    <row r="81" spans="1:6">
      <c r="A81" s="2" t="s">
        <v>1087</v>
      </c>
      <c r="B81" s="1" t="s">
        <v>70</v>
      </c>
      <c r="C81" s="1">
        <v>76</v>
      </c>
      <c r="D81" s="1" t="s">
        <v>208</v>
      </c>
      <c r="E81" s="1" t="s">
        <v>118</v>
      </c>
      <c r="F81" s="1" t="s">
        <v>1011</v>
      </c>
    </row>
    <row r="82" spans="1:6">
      <c r="A82" s="2" t="s">
        <v>1088</v>
      </c>
      <c r="B82" s="1" t="s">
        <v>70</v>
      </c>
      <c r="C82" s="1">
        <v>77</v>
      </c>
      <c r="D82" s="1" t="s">
        <v>151</v>
      </c>
      <c r="E82" s="1" t="s">
        <v>118</v>
      </c>
      <c r="F82" s="1" t="s">
        <v>1011</v>
      </c>
    </row>
    <row r="83" spans="1:6">
      <c r="A83" s="2" t="s">
        <v>1089</v>
      </c>
      <c r="B83" s="1" t="s">
        <v>70</v>
      </c>
      <c r="C83" s="1">
        <v>78</v>
      </c>
      <c r="D83" s="1" t="s">
        <v>175</v>
      </c>
      <c r="E83" s="1" t="s">
        <v>118</v>
      </c>
      <c r="F83" s="1" t="s">
        <v>1011</v>
      </c>
    </row>
    <row r="84" spans="1:6">
      <c r="A84" s="2" t="s">
        <v>1090</v>
      </c>
      <c r="B84" s="1" t="s">
        <v>70</v>
      </c>
      <c r="C84" s="1">
        <v>79</v>
      </c>
      <c r="D84" s="1" t="s">
        <v>138</v>
      </c>
      <c r="E84" s="1" t="s">
        <v>118</v>
      </c>
      <c r="F84" s="1" t="s">
        <v>1011</v>
      </c>
    </row>
    <row r="85" spans="1:6">
      <c r="A85" s="2" t="s">
        <v>1091</v>
      </c>
      <c r="B85" s="1" t="s">
        <v>70</v>
      </c>
      <c r="C85" s="1">
        <v>80</v>
      </c>
      <c r="D85" s="1" t="s">
        <v>174</v>
      </c>
      <c r="E85" s="1" t="s">
        <v>118</v>
      </c>
      <c r="F85" s="1" t="s">
        <v>1013</v>
      </c>
    </row>
    <row r="86" spans="1:6">
      <c r="A86" s="2" t="s">
        <v>1092</v>
      </c>
      <c r="B86" s="1" t="s">
        <v>70</v>
      </c>
      <c r="C86" s="1">
        <v>81</v>
      </c>
      <c r="D86" s="1" t="s">
        <v>159</v>
      </c>
      <c r="E86" s="1" t="s">
        <v>118</v>
      </c>
      <c r="F86" s="1" t="s">
        <v>1013</v>
      </c>
    </row>
    <row r="87" spans="1:6">
      <c r="A87" s="2" t="s">
        <v>1093</v>
      </c>
      <c r="B87" s="1" t="s">
        <v>70</v>
      </c>
      <c r="C87" s="1">
        <v>82</v>
      </c>
      <c r="D87" s="1" t="s">
        <v>168</v>
      </c>
      <c r="E87" s="1" t="s">
        <v>118</v>
      </c>
      <c r="F87" s="1" t="s">
        <v>1013</v>
      </c>
    </row>
    <row r="88" spans="1:6">
      <c r="A88" s="2" t="s">
        <v>1094</v>
      </c>
      <c r="B88" s="1" t="s">
        <v>70</v>
      </c>
      <c r="C88" s="1">
        <v>83</v>
      </c>
      <c r="D88" s="1" t="s">
        <v>201</v>
      </c>
      <c r="E88" s="1" t="s">
        <v>118</v>
      </c>
      <c r="F88" s="1" t="s">
        <v>1013</v>
      </c>
    </row>
    <row r="89" spans="1:6">
      <c r="A89" s="2" t="s">
        <v>1095</v>
      </c>
      <c r="B89" s="1" t="s">
        <v>70</v>
      </c>
      <c r="C89" s="1">
        <v>84</v>
      </c>
      <c r="D89" s="1" t="s">
        <v>216</v>
      </c>
      <c r="E89" s="1" t="s">
        <v>118</v>
      </c>
      <c r="F89" s="1" t="s">
        <v>1013</v>
      </c>
    </row>
    <row r="90" spans="1:6">
      <c r="A90" s="2" t="s">
        <v>1096</v>
      </c>
      <c r="B90" s="1" t="s">
        <v>70</v>
      </c>
      <c r="C90" s="1">
        <v>85</v>
      </c>
      <c r="D90" s="1" t="s">
        <v>229</v>
      </c>
      <c r="E90" s="1" t="s">
        <v>118</v>
      </c>
      <c r="F90" s="1" t="s">
        <v>1013</v>
      </c>
    </row>
    <row r="91" spans="1:6">
      <c r="A91" s="2" t="s">
        <v>1097</v>
      </c>
      <c r="B91" s="1" t="s">
        <v>70</v>
      </c>
      <c r="C91" s="1">
        <v>86</v>
      </c>
      <c r="D91" s="1" t="s">
        <v>185</v>
      </c>
      <c r="E91" s="1" t="s">
        <v>118</v>
      </c>
      <c r="F91" s="1" t="s">
        <v>1013</v>
      </c>
    </row>
    <row r="92" spans="1:6">
      <c r="A92" s="2" t="s">
        <v>1098</v>
      </c>
      <c r="B92" s="1" t="s">
        <v>70</v>
      </c>
      <c r="C92" s="1">
        <v>87</v>
      </c>
      <c r="D92" s="1" t="s">
        <v>192</v>
      </c>
      <c r="E92" s="1" t="s">
        <v>67</v>
      </c>
      <c r="F92" s="1" t="s">
        <v>1013</v>
      </c>
    </row>
    <row r="93" spans="1:6">
      <c r="A93" s="2" t="s">
        <v>1099</v>
      </c>
      <c r="B93" s="1" t="s">
        <v>70</v>
      </c>
      <c r="C93" s="1">
        <v>88</v>
      </c>
      <c r="D93" s="1" t="s">
        <v>256</v>
      </c>
      <c r="E93" s="1" t="s">
        <v>67</v>
      </c>
      <c r="F93" s="1" t="s">
        <v>1013</v>
      </c>
    </row>
    <row r="94" spans="1:6">
      <c r="A94" s="2" t="s">
        <v>1100</v>
      </c>
      <c r="B94" s="1" t="s">
        <v>70</v>
      </c>
      <c r="C94" s="1">
        <v>89</v>
      </c>
      <c r="D94" s="1" t="s">
        <v>171</v>
      </c>
      <c r="E94" s="1" t="s">
        <v>67</v>
      </c>
      <c r="F94" s="1" t="s">
        <v>1013</v>
      </c>
    </row>
    <row r="95" spans="1:6">
      <c r="A95" s="2" t="s">
        <v>1101</v>
      </c>
      <c r="B95" s="1" t="s">
        <v>70</v>
      </c>
      <c r="C95" s="1">
        <v>90</v>
      </c>
      <c r="D95" s="1" t="s">
        <v>210</v>
      </c>
      <c r="E95" s="1" t="s">
        <v>67</v>
      </c>
      <c r="F95" s="1" t="s">
        <v>1013</v>
      </c>
    </row>
    <row r="96" spans="1:6">
      <c r="A96" s="2" t="s">
        <v>1102</v>
      </c>
      <c r="B96" s="1" t="s">
        <v>70</v>
      </c>
      <c r="C96" s="1">
        <v>91</v>
      </c>
      <c r="D96" s="1" t="s">
        <v>279</v>
      </c>
      <c r="E96" s="1" t="s">
        <v>67</v>
      </c>
      <c r="F96" s="1" t="s">
        <v>1013</v>
      </c>
    </row>
    <row r="97" spans="1:6">
      <c r="A97" s="2" t="s">
        <v>1103</v>
      </c>
      <c r="B97" s="1" t="s">
        <v>70</v>
      </c>
      <c r="C97" s="1">
        <v>92</v>
      </c>
      <c r="D97" s="1" t="s">
        <v>257</v>
      </c>
      <c r="E97" s="1" t="s">
        <v>67</v>
      </c>
      <c r="F97" s="1" t="s">
        <v>1013</v>
      </c>
    </row>
    <row r="98" spans="1:6">
      <c r="A98" s="2" t="s">
        <v>1104</v>
      </c>
      <c r="B98" s="1" t="s">
        <v>70</v>
      </c>
      <c r="C98" s="1">
        <v>93</v>
      </c>
      <c r="D98" s="1" t="s">
        <v>206</v>
      </c>
      <c r="E98" s="1" t="s">
        <v>67</v>
      </c>
      <c r="F98" s="1" t="s">
        <v>1013</v>
      </c>
    </row>
    <row r="99" spans="1:6">
      <c r="A99" s="2" t="s">
        <v>1105</v>
      </c>
      <c r="B99" s="1" t="s">
        <v>70</v>
      </c>
      <c r="C99" s="1">
        <v>94</v>
      </c>
      <c r="D99" s="1" t="s">
        <v>186</v>
      </c>
      <c r="E99" s="1" t="s">
        <v>67</v>
      </c>
      <c r="F99" s="1" t="s">
        <v>1013</v>
      </c>
    </row>
    <row r="100" spans="1:6">
      <c r="A100" s="2" t="s">
        <v>1106</v>
      </c>
      <c r="B100" s="1" t="s">
        <v>70</v>
      </c>
      <c r="C100" s="1">
        <v>95</v>
      </c>
      <c r="D100" s="1" t="s">
        <v>205</v>
      </c>
      <c r="E100" s="1" t="s">
        <v>67</v>
      </c>
      <c r="F100" s="1" t="s">
        <v>1013</v>
      </c>
    </row>
    <row r="101" spans="1:6">
      <c r="A101" s="2" t="s">
        <v>1107</v>
      </c>
      <c r="B101" s="1" t="s">
        <v>70</v>
      </c>
      <c r="C101" s="1">
        <v>96</v>
      </c>
      <c r="D101" s="1" t="s">
        <v>189</v>
      </c>
      <c r="E101" s="1" t="s">
        <v>67</v>
      </c>
      <c r="F101" s="1" t="s">
        <v>1013</v>
      </c>
    </row>
    <row r="102" spans="1:6">
      <c r="A102" s="2" t="s">
        <v>1108</v>
      </c>
      <c r="B102" s="1" t="s">
        <v>70</v>
      </c>
      <c r="C102" s="1">
        <v>97</v>
      </c>
      <c r="D102" s="1" t="s">
        <v>263</v>
      </c>
      <c r="E102" s="1" t="s">
        <v>67</v>
      </c>
      <c r="F102" s="1" t="s">
        <v>1013</v>
      </c>
    </row>
    <row r="103" spans="1:6">
      <c r="A103" s="2" t="s">
        <v>1109</v>
      </c>
      <c r="B103" s="1" t="s">
        <v>70</v>
      </c>
      <c r="C103" s="1">
        <v>98</v>
      </c>
      <c r="D103" s="1" t="s">
        <v>285</v>
      </c>
      <c r="E103" s="1" t="s">
        <v>67</v>
      </c>
      <c r="F103" s="1" t="s">
        <v>1013</v>
      </c>
    </row>
    <row r="104" spans="1:6">
      <c r="A104" s="2" t="s">
        <v>1110</v>
      </c>
      <c r="B104" s="1" t="s">
        <v>70</v>
      </c>
      <c r="C104" s="1">
        <v>99</v>
      </c>
      <c r="D104" s="1" t="s">
        <v>213</v>
      </c>
      <c r="E104" s="1" t="s">
        <v>67</v>
      </c>
      <c r="F104" s="1" t="s">
        <v>1013</v>
      </c>
    </row>
    <row r="105" spans="1:6">
      <c r="A105" s="2" t="s">
        <v>1111</v>
      </c>
      <c r="B105" s="1" t="s">
        <v>70</v>
      </c>
      <c r="C105" s="1">
        <v>100</v>
      </c>
      <c r="D105" s="1" t="s">
        <v>187</v>
      </c>
      <c r="E105" s="1" t="s">
        <v>67</v>
      </c>
      <c r="F105" s="1" t="s">
        <v>1013</v>
      </c>
    </row>
    <row r="106" spans="1:6">
      <c r="A106" s="2" t="s">
        <v>1112</v>
      </c>
      <c r="B106" s="1" t="s">
        <v>70</v>
      </c>
      <c r="C106" s="1">
        <v>101</v>
      </c>
      <c r="D106" s="1" t="s">
        <v>274</v>
      </c>
      <c r="E106" s="1" t="s">
        <v>67</v>
      </c>
      <c r="F106" s="1" t="s">
        <v>1013</v>
      </c>
    </row>
    <row r="107" spans="1:6">
      <c r="A107" s="2" t="s">
        <v>1113</v>
      </c>
      <c r="B107" s="1" t="s">
        <v>70</v>
      </c>
      <c r="C107" s="1">
        <v>102</v>
      </c>
      <c r="D107" s="1" t="s">
        <v>207</v>
      </c>
      <c r="E107" s="1" t="s">
        <v>67</v>
      </c>
      <c r="F107" s="1" t="s">
        <v>1013</v>
      </c>
    </row>
    <row r="108" spans="1:6">
      <c r="A108" s="2" t="s">
        <v>1114</v>
      </c>
      <c r="B108" s="1" t="s">
        <v>70</v>
      </c>
      <c r="C108" s="1">
        <v>103</v>
      </c>
      <c r="D108" s="1" t="s">
        <v>141</v>
      </c>
      <c r="E108" s="1" t="s">
        <v>67</v>
      </c>
      <c r="F108" s="1" t="s">
        <v>1013</v>
      </c>
    </row>
    <row r="109" spans="1:6">
      <c r="A109" s="2" t="s">
        <v>1115</v>
      </c>
      <c r="B109" s="1" t="s">
        <v>70</v>
      </c>
      <c r="C109" s="1">
        <v>104</v>
      </c>
      <c r="D109" s="1" t="s">
        <v>193</v>
      </c>
      <c r="E109" s="1" t="s">
        <v>67</v>
      </c>
      <c r="F109" s="1" t="s">
        <v>1013</v>
      </c>
    </row>
    <row r="110" spans="1:6">
      <c r="A110" s="2" t="s">
        <v>1116</v>
      </c>
      <c r="B110" s="1" t="s">
        <v>70</v>
      </c>
      <c r="C110" s="1">
        <v>105</v>
      </c>
      <c r="D110" s="1" t="s">
        <v>133</v>
      </c>
      <c r="E110" s="1" t="s">
        <v>67</v>
      </c>
      <c r="F110" s="1" t="s">
        <v>1013</v>
      </c>
    </row>
    <row r="111" spans="1:6">
      <c r="A111" s="2" t="s">
        <v>1117</v>
      </c>
      <c r="B111" s="1" t="s">
        <v>70</v>
      </c>
      <c r="C111" s="1">
        <v>106</v>
      </c>
      <c r="D111" s="1" t="s">
        <v>157</v>
      </c>
      <c r="E111" s="1" t="s">
        <v>126</v>
      </c>
      <c r="F111" s="1" t="s">
        <v>1013</v>
      </c>
    </row>
    <row r="112" spans="1:6">
      <c r="A112" s="2" t="s">
        <v>1118</v>
      </c>
      <c r="B112" s="1" t="s">
        <v>70</v>
      </c>
      <c r="C112" s="1">
        <v>107</v>
      </c>
      <c r="D112" s="1" t="s">
        <v>254</v>
      </c>
      <c r="E112" s="1" t="s">
        <v>126</v>
      </c>
      <c r="F112" s="1" t="s">
        <v>1013</v>
      </c>
    </row>
    <row r="113" spans="1:6">
      <c r="A113" s="2" t="s">
        <v>1119</v>
      </c>
      <c r="B113" s="1" t="s">
        <v>70</v>
      </c>
      <c r="C113" s="1">
        <v>108</v>
      </c>
      <c r="D113" s="1" t="s">
        <v>283</v>
      </c>
      <c r="E113" s="1" t="s">
        <v>126</v>
      </c>
      <c r="F113" s="1" t="s">
        <v>1013</v>
      </c>
    </row>
    <row r="114" spans="1:6">
      <c r="A114" s="2" t="s">
        <v>1120</v>
      </c>
      <c r="B114" s="1" t="s">
        <v>70</v>
      </c>
      <c r="C114" s="1">
        <v>109</v>
      </c>
      <c r="D114" s="1" t="s">
        <v>276</v>
      </c>
      <c r="E114" s="1" t="s">
        <v>126</v>
      </c>
      <c r="F114" s="1" t="s">
        <v>1013</v>
      </c>
    </row>
    <row r="115" spans="1:6">
      <c r="A115" s="2" t="s">
        <v>1121</v>
      </c>
      <c r="B115" s="1" t="s">
        <v>70</v>
      </c>
      <c r="C115" s="1">
        <v>110</v>
      </c>
      <c r="D115" s="1" t="s">
        <v>284</v>
      </c>
      <c r="E115" s="1" t="s">
        <v>126</v>
      </c>
      <c r="F115" s="1" t="s">
        <v>1013</v>
      </c>
    </row>
    <row r="116" spans="1:6">
      <c r="A116" s="2" t="s">
        <v>1122</v>
      </c>
      <c r="B116" s="1" t="s">
        <v>70</v>
      </c>
      <c r="C116" s="1">
        <v>111</v>
      </c>
      <c r="D116" s="1" t="s">
        <v>287</v>
      </c>
      <c r="E116" s="1" t="s">
        <v>126</v>
      </c>
      <c r="F116" s="1" t="s">
        <v>1013</v>
      </c>
    </row>
    <row r="117" spans="1:6">
      <c r="A117" s="2" t="s">
        <v>1123</v>
      </c>
      <c r="B117" s="1" t="s">
        <v>70</v>
      </c>
      <c r="C117" s="1">
        <v>112</v>
      </c>
      <c r="D117" s="1" t="s">
        <v>246</v>
      </c>
      <c r="E117" s="1" t="s">
        <v>126</v>
      </c>
      <c r="F117" s="1" t="s">
        <v>1013</v>
      </c>
    </row>
    <row r="118" spans="1:6">
      <c r="A118" s="2" t="s">
        <v>1124</v>
      </c>
      <c r="B118" s="1" t="s">
        <v>70</v>
      </c>
      <c r="C118" s="1">
        <v>113</v>
      </c>
      <c r="D118" s="1" t="s">
        <v>268</v>
      </c>
      <c r="E118" s="1" t="s">
        <v>128</v>
      </c>
      <c r="F118" s="1" t="s">
        <v>1013</v>
      </c>
    </row>
    <row r="119" spans="1:6">
      <c r="A119" s="2" t="s">
        <v>1125</v>
      </c>
      <c r="B119" s="1" t="s">
        <v>70</v>
      </c>
      <c r="C119" s="1">
        <v>114</v>
      </c>
      <c r="D119" s="1" t="s">
        <v>271</v>
      </c>
      <c r="E119" s="1" t="s">
        <v>128</v>
      </c>
      <c r="F119" s="1" t="s">
        <v>1013</v>
      </c>
    </row>
    <row r="120" spans="1:6">
      <c r="A120" s="2" t="s">
        <v>1126</v>
      </c>
      <c r="B120" s="1" t="s">
        <v>70</v>
      </c>
      <c r="C120" s="1">
        <v>115</v>
      </c>
      <c r="D120" s="1" t="s">
        <v>292</v>
      </c>
      <c r="E120" s="1" t="s">
        <v>128</v>
      </c>
      <c r="F120" s="1" t="s">
        <v>1013</v>
      </c>
    </row>
    <row r="121" spans="1:6">
      <c r="A121" s="2" t="s">
        <v>1127</v>
      </c>
      <c r="B121" s="1" t="s">
        <v>70</v>
      </c>
      <c r="C121" s="1">
        <v>116</v>
      </c>
      <c r="D121" s="1" t="s">
        <v>240</v>
      </c>
      <c r="E121" s="1" t="s">
        <v>128</v>
      </c>
      <c r="F121" s="1" t="s">
        <v>1013</v>
      </c>
    </row>
    <row r="122" spans="1:6">
      <c r="A122" s="2" t="s">
        <v>1128</v>
      </c>
      <c r="B122" s="1" t="s">
        <v>70</v>
      </c>
      <c r="C122" s="1">
        <v>117</v>
      </c>
      <c r="D122" s="1" t="s">
        <v>222</v>
      </c>
      <c r="E122" s="1" t="s">
        <v>128</v>
      </c>
      <c r="F122" s="1" t="s">
        <v>1013</v>
      </c>
    </row>
    <row r="123" spans="1:6">
      <c r="A123" s="2" t="s">
        <v>1129</v>
      </c>
      <c r="B123" s="1" t="s">
        <v>70</v>
      </c>
      <c r="C123" s="1">
        <v>118</v>
      </c>
      <c r="D123" s="1" t="s">
        <v>357</v>
      </c>
      <c r="E123" s="1" t="s">
        <v>128</v>
      </c>
      <c r="F123" s="1" t="s">
        <v>1013</v>
      </c>
    </row>
    <row r="124" spans="1:6">
      <c r="A124" s="2" t="s">
        <v>1130</v>
      </c>
      <c r="B124" s="1" t="s">
        <v>70</v>
      </c>
      <c r="C124" s="1">
        <v>119</v>
      </c>
      <c r="D124" s="1" t="s">
        <v>358</v>
      </c>
      <c r="E124" s="1" t="s">
        <v>128</v>
      </c>
      <c r="F124" s="1" t="s">
        <v>1013</v>
      </c>
    </row>
    <row r="125" spans="1:6">
      <c r="A125" s="2" t="s">
        <v>1131</v>
      </c>
      <c r="B125" s="1" t="s">
        <v>70</v>
      </c>
      <c r="C125" s="1">
        <v>120</v>
      </c>
      <c r="D125" s="1" t="s">
        <v>359</v>
      </c>
      <c r="E125" s="1" t="s">
        <v>128</v>
      </c>
      <c r="F125" s="1" t="s">
        <v>1013</v>
      </c>
    </row>
    <row r="126" spans="1:6">
      <c r="A126" s="2" t="s">
        <v>1132</v>
      </c>
      <c r="B126" s="1" t="s">
        <v>70</v>
      </c>
      <c r="C126" s="1">
        <v>121</v>
      </c>
      <c r="D126" s="1" t="s">
        <v>264</v>
      </c>
      <c r="E126" s="1" t="s">
        <v>128</v>
      </c>
      <c r="F126" s="1" t="s">
        <v>1013</v>
      </c>
    </row>
    <row r="127" spans="1:6">
      <c r="A127" s="2" t="s">
        <v>1133</v>
      </c>
      <c r="B127" s="1" t="s">
        <v>70</v>
      </c>
      <c r="C127" s="1">
        <v>122</v>
      </c>
      <c r="D127" s="1" t="s">
        <v>177</v>
      </c>
      <c r="E127" s="1" t="s">
        <v>66</v>
      </c>
      <c r="F127" s="1" t="s">
        <v>1019</v>
      </c>
    </row>
    <row r="128" spans="1:6">
      <c r="A128" s="2" t="s">
        <v>1134</v>
      </c>
      <c r="B128" s="1" t="s">
        <v>70</v>
      </c>
      <c r="C128" s="1">
        <v>123</v>
      </c>
      <c r="D128" s="1" t="s">
        <v>184</v>
      </c>
      <c r="E128" s="1" t="s">
        <v>66</v>
      </c>
      <c r="F128" s="1" t="s">
        <v>1019</v>
      </c>
    </row>
    <row r="129" spans="1:6">
      <c r="A129" s="2" t="s">
        <v>1135</v>
      </c>
      <c r="B129" s="1" t="s">
        <v>70</v>
      </c>
      <c r="C129" s="1">
        <v>124</v>
      </c>
      <c r="D129" s="1" t="s">
        <v>181</v>
      </c>
      <c r="E129" s="1" t="s">
        <v>66</v>
      </c>
      <c r="F129" s="1" t="s">
        <v>1019</v>
      </c>
    </row>
    <row r="130" spans="1:6">
      <c r="A130" s="2" t="s">
        <v>1136</v>
      </c>
      <c r="B130" s="1" t="s">
        <v>70</v>
      </c>
      <c r="C130" s="1">
        <v>125</v>
      </c>
      <c r="D130" s="1" t="s">
        <v>160</v>
      </c>
      <c r="E130" s="1" t="s">
        <v>66</v>
      </c>
      <c r="F130" s="1" t="s">
        <v>1019</v>
      </c>
    </row>
    <row r="131" spans="1:6">
      <c r="A131" s="2" t="s">
        <v>1137</v>
      </c>
      <c r="B131" s="1" t="s">
        <v>70</v>
      </c>
      <c r="C131" s="1">
        <v>126</v>
      </c>
      <c r="D131" s="1" t="s">
        <v>143</v>
      </c>
      <c r="E131" s="1" t="s">
        <v>66</v>
      </c>
      <c r="F131" s="1" t="s">
        <v>1019</v>
      </c>
    </row>
    <row r="132" spans="1:6">
      <c r="A132" s="2" t="s">
        <v>1138</v>
      </c>
      <c r="B132" s="1" t="s">
        <v>70</v>
      </c>
      <c r="C132" s="1">
        <v>127</v>
      </c>
      <c r="D132" s="1" t="s">
        <v>167</v>
      </c>
      <c r="E132" s="1" t="s">
        <v>66</v>
      </c>
      <c r="F132" s="1" t="s">
        <v>1019</v>
      </c>
    </row>
    <row r="133" spans="1:6">
      <c r="A133" s="2" t="s">
        <v>1139</v>
      </c>
      <c r="B133" s="1" t="s">
        <v>70</v>
      </c>
      <c r="C133" s="1">
        <v>128</v>
      </c>
      <c r="D133" s="1" t="s">
        <v>241</v>
      </c>
      <c r="E133" s="1" t="s">
        <v>66</v>
      </c>
      <c r="F133" s="1" t="s">
        <v>1019</v>
      </c>
    </row>
    <row r="134" spans="1:6">
      <c r="A134" s="2" t="s">
        <v>1140</v>
      </c>
      <c r="B134" s="1" t="s">
        <v>70</v>
      </c>
      <c r="C134" s="1">
        <v>129</v>
      </c>
      <c r="D134" s="1" t="s">
        <v>158</v>
      </c>
      <c r="E134" s="1" t="s">
        <v>66</v>
      </c>
      <c r="F134" s="1" t="s">
        <v>1019</v>
      </c>
    </row>
    <row r="135" spans="1:6">
      <c r="A135" s="2" t="s">
        <v>1141</v>
      </c>
      <c r="B135" s="1" t="s">
        <v>70</v>
      </c>
      <c r="C135" s="1">
        <v>130</v>
      </c>
      <c r="D135" s="1" t="s">
        <v>280</v>
      </c>
      <c r="E135" s="1" t="s">
        <v>66</v>
      </c>
      <c r="F135" s="1" t="s">
        <v>1019</v>
      </c>
    </row>
    <row r="136" spans="1:6">
      <c r="A136" s="2" t="s">
        <v>1142</v>
      </c>
      <c r="B136" s="1" t="s">
        <v>70</v>
      </c>
      <c r="C136" s="1">
        <v>131</v>
      </c>
      <c r="D136" s="1" t="s">
        <v>197</v>
      </c>
      <c r="E136" s="1" t="s">
        <v>66</v>
      </c>
      <c r="F136" s="1" t="s">
        <v>1019</v>
      </c>
    </row>
    <row r="137" spans="1:6">
      <c r="A137" s="2" t="s">
        <v>1143</v>
      </c>
      <c r="B137" s="1" t="s">
        <v>70</v>
      </c>
      <c r="C137" s="1">
        <v>132</v>
      </c>
      <c r="D137" s="1" t="s">
        <v>289</v>
      </c>
      <c r="E137" s="1" t="s">
        <v>66</v>
      </c>
      <c r="F137" s="1" t="s">
        <v>1019</v>
      </c>
    </row>
    <row r="138" spans="1:6">
      <c r="A138" s="2" t="s">
        <v>1144</v>
      </c>
      <c r="B138" s="1" t="s">
        <v>70</v>
      </c>
      <c r="C138" s="1">
        <v>133</v>
      </c>
      <c r="D138" s="1" t="s">
        <v>252</v>
      </c>
      <c r="E138" s="1" t="s">
        <v>66</v>
      </c>
      <c r="F138" s="1" t="s">
        <v>1019</v>
      </c>
    </row>
    <row r="139" spans="1:6">
      <c r="A139" s="2" t="s">
        <v>1145</v>
      </c>
      <c r="B139" s="1" t="s">
        <v>70</v>
      </c>
      <c r="C139" s="1">
        <v>134</v>
      </c>
      <c r="D139" s="1" t="s">
        <v>291</v>
      </c>
      <c r="E139" s="1" t="s">
        <v>66</v>
      </c>
      <c r="F139" s="1" t="s">
        <v>1019</v>
      </c>
    </row>
    <row r="140" spans="1:6">
      <c r="A140" s="2" t="s">
        <v>1146</v>
      </c>
      <c r="B140" s="1" t="s">
        <v>70</v>
      </c>
      <c r="C140" s="1">
        <v>135</v>
      </c>
      <c r="D140" s="1" t="s">
        <v>273</v>
      </c>
      <c r="E140" s="1" t="s">
        <v>66</v>
      </c>
      <c r="F140" s="1" t="s">
        <v>1019</v>
      </c>
    </row>
    <row r="141" spans="1:6">
      <c r="A141" s="2" t="s">
        <v>1147</v>
      </c>
      <c r="B141" s="1" t="s">
        <v>70</v>
      </c>
      <c r="C141" s="1">
        <v>136</v>
      </c>
      <c r="D141" s="1" t="s">
        <v>165</v>
      </c>
      <c r="E141" s="1" t="s">
        <v>66</v>
      </c>
      <c r="F141" s="1" t="s">
        <v>1019</v>
      </c>
    </row>
    <row r="142" spans="1:6">
      <c r="A142" s="2" t="s">
        <v>1148</v>
      </c>
      <c r="B142" s="1" t="s">
        <v>70</v>
      </c>
      <c r="C142" s="1">
        <v>137</v>
      </c>
      <c r="D142" s="1" t="s">
        <v>262</v>
      </c>
      <c r="E142" s="1" t="s">
        <v>123</v>
      </c>
      <c r="F142" s="1" t="s">
        <v>1011</v>
      </c>
    </row>
    <row r="143" spans="1:6">
      <c r="A143" s="2" t="s">
        <v>1149</v>
      </c>
      <c r="B143" s="1" t="s">
        <v>70</v>
      </c>
      <c r="C143" s="1">
        <v>138</v>
      </c>
      <c r="D143" s="1" t="s">
        <v>153</v>
      </c>
      <c r="E143" s="1" t="s">
        <v>123</v>
      </c>
      <c r="F143" s="1" t="s">
        <v>1011</v>
      </c>
    </row>
    <row r="144" spans="1:6">
      <c r="A144" s="2" t="s">
        <v>1150</v>
      </c>
      <c r="B144" s="1" t="s">
        <v>70</v>
      </c>
      <c r="C144" s="1">
        <v>139</v>
      </c>
      <c r="D144" s="1" t="s">
        <v>163</v>
      </c>
      <c r="E144" s="1" t="s">
        <v>123</v>
      </c>
      <c r="F144" s="1" t="s">
        <v>1011</v>
      </c>
    </row>
    <row r="145" spans="1:6">
      <c r="A145" s="2" t="s">
        <v>1151</v>
      </c>
      <c r="B145" s="1" t="s">
        <v>70</v>
      </c>
      <c r="C145" s="1">
        <v>140</v>
      </c>
      <c r="D145" s="1" t="s">
        <v>258</v>
      </c>
      <c r="E145" s="1" t="s">
        <v>123</v>
      </c>
      <c r="F145" s="1" t="s">
        <v>1011</v>
      </c>
    </row>
    <row r="146" spans="1:6">
      <c r="A146" s="2" t="s">
        <v>1152</v>
      </c>
      <c r="B146" s="1" t="s">
        <v>70</v>
      </c>
      <c r="C146" s="1">
        <v>141</v>
      </c>
      <c r="D146" s="1" t="s">
        <v>226</v>
      </c>
      <c r="E146" s="1" t="s">
        <v>123</v>
      </c>
      <c r="F146" s="1" t="s">
        <v>1011</v>
      </c>
    </row>
    <row r="147" spans="1:6">
      <c r="A147" s="2" t="s">
        <v>1153</v>
      </c>
      <c r="B147" s="1" t="s">
        <v>70</v>
      </c>
      <c r="C147" s="1">
        <v>142</v>
      </c>
      <c r="D147" s="1" t="s">
        <v>212</v>
      </c>
      <c r="E147" s="1" t="s">
        <v>123</v>
      </c>
      <c r="F147" s="1" t="s">
        <v>1011</v>
      </c>
    </row>
    <row r="148" spans="1:6">
      <c r="A148" s="2" t="s">
        <v>1154</v>
      </c>
      <c r="B148" s="1" t="s">
        <v>70</v>
      </c>
      <c r="C148" s="1">
        <v>143</v>
      </c>
      <c r="D148" s="1" t="s">
        <v>211</v>
      </c>
      <c r="E148" s="1" t="s">
        <v>123</v>
      </c>
      <c r="F148" s="1" t="s">
        <v>1011</v>
      </c>
    </row>
    <row r="149" spans="1:6">
      <c r="A149" s="2" t="s">
        <v>1155</v>
      </c>
      <c r="B149" s="1" t="s">
        <v>70</v>
      </c>
      <c r="C149" s="1">
        <v>144</v>
      </c>
      <c r="D149" s="1" t="s">
        <v>200</v>
      </c>
      <c r="E149" s="1" t="s">
        <v>127</v>
      </c>
      <c r="F149" s="1" t="s">
        <v>1011</v>
      </c>
    </row>
    <row r="150" spans="1:6">
      <c r="A150" s="2" t="s">
        <v>1156</v>
      </c>
      <c r="B150" s="1" t="s">
        <v>70</v>
      </c>
      <c r="C150" s="1">
        <v>145</v>
      </c>
      <c r="D150" s="1" t="s">
        <v>242</v>
      </c>
      <c r="E150" s="1" t="s">
        <v>127</v>
      </c>
      <c r="F150" s="1" t="s">
        <v>1011</v>
      </c>
    </row>
    <row r="151" spans="1:6">
      <c r="A151" s="2" t="s">
        <v>1157</v>
      </c>
      <c r="B151" s="1" t="s">
        <v>70</v>
      </c>
      <c r="C151" s="1">
        <v>146</v>
      </c>
      <c r="D151" s="1" t="s">
        <v>221</v>
      </c>
      <c r="E151" s="1" t="s">
        <v>127</v>
      </c>
      <c r="F151" s="1" t="s">
        <v>1011</v>
      </c>
    </row>
    <row r="152" spans="1:6">
      <c r="A152" s="2" t="s">
        <v>1158</v>
      </c>
      <c r="B152" s="1" t="s">
        <v>70</v>
      </c>
      <c r="C152" s="1">
        <v>147</v>
      </c>
      <c r="D152" s="1" t="s">
        <v>234</v>
      </c>
      <c r="E152" s="1" t="s">
        <v>127</v>
      </c>
      <c r="F152" s="1" t="s">
        <v>1011</v>
      </c>
    </row>
    <row r="153" spans="1:6">
      <c r="A153" s="2" t="s">
        <v>1159</v>
      </c>
      <c r="B153" s="1" t="s">
        <v>70</v>
      </c>
      <c r="C153" s="1">
        <v>148</v>
      </c>
      <c r="D153" s="1" t="s">
        <v>296</v>
      </c>
      <c r="E153" s="1" t="s">
        <v>127</v>
      </c>
      <c r="F153" s="1" t="s">
        <v>1011</v>
      </c>
    </row>
    <row r="154" spans="1:6">
      <c r="A154" s="2" t="s">
        <v>1160</v>
      </c>
      <c r="B154" s="1" t="s">
        <v>70</v>
      </c>
      <c r="C154" s="1">
        <v>149</v>
      </c>
      <c r="D154" s="1" t="s">
        <v>297</v>
      </c>
      <c r="E154" s="1" t="s">
        <v>127</v>
      </c>
      <c r="F154" s="1" t="s">
        <v>1011</v>
      </c>
    </row>
    <row r="155" spans="1:6">
      <c r="A155" s="2" t="s">
        <v>1161</v>
      </c>
      <c r="B155" s="1" t="s">
        <v>70</v>
      </c>
      <c r="C155" s="1">
        <v>150</v>
      </c>
      <c r="D155" s="1" t="s">
        <v>183</v>
      </c>
      <c r="E155" s="1" t="s">
        <v>127</v>
      </c>
      <c r="F155" s="1" t="s">
        <v>1011</v>
      </c>
    </row>
    <row r="156" spans="1:6">
      <c r="A156" s="2" t="s">
        <v>1162</v>
      </c>
      <c r="B156" s="1" t="s">
        <v>70</v>
      </c>
      <c r="C156" s="1">
        <v>151</v>
      </c>
      <c r="D156" s="1" t="s">
        <v>132</v>
      </c>
      <c r="E156" s="1" t="s">
        <v>65</v>
      </c>
      <c r="F156" s="1" t="s">
        <v>1017</v>
      </c>
    </row>
    <row r="157" spans="1:6">
      <c r="A157" s="2" t="s">
        <v>1163</v>
      </c>
      <c r="B157" s="1" t="s">
        <v>70</v>
      </c>
      <c r="C157" s="1">
        <v>152</v>
      </c>
      <c r="D157" s="1" t="s">
        <v>139</v>
      </c>
      <c r="E157" s="1" t="s">
        <v>65</v>
      </c>
      <c r="F157" s="1" t="s">
        <v>1017</v>
      </c>
    </row>
    <row r="158" spans="1:6">
      <c r="A158" s="2" t="s">
        <v>1164</v>
      </c>
      <c r="B158" s="1" t="s">
        <v>70</v>
      </c>
      <c r="C158" s="1">
        <v>153</v>
      </c>
      <c r="D158" s="1" t="s">
        <v>154</v>
      </c>
      <c r="E158" s="1" t="s">
        <v>65</v>
      </c>
      <c r="F158" s="1" t="s">
        <v>1017</v>
      </c>
    </row>
    <row r="159" spans="1:6">
      <c r="A159" s="2" t="s">
        <v>1165</v>
      </c>
      <c r="B159" s="1" t="s">
        <v>70</v>
      </c>
      <c r="C159" s="1">
        <v>154</v>
      </c>
      <c r="D159" s="1" t="s">
        <v>190</v>
      </c>
      <c r="E159" s="1" t="s">
        <v>65</v>
      </c>
      <c r="F159" s="1" t="s">
        <v>1017</v>
      </c>
    </row>
    <row r="160" spans="1:6">
      <c r="A160" s="2" t="s">
        <v>1166</v>
      </c>
      <c r="B160" s="1" t="s">
        <v>70</v>
      </c>
      <c r="C160" s="1">
        <v>155</v>
      </c>
      <c r="D160" s="1" t="s">
        <v>170</v>
      </c>
      <c r="E160" s="1" t="s">
        <v>65</v>
      </c>
      <c r="F160" s="1" t="s">
        <v>1017</v>
      </c>
    </row>
    <row r="161" spans="1:6">
      <c r="A161" s="2" t="s">
        <v>1167</v>
      </c>
      <c r="B161" s="1" t="s">
        <v>70</v>
      </c>
      <c r="C161" s="1">
        <v>156</v>
      </c>
      <c r="D161" s="1" t="s">
        <v>149</v>
      </c>
      <c r="E161" s="1" t="s">
        <v>65</v>
      </c>
      <c r="F161" s="1" t="s">
        <v>1017</v>
      </c>
    </row>
    <row r="162" spans="1:6">
      <c r="A162" s="2" t="s">
        <v>1168</v>
      </c>
      <c r="B162" s="1" t="s">
        <v>70</v>
      </c>
      <c r="C162" s="1">
        <v>157</v>
      </c>
      <c r="D162" s="1" t="s">
        <v>134</v>
      </c>
      <c r="E162" s="1" t="s">
        <v>65</v>
      </c>
      <c r="F162" s="1" t="s">
        <v>1017</v>
      </c>
    </row>
    <row r="163" spans="1:6">
      <c r="A163" s="2" t="s">
        <v>1169</v>
      </c>
      <c r="B163" s="1" t="s">
        <v>70</v>
      </c>
      <c r="C163" s="1">
        <v>158</v>
      </c>
      <c r="D163" s="1" t="s">
        <v>173</v>
      </c>
      <c r="E163" s="1" t="s">
        <v>65</v>
      </c>
      <c r="F163" s="1" t="s">
        <v>1017</v>
      </c>
    </row>
    <row r="164" spans="1:6">
      <c r="A164" s="2" t="s">
        <v>1170</v>
      </c>
      <c r="B164" s="1" t="s">
        <v>70</v>
      </c>
      <c r="C164" s="1">
        <v>159</v>
      </c>
      <c r="D164" s="1" t="s">
        <v>202</v>
      </c>
      <c r="E164" s="1" t="s">
        <v>65</v>
      </c>
      <c r="F164" s="1" t="s">
        <v>1017</v>
      </c>
    </row>
    <row r="165" spans="1:6">
      <c r="A165" s="2" t="s">
        <v>1171</v>
      </c>
      <c r="B165" s="1" t="s">
        <v>70</v>
      </c>
      <c r="C165" s="1">
        <v>160</v>
      </c>
      <c r="D165" s="1" t="s">
        <v>169</v>
      </c>
      <c r="E165" s="1" t="s">
        <v>65</v>
      </c>
      <c r="F165" s="1" t="s">
        <v>1017</v>
      </c>
    </row>
    <row r="166" spans="1:6">
      <c r="A166" s="2" t="s">
        <v>1172</v>
      </c>
      <c r="B166" s="1" t="s">
        <v>70</v>
      </c>
      <c r="C166" s="1">
        <v>161</v>
      </c>
      <c r="D166" s="1" t="s">
        <v>244</v>
      </c>
      <c r="E166" s="1" t="s">
        <v>65</v>
      </c>
      <c r="F166" s="1" t="s">
        <v>1017</v>
      </c>
    </row>
    <row r="167" spans="1:6">
      <c r="A167" s="2" t="s">
        <v>1173</v>
      </c>
      <c r="B167" s="1" t="s">
        <v>70</v>
      </c>
      <c r="C167" s="1">
        <v>162</v>
      </c>
      <c r="D167" s="1" t="s">
        <v>150</v>
      </c>
      <c r="E167" s="1" t="s">
        <v>65</v>
      </c>
      <c r="F167" s="1" t="s">
        <v>1017</v>
      </c>
    </row>
    <row r="168" spans="1:6">
      <c r="A168" s="2" t="s">
        <v>1174</v>
      </c>
      <c r="B168" s="1" t="s">
        <v>70</v>
      </c>
      <c r="C168" s="1">
        <v>163</v>
      </c>
      <c r="D168" s="1" t="s">
        <v>203</v>
      </c>
      <c r="E168" s="1" t="s">
        <v>65</v>
      </c>
      <c r="F168" s="1" t="s">
        <v>1017</v>
      </c>
    </row>
    <row r="169" spans="1:6">
      <c r="A169" s="2" t="s">
        <v>1175</v>
      </c>
      <c r="B169" s="1" t="s">
        <v>70</v>
      </c>
      <c r="C169" s="1">
        <v>164</v>
      </c>
      <c r="D169" s="1" t="s">
        <v>180</v>
      </c>
      <c r="E169" s="1" t="s">
        <v>65</v>
      </c>
      <c r="F169" s="1" t="s">
        <v>1017</v>
      </c>
    </row>
    <row r="170" spans="1:6">
      <c r="A170" s="2" t="s">
        <v>1176</v>
      </c>
      <c r="B170" s="1" t="s">
        <v>70</v>
      </c>
      <c r="C170" s="1">
        <v>165</v>
      </c>
      <c r="D170" s="1" t="s">
        <v>209</v>
      </c>
      <c r="E170" s="1" t="s">
        <v>65</v>
      </c>
      <c r="F170" s="1" t="s">
        <v>1017</v>
      </c>
    </row>
    <row r="171" spans="1:6">
      <c r="A171" s="2" t="s">
        <v>1177</v>
      </c>
      <c r="B171" s="1" t="s">
        <v>70</v>
      </c>
      <c r="C171" s="1">
        <v>166</v>
      </c>
      <c r="D171" s="1" t="s">
        <v>217</v>
      </c>
      <c r="E171" s="1" t="s">
        <v>65</v>
      </c>
      <c r="F171" s="1" t="s">
        <v>1017</v>
      </c>
    </row>
    <row r="172" spans="1:6">
      <c r="A172" s="2" t="s">
        <v>1178</v>
      </c>
      <c r="B172" s="1" t="s">
        <v>70</v>
      </c>
      <c r="C172" s="1">
        <v>167</v>
      </c>
      <c r="D172" s="1" t="s">
        <v>265</v>
      </c>
      <c r="E172" s="1" t="s">
        <v>65</v>
      </c>
      <c r="F172" s="1" t="s">
        <v>1017</v>
      </c>
    </row>
    <row r="173" spans="1:6">
      <c r="A173" s="2" t="s">
        <v>1179</v>
      </c>
      <c r="B173" s="1" t="s">
        <v>70</v>
      </c>
      <c r="C173" s="1">
        <v>168</v>
      </c>
      <c r="D173" s="1" t="s">
        <v>194</v>
      </c>
      <c r="E173" s="1" t="s">
        <v>65</v>
      </c>
      <c r="F173" s="1" t="s">
        <v>1017</v>
      </c>
    </row>
    <row r="174" spans="1:6">
      <c r="A174" s="2" t="s">
        <v>1180</v>
      </c>
      <c r="B174" s="1" t="s">
        <v>70</v>
      </c>
      <c r="C174" s="1">
        <v>169</v>
      </c>
      <c r="D174" s="1" t="s">
        <v>295</v>
      </c>
      <c r="E174" s="1" t="s">
        <v>124</v>
      </c>
      <c r="F174" s="1" t="s">
        <v>124</v>
      </c>
    </row>
    <row r="175" spans="1:6">
      <c r="A175" s="2" t="s">
        <v>1181</v>
      </c>
      <c r="B175" s="1" t="s">
        <v>70</v>
      </c>
      <c r="C175" s="1">
        <v>170</v>
      </c>
      <c r="D175" s="1" t="s">
        <v>228</v>
      </c>
      <c r="E175" s="1" t="s">
        <v>124</v>
      </c>
      <c r="F175" s="1" t="s">
        <v>124</v>
      </c>
    </row>
    <row r="176" spans="1:6">
      <c r="A176" s="2" t="s">
        <v>1182</v>
      </c>
      <c r="B176" s="1" t="s">
        <v>70</v>
      </c>
      <c r="C176" s="1">
        <v>171</v>
      </c>
      <c r="D176" s="1" t="s">
        <v>162</v>
      </c>
      <c r="E176" s="1" t="s">
        <v>124</v>
      </c>
      <c r="F176" s="1" t="s">
        <v>124</v>
      </c>
    </row>
    <row r="177" spans="1:6">
      <c r="A177" s="2" t="s">
        <v>1183</v>
      </c>
      <c r="B177" s="1" t="s">
        <v>70</v>
      </c>
      <c r="C177" s="1">
        <v>172</v>
      </c>
      <c r="D177" s="1" t="s">
        <v>147</v>
      </c>
      <c r="E177" s="1" t="s">
        <v>124</v>
      </c>
      <c r="F177" s="1" t="s">
        <v>124</v>
      </c>
    </row>
    <row r="178" spans="1:6">
      <c r="A178" s="2" t="s">
        <v>1184</v>
      </c>
      <c r="B178" s="1" t="s">
        <v>70</v>
      </c>
      <c r="C178" s="1">
        <v>173</v>
      </c>
      <c r="D178" s="1" t="s">
        <v>235</v>
      </c>
      <c r="E178" s="1" t="s">
        <v>124</v>
      </c>
      <c r="F178" s="1" t="s">
        <v>124</v>
      </c>
    </row>
    <row r="179" spans="1:6">
      <c r="A179" s="2" t="s">
        <v>1185</v>
      </c>
      <c r="B179" s="1" t="s">
        <v>70</v>
      </c>
      <c r="C179" s="1">
        <v>174</v>
      </c>
      <c r="D179" s="1" t="s">
        <v>204</v>
      </c>
      <c r="E179" s="1" t="s">
        <v>124</v>
      </c>
      <c r="F179" s="1" t="s">
        <v>124</v>
      </c>
    </row>
    <row r="180" spans="1:6">
      <c r="A180" s="2" t="s">
        <v>1186</v>
      </c>
      <c r="B180" s="1" t="s">
        <v>70</v>
      </c>
      <c r="C180" s="1">
        <v>175</v>
      </c>
      <c r="D180" s="1" t="s">
        <v>238</v>
      </c>
      <c r="E180" s="1" t="s">
        <v>124</v>
      </c>
      <c r="F180" s="1" t="s">
        <v>124</v>
      </c>
    </row>
    <row r="181" spans="1:6">
      <c r="A181" s="2" t="s">
        <v>1187</v>
      </c>
      <c r="B181" s="1" t="s">
        <v>70</v>
      </c>
      <c r="C181" s="1">
        <v>176</v>
      </c>
      <c r="D181" s="1" t="s">
        <v>129</v>
      </c>
      <c r="E181" s="1" t="s">
        <v>121</v>
      </c>
      <c r="F181" s="1" t="s">
        <v>124</v>
      </c>
    </row>
    <row r="182" spans="1:6">
      <c r="A182" s="2" t="s">
        <v>1188</v>
      </c>
      <c r="B182" s="1" t="s">
        <v>70</v>
      </c>
      <c r="C182" s="1">
        <v>177</v>
      </c>
      <c r="D182" s="1" t="s">
        <v>148</v>
      </c>
      <c r="E182" s="1" t="s">
        <v>121</v>
      </c>
      <c r="F182" s="1" t="s">
        <v>124</v>
      </c>
    </row>
    <row r="183" spans="1:6">
      <c r="A183" s="2" t="s">
        <v>1189</v>
      </c>
      <c r="B183" s="1" t="s">
        <v>70</v>
      </c>
      <c r="C183" s="1">
        <v>178</v>
      </c>
      <c r="D183" s="1" t="s">
        <v>176</v>
      </c>
      <c r="E183" s="1" t="s">
        <v>121</v>
      </c>
      <c r="F183" s="1" t="s">
        <v>124</v>
      </c>
    </row>
    <row r="184" spans="1:6">
      <c r="A184" s="2" t="s">
        <v>1190</v>
      </c>
      <c r="B184" s="1" t="s">
        <v>70</v>
      </c>
      <c r="C184" s="1">
        <v>179</v>
      </c>
      <c r="D184" s="1" t="s">
        <v>298</v>
      </c>
      <c r="E184" s="1" t="s">
        <v>121</v>
      </c>
      <c r="F184" s="1" t="s">
        <v>124</v>
      </c>
    </row>
  </sheetData>
  <mergeCells count="2">
    <mergeCell ref="A1:A3"/>
    <mergeCell ref="B1:B3"/>
  </mergeCells>
  <phoneticPr fontId="3"/>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91d566bc78928acbb42c44ae3bd0a927">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c507f036193bf00fa435efc2f63bf612"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lcf76f155ced4ddcb4097134ff3c332f xmlns="b07b613d-d9aa-4dfd-8936-c77336a3bf5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5C7BAAD-1454-4EC7-94AB-F39EC35905A5}">
  <ds:schemaRefs>
    <ds:schemaRef ds:uri="http://schemas.microsoft.com/sharepoint/v3/contenttype/forms"/>
  </ds:schemaRefs>
</ds:datastoreItem>
</file>

<file path=customXml/itemProps2.xml><?xml version="1.0" encoding="utf-8"?>
<ds:datastoreItem xmlns:ds="http://schemas.openxmlformats.org/officeDocument/2006/customXml" ds:itemID="{BFDA0E2D-AB77-4EDC-B543-3756469CE8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7b613d-d9aa-4dfd-8936-c77336a3bf54"/>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4D3ADD-8E24-49E5-BC44-CFBE0AECC4FF}">
  <ds:schemaRefs>
    <ds:schemaRef ds:uri="http://purl.org/dc/dcmitype/"/>
    <ds:schemaRef ds:uri="http://www.w3.org/XML/1998/namespace"/>
    <ds:schemaRef ds:uri="http://schemas.microsoft.com/office/infopath/2007/PartnerControls"/>
    <ds:schemaRef ds:uri="http://purl.org/dc/elements/1.1/"/>
    <ds:schemaRef ds:uri="http://schemas.openxmlformats.org/package/2006/metadata/core-properties"/>
    <ds:schemaRef ds:uri="37475c82-dadc-4e40-94bd-312afdab25f6"/>
    <ds:schemaRef ds:uri="http://schemas.microsoft.com/office/2006/documentManagement/types"/>
    <ds:schemaRef ds:uri="b07b613d-d9aa-4dfd-8936-c77336a3bf54"/>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17</vt:i4>
      </vt:variant>
    </vt:vector>
  </HeadingPairs>
  <TitlesOfParts>
    <vt:vector size="32" baseType="lpstr">
      <vt:lpstr>作成時の注意事項</vt:lpstr>
      <vt:lpstr>なんばんBOOK</vt:lpstr>
      <vt:lpstr>計算用シート（当年）</vt:lpstr>
      <vt:lpstr>貼_前年計算用シート</vt:lpstr>
      <vt:lpstr>前年順位整理（自動更新）</vt:lpstr>
      <vt:lpstr>グラフ表示用_データ連動</vt:lpstr>
      <vt:lpstr>グラフ表示用_データ連動（振興局）</vt:lpstr>
      <vt:lpstr>グラフ表示用_データ連動（市町村）</vt:lpstr>
      <vt:lpstr>ドロップダウンリスト</vt:lpstr>
      <vt:lpstr>貼_部門別・億円単・全国（e-Stat）</vt:lpstr>
      <vt:lpstr>貼_詳細品目・億円単・全国（e-Stat）</vt:lpstr>
      <vt:lpstr>(要確認)詳細品目・全国データ計算用シート</vt:lpstr>
      <vt:lpstr>貼_主要農産物の産出額と構成比（なたね含）</vt:lpstr>
      <vt:lpstr>貼_産出額整理表</vt:lpstr>
      <vt:lpstr>市町村振興局拠点対応版</vt:lpstr>
      <vt:lpstr>なんばんBOOK!Print_Area</vt:lpstr>
      <vt:lpstr>グラフ_そば</vt:lpstr>
      <vt:lpstr>グラフ_てんさい</vt:lpstr>
      <vt:lpstr>グラフ_なたね</vt:lpstr>
      <vt:lpstr>グラフ_ばれいしょ</vt:lpstr>
      <vt:lpstr>グラフ_果実</vt:lpstr>
      <vt:lpstr>グラフ_花き</vt:lpstr>
      <vt:lpstr>グラフ_耕種</vt:lpstr>
      <vt:lpstr>グラフ_小麦</vt:lpstr>
      <vt:lpstr>グラフ_生乳</vt:lpstr>
      <vt:lpstr>グラフ_大豆</vt:lpstr>
      <vt:lpstr>グラフ_畜産</vt:lpstr>
      <vt:lpstr>グラフ_肉用牛</vt:lpstr>
      <vt:lpstr>グラフ_乳用牛</vt:lpstr>
      <vt:lpstr>グラフ_農業産出額計</vt:lpstr>
      <vt:lpstr>グラフ_米</vt:lpstr>
      <vt:lpstr>グラフ_野菜</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2024-07-23T05:39:39Z</dcterms:created>
  <dcterms:modified xsi:type="dcterms:W3CDTF">2025-12-18T05:59:40Z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0x0101002567D818C54A6743B687E14547C0D941</vt:lpwstr>
  </property>
  <property fmtid="{D5CDD505-2E9C-101B-9397-08002B2CF9AE}" pid="3" name="MediaServiceImageTags">
    <vt:lpwstr/>
  </property>
</Properties>
</file>