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581" documentId="6_{FFC7F13B-3C29-4B73-9A84-36E90138DB09}" xr6:coauthVersionLast="47" xr6:coauthVersionMax="47" xr10:uidLastSave="{7C5C4A7A-3FC2-443B-9D3C-A84D36336361}"/>
  <bookViews>
    <workbookView xWindow="1500" yWindow="-120" windowWidth="27420" windowHeight="16440" tabRatio="547"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作付増加!$B$2:$P$59</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単収増加!$B$2:$P$59</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 i="9" l="1"/>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7" i="2" l="1"/>
  <c r="G28" i="2" s="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<sst xmlns="http://schemas.openxmlformats.org/spreadsheetml/2006/main" count="642" uniqueCount="326">
  <si>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</si>
  <si>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</si>
  <si>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</si>
  <si>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</si>
  <si>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</si>
  <si>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</si>
  <si>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</si>
  <si>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</si>
  <si>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</si>
  <si>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</si>
  <si>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</si>
  <si>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</si>
  <si>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</si>
  <si>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</si>
  <si>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</si>
  <si>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</si>
  <si>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</si>
  <si>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</si>
  <si>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</si>
  <si>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</si>
  <si>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</si>
  <si>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</si>
  <si>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</si>
  <si>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</si>
  <si>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</si>
  <si>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</si>
  <si>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</si>
  <si>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</si>
  <si>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</si>
  <si>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</si>
  <si>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</si>
  <si>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</si>
  <si>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</si>
  <si>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</si>
  <si>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</si>
  <si>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</si>
  <si>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※３　本表では、農山漁村発イノベーション整備事業（農福連携型）で比較的算定対象になりやすいと想定される効果項目を抜粋しています。
　　　 このほかの効果項目については、「農山漁村振興交付金（農山漁村発イノベーション対策のうち農山漁村発イノベーション等整備事業）
　　費用対効果算定要領」（令和４年４月１日付け３農振第3018号農村振興局長通知）をご参照いただき、年効果額の内訳を追加してください。</t>
    <rPh sb="3" eb="4">
      <t>ホン</t>
    </rPh>
    <rPh sb="4" eb="5">
      <t>ヒョウ</t>
    </rPh>
    <rPh sb="8" eb="12">
      <t>ノウサンギョソン</t>
    </rPh>
    <rPh sb="12" eb="13">
      <t>ハツ</t>
    </rPh>
    <rPh sb="20" eb="24">
      <t>セイビジギョウ</t>
    </rPh>
    <rPh sb="29" eb="30">
      <t>ガタ</t>
    </rPh>
    <rPh sb="99" eb="100">
      <t>ハツ</t>
    </rPh>
    <rPh sb="107" eb="109">
      <t>タイサク</t>
    </rPh>
    <rPh sb="115" eb="116">
      <t>ソン</t>
    </rPh>
    <rPh sb="116" eb="117">
      <t>ハツ</t>
    </rPh>
    <rPh sb="124" eb="125">
      <t>トウ</t>
    </rPh>
    <rPh sb="125" eb="127">
      <t>セイビ</t>
    </rPh>
    <rPh sb="127" eb="129">
      <t>ジギョウ</t>
    </rPh>
    <rPh sb="144" eb="146">
      <t>レイワ</t>
    </rPh>
    <rPh sb="181" eb="182">
      <t>ネン</t>
    </rPh>
    <rPh sb="182" eb="184">
      <t>コウカ</t>
    </rPh>
    <rPh sb="184" eb="185">
      <t>ガク</t>
    </rPh>
    <rPh sb="186" eb="188">
      <t>ウチワケ</t>
    </rPh>
    <rPh sb="189" eb="191">
      <t>ツイカ</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</si>
  <si>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</si>
  <si>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</si>
  <si>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</si>
  <si>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</si>
  <si>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</si>
  <si>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</si>
  <si>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</si>
  <si>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</si>
  <si>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</si>
  <si>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</si>
  <si>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</si>
  <si>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</si>
  <si>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</si>
  <si>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</si>
  <si>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</si>
  <si>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</si>
  <si>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</si>
  <si>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</si>
  <si>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</si>
  <si>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</si>
  <si>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</si>
  <si>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</si>
  <si>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</si>
  <si>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</si>
  <si>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</si>
  <si>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</si>
  <si>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</si>
  <si>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</si>
  <si>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</si>
  <si>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</si>
  <si>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</si>
  <si>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</si>
  <si>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</si>
  <si>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</si>
  <si>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</si>
  <si>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</si>
  <si>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</si>
  <si>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</si>
  <si>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</si>
  <si>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</si>
  <si>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</si>
  <si>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</si>
  <si>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</si>
  <si>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</si>
  <si>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</si>
  <si>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</si>
  <si>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</si>
  <si>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</si>
  <si>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</si>
  <si>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</si>
  <si>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</si>
  <si>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</si>
  <si>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</si>
  <si>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</si>
  <si>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</si>
  <si>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</si>
  <si>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</si>
  <si>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</si>
  <si>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</si>
  <si>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</si>
  <si>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</si>
  <si>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</si>
  <si>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</si>
  <si>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</si>
  <si>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</si>
  <si>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t>
    <phoneticPr fontId="1"/>
  </si>
  <si>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</si>
  <si>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</si>
  <si>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</si>
  <si>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</si>
  <si>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</si>
  <si>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</si>
  <si>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</si>
  <si>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</si>
  <si>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</si>
  <si>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</si>
  <si>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</si>
  <si>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らっかせい</t>
  </si>
  <si>
    <t>その他豆類</t>
  </si>
  <si>
    <t>野菜</t>
  </si>
  <si>
    <t>なす、ピーマン</t>
  </si>
  <si>
    <t>果実的野菜</t>
  </si>
  <si>
    <t>その他果菜類</t>
  </si>
  <si>
    <t>ねぎ、ほうれん草</t>
  </si>
  <si>
    <t>その他葉茎菜類</t>
  </si>
  <si>
    <t>さといも</t>
  </si>
  <si>
    <t>その他根菜類</t>
  </si>
  <si>
    <t>工芸作物</t>
    <rPh sb="2" eb="4">
      <t>サクモツ</t>
    </rPh>
    <phoneticPr fontId="1"/>
  </si>
  <si>
    <t>かんしょ</t>
  </si>
  <si>
    <t>原料用ばれいしょ</t>
    <rPh sb="0" eb="3">
      <t>ゲンリョウヨウ</t>
    </rPh>
    <phoneticPr fontId="1"/>
  </si>
  <si>
    <t>茶</t>
  </si>
  <si>
    <t>果樹</t>
  </si>
  <si>
    <t>みかん</t>
  </si>
  <si>
    <t>りんご</t>
  </si>
  <si>
    <t>かき</t>
  </si>
  <si>
    <t>なし</t>
  </si>
  <si>
    <t>もも</t>
  </si>
  <si>
    <t>ぶどう</t>
  </si>
  <si>
    <t>飼料作物</t>
  </si>
  <si>
    <t>（牛乳）</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</si>
  <si>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</si>
  <si>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</si>
  <si>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</si>
  <si>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</si>
  <si>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</si>
  <si>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</si>
  <si>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</si>
  <si>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</si>
  <si>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</si>
  <si>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</si>
  <si>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</si>
  <si>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</si>
  <si>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</si>
  <si>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</si>
  <si>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</si>
  <si>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</si>
  <si>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</si>
  <si>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</si>
  <si>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</si>
  <si>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</si>
  <si>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</si>
  <si>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</si>
  <si>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</si>
  <si>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</si>
  <si>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</si>
  <si>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</si>
  <si>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</si>
  <si>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</si>
  <si>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</si>
  <si>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</si>
  <si>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</si>
  <si>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</si>
  <si>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</si>
  <si>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</si>
  <si>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</si>
  <si>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</si>
  <si>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</si>
  <si>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</si>
  <si>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</si>
  <si>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</si>
  <si>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</si>
  <si>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</si>
  <si>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</si>
  <si>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</si>
  <si>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</si>
  <si>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</si>
  <si>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</si>
  <si>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</si>
  <si>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</si>
  <si>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</si>
  <si>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</si>
  <si>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</si>
  <si>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</si>
  <si>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</si>
  <si>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</si>
  <si>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</si>
  <si>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</si>
  <si>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</si>
  <si>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</si>
  <si>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</si>
  <si>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</si>
  <si>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</si>
  <si>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</si>
  <si>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</si>
  <si>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</si>
  <si>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</si>
  <si>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</si>
  <si>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</si>
  <si>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</si>
  <si>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</si>
  <si>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</si>
  <si>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</si>
  <si>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</si>
  <si>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</si>
  <si>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</si>
  <si>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</si>
  <si>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</si>
  <si>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</si>
  <si>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</si>
  <si>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</si>
  <si>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</si>
  <si>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</si>
  <si>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</si>
  <si>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</si>
  <si>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</si>
  <si>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</si>
  <si>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</si>
  <si>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</si>
  <si>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</si>
  <si>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</si>
  <si>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</si>
  <si>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</si>
  <si>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</si>
  <si>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</si>
  <si>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</si>
  <si>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</si>
  <si>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</si>
  <si>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</si>
  <si>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</si>
  <si>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</si>
  <si>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</si>
  <si>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</si>
  <si>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</si>
  <si>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</si>
  <si>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</si>
  <si>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</si>
  <si>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</si>
  <si>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</si>
  <si>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</si>
  <si>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</si>
  <si>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</si>
  <si>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</si>
  <si>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</si>
  <si>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</si>
  <si>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</si>
  <si>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</si>
  <si>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</si>
  <si>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</si>
  <si>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</si>
  <si>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</si>
  <si>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</si>
  <si>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</si>
  <si>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</si>
  <si>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</si>
  <si>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※２　0.269：作付増減生産費に対する単収増加生産費の比率（定数）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</si>
  <si>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</si>
  <si>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</si>
  <si>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</si>
  <si>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</si>
  <si>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</si>
  <si>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</si>
  <si>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</si>
  <si>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</si>
  <si>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</si>
  <si>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</si>
  <si>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</si>
  <si>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</si>
  <si>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</si>
  <si>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</si>
  <si>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</si>
  <si>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</si>
  <si>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</si>
  <si>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</si>
  <si>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</si>
  <si>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</si>
  <si>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</si>
  <si>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</si>
  <si>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</si>
  <si>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</si>
  <si>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</si>
  <si>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</si>
  <si>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</si>
  <si>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</si>
  <si>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</si>
  <si>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</si>
  <si>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</si>
  <si>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</si>
  <si>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</si>
  <si>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</si>
  <si>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</si>
  <si>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</si>
  <si>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</si>
  <si>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</si>
  <si>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</si>
  <si>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</si>
  <si>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</si>
  <si>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</si>
  <si>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r>
      <t>　単収増加純益率（％）＝100-（100－作付増減純益率</t>
    </r>
    <r>
      <rPr>
        <vertAlign val="superscript"/>
        <sz val="11"/>
        <color theme="1"/>
        <rFont val="ＭＳ ゴシック"/>
        <family val="3"/>
        <charset val="128"/>
      </rPr>
      <t>※１</t>
    </r>
    <r>
      <rPr>
        <sz val="11"/>
        <color theme="1"/>
        <rFont val="ＭＳ ゴシック"/>
        <family val="3"/>
        <charset val="128"/>
      </rPr>
      <t>）×0.269</t>
    </r>
    <r>
      <rPr>
        <vertAlign val="superscript"/>
        <sz val="11"/>
        <color theme="1"/>
        <rFont val="ＭＳ ゴシック"/>
        <family val="3"/>
        <charset val="128"/>
      </rPr>
      <t>※２</t>
    </r>
    <rPh sb="1" eb="3">
      <t>タンシュウ</t>
    </rPh>
    <rPh sb="3" eb="5">
      <t>ゾウカ</t>
    </rPh>
    <rPh sb="5" eb="7">
      <t>ジュンエキ</t>
    </rPh>
    <rPh sb="7" eb="8">
      <t>リツ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</si>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</sst>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7">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vertAlign val="superscript"/>
      <sz val="11"/>
      <color theme="1"/>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58">
    <xf numFmtId="0" fontId="0" fillId="0" borderId="0" xfId="0">
      <alignment vertical="center"/>
    </xf>
    <xf numFmtId="0" fontId="4" fillId="0" borderId="1" xfId="0" applyFont="1" applyBorder="1" applyAlignment="1">
      <alignment vertical="center" shrinkToFit="1"/>
    </xf>
    <xf numFmtId="0" fontId="5" fillId="0" borderId="0" xfId="0" applyFont="1">
      <alignment vertical="center"/>
    </xf>
    <xf numFmtId="0" fontId="4" fillId="0" borderId="0" xfId="0" applyFont="1">
      <alignment vertical="center"/>
    </xf>
    <xf numFmtId="0" fontId="4" fillId="0" borderId="9" xfId="0" applyFont="1" applyBorder="1">
      <alignment vertical="center"/>
    </xf>
    <xf numFmtId="0" fontId="4" fillId="0" borderId="3" xfId="0" applyFont="1" applyBorder="1">
      <alignment vertical="center"/>
    </xf>
    <xf numFmtId="0" fontId="4" fillId="0" borderId="5" xfId="0" applyFont="1" applyBorder="1" applyAlignment="1">
      <alignment horizontal="center" vertical="center" wrapText="1"/>
    </xf>
    <xf numFmtId="0" fontId="9" fillId="0" borderId="0" xfId="0" applyFont="1">
      <alignment vertical="center"/>
    </xf>
    <xf numFmtId="0" fontId="9" fillId="0" borderId="9" xfId="0" applyFont="1" applyBorder="1">
      <alignment vertical="center"/>
    </xf>
    <xf numFmtId="0" fontId="9" fillId="0" borderId="16" xfId="0" applyFont="1" applyBorder="1" applyAlignment="1">
      <alignment vertical="top"/>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9" fillId="0" borderId="0" xfId="0" applyFont="1" applyAlignment="1">
      <alignment horizontal="right" vertical="center"/>
    </xf>
    <xf numFmtId="0" fontId="4" fillId="0" borderId="0" xfId="0" applyFont="1" applyAlignment="1">
      <alignment horizontal="left" vertical="top" wrapText="1"/>
    </xf>
    <xf numFmtId="0" fontId="4" fillId="0" borderId="0" xfId="0" applyFont="1" applyAlignment="1">
      <alignment vertical="top" wrapText="1"/>
    </xf>
    <xf numFmtId="0" fontId="4" fillId="0" borderId="0" xfId="0" applyFont="1" applyAlignment="1">
      <alignment horizontal="distributed" vertical="center"/>
    </xf>
    <xf numFmtId="38" fontId="4" fillId="0" borderId="0" xfId="1" applyFont="1" applyFill="1" applyBorder="1">
      <alignment vertical="center"/>
    </xf>
    <xf numFmtId="0" fontId="6" fillId="0" borderId="0" xfId="0" applyFont="1" applyAlignment="1">
      <alignment horizontal="right" vertical="top"/>
    </xf>
    <xf numFmtId="0" fontId="4" fillId="0" borderId="0" xfId="0" applyFont="1" applyAlignment="1">
      <alignment horizontal="left" vertical="center"/>
    </xf>
    <xf numFmtId="0" fontId="4" fillId="0" borderId="3" xfId="0" applyFont="1" applyBorder="1" applyAlignment="1">
      <alignment horizontal="left" vertical="top" wrapTex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4" fillId="0" borderId="1" xfId="0" applyFont="1" applyBorder="1" applyAlignment="1">
      <alignment horizontal="right" vertical="center"/>
    </xf>
    <xf numFmtId="0" fontId="4" fillId="0" borderId="0" xfId="0" quotePrefix="1" applyFont="1">
      <alignment vertical="center"/>
    </xf>
    <xf numFmtId="0" fontId="4" fillId="0" borderId="0" xfId="0" applyFont="1" applyAlignment="1"/>
    <xf numFmtId="0" fontId="13" fillId="0" borderId="0" xfId="0" applyFont="1">
      <alignment vertical="center"/>
    </xf>
    <xf numFmtId="0" fontId="4" fillId="0" borderId="0" xfId="0" applyFont="1" applyAlignment="1">
      <alignment vertical="top"/>
    </xf>
    <xf numFmtId="0" fontId="4" fillId="0" borderId="5" xfId="0" applyFont="1" applyBorder="1" applyAlignment="1">
      <alignment horizontal="right" vertical="center"/>
    </xf>
    <xf numFmtId="0" fontId="4" fillId="0" borderId="8" xfId="0" applyFont="1" applyBorder="1">
      <alignment vertical="center"/>
    </xf>
    <xf numFmtId="0" fontId="4" fillId="0" borderId="4" xfId="0" applyFont="1" applyBorder="1" applyAlignment="1">
      <alignment horizontal="right" vertical="center"/>
    </xf>
    <xf numFmtId="0" fontId="4" fillId="0" borderId="15" xfId="0" applyFont="1" applyBorder="1">
      <alignment vertical="center"/>
    </xf>
    <xf numFmtId="0" fontId="4" fillId="0" borderId="3" xfId="0" applyFont="1" applyBorder="1" applyAlignment="1">
      <alignment horizontal="right" vertical="center"/>
    </xf>
    <xf numFmtId="0" fontId="4" fillId="0" borderId="13" xfId="0" applyFont="1" applyBorder="1">
      <alignment vertical="center"/>
    </xf>
    <xf numFmtId="0" fontId="4" fillId="0" borderId="9" xfId="0" quotePrefix="1" applyFont="1" applyBorder="1">
      <alignment vertical="center"/>
    </xf>
    <xf numFmtId="0" fontId="4" fillId="0" borderId="5" xfId="0" applyFont="1" applyBorder="1">
      <alignment vertical="center"/>
    </xf>
    <xf numFmtId="0" fontId="14" fillId="0" borderId="0" xfId="0" applyFont="1">
      <alignment vertical="center"/>
    </xf>
    <xf numFmtId="0" fontId="10" fillId="0" borderId="9" xfId="0" applyFont="1" applyBorder="1" applyAlignment="1">
      <alignment vertical="top" wrapText="1"/>
    </xf>
    <xf numFmtId="0" fontId="10" fillId="0" borderId="0" xfId="0" applyFont="1" applyAlignment="1">
      <alignment vertical="top" wrapText="1"/>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177" fontId="4" fillId="2" borderId="11" xfId="1" applyNumberFormat="1" applyFont="1" applyFill="1" applyBorder="1" applyAlignment="1">
      <alignment vertical="center" shrinkToFit="1"/>
    </xf>
    <xf numFmtId="181" fontId="4" fillId="2" borderId="11" xfId="1" applyNumberFormat="1" applyFont="1" applyFill="1" applyBorder="1" applyAlignment="1">
      <alignment vertical="center" shrinkToFit="1"/>
    </xf>
    <xf numFmtId="182" fontId="7" fillId="3" borderId="11" xfId="0" applyNumberFormat="1" applyFont="1" applyFill="1" applyBorder="1" applyAlignment="1">
      <alignment vertical="center" shrinkToFit="1"/>
    </xf>
    <xf numFmtId="0" fontId="4" fillId="0" borderId="4" xfId="0" applyFont="1" applyBorder="1" applyAlignment="1">
      <alignment horizontal="center" vertical="top" shrinkToFit="1"/>
    </xf>
    <xf numFmtId="0" fontId="10" fillId="0" borderId="1" xfId="0" applyFont="1" applyBorder="1" applyAlignment="1">
      <alignment vertical="center" shrinkToFit="1"/>
    </xf>
    <xf numFmtId="179" fontId="10" fillId="0" borderId="1" xfId="1" applyNumberFormat="1" applyFont="1" applyBorder="1" applyAlignment="1">
      <alignment vertical="center" shrinkToFit="1"/>
    </xf>
    <xf numFmtId="179" fontId="4" fillId="2" borderId="1" xfId="0" applyNumberFormat="1" applyFont="1" applyFill="1" applyBorder="1" applyAlignment="1">
      <alignment vertical="center" shrinkToFit="1"/>
    </xf>
    <xf numFmtId="38" fontId="10" fillId="0" borderId="1" xfId="1" applyFont="1" applyBorder="1" applyAlignment="1">
      <alignment vertical="center" shrinkToFit="1"/>
    </xf>
    <xf numFmtId="38" fontId="4" fillId="2" borderId="1" xfId="1" applyFont="1" applyFill="1" applyBorder="1" applyAlignment="1">
      <alignment vertical="center" shrinkToFit="1"/>
    </xf>
    <xf numFmtId="0" fontId="10" fillId="0" borderId="1" xfId="0" quotePrefix="1" applyFont="1" applyBorder="1" applyAlignment="1">
      <alignment horizontal="right" vertical="center" shrinkToFit="1"/>
    </xf>
    <xf numFmtId="0" fontId="4" fillId="0" borderId="11" xfId="0" applyFont="1" applyBorder="1" applyAlignment="1">
      <alignment horizontal="center" vertical="center" shrinkToFit="1"/>
    </xf>
    <xf numFmtId="0" fontId="4" fillId="0" borderId="6" xfId="0" applyFont="1" applyBorder="1" applyAlignment="1">
      <alignment vertical="center" shrinkToFit="1"/>
    </xf>
    <xf numFmtId="0" fontId="4" fillId="0" borderId="10" xfId="0" applyFont="1" applyBorder="1" applyAlignment="1">
      <alignment vertical="center" shrinkToFit="1"/>
    </xf>
    <xf numFmtId="0" fontId="4" fillId="0" borderId="4" xfId="0" applyFont="1" applyBorder="1" applyAlignment="1">
      <alignment vertical="center" shrinkToFit="1"/>
    </xf>
    <xf numFmtId="0" fontId="4" fillId="0" borderId="0" xfId="0" applyFont="1" applyAlignment="1">
      <alignment vertical="center" shrinkToFit="1"/>
    </xf>
    <xf numFmtId="177" fontId="4" fillId="0" borderId="4" xfId="0" applyNumberFormat="1" applyFont="1" applyBorder="1" applyAlignment="1">
      <alignment horizontal="center" vertical="center" shrinkToFit="1"/>
    </xf>
    <xf numFmtId="0" fontId="4" fillId="0" borderId="3" xfId="0" applyFont="1" applyBorder="1" applyAlignment="1">
      <alignment horizontal="center" vertical="top" shrinkToFit="1"/>
    </xf>
    <xf numFmtId="38" fontId="4" fillId="0" borderId="3" xfId="1" applyFont="1" applyFill="1" applyBorder="1" applyAlignment="1">
      <alignment horizontal="center" vertical="top" shrinkToFit="1"/>
    </xf>
    <xf numFmtId="0" fontId="4" fillId="0" borderId="5" xfId="0" applyFont="1" applyBorder="1" applyAlignment="1">
      <alignment horizontal="center" vertical="center" wrapText="1" shrinkToFit="1"/>
    </xf>
    <xf numFmtId="0" fontId="9" fillId="0" borderId="8" xfId="0" applyFont="1" applyBorder="1" applyAlignment="1">
      <alignment vertical="center" shrinkToFit="1"/>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2" xfId="0" applyFont="1" applyBorder="1" applyAlignment="1">
      <alignment vertical="center" shrinkToFit="1"/>
    </xf>
    <xf numFmtId="0" fontId="9" fillId="0" borderId="15" xfId="0" applyFont="1" applyBorder="1" applyAlignment="1">
      <alignment vertical="center" shrinkToFit="1"/>
    </xf>
    <xf numFmtId="38" fontId="6" fillId="0" borderId="0" xfId="1" applyFont="1" applyFill="1" applyBorder="1" applyAlignment="1">
      <alignment vertical="center" wrapText="1"/>
    </xf>
    <xf numFmtId="38" fontId="4" fillId="0" borderId="0" xfId="1" applyFont="1" applyFill="1" applyBorder="1" applyAlignment="1">
      <alignment vertical="center"/>
    </xf>
    <xf numFmtId="38" fontId="4" fillId="0" borderId="0" xfId="1" applyFont="1" applyFill="1" applyBorder="1" applyAlignment="1">
      <alignment vertical="top" wrapText="1"/>
    </xf>
    <xf numFmtId="177" fontId="4" fillId="0" borderId="0" xfId="1" applyNumberFormat="1" applyFont="1" applyFill="1" applyBorder="1" applyAlignment="1">
      <alignment vertical="top" wrapText="1"/>
    </xf>
    <xf numFmtId="0" fontId="4" fillId="0" borderId="0" xfId="0" applyFont="1" applyBorder="1">
      <alignment vertical="center"/>
    </xf>
    <xf numFmtId="177" fontId="4" fillId="0" borderId="0" xfId="1" applyNumberFormat="1" applyFont="1" applyFill="1" applyBorder="1" applyAlignment="1">
      <alignment horizontal="right" vertical="center" wrapText="1"/>
    </xf>
    <xf numFmtId="177" fontId="4" fillId="0" borderId="0" xfId="0" applyNumberFormat="1" applyFont="1" applyFill="1" applyBorder="1">
      <alignment vertical="center"/>
    </xf>
    <xf numFmtId="0" fontId="4" fillId="0" borderId="1" xfId="0" applyFont="1" applyBorder="1" applyAlignment="1">
      <alignment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xf>
    <xf numFmtId="0" fontId="4" fillId="0" borderId="7" xfId="0" applyFont="1" applyBorder="1" applyAlignment="1">
      <alignment horizontal="left" vertical="center"/>
    </xf>
    <xf numFmtId="0" fontId="9" fillId="0" borderId="8" xfId="0" applyFont="1" applyBorder="1" applyAlignment="1">
      <alignment vertical="center"/>
    </xf>
    <xf numFmtId="0" fontId="9" fillId="0" borderId="17" xfId="0" applyFont="1" applyBorder="1" applyAlignment="1">
      <alignment vertical="center"/>
    </xf>
    <xf numFmtId="0" fontId="9" fillId="0" borderId="18" xfId="0" applyFont="1" applyBorder="1" applyAlignment="1">
      <alignment vertical="center"/>
    </xf>
    <xf numFmtId="0" fontId="9" fillId="0" borderId="15" xfId="0" applyFont="1" applyBorder="1" applyAlignment="1">
      <alignment vertical="center"/>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5" xfId="0" applyFont="1" applyBorder="1" applyAlignment="1">
      <alignment horizontal="center" vertical="center" shrinkToFit="1"/>
    </xf>
    <xf numFmtId="0" fontId="4" fillId="0" borderId="3" xfId="0" applyFont="1" applyBorder="1" applyAlignment="1">
      <alignment vertical="center" shrinkToFit="1"/>
    </xf>
    <xf numFmtId="177" fontId="10" fillId="0" borderId="1" xfId="0" applyNumberFormat="1" applyFont="1" applyBorder="1" applyAlignment="1">
      <alignment vertical="center" shrinkToFit="1"/>
    </xf>
    <xf numFmtId="180" fontId="10" fillId="0" borderId="1" xfId="0" applyNumberFormat="1" applyFont="1" applyBorder="1" applyAlignment="1">
      <alignment vertical="center" shrinkToFit="1"/>
    </xf>
    <xf numFmtId="177" fontId="4" fillId="2" borderId="1" xfId="0" applyNumberFormat="1" applyFont="1" applyFill="1" applyBorder="1" applyAlignment="1">
      <alignment vertical="center" shrinkToFit="1"/>
    </xf>
    <xf numFmtId="180" fontId="10" fillId="0" borderId="11" xfId="0" applyNumberFormat="1" applyFont="1" applyBorder="1" applyAlignment="1">
      <alignment vertical="center" shrinkToFit="1"/>
    </xf>
    <xf numFmtId="180" fontId="4" fillId="2" borderId="1" xfId="0" applyNumberFormat="1" applyFont="1" applyFill="1" applyBorder="1" applyAlignment="1">
      <alignment vertical="center" shrinkToFit="1"/>
    </xf>
    <xf numFmtId="177" fontId="4" fillId="3" borderId="1" xfId="0" applyNumberFormat="1" applyFont="1" applyFill="1" applyBorder="1" applyAlignment="1">
      <alignment vertical="center" shrinkToFit="1"/>
    </xf>
    <xf numFmtId="177" fontId="4" fillId="0" borderId="1" xfId="0" applyNumberFormat="1" applyFont="1" applyBorder="1" applyAlignment="1">
      <alignment vertical="center" shrinkToFit="1"/>
    </xf>
    <xf numFmtId="180" fontId="4" fillId="0" borderId="1" xfId="0" applyNumberFormat="1" applyFont="1" applyBorder="1" applyAlignment="1">
      <alignment vertical="center" shrinkToFit="1"/>
    </xf>
    <xf numFmtId="180" fontId="4" fillId="0" borderId="11" xfId="0" applyNumberFormat="1" applyFont="1" applyBorder="1" applyAlignment="1">
      <alignment vertical="center" shrinkToFit="1"/>
    </xf>
    <xf numFmtId="177" fontId="10" fillId="0" borderId="1" xfId="1" applyNumberFormat="1" applyFont="1" applyFill="1" applyBorder="1" applyAlignment="1">
      <alignment vertical="center" shrinkToFit="1"/>
    </xf>
    <xf numFmtId="177" fontId="10" fillId="0" borderId="1" xfId="1" applyNumberFormat="1" applyFont="1" applyFill="1" applyBorder="1" applyAlignment="1">
      <alignment vertical="top" shrinkToFit="1"/>
    </xf>
    <xf numFmtId="177" fontId="4" fillId="2" borderId="1" xfId="1" applyNumberFormat="1" applyFont="1" applyFill="1" applyBorder="1" applyAlignment="1">
      <alignment vertical="top" shrinkToFit="1"/>
    </xf>
    <xf numFmtId="177" fontId="4" fillId="0" borderId="6" xfId="1" applyNumberFormat="1" applyFont="1" applyFill="1" applyBorder="1" applyAlignment="1">
      <alignment vertical="top" shrinkToFit="1"/>
    </xf>
    <xf numFmtId="177" fontId="4" fillId="0" borderId="10" xfId="1" applyNumberFormat="1" applyFont="1" applyFill="1" applyBorder="1" applyAlignment="1">
      <alignment vertical="top" shrinkToFit="1"/>
    </xf>
    <xf numFmtId="38" fontId="10" fillId="0" borderId="1" xfId="1" applyFont="1" applyFill="1" applyBorder="1" applyAlignment="1">
      <alignment vertical="center" shrinkToFit="1"/>
    </xf>
    <xf numFmtId="38" fontId="10" fillId="0" borderId="1" xfId="1" applyFont="1" applyFill="1" applyBorder="1" applyAlignment="1">
      <alignment vertical="top" shrinkToFit="1"/>
    </xf>
    <xf numFmtId="179" fontId="10" fillId="0" borderId="1" xfId="1" applyNumberFormat="1" applyFont="1" applyFill="1" applyBorder="1" applyAlignment="1">
      <alignment vertical="center" shrinkToFit="1"/>
    </xf>
    <xf numFmtId="177" fontId="4" fillId="2" borderId="1" xfId="1" applyNumberFormat="1" applyFont="1" applyFill="1" applyBorder="1" applyAlignment="1">
      <alignment horizontal="right" vertical="center" shrinkToFit="1"/>
    </xf>
    <xf numFmtId="38" fontId="6" fillId="0" borderId="6" xfId="1" applyFont="1" applyFill="1" applyBorder="1" applyAlignment="1">
      <alignment vertical="center" shrinkToFit="1"/>
    </xf>
    <xf numFmtId="38" fontId="4" fillId="0" borderId="6" xfId="1" applyFont="1" applyFill="1" applyBorder="1" applyAlignment="1">
      <alignment vertical="center" shrinkToFit="1"/>
    </xf>
    <xf numFmtId="38" fontId="4" fillId="0" borderId="6" xfId="1" applyFont="1" applyFill="1" applyBorder="1" applyAlignment="1">
      <alignment vertical="top" shrinkToFit="1"/>
    </xf>
    <xf numFmtId="38" fontId="4" fillId="0" borderId="10" xfId="1" applyFont="1" applyFill="1" applyBorder="1" applyAlignment="1">
      <alignment vertical="center" shrinkToFit="1"/>
    </xf>
    <xf numFmtId="0" fontId="10" fillId="0" borderId="3" xfId="0" applyFont="1" applyBorder="1" applyAlignment="1">
      <alignment vertical="center" shrinkToFit="1"/>
    </xf>
    <xf numFmtId="38" fontId="10" fillId="0" borderId="3" xfId="1" applyFont="1" applyFill="1" applyBorder="1" applyAlignment="1">
      <alignment vertical="center" shrinkToFit="1"/>
    </xf>
    <xf numFmtId="177" fontId="4" fillId="2" borderId="3" xfId="1" applyNumberFormat="1" applyFont="1" applyFill="1" applyBorder="1" applyAlignment="1">
      <alignment vertical="center" shrinkToFit="1"/>
    </xf>
    <xf numFmtId="38" fontId="10" fillId="0" borderId="3" xfId="1" applyFont="1" applyFill="1" applyBorder="1" applyAlignment="1">
      <alignment vertical="top" shrinkToFit="1"/>
    </xf>
    <xf numFmtId="177" fontId="4" fillId="2" borderId="3" xfId="1" applyNumberFormat="1" applyFont="1" applyFill="1" applyBorder="1" applyAlignment="1">
      <alignment vertical="top" shrinkToFit="1"/>
    </xf>
    <xf numFmtId="177" fontId="4" fillId="2" borderId="1" xfId="1" applyNumberFormat="1" applyFont="1" applyFill="1" applyBorder="1" applyAlignment="1">
      <alignment vertical="center" shrinkToFit="1"/>
    </xf>
    <xf numFmtId="38" fontId="11" fillId="0" borderId="1" xfId="1" applyFont="1" applyFill="1" applyBorder="1" applyAlignment="1">
      <alignment vertical="center" shrinkToFit="1"/>
    </xf>
    <xf numFmtId="179" fontId="10" fillId="0" borderId="1" xfId="1" applyNumberFormat="1" applyFont="1" applyFill="1" applyBorder="1" applyAlignment="1">
      <alignment vertical="top" shrinkToFit="1"/>
    </xf>
    <xf numFmtId="176" fontId="4" fillId="0" borderId="3" xfId="1" applyNumberFormat="1" applyFont="1" applyFill="1" applyBorder="1" applyAlignment="1">
      <alignment horizontal="center" vertical="top" shrinkToFit="1"/>
    </xf>
    <xf numFmtId="176" fontId="11" fillId="0" borderId="1" xfId="1" applyNumberFormat="1" applyFont="1" applyFill="1" applyBorder="1" applyAlignment="1">
      <alignment vertical="center" shrinkToFit="1"/>
    </xf>
    <xf numFmtId="179" fontId="10" fillId="0" borderId="1" xfId="0" applyNumberFormat="1" applyFont="1" applyBorder="1" applyAlignment="1">
      <alignment vertical="center" shrinkToFit="1"/>
    </xf>
    <xf numFmtId="176" fontId="4" fillId="0" borderId="6" xfId="1" applyNumberFormat="1" applyFont="1" applyFill="1" applyBorder="1" applyAlignment="1">
      <alignment vertical="center" shrinkToFit="1"/>
    </xf>
    <xf numFmtId="176" fontId="4" fillId="0" borderId="6" xfId="0" applyNumberFormat="1" applyFont="1" applyBorder="1" applyAlignment="1">
      <alignment vertical="center" shrinkToFit="1"/>
    </xf>
    <xf numFmtId="0" fontId="4" fillId="0" borderId="3" xfId="0" applyFont="1" applyBorder="1" applyAlignment="1">
      <alignment horizontal="center" vertical="top" wrapText="1" shrinkToFit="1"/>
    </xf>
    <xf numFmtId="177" fontId="4" fillId="0" borderId="3" xfId="1" applyNumberFormat="1" applyFont="1" applyFill="1" applyBorder="1" applyAlignment="1">
      <alignment horizontal="center" vertical="center" shrinkToFit="1"/>
    </xf>
    <xf numFmtId="0" fontId="4" fillId="0" borderId="3" xfId="0" applyFont="1" applyBorder="1" applyAlignment="1">
      <alignment horizontal="center" vertical="center" wrapText="1" shrinkToFit="1"/>
    </xf>
    <xf numFmtId="177" fontId="4" fillId="0" borderId="3" xfId="0" applyNumberFormat="1" applyFont="1" applyBorder="1" applyAlignment="1">
      <alignment horizontal="center" vertical="center" shrinkToFit="1"/>
    </xf>
    <xf numFmtId="0" fontId="4" fillId="0" borderId="3" xfId="0" applyFont="1" applyBorder="1" applyAlignment="1">
      <alignment horizontal="left" vertical="top" shrinkToFit="1"/>
    </xf>
    <xf numFmtId="177" fontId="10" fillId="0" borderId="1" xfId="1" applyNumberFormat="1" applyFont="1" applyBorder="1" applyAlignment="1">
      <alignment vertical="center" shrinkToFit="1"/>
    </xf>
    <xf numFmtId="0" fontId="4" fillId="0" borderId="3" xfId="0" applyFont="1" applyBorder="1" applyAlignment="1">
      <alignment horizontal="center" vertical="center" wrapText="1"/>
    </xf>
    <xf numFmtId="0" fontId="4" fillId="0" borderId="1" xfId="0" applyFont="1" applyBorder="1" applyAlignment="1">
      <alignment horizontal="center" vertical="center" shrinkToFit="1"/>
    </xf>
    <xf numFmtId="0" fontId="4" fillId="0" borderId="1" xfId="0" applyFont="1" applyBorder="1" applyAlignment="1">
      <alignment horizontal="right" vertical="center" shrinkToFit="1"/>
    </xf>
    <xf numFmtId="0" fontId="4" fillId="2" borderId="11" xfId="0" applyFont="1" applyFill="1" applyBorder="1" applyAlignment="1">
      <alignment horizontal="right" vertical="center" shrinkToFit="1"/>
    </xf>
    <xf numFmtId="38" fontId="4" fillId="2" borderId="10" xfId="1" applyFont="1" applyFill="1" applyBorder="1" applyAlignment="1">
      <alignment vertical="center" shrinkToFit="1"/>
    </xf>
    <xf numFmtId="178" fontId="4" fillId="2" borderId="11" xfId="1"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0" fillId="0" borderId="0" xfId="0" applyFont="1" applyAlignment="1">
      <alignment horizontal="left" vertical="top"/>
    </xf>
    <xf numFmtId="0" fontId="9" fillId="0" borderId="9"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0" fontId="4" fillId="0" borderId="0" xfId="0" applyFont="1" applyAlignment="1">
      <alignment horizontal="left" vertical="top" wrapText="1"/>
    </xf>
    <xf numFmtId="0" fontId="4" fillId="0" borderId="1" xfId="0" applyFont="1" applyBorder="1" applyAlignment="1">
      <alignment vertical="center" shrinkToFit="1"/>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0" xfId="0" applyFont="1" applyAlignment="1">
      <alignment vertical="center"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9" fillId="0" borderId="0" xfId="0" applyFont="1" applyAlignment="1">
      <alignment vertical="top" wrapText="1"/>
    </xf>
    <xf numFmtId="0" fontId="4" fillId="0" borderId="0" xfId="0" quotePrefix="1" applyFont="1" applyAlignment="1">
      <alignment vertical="center"/>
    </xf>
    <xf numFmtId="0" fontId="4" fillId="0" borderId="0" xfId="0" applyFont="1" applyAlignment="1">
      <alignment vertical="center"/>
    </xf>
    <xf numFmtId="0" fontId="4" fillId="0" borderId="9" xfId="0" applyFont="1" applyBorder="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vertical="center"/>
    </xf>
    <xf numFmtId="0" fontId="4" fillId="0" borderId="8" xfId="0" applyFont="1" applyBorder="1" applyAlignment="1">
      <alignment horizontal="left" vertical="center"/>
    </xf>
    <xf numFmtId="0" fontId="4" fillId="0" borderId="2" xfId="0" applyFont="1" applyBorder="1" applyAlignment="1">
      <alignment vertical="center"/>
    </xf>
    <xf numFmtId="0" fontId="4" fillId="0" borderId="15" xfId="0" applyFont="1" applyBorder="1" applyAlignment="1">
      <alignment vertical="center"/>
    </xf>
    <xf numFmtId="0" fontId="10" fillId="0" borderId="0" xfId="0" applyFont="1">
      <alignment vertical="center"/>
    </xf>
    <xf numFmtId="0" fontId="15" fillId="0" borderId="0" xfId="2" applyFont="1">
      <alignment vertical="center"/>
    </xf>
    <xf numFmtId="0" fontId="4" fillId="0" borderId="0" xfId="0" applyFont="1" applyAlignment="1">
      <alignment vertical="center"/>
    </xf>
    <xf numFmtId="0" fontId="9" fillId="0" borderId="0" xfId="0" applyFont="1" applyAlignment="1">
      <alignment horizontal="left" vertical="top" wrapText="1"/>
    </xf>
    <xf numFmtId="0" fontId="9" fillId="0" borderId="7" xfId="0" applyFont="1" applyBorder="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4" fillId="0" borderId="1" xfId="0" applyFont="1" applyBorder="1" applyAlignment="1">
      <alignment vertical="center" shrinkToFit="1"/>
    </xf>
    <xf numFmtId="0" fontId="4" fillId="0" borderId="5" xfId="0" applyFont="1" applyBorder="1" applyAlignment="1">
      <alignment vertical="center" shrinkToFit="1"/>
    </xf>
    <xf numFmtId="0" fontId="8" fillId="0" borderId="0" xfId="0" applyFont="1" applyAlignment="1">
      <alignment horizontal="left" vertical="top" wrapText="1"/>
    </xf>
    <xf numFmtId="0" fontId="8" fillId="0" borderId="0" xfId="0" applyFont="1" applyAlignment="1">
      <alignment horizontal="left" vertical="top"/>
    </xf>
    <xf numFmtId="0" fontId="0" fillId="0" borderId="0" xfId="0" applyFont="1" applyAlignment="1">
      <alignment horizontal="left" vertical="top"/>
    </xf>
    <xf numFmtId="0" fontId="4" fillId="0" borderId="1" xfId="0" applyFont="1" applyBorder="1" applyAlignment="1">
      <alignment horizontal="center" vertical="center" shrinkToFit="1"/>
    </xf>
    <xf numFmtId="0" fontId="9" fillId="0" borderId="14" xfId="0" applyFont="1" applyBorder="1" applyAlignment="1">
      <alignment vertical="center"/>
    </xf>
    <xf numFmtId="0" fontId="9" fillId="0" borderId="2" xfId="0" applyFont="1" applyBorder="1" applyAlignment="1">
      <alignment vertical="center"/>
    </xf>
    <xf numFmtId="0" fontId="9" fillId="0" borderId="9" xfId="0" applyFont="1" applyBorder="1" applyAlignment="1">
      <alignment vertical="center"/>
    </xf>
    <xf numFmtId="0" fontId="9" fillId="0" borderId="0" xfId="0" applyFont="1" applyAlignme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1" xfId="1" applyFont="1" applyFill="1" applyBorder="1" applyAlignment="1">
      <alignment horizontal="right" vertical="center" shrinkToFit="1"/>
    </xf>
    <xf numFmtId="38" fontId="4" fillId="0" borderId="10" xfId="1" applyFont="1" applyBorder="1" applyAlignment="1">
      <alignment horizontal="right" vertical="center" shrinkToFit="1"/>
    </xf>
    <xf numFmtId="38" fontId="4" fillId="2" borderId="6" xfId="1" applyFont="1" applyFill="1" applyBorder="1" applyAlignment="1">
      <alignment horizontal="right" vertical="center" shrinkToFit="1"/>
    </xf>
    <xf numFmtId="38" fontId="10" fillId="0" borderId="11" xfId="1" applyFont="1" applyBorder="1" applyAlignment="1">
      <alignment horizontal="right" vertical="center" shrinkToFit="1"/>
    </xf>
    <xf numFmtId="38" fontId="10" fillId="0" borderId="10" xfId="1" applyFont="1" applyBorder="1" applyAlignment="1">
      <alignment horizontal="right" vertical="center" shrinkToFit="1"/>
    </xf>
    <xf numFmtId="38" fontId="4" fillId="2" borderId="10" xfId="1" applyFont="1" applyFill="1" applyBorder="1" applyAlignment="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0" xfId="0" applyFont="1" applyAlignment="1">
      <alignment horizontal="left" vertical="top" wrapText="1"/>
    </xf>
    <xf numFmtId="0" fontId="0" fillId="0" borderId="0" xfId="0" applyFont="1" applyAlignment="1">
      <alignment vertical="center" wrapText="1"/>
    </xf>
    <xf numFmtId="0" fontId="9" fillId="0" borderId="9" xfId="0" applyFont="1" applyBorder="1" applyAlignment="1">
      <alignment vertical="top" wrapText="1"/>
    </xf>
    <xf numFmtId="0" fontId="9" fillId="0" borderId="0" xfId="0" applyFont="1" applyAlignment="1">
      <alignment vertical="top" wrapText="1"/>
    </xf>
    <xf numFmtId="38" fontId="4" fillId="0" borderId="6" xfId="1" applyFont="1" applyBorder="1" applyAlignment="1">
      <alignment horizontal="right" vertical="center" shrinkToFit="1"/>
    </xf>
    <xf numFmtId="0" fontId="9" fillId="0" borderId="9" xfId="0" applyFont="1" applyBorder="1" applyAlignment="1">
      <alignment vertical="top" shrinkToFit="1"/>
    </xf>
    <xf numFmtId="0" fontId="9" fillId="0" borderId="0" xfId="0" applyFont="1" applyAlignment="1">
      <alignment vertical="top" shrinkToFit="1"/>
    </xf>
    <xf numFmtId="0" fontId="9" fillId="0" borderId="16" xfId="0" applyFont="1" applyBorder="1" applyAlignment="1">
      <alignment horizontal="left" vertical="top"/>
    </xf>
    <xf numFmtId="0" fontId="9" fillId="0" borderId="17" xfId="0" applyFont="1" applyBorder="1" applyAlignment="1">
      <alignment horizontal="left" vertical="top"/>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pplyAlignment="1">
      <alignment vertical="center"/>
    </xf>
    <xf numFmtId="0" fontId="4" fillId="0" borderId="0" xfId="0" applyFont="1" applyAlignment="1">
      <alignment vertical="center"/>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vertical="center"/>
    </xf>
    <xf numFmtId="0" fontId="4" fillId="0" borderId="1" xfId="0" applyFont="1" applyBorder="1" applyAlignment="1">
      <alignment vertical="center" wrapText="1"/>
    </xf>
    <xf numFmtId="0" fontId="4" fillId="0" borderId="9" xfId="0" applyFont="1" applyBorder="1" applyAlignment="1">
      <alignment vertical="center"/>
    </xf>
    <xf numFmtId="0" fontId="4" fillId="0" borderId="14"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xf>
    <xf numFmtId="0" fontId="4" fillId="0" borderId="4" xfId="0" applyFont="1" applyBorder="1" applyAlignment="1">
      <alignment vertical="center"/>
    </xf>
    <xf numFmtId="0" fontId="4" fillId="0" borderId="0" xfId="0" applyFont="1" applyAlignment="1">
      <alignment horizontal="left" vertical="center"/>
    </xf>
    <xf numFmtId="0" fontId="4" fillId="0" borderId="12" xfId="0" applyFont="1" applyBorder="1" applyAlignment="1">
      <alignment vertical="center"/>
    </xf>
    <xf numFmtId="0" fontId="4" fillId="0" borderId="2" xfId="0" quotePrefix="1" applyFont="1" applyBorder="1" applyAlignment="1">
      <alignment horizontal="center"/>
    </xf>
    <xf numFmtId="0" fontId="4" fillId="0" borderId="7" xfId="0" quotePrefix="1" applyFont="1" applyBorder="1" applyAlignment="1">
      <alignment horizontal="center" vertical="top"/>
    </xf>
    <xf numFmtId="0" fontId="4"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0" fillId="0" borderId="0" xfId="0" applyAlignment="1">
      <alignment horizontal="lef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F3" sqref="F3"/>
    </sheetView>
  </sheetViews>
  <sheetFormatPr defaultRowHeight="13.5"/>
  <cols>
    <col min="1" max="1" width="11.625" style="3" customWidth="1"/>
    <col min="2" max="5" width="2.625" style="3" customWidth="1"/>
    <col min="6" max="6" width="30" style="3" customWidth="1"/>
    <col min="7" max="7" width="10.25" style="3" customWidth="1"/>
    <col min="8" max="8" width="8.625" style="3" customWidth="1"/>
    <col min="9" max="9" width="19.625" style="3" customWidth="1"/>
    <col min="10" max="10" width="1.625" style="3" customWidth="1"/>
    <col min="11" max="16" width="9.625" style="3" customWidth="1"/>
    <col min="17" max="17" width="2.625" style="3" customWidth="1"/>
    <col min="18" max="16384" width="9" style="3"/>
  </cols>
  <sheetData>
    <row r="1" spans="3:16" ht="15.95" customHeight="1"/>
    <row r="2" spans="3:16" ht="15.95" customHeight="1">
      <c r="C2" s="2" t="s">
        <v>0</v>
      </c>
    </row>
    <row r="3" spans="3:16" ht="15.95" customHeight="1"/>
    <row r="4" spans="3:16" ht="15.95" customHeight="1">
      <c r="C4" s="3" t="s">
        <v>34</v>
      </c>
    </row>
    <row r="5" spans="3:16" ht="15.95" customHeight="1">
      <c r="C5" s="3" t="s">
        <v>35</v>
      </c>
    </row>
    <row r="6" spans="3:16" ht="15.95" customHeight="1">
      <c r="C6" s="192" t="s">
        <v>36</v>
      </c>
      <c r="D6" s="193"/>
      <c r="E6" s="193"/>
      <c r="F6" s="193"/>
      <c r="G6" s="193"/>
      <c r="H6" s="193"/>
      <c r="I6" s="193"/>
      <c r="J6" s="193"/>
      <c r="K6" s="193"/>
      <c r="L6" s="193"/>
      <c r="M6" s="193"/>
      <c r="N6" s="193"/>
      <c r="O6" s="193"/>
      <c r="P6" s="193"/>
    </row>
    <row r="7" spans="3:16" ht="15.95" customHeight="1">
      <c r="C7" s="194"/>
      <c r="D7" s="194"/>
      <c r="E7" s="194"/>
      <c r="F7" s="194"/>
      <c r="G7" s="194"/>
      <c r="H7" s="194"/>
      <c r="I7" s="194"/>
      <c r="J7" s="194"/>
      <c r="K7" s="194"/>
      <c r="L7" s="194"/>
      <c r="M7" s="194"/>
      <c r="N7" s="194"/>
      <c r="O7" s="194"/>
      <c r="P7" s="194"/>
    </row>
    <row r="8" spans="3:16" ht="15.95" customHeight="1">
      <c r="C8" s="194"/>
      <c r="D8" s="194"/>
      <c r="E8" s="194"/>
      <c r="F8" s="194"/>
      <c r="G8" s="194"/>
      <c r="H8" s="194"/>
      <c r="I8" s="194"/>
      <c r="J8" s="194"/>
      <c r="K8" s="194"/>
      <c r="L8" s="194"/>
      <c r="M8" s="194"/>
      <c r="N8" s="194"/>
      <c r="O8" s="194"/>
      <c r="P8" s="194"/>
    </row>
    <row r="9" spans="3:16" ht="15.95" customHeight="1">
      <c r="C9" s="137"/>
      <c r="D9" s="137"/>
      <c r="E9" s="137"/>
      <c r="F9" s="137"/>
      <c r="G9" s="137"/>
      <c r="H9" s="137"/>
      <c r="I9" s="137"/>
      <c r="J9" s="137"/>
      <c r="K9" s="137"/>
      <c r="L9" s="137"/>
      <c r="M9" s="137"/>
      <c r="N9" s="137"/>
      <c r="O9" s="137"/>
      <c r="P9" s="137"/>
    </row>
    <row r="10" spans="3:16" ht="15.95" customHeight="1">
      <c r="K10" s="183" t="s">
        <v>1</v>
      </c>
      <c r="L10" s="184"/>
      <c r="M10" s="184"/>
      <c r="N10" s="184"/>
      <c r="O10" s="184"/>
      <c r="P10" s="185"/>
    </row>
    <row r="11" spans="3:16" ht="15.95" customHeight="1">
      <c r="C11" s="195" t="s">
        <v>2</v>
      </c>
      <c r="D11" s="195"/>
      <c r="E11" s="195"/>
      <c r="F11" s="195"/>
      <c r="G11" s="195" t="s">
        <v>3</v>
      </c>
      <c r="H11" s="195"/>
      <c r="I11" s="131" t="s">
        <v>4</v>
      </c>
      <c r="J11" s="57"/>
      <c r="K11" s="186" t="s">
        <v>303</v>
      </c>
      <c r="L11" s="182" t="s">
        <v>5</v>
      </c>
      <c r="M11" s="182"/>
      <c r="N11" s="182" t="s">
        <v>6</v>
      </c>
      <c r="O11" s="182"/>
      <c r="P11" s="186" t="s">
        <v>7</v>
      </c>
    </row>
    <row r="12" spans="3:16" ht="15.95" customHeight="1">
      <c r="C12" s="190" t="s">
        <v>8</v>
      </c>
      <c r="D12" s="190"/>
      <c r="E12" s="190"/>
      <c r="F12" s="190"/>
      <c r="G12" s="43">
        <f>事業費!G17</f>
        <v>0</v>
      </c>
      <c r="H12" s="55" t="s">
        <v>9</v>
      </c>
      <c r="I12" s="74"/>
      <c r="J12" s="57"/>
      <c r="K12" s="186"/>
      <c r="L12" s="138"/>
      <c r="M12" s="188" t="s">
        <v>299</v>
      </c>
      <c r="N12" s="138"/>
      <c r="O12" s="188" t="s">
        <v>300</v>
      </c>
      <c r="P12" s="187"/>
    </row>
    <row r="13" spans="3:16" ht="15.95" customHeight="1">
      <c r="C13" s="190" t="s">
        <v>10</v>
      </c>
      <c r="D13" s="190"/>
      <c r="E13" s="190"/>
      <c r="F13" s="190"/>
      <c r="G13" s="43">
        <f>SUM(G15,G21,G24,G26)</f>
        <v>0</v>
      </c>
      <c r="H13" s="55" t="s">
        <v>11</v>
      </c>
      <c r="I13" s="74"/>
      <c r="J13" s="57"/>
      <c r="K13" s="186"/>
      <c r="L13" s="138"/>
      <c r="M13" s="189"/>
      <c r="N13" s="138"/>
      <c r="O13" s="189"/>
      <c r="P13" s="187"/>
    </row>
    <row r="14" spans="3:16" ht="15.95" customHeight="1">
      <c r="C14" s="191" t="s">
        <v>12</v>
      </c>
      <c r="D14" s="190"/>
      <c r="E14" s="190"/>
      <c r="F14" s="190"/>
      <c r="G14" s="43"/>
      <c r="H14" s="55"/>
      <c r="I14" s="74"/>
      <c r="J14" s="57"/>
      <c r="K14" s="186"/>
      <c r="L14" s="139"/>
      <c r="M14" s="189"/>
      <c r="N14" s="139"/>
      <c r="O14" s="189"/>
      <c r="P14" s="187"/>
    </row>
    <row r="15" spans="3:16" ht="15.95" customHeight="1">
      <c r="C15" s="56"/>
      <c r="D15" s="191" t="s">
        <v>13</v>
      </c>
      <c r="E15" s="190"/>
      <c r="F15" s="190"/>
      <c r="G15" s="43">
        <f>G16</f>
        <v>0</v>
      </c>
      <c r="H15" s="55"/>
      <c r="I15" s="74"/>
      <c r="J15" s="57"/>
      <c r="K15" s="87"/>
      <c r="L15" s="140"/>
      <c r="M15" s="141"/>
      <c r="N15" s="140"/>
      <c r="O15" s="141"/>
      <c r="P15" s="87"/>
    </row>
    <row r="16" spans="3:16" ht="15.95" customHeight="1">
      <c r="C16" s="56"/>
      <c r="D16" s="56"/>
      <c r="E16" s="191" t="s">
        <v>14</v>
      </c>
      <c r="F16" s="190"/>
      <c r="G16" s="43">
        <f>SUM(G17:G20)</f>
        <v>0</v>
      </c>
      <c r="H16" s="55"/>
      <c r="I16" s="74"/>
      <c r="J16" s="57"/>
      <c r="K16" s="142"/>
      <c r="L16" s="139"/>
      <c r="M16" s="143"/>
      <c r="N16" s="139"/>
      <c r="O16" s="143"/>
      <c r="P16" s="142"/>
    </row>
    <row r="17" spans="3:16" ht="15.95" customHeight="1">
      <c r="C17" s="56"/>
      <c r="D17" s="56"/>
      <c r="E17" s="56"/>
      <c r="F17" s="74" t="s">
        <v>15</v>
      </c>
      <c r="G17" s="43">
        <f>作付増加!L26</f>
        <v>0</v>
      </c>
      <c r="H17" s="55"/>
      <c r="I17" s="74"/>
      <c r="J17" s="57"/>
      <c r="K17" s="144" t="s">
        <v>16</v>
      </c>
      <c r="L17" s="145"/>
      <c r="M17" s="146" t="s">
        <v>17</v>
      </c>
      <c r="N17" s="145"/>
      <c r="O17" s="146" t="s">
        <v>18</v>
      </c>
      <c r="P17" s="144"/>
    </row>
    <row r="18" spans="3:16" ht="15.95" customHeight="1">
      <c r="C18" s="56"/>
      <c r="D18" s="56"/>
      <c r="E18" s="56"/>
      <c r="F18" s="74" t="s">
        <v>19</v>
      </c>
      <c r="G18" s="43">
        <f>単収増加!L26</f>
        <v>0</v>
      </c>
      <c r="H18" s="55"/>
      <c r="I18" s="74"/>
      <c r="J18" s="57"/>
      <c r="K18" s="144" t="s">
        <v>16</v>
      </c>
      <c r="L18" s="145"/>
      <c r="M18" s="146"/>
      <c r="N18" s="145"/>
      <c r="O18" s="146"/>
      <c r="P18" s="144"/>
    </row>
    <row r="19" spans="3:16" ht="15.95" customHeight="1">
      <c r="C19" s="56"/>
      <c r="D19" s="56"/>
      <c r="E19" s="56"/>
      <c r="F19" s="74" t="s">
        <v>20</v>
      </c>
      <c r="G19" s="43">
        <f>品質向上!L26</f>
        <v>0</v>
      </c>
      <c r="H19" s="55"/>
      <c r="I19" s="74"/>
      <c r="J19" s="57"/>
      <c r="K19" s="144" t="s">
        <v>16</v>
      </c>
      <c r="L19" s="145"/>
      <c r="M19" s="146"/>
      <c r="N19" s="145"/>
      <c r="O19" s="146"/>
      <c r="P19" s="144"/>
    </row>
    <row r="20" spans="3:16" ht="15.95" customHeight="1">
      <c r="C20" s="56"/>
      <c r="D20" s="88"/>
      <c r="E20" s="88"/>
      <c r="F20" s="74" t="s">
        <v>21</v>
      </c>
      <c r="G20" s="43">
        <f>農産加工!M28</f>
        <v>0</v>
      </c>
      <c r="H20" s="55"/>
      <c r="I20" s="74"/>
      <c r="J20" s="57"/>
      <c r="K20" s="144"/>
      <c r="L20" s="145" t="s">
        <v>16</v>
      </c>
      <c r="M20" s="146" t="s">
        <v>16</v>
      </c>
      <c r="N20" s="145"/>
      <c r="O20" s="146"/>
      <c r="P20" s="144"/>
    </row>
    <row r="21" spans="3:16" ht="15.95" customHeight="1">
      <c r="C21" s="56"/>
      <c r="D21" s="191" t="s">
        <v>22</v>
      </c>
      <c r="E21" s="190"/>
      <c r="F21" s="190"/>
      <c r="G21" s="43">
        <f>SUM(G22:G23)</f>
        <v>0</v>
      </c>
      <c r="H21" s="55"/>
      <c r="I21" s="74"/>
      <c r="J21" s="57"/>
      <c r="K21" s="144"/>
      <c r="L21" s="145"/>
      <c r="M21" s="146"/>
      <c r="N21" s="145"/>
      <c r="O21" s="146"/>
      <c r="P21" s="144"/>
    </row>
    <row r="22" spans="3:16" ht="15.95" customHeight="1">
      <c r="C22" s="56"/>
      <c r="D22" s="56"/>
      <c r="E22" s="190" t="s">
        <v>23</v>
      </c>
      <c r="F22" s="190"/>
      <c r="G22" s="43">
        <f>販売促進!I22</f>
        <v>0</v>
      </c>
      <c r="H22" s="55"/>
      <c r="I22" s="74"/>
      <c r="J22" s="57"/>
      <c r="K22" s="144"/>
      <c r="L22" s="145"/>
      <c r="M22" s="146"/>
      <c r="N22" s="145" t="s">
        <v>16</v>
      </c>
      <c r="O22" s="146" t="s">
        <v>16</v>
      </c>
      <c r="P22" s="144"/>
    </row>
    <row r="23" spans="3:16" ht="15.95" customHeight="1">
      <c r="C23" s="56"/>
      <c r="D23" s="88"/>
      <c r="E23" s="190" t="s">
        <v>24</v>
      </c>
      <c r="F23" s="190"/>
      <c r="G23" s="43">
        <f>流通経費!G20</f>
        <v>0</v>
      </c>
      <c r="H23" s="55"/>
      <c r="I23" s="74"/>
      <c r="J23" s="57"/>
      <c r="K23" s="144"/>
      <c r="L23" s="145"/>
      <c r="M23" s="146"/>
      <c r="N23" s="145" t="s">
        <v>16</v>
      </c>
      <c r="O23" s="146" t="s">
        <v>16</v>
      </c>
      <c r="P23" s="144"/>
    </row>
    <row r="24" spans="3:16" ht="15.95" customHeight="1">
      <c r="C24" s="56"/>
      <c r="D24" s="191" t="s">
        <v>25</v>
      </c>
      <c r="E24" s="190"/>
      <c r="F24" s="190"/>
      <c r="G24" s="43">
        <f>G25</f>
        <v>0</v>
      </c>
      <c r="H24" s="55"/>
      <c r="I24" s="74"/>
      <c r="J24" s="57"/>
      <c r="K24" s="144"/>
      <c r="L24" s="145"/>
      <c r="M24" s="146"/>
      <c r="N24" s="145"/>
      <c r="O24" s="146"/>
      <c r="P24" s="144"/>
    </row>
    <row r="25" spans="3:16" ht="15.95" customHeight="1">
      <c r="C25" s="56"/>
      <c r="D25" s="88"/>
      <c r="E25" s="190" t="s">
        <v>26</v>
      </c>
      <c r="F25" s="190"/>
      <c r="G25" s="43">
        <f>就業機会!I24</f>
        <v>0</v>
      </c>
      <c r="H25" s="55"/>
      <c r="I25" s="74"/>
      <c r="J25" s="57"/>
      <c r="K25" s="144" t="s">
        <v>16</v>
      </c>
      <c r="L25" s="145" t="s">
        <v>16</v>
      </c>
      <c r="M25" s="146" t="s">
        <v>16</v>
      </c>
      <c r="N25" s="145" t="s">
        <v>16</v>
      </c>
      <c r="O25" s="146" t="s">
        <v>16</v>
      </c>
      <c r="P25" s="144" t="s">
        <v>16</v>
      </c>
    </row>
    <row r="26" spans="3:16" ht="15.95" customHeight="1">
      <c r="C26" s="88"/>
      <c r="D26" s="190" t="s">
        <v>27</v>
      </c>
      <c r="E26" s="190"/>
      <c r="F26" s="190"/>
      <c r="G26" s="43">
        <f>維持管理!G25</f>
        <v>0</v>
      </c>
      <c r="H26" s="55"/>
      <c r="I26" s="74"/>
      <c r="J26" s="57"/>
      <c r="K26" s="144" t="s">
        <v>16</v>
      </c>
      <c r="L26" s="145" t="s">
        <v>16</v>
      </c>
      <c r="M26" s="146" t="s">
        <v>16</v>
      </c>
      <c r="N26" s="145" t="s">
        <v>16</v>
      </c>
      <c r="O26" s="146" t="s">
        <v>16</v>
      </c>
      <c r="P26" s="144" t="s">
        <v>16</v>
      </c>
    </row>
    <row r="27" spans="3:16" ht="15.95" customHeight="1">
      <c r="C27" s="190" t="s">
        <v>28</v>
      </c>
      <c r="D27" s="190"/>
      <c r="E27" s="190"/>
      <c r="F27" s="190"/>
      <c r="G27" s="43" t="e">
        <f>ROUNDDOWN(事業費!E18,0)</f>
        <v>#DIV/0!</v>
      </c>
      <c r="H27" s="55" t="s">
        <v>29</v>
      </c>
      <c r="I27" s="74" t="s">
        <v>262</v>
      </c>
      <c r="K27" s="181" t="s">
        <v>301</v>
      </c>
      <c r="L27" s="181"/>
      <c r="M27" s="181"/>
      <c r="N27" s="181"/>
      <c r="O27" s="181"/>
      <c r="P27" s="181"/>
    </row>
    <row r="28" spans="3:16" ht="15.95" customHeight="1">
      <c r="C28" s="190" t="s">
        <v>30</v>
      </c>
      <c r="D28" s="190"/>
      <c r="E28" s="190"/>
      <c r="F28" s="190"/>
      <c r="G28" s="44" t="e">
        <f>ROUNDUP((0.04*(1+0.04)^G27)/((1+0.04)^G27-1),6)</f>
        <v>#DIV/0!</v>
      </c>
      <c r="H28" s="55"/>
      <c r="I28" s="74"/>
      <c r="K28" s="180"/>
      <c r="L28" s="180"/>
      <c r="M28" s="180"/>
      <c r="N28" s="180"/>
      <c r="O28" s="180"/>
      <c r="P28" s="180"/>
    </row>
    <row r="29" spans="3:16" ht="15.95" customHeight="1">
      <c r="C29" s="190" t="s">
        <v>31</v>
      </c>
      <c r="D29" s="190"/>
      <c r="E29" s="190"/>
      <c r="F29" s="190"/>
      <c r="G29" s="43" t="e">
        <f>ROUND(G13/ROUND(G28,4),0)</f>
        <v>#DIV/0!</v>
      </c>
      <c r="H29" s="55" t="s">
        <v>9</v>
      </c>
      <c r="I29" s="74"/>
    </row>
    <row r="30" spans="3:16" ht="15.95" customHeight="1">
      <c r="C30" s="190" t="s">
        <v>32</v>
      </c>
      <c r="D30" s="190"/>
      <c r="E30" s="190"/>
      <c r="F30" s="190"/>
      <c r="G30" s="43">
        <f>廃用損失!L15</f>
        <v>0</v>
      </c>
      <c r="H30" s="55" t="s">
        <v>9</v>
      </c>
      <c r="I30" s="74"/>
      <c r="K30" s="180" t="s">
        <v>311</v>
      </c>
      <c r="L30" s="180"/>
      <c r="M30" s="180"/>
      <c r="N30" s="180"/>
      <c r="O30" s="180"/>
      <c r="P30" s="180"/>
    </row>
    <row r="31" spans="3:16" ht="32.1" customHeight="1">
      <c r="C31" s="190" t="s">
        <v>33</v>
      </c>
      <c r="D31" s="190"/>
      <c r="E31" s="190"/>
      <c r="F31" s="190"/>
      <c r="G31" s="45" t="e">
        <f>ROUNDDOWN((G29-G30)/G12,2)</f>
        <v>#DIV/0!</v>
      </c>
      <c r="H31" s="55"/>
      <c r="I31" s="136" t="s">
        <v>296</v>
      </c>
      <c r="K31" s="180"/>
      <c r="L31" s="180"/>
      <c r="M31" s="180"/>
      <c r="N31" s="180"/>
      <c r="O31" s="180"/>
      <c r="P31" s="180"/>
    </row>
    <row r="32" spans="3:16" ht="15.95" customHeight="1">
      <c r="K32" s="180"/>
      <c r="L32" s="180"/>
      <c r="M32" s="180"/>
      <c r="N32" s="180"/>
      <c r="O32" s="180"/>
      <c r="P32" s="180"/>
    </row>
  </sheetData>
  <mergeCells count="28">
    <mergeCell ref="C6:P8"/>
    <mergeCell ref="D15:F15"/>
    <mergeCell ref="C11:F11"/>
    <mergeCell ref="G11:H11"/>
    <mergeCell ref="C12:F12"/>
    <mergeCell ref="C13:F13"/>
    <mergeCell ref="C14:F14"/>
    <mergeCell ref="C31:F31"/>
    <mergeCell ref="E16:F16"/>
    <mergeCell ref="D21:F21"/>
    <mergeCell ref="E22:F22"/>
    <mergeCell ref="E23:F23"/>
    <mergeCell ref="D24:F24"/>
    <mergeCell ref="E25:F25"/>
    <mergeCell ref="D26:F26"/>
    <mergeCell ref="C27:F27"/>
    <mergeCell ref="C28:F28"/>
    <mergeCell ref="C29:F29"/>
    <mergeCell ref="C30:F30"/>
    <mergeCell ref="K30:P32"/>
    <mergeCell ref="K27:P28"/>
    <mergeCell ref="L11:M11"/>
    <mergeCell ref="N11:O11"/>
    <mergeCell ref="K10:P10"/>
    <mergeCell ref="K11:K14"/>
    <mergeCell ref="P11:P14"/>
    <mergeCell ref="M12:M14"/>
    <mergeCell ref="O12:O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4" width="23.625" style="3" customWidth="1"/>
    <col min="5" max="5" width="10.625" style="3" customWidth="1"/>
    <col min="6" max="6" width="3.625" style="3" customWidth="1"/>
    <col min="7" max="7" width="7.625" style="3" customWidth="1"/>
    <col min="8" max="8" width="3.625" style="3" customWidth="1"/>
    <col min="9" max="9" width="8.625" style="3" customWidth="1"/>
    <col min="10" max="10" width="9" style="3"/>
    <col min="11" max="11" width="23.625" style="3" customWidth="1"/>
    <col min="12" max="12" width="9.625" style="3" customWidth="1"/>
    <col min="13" max="13" width="3.625" style="3" customWidth="1"/>
    <col min="14" max="14" width="7.625" style="3" customWidth="1"/>
    <col min="15" max="15" width="3.625" style="3" customWidth="1"/>
    <col min="16" max="16384" width="9" style="3"/>
  </cols>
  <sheetData>
    <row r="1" spans="3:17" ht="15" customHeight="1"/>
    <row r="2" spans="3:17" ht="15" customHeight="1">
      <c r="C2" s="2" t="s">
        <v>37</v>
      </c>
    </row>
    <row r="3" spans="3:17" ht="9" customHeight="1"/>
    <row r="4" spans="3:17" ht="30.95" customHeight="1">
      <c r="D4" s="221" t="s">
        <v>38</v>
      </c>
      <c r="E4" s="221"/>
      <c r="F4" s="221"/>
      <c r="G4" s="221"/>
      <c r="H4" s="221"/>
      <c r="I4" s="221"/>
      <c r="J4" s="221"/>
      <c r="K4" s="221"/>
      <c r="L4" s="222"/>
      <c r="M4" s="222"/>
      <c r="N4" s="222"/>
      <c r="O4" s="222"/>
      <c r="P4" s="222"/>
      <c r="Q4" s="222"/>
    </row>
    <row r="5" spans="3:17" ht="9" customHeight="1">
      <c r="D5" s="147"/>
      <c r="E5" s="147"/>
      <c r="F5" s="147"/>
      <c r="G5" s="147"/>
      <c r="H5" s="147"/>
      <c r="I5" s="147"/>
      <c r="J5" s="147"/>
      <c r="K5" s="147"/>
    </row>
    <row r="6" spans="3:17" ht="14.1" customHeight="1">
      <c r="D6" s="3" t="s">
        <v>287</v>
      </c>
    </row>
    <row r="7" spans="3:17" ht="14.1" customHeight="1">
      <c r="D7" s="3" t="s">
        <v>53</v>
      </c>
    </row>
    <row r="8" spans="3:17" ht="14.1" customHeight="1">
      <c r="D8" s="195" t="s">
        <v>39</v>
      </c>
      <c r="E8" s="195" t="s">
        <v>40</v>
      </c>
      <c r="F8" s="220" t="s">
        <v>41</v>
      </c>
      <c r="G8" s="220"/>
      <c r="H8" s="220" t="s">
        <v>42</v>
      </c>
      <c r="I8" s="220"/>
    </row>
    <row r="9" spans="3:17" ht="14.1" customHeight="1">
      <c r="D9" s="195"/>
      <c r="E9" s="195"/>
      <c r="F9" s="202"/>
      <c r="G9" s="202"/>
      <c r="H9" s="202" t="s">
        <v>43</v>
      </c>
      <c r="I9" s="202"/>
    </row>
    <row r="10" spans="3:17" ht="14.1" customHeight="1">
      <c r="D10" s="195"/>
      <c r="E10" s="220"/>
      <c r="F10" s="202" t="s">
        <v>44</v>
      </c>
      <c r="G10" s="202"/>
      <c r="H10" s="202" t="s">
        <v>44</v>
      </c>
      <c r="I10" s="202"/>
    </row>
    <row r="11" spans="3:17" ht="14.1" customHeight="1">
      <c r="D11" s="195"/>
      <c r="E11" s="157" t="s">
        <v>45</v>
      </c>
      <c r="F11" s="203" t="s">
        <v>46</v>
      </c>
      <c r="G11" s="203"/>
      <c r="H11" s="203" t="s">
        <v>47</v>
      </c>
      <c r="I11" s="203"/>
    </row>
    <row r="12" spans="3:17" ht="15" customHeight="1">
      <c r="D12" s="47"/>
      <c r="E12" s="50"/>
      <c r="F12" s="215"/>
      <c r="G12" s="216"/>
      <c r="H12" s="212" t="str">
        <f>IFERROR(ROUND(F12/E12,0),"")</f>
        <v/>
      </c>
      <c r="I12" s="217"/>
    </row>
    <row r="13" spans="3:17" ht="15" customHeight="1">
      <c r="D13" s="47"/>
      <c r="E13" s="50"/>
      <c r="F13" s="215"/>
      <c r="G13" s="216"/>
      <c r="H13" s="212" t="str">
        <f t="shared" ref="H13:H14" si="0">IFERROR(ROUND(F13/E13,0),"")</f>
        <v/>
      </c>
      <c r="I13" s="213"/>
    </row>
    <row r="14" spans="3:17" ht="15" customHeight="1">
      <c r="D14" s="47"/>
      <c r="E14" s="50"/>
      <c r="F14" s="215"/>
      <c r="G14" s="216"/>
      <c r="H14" s="212" t="str">
        <f t="shared" si="0"/>
        <v/>
      </c>
      <c r="I14" s="213"/>
    </row>
    <row r="15" spans="3:17" ht="15" customHeight="1">
      <c r="D15" s="47"/>
      <c r="E15" s="50"/>
      <c r="F15" s="215"/>
      <c r="G15" s="216"/>
      <c r="H15" s="212" t="str">
        <f t="shared" ref="H15:H16" si="1">IFERROR(ROUND(F15/E15,0),"")</f>
        <v/>
      </c>
      <c r="I15" s="213"/>
    </row>
    <row r="16" spans="3:17" ht="15" customHeight="1">
      <c r="D16" s="47"/>
      <c r="E16" s="50"/>
      <c r="F16" s="215"/>
      <c r="G16" s="216"/>
      <c r="H16" s="212" t="str">
        <f t="shared" si="1"/>
        <v/>
      </c>
      <c r="I16" s="213"/>
    </row>
    <row r="17" spans="4:15" ht="15" customHeight="1">
      <c r="D17" s="149" t="s">
        <v>48</v>
      </c>
      <c r="E17" s="132" t="s">
        <v>49</v>
      </c>
      <c r="F17" s="133" t="s">
        <v>50</v>
      </c>
      <c r="G17" s="134">
        <f>SUM(F12:G16)</f>
        <v>0</v>
      </c>
      <c r="H17" s="133" t="s">
        <v>51</v>
      </c>
      <c r="I17" s="134">
        <f>SUM(H12:I16)</f>
        <v>0</v>
      </c>
    </row>
    <row r="18" spans="4:15" ht="15" customHeight="1">
      <c r="D18" s="148" t="s">
        <v>52</v>
      </c>
      <c r="E18" s="135" t="e">
        <f>ROUNDDOWN(G17/I17,1)</f>
        <v>#DIV/0!</v>
      </c>
      <c r="F18" s="214"/>
      <c r="G18" s="225"/>
      <c r="H18" s="214"/>
      <c r="I18" s="213"/>
    </row>
    <row r="19" spans="4:15" ht="9" customHeight="1"/>
    <row r="20" spans="4:15" ht="14.1" customHeight="1">
      <c r="D20" s="7" t="s">
        <v>54</v>
      </c>
      <c r="E20" s="7"/>
      <c r="F20" s="7"/>
      <c r="G20" s="7"/>
      <c r="H20" s="7"/>
    </row>
    <row r="21" spans="4:15" ht="14.1" customHeight="1">
      <c r="D21" s="207" t="s">
        <v>55</v>
      </c>
      <c r="E21" s="208"/>
      <c r="F21" s="208"/>
      <c r="G21" s="208"/>
      <c r="H21" s="209"/>
      <c r="K21" s="207" t="s">
        <v>57</v>
      </c>
      <c r="L21" s="208"/>
      <c r="M21" s="208"/>
      <c r="N21" s="208"/>
      <c r="O21" s="209"/>
    </row>
    <row r="22" spans="4:15" ht="14.1" customHeight="1">
      <c r="D22" s="40" t="s">
        <v>265</v>
      </c>
      <c r="E22" s="41"/>
      <c r="F22" s="41"/>
      <c r="G22" s="41"/>
      <c r="H22" s="42"/>
      <c r="K22" s="10" t="s">
        <v>276</v>
      </c>
      <c r="L22" s="11"/>
      <c r="M22" s="11"/>
      <c r="N22" s="11"/>
      <c r="O22" s="12"/>
    </row>
    <row r="23" spans="4:15" ht="14.1" customHeight="1">
      <c r="D23" s="198" t="s">
        <v>266</v>
      </c>
      <c r="E23" s="199"/>
      <c r="F23" s="199"/>
      <c r="G23" s="161">
        <v>15</v>
      </c>
      <c r="H23" s="62" t="s">
        <v>56</v>
      </c>
      <c r="I23" s="177"/>
      <c r="K23" s="218" t="s">
        <v>279</v>
      </c>
      <c r="L23" s="219"/>
      <c r="M23" s="219"/>
      <c r="N23" s="210">
        <v>17</v>
      </c>
      <c r="O23" s="211" t="s">
        <v>56</v>
      </c>
    </row>
    <row r="24" spans="4:15" ht="14.1" customHeight="1">
      <c r="D24" s="198" t="s">
        <v>267</v>
      </c>
      <c r="E24" s="199"/>
      <c r="F24" s="199"/>
      <c r="G24" s="161">
        <v>14</v>
      </c>
      <c r="H24" s="62" t="s">
        <v>56</v>
      </c>
      <c r="K24" s="218"/>
      <c r="L24" s="219"/>
      <c r="M24" s="219"/>
      <c r="N24" s="210"/>
      <c r="O24" s="211"/>
    </row>
    <row r="25" spans="4:15" ht="14.1" customHeight="1">
      <c r="D25" s="226" t="s">
        <v>268</v>
      </c>
      <c r="E25" s="227"/>
      <c r="F25" s="227"/>
      <c r="G25" s="161">
        <v>38</v>
      </c>
      <c r="H25" s="62" t="s">
        <v>56</v>
      </c>
      <c r="K25" s="198" t="s">
        <v>277</v>
      </c>
      <c r="L25" s="199"/>
      <c r="M25" s="199"/>
      <c r="N25" s="161">
        <v>14</v>
      </c>
      <c r="O25" s="62" t="s">
        <v>56</v>
      </c>
    </row>
    <row r="26" spans="4:15" ht="14.1" customHeight="1">
      <c r="D26" s="223" t="s">
        <v>269</v>
      </c>
      <c r="E26" s="224"/>
      <c r="F26" s="224"/>
      <c r="G26" s="161">
        <v>34</v>
      </c>
      <c r="H26" s="62" t="s">
        <v>56</v>
      </c>
      <c r="K26" s="196" t="s">
        <v>278</v>
      </c>
      <c r="L26" s="197"/>
      <c r="M26" s="197"/>
      <c r="N26" s="65">
        <v>5</v>
      </c>
      <c r="O26" s="66" t="s">
        <v>56</v>
      </c>
    </row>
    <row r="27" spans="4:15" ht="14.1" customHeight="1">
      <c r="D27" s="204" t="s">
        <v>270</v>
      </c>
      <c r="E27" s="205"/>
      <c r="F27" s="205"/>
      <c r="G27" s="205"/>
      <c r="H27" s="206"/>
      <c r="K27" s="7"/>
      <c r="L27" s="7"/>
      <c r="M27" s="7"/>
      <c r="N27" s="7"/>
      <c r="O27" s="7"/>
    </row>
    <row r="28" spans="4:15" ht="14.1" customHeight="1">
      <c r="D28" s="200" t="s">
        <v>271</v>
      </c>
      <c r="E28" s="201"/>
      <c r="F28" s="201"/>
      <c r="G28" s="161">
        <v>31</v>
      </c>
      <c r="H28" s="62" t="s">
        <v>56</v>
      </c>
      <c r="K28" s="207" t="s">
        <v>58</v>
      </c>
      <c r="L28" s="208"/>
      <c r="M28" s="208"/>
      <c r="N28" s="208"/>
      <c r="O28" s="209"/>
    </row>
    <row r="29" spans="4:15" ht="14.1" customHeight="1">
      <c r="D29" s="200" t="s">
        <v>272</v>
      </c>
      <c r="E29" s="201"/>
      <c r="F29" s="201"/>
      <c r="G29" s="161">
        <v>24</v>
      </c>
      <c r="H29" s="62" t="s">
        <v>56</v>
      </c>
      <c r="K29" s="198" t="s">
        <v>280</v>
      </c>
      <c r="L29" s="199"/>
      <c r="M29" s="199"/>
      <c r="N29" s="161">
        <v>7</v>
      </c>
      <c r="O29" s="62" t="s">
        <v>56</v>
      </c>
    </row>
    <row r="30" spans="4:15" ht="14.1" customHeight="1">
      <c r="D30" s="228" t="s">
        <v>273</v>
      </c>
      <c r="E30" s="229"/>
      <c r="F30" s="229"/>
      <c r="G30" s="63">
        <v>17</v>
      </c>
      <c r="H30" s="64" t="s">
        <v>56</v>
      </c>
      <c r="K30" s="198" t="s">
        <v>281</v>
      </c>
      <c r="L30" s="199"/>
      <c r="M30" s="199"/>
      <c r="N30" s="161">
        <v>10</v>
      </c>
      <c r="O30" s="62" t="s">
        <v>56</v>
      </c>
    </row>
    <row r="31" spans="4:15" ht="14.1" customHeight="1">
      <c r="D31" s="158" t="s">
        <v>274</v>
      </c>
      <c r="E31" s="159"/>
      <c r="F31" s="159"/>
      <c r="G31" s="161"/>
      <c r="H31" s="62"/>
      <c r="K31" s="8" t="s">
        <v>282</v>
      </c>
      <c r="L31" s="7"/>
      <c r="M31" s="7"/>
      <c r="N31" s="161"/>
      <c r="O31" s="62"/>
    </row>
    <row r="32" spans="4:15" ht="14.1" customHeight="1">
      <c r="D32" s="200" t="s">
        <v>266</v>
      </c>
      <c r="E32" s="201"/>
      <c r="F32" s="201"/>
      <c r="G32" s="161">
        <v>22</v>
      </c>
      <c r="H32" s="62" t="s">
        <v>56</v>
      </c>
      <c r="I32" s="177"/>
      <c r="K32" s="198" t="s">
        <v>283</v>
      </c>
      <c r="L32" s="199"/>
      <c r="M32" s="199"/>
      <c r="N32" s="161">
        <v>17</v>
      </c>
      <c r="O32" s="62" t="s">
        <v>56</v>
      </c>
    </row>
    <row r="33" spans="4:15" ht="14.1" customHeight="1">
      <c r="D33" s="200" t="s">
        <v>267</v>
      </c>
      <c r="E33" s="201"/>
      <c r="F33" s="201"/>
      <c r="G33" s="161">
        <v>20</v>
      </c>
      <c r="H33" s="62" t="s">
        <v>56</v>
      </c>
      <c r="K33" s="196" t="s">
        <v>284</v>
      </c>
      <c r="L33" s="197"/>
      <c r="M33" s="197"/>
      <c r="N33" s="65">
        <v>8</v>
      </c>
      <c r="O33" s="66" t="s">
        <v>56</v>
      </c>
    </row>
    <row r="34" spans="4:15" ht="14.1" customHeight="1">
      <c r="D34" s="218" t="s">
        <v>275</v>
      </c>
      <c r="E34" s="219"/>
      <c r="F34" s="219"/>
      <c r="G34" s="161">
        <v>39</v>
      </c>
      <c r="H34" s="62" t="s">
        <v>56</v>
      </c>
      <c r="K34" s="7"/>
      <c r="L34" s="7"/>
      <c r="M34" s="7"/>
      <c r="N34" s="7"/>
      <c r="O34" s="7"/>
    </row>
    <row r="35" spans="4:15" ht="14.1" customHeight="1">
      <c r="D35" s="223" t="s">
        <v>269</v>
      </c>
      <c r="E35" s="224"/>
      <c r="F35" s="224"/>
      <c r="G35" s="161">
        <v>38</v>
      </c>
      <c r="H35" s="62" t="s">
        <v>56</v>
      </c>
      <c r="K35" s="7" t="s">
        <v>59</v>
      </c>
      <c r="L35" s="7"/>
      <c r="M35" s="7"/>
      <c r="N35" s="7"/>
      <c r="O35" s="7"/>
    </row>
    <row r="36" spans="4:15" ht="14.1" customHeight="1">
      <c r="D36" s="8" t="s">
        <v>270</v>
      </c>
      <c r="E36" s="7"/>
      <c r="F36" s="7"/>
      <c r="G36" s="161"/>
      <c r="H36" s="62"/>
      <c r="K36" s="178" t="s">
        <v>60</v>
      </c>
      <c r="L36" s="7" t="s">
        <v>61</v>
      </c>
      <c r="M36" s="7"/>
      <c r="N36" s="7"/>
      <c r="O36" s="7"/>
    </row>
    <row r="37" spans="4:15" ht="14.1" customHeight="1">
      <c r="D37" s="198" t="s">
        <v>271</v>
      </c>
      <c r="E37" s="199"/>
      <c r="F37" s="199"/>
      <c r="G37" s="161">
        <v>34</v>
      </c>
      <c r="H37" s="62" t="s">
        <v>56</v>
      </c>
    </row>
    <row r="38" spans="4:15" ht="14.1" customHeight="1">
      <c r="D38" s="198" t="s">
        <v>272</v>
      </c>
      <c r="E38" s="199"/>
      <c r="F38" s="199"/>
      <c r="G38" s="161">
        <v>27</v>
      </c>
      <c r="H38" s="62" t="s">
        <v>56</v>
      </c>
    </row>
    <row r="39" spans="4:15" ht="14.1" customHeight="1">
      <c r="D39" s="196" t="s">
        <v>273</v>
      </c>
      <c r="E39" s="197"/>
      <c r="F39" s="197"/>
      <c r="G39" s="65">
        <v>19</v>
      </c>
      <c r="H39" s="66" t="s">
        <v>56</v>
      </c>
    </row>
    <row r="40" spans="4:15" ht="15" customHeight="1"/>
    <row r="41" spans="4:15" ht="15" customHeight="1"/>
    <row r="42" spans="4:15" ht="15" customHeight="1"/>
    <row r="43" spans="4:15" ht="15" customHeight="1"/>
    <row r="44" spans="4:15" ht="15" customHeight="1"/>
    <row r="45" spans="4:15" ht="15" customHeight="1">
      <c r="I45" s="177"/>
    </row>
    <row r="46" spans="4:15" ht="15" customHeight="1"/>
    <row r="47" spans="4:15" ht="15" customHeight="1"/>
    <row r="48" spans="4:15" ht="15" customHeight="1"/>
    <row r="49" spans="9:9" ht="15" customHeight="1"/>
    <row r="50" spans="9:9" ht="15" customHeight="1">
      <c r="I50" s="177"/>
    </row>
    <row r="51" spans="9:9" ht="15" customHeight="1"/>
    <row r="52" spans="9:9" ht="15" customHeight="1"/>
    <row r="53" spans="9:9" ht="15" customHeight="1">
      <c r="I53" s="177"/>
    </row>
    <row r="54" spans="9:9" ht="15" customHeight="1"/>
    <row r="55" spans="9:9" ht="15" customHeight="1"/>
    <row r="56" spans="9:9" ht="15" customHeight="1"/>
  </sheetData>
  <mergeCells count="49">
    <mergeCell ref="D37:F37"/>
    <mergeCell ref="D38:F38"/>
    <mergeCell ref="D39:F39"/>
    <mergeCell ref="D25:F25"/>
    <mergeCell ref="D26:F26"/>
    <mergeCell ref="D30:F30"/>
    <mergeCell ref="D32:F32"/>
    <mergeCell ref="D33:F33"/>
    <mergeCell ref="D28:F28"/>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K23:M24"/>
    <mergeCell ref="H8:I8"/>
    <mergeCell ref="H9:I9"/>
    <mergeCell ref="F13:G13"/>
    <mergeCell ref="H13:I13"/>
    <mergeCell ref="F15:G15"/>
    <mergeCell ref="H15:I15"/>
    <mergeCell ref="F14:G14"/>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O59"/>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6" width="7.625" style="3" customWidth="1"/>
    <col min="17" max="16384" width="9" style="3"/>
  </cols>
  <sheetData>
    <row r="1" spans="3:13" ht="15.95" customHeight="1"/>
    <row r="2" spans="3:13" ht="15.95" customHeight="1">
      <c r="C2" s="37" t="s">
        <v>62</v>
      </c>
    </row>
    <row r="3" spans="3:13" ht="9" customHeight="1"/>
    <row r="4" spans="3:13" ht="15.95" customHeight="1">
      <c r="C4" s="3" t="s">
        <v>63</v>
      </c>
    </row>
    <row r="5" spans="3:13" ht="15.95" customHeight="1">
      <c r="D5" s="221" t="s">
        <v>64</v>
      </c>
      <c r="E5" s="221"/>
      <c r="F5" s="221"/>
      <c r="G5" s="221"/>
      <c r="H5" s="221"/>
      <c r="I5" s="221"/>
      <c r="J5" s="221"/>
      <c r="K5" s="221"/>
      <c r="L5" s="221"/>
    </row>
    <row r="6" spans="3:13" ht="9" customHeight="1"/>
    <row r="7" spans="3:13" ht="15.95" customHeight="1">
      <c r="D7" s="16" t="s">
        <v>81</v>
      </c>
      <c r="E7" s="3" t="s">
        <v>82</v>
      </c>
    </row>
    <row r="8" spans="3:13" ht="15.95" customHeight="1">
      <c r="D8" s="16" t="s">
        <v>83</v>
      </c>
      <c r="E8" s="3" t="s">
        <v>84</v>
      </c>
    </row>
    <row r="9" spans="3:13" ht="15.95" customHeight="1">
      <c r="D9" s="16" t="s">
        <v>85</v>
      </c>
      <c r="E9" s="3" t="s">
        <v>257</v>
      </c>
    </row>
    <row r="10" spans="3:13" ht="15.95" customHeight="1">
      <c r="D10" s="16"/>
      <c r="E10" s="3" t="s">
        <v>86</v>
      </c>
    </row>
    <row r="11" spans="3:13" ht="15.95" customHeight="1">
      <c r="D11" s="16" t="s">
        <v>87</v>
      </c>
      <c r="E11" s="3" t="s">
        <v>88</v>
      </c>
    </row>
    <row r="12" spans="3:13" ht="15.95" customHeight="1">
      <c r="D12" s="16"/>
      <c r="E12" s="3" t="s">
        <v>86</v>
      </c>
    </row>
    <row r="13" spans="3:13" ht="15.95" customHeight="1">
      <c r="D13" s="16" t="s">
        <v>89</v>
      </c>
      <c r="E13" s="3" t="s">
        <v>90</v>
      </c>
    </row>
    <row r="14" spans="3:13" ht="15.95" customHeight="1">
      <c r="D14" s="16" t="s">
        <v>91</v>
      </c>
      <c r="E14" s="3" t="s">
        <v>92</v>
      </c>
    </row>
    <row r="15" spans="3:13" ht="9" customHeight="1"/>
    <row r="16" spans="3:13" ht="15.95" customHeight="1">
      <c r="D16" s="3" t="s">
        <v>287</v>
      </c>
      <c r="M16" s="13" t="s">
        <v>291</v>
      </c>
    </row>
    <row r="17" spans="4:15" ht="15.95" customHeight="1">
      <c r="D17" s="3" t="s">
        <v>80</v>
      </c>
    </row>
    <row r="18" spans="4:15" ht="40.5">
      <c r="D18" s="235" t="s">
        <v>65</v>
      </c>
      <c r="E18" s="78" t="s">
        <v>294</v>
      </c>
      <c r="F18" s="78" t="s">
        <v>295</v>
      </c>
      <c r="G18" s="78" t="s">
        <v>293</v>
      </c>
      <c r="H18" s="78" t="s">
        <v>66</v>
      </c>
      <c r="I18" s="78" t="s">
        <v>67</v>
      </c>
      <c r="J18" s="78" t="s">
        <v>68</v>
      </c>
      <c r="K18" s="78" t="s">
        <v>69</v>
      </c>
      <c r="L18" s="78" t="s">
        <v>70</v>
      </c>
    </row>
    <row r="19" spans="4:15" ht="15.95" customHeight="1">
      <c r="D19" s="236"/>
      <c r="E19" s="75" t="s">
        <v>71</v>
      </c>
      <c r="F19" s="75" t="s">
        <v>71</v>
      </c>
      <c r="G19" s="75" t="s">
        <v>71</v>
      </c>
      <c r="H19" s="75" t="s">
        <v>72</v>
      </c>
      <c r="I19" s="75" t="s">
        <v>73</v>
      </c>
      <c r="J19" s="75" t="s">
        <v>74</v>
      </c>
      <c r="K19" s="75" t="s">
        <v>74</v>
      </c>
      <c r="L19" s="75" t="s">
        <v>44</v>
      </c>
    </row>
    <row r="20" spans="4:15" ht="40.5">
      <c r="D20" s="20"/>
      <c r="E20" s="130" t="s">
        <v>45</v>
      </c>
      <c r="F20" s="130" t="s">
        <v>46</v>
      </c>
      <c r="G20" s="130" t="s">
        <v>75</v>
      </c>
      <c r="H20" s="130" t="s">
        <v>50</v>
      </c>
      <c r="I20" s="130" t="s">
        <v>51</v>
      </c>
      <c r="J20" s="130" t="s">
        <v>76</v>
      </c>
      <c r="K20" s="130" t="s">
        <v>77</v>
      </c>
      <c r="L20" s="130" t="s">
        <v>78</v>
      </c>
    </row>
    <row r="21" spans="4:15" ht="15.95" customHeight="1">
      <c r="D21" s="47"/>
      <c r="E21" s="48"/>
      <c r="F21" s="48"/>
      <c r="G21" s="49">
        <f>F21-E21</f>
        <v>0</v>
      </c>
      <c r="H21" s="50"/>
      <c r="I21" s="50"/>
      <c r="J21" s="47"/>
      <c r="K21" s="1">
        <v>100</v>
      </c>
      <c r="L21" s="51">
        <f>ROUND(G21*(H21/100)*I21*(J21/100)*(K21/100),0)</f>
        <v>0</v>
      </c>
    </row>
    <row r="22" spans="4:15" ht="15.95" customHeight="1">
      <c r="D22" s="47"/>
      <c r="E22" s="48"/>
      <c r="F22" s="48"/>
      <c r="G22" s="49">
        <f>F22-E22</f>
        <v>0</v>
      </c>
      <c r="H22" s="50"/>
      <c r="I22" s="50"/>
      <c r="J22" s="52"/>
      <c r="K22" s="1">
        <v>100</v>
      </c>
      <c r="L22" s="51">
        <f>ROUND(G22*(H22/100)*I22*(J22/100)*(K22/100),0)</f>
        <v>0</v>
      </c>
      <c r="M22" s="38"/>
      <c r="N22" s="39"/>
      <c r="O22" s="39"/>
    </row>
    <row r="23" spans="4:15" ht="15.95" customHeight="1">
      <c r="D23" s="47"/>
      <c r="E23" s="48"/>
      <c r="F23" s="48"/>
      <c r="G23" s="49">
        <f t="shared" ref="G23:G25" si="0">F23-E23</f>
        <v>0</v>
      </c>
      <c r="H23" s="50"/>
      <c r="I23" s="50"/>
      <c r="J23" s="47"/>
      <c r="K23" s="1">
        <v>100</v>
      </c>
      <c r="L23" s="51">
        <f t="shared" ref="L23:L25" si="1">ROUND(G23*(H23/100)*I23*(J23/100)*(K23/100),0)</f>
        <v>0</v>
      </c>
      <c r="M23" s="38"/>
      <c r="N23" s="39"/>
      <c r="O23" s="39"/>
    </row>
    <row r="24" spans="4:15" ht="15.95" customHeight="1">
      <c r="D24" s="47"/>
      <c r="E24" s="48"/>
      <c r="F24" s="48"/>
      <c r="G24" s="49">
        <f t="shared" si="0"/>
        <v>0</v>
      </c>
      <c r="H24" s="50"/>
      <c r="I24" s="50"/>
      <c r="J24" s="47"/>
      <c r="K24" s="1">
        <v>100</v>
      </c>
      <c r="L24" s="51">
        <f t="shared" si="1"/>
        <v>0</v>
      </c>
    </row>
    <row r="25" spans="4:15" ht="15.95" customHeight="1">
      <c r="D25" s="47"/>
      <c r="E25" s="48"/>
      <c r="F25" s="48"/>
      <c r="G25" s="49">
        <f t="shared" si="0"/>
        <v>0</v>
      </c>
      <c r="H25" s="50"/>
      <c r="I25" s="50"/>
      <c r="J25" s="47"/>
      <c r="K25" s="1">
        <v>100</v>
      </c>
      <c r="L25" s="51">
        <f t="shared" si="1"/>
        <v>0</v>
      </c>
    </row>
    <row r="26" spans="4:15" ht="15.95" customHeight="1">
      <c r="D26" s="53" t="s">
        <v>79</v>
      </c>
      <c r="E26" s="54"/>
      <c r="F26" s="54"/>
      <c r="G26" s="54"/>
      <c r="H26" s="54"/>
      <c r="I26" s="54"/>
      <c r="J26" s="54"/>
      <c r="K26" s="55"/>
      <c r="L26" s="51">
        <f>SUM(L21:L25)</f>
        <v>0</v>
      </c>
    </row>
    <row r="27" spans="4:15" ht="15.95" customHeight="1">
      <c r="D27" s="79" t="s">
        <v>312</v>
      </c>
      <c r="E27" s="79"/>
      <c r="F27" s="79"/>
      <c r="G27" s="79"/>
      <c r="H27" s="79"/>
      <c r="I27" s="79"/>
      <c r="J27" s="79"/>
      <c r="K27" s="79"/>
      <c r="L27" s="79"/>
    </row>
    <row r="28" spans="4:15" ht="15.95" customHeight="1">
      <c r="D28" s="3" t="s">
        <v>313</v>
      </c>
    </row>
    <row r="29" spans="4:15" ht="15.95" customHeight="1">
      <c r="D29" s="238" t="s">
        <v>93</v>
      </c>
      <c r="E29" s="238"/>
      <c r="F29" s="238"/>
      <c r="G29" s="238"/>
    </row>
    <row r="30" spans="4:15" ht="15.95" customHeight="1">
      <c r="D30" s="21"/>
      <c r="E30" s="21"/>
      <c r="F30" s="21"/>
      <c r="G30" s="22" t="s">
        <v>94</v>
      </c>
    </row>
    <row r="31" spans="4:15" ht="15.95" customHeight="1">
      <c r="D31" s="237" t="s">
        <v>95</v>
      </c>
      <c r="E31" s="237"/>
      <c r="F31" s="237"/>
      <c r="G31" s="6" t="s">
        <v>68</v>
      </c>
      <c r="I31" s="3" t="s">
        <v>96</v>
      </c>
    </row>
    <row r="32" spans="4:15" ht="15.95" customHeight="1">
      <c r="D32" s="237"/>
      <c r="E32" s="237"/>
      <c r="F32" s="237"/>
      <c r="G32" s="23" t="s">
        <v>97</v>
      </c>
    </row>
    <row r="33" spans="4:15" ht="15.95" customHeight="1">
      <c r="D33" s="239" t="s">
        <v>98</v>
      </c>
      <c r="E33" s="239" t="s">
        <v>99</v>
      </c>
      <c r="F33" s="239"/>
      <c r="G33" s="24">
        <v>20</v>
      </c>
      <c r="I33" s="234" t="s">
        <v>100</v>
      </c>
      <c r="J33" s="234"/>
      <c r="K33" s="234"/>
      <c r="L33" s="26"/>
      <c r="M33" s="26"/>
      <c r="N33" s="26"/>
      <c r="O33" s="246"/>
    </row>
    <row r="34" spans="4:15" ht="15.95" customHeight="1">
      <c r="D34" s="239"/>
      <c r="E34" s="239" t="s">
        <v>101</v>
      </c>
      <c r="F34" s="239"/>
      <c r="G34" s="24" t="s">
        <v>102</v>
      </c>
      <c r="I34" s="234"/>
      <c r="J34" s="234"/>
      <c r="K34" s="234"/>
      <c r="L34" s="28"/>
      <c r="M34" s="28"/>
      <c r="N34" s="28"/>
      <c r="O34" s="246"/>
    </row>
    <row r="35" spans="4:15" ht="15.95" customHeight="1">
      <c r="D35" s="239" t="s">
        <v>103</v>
      </c>
      <c r="E35" s="244" t="s">
        <v>104</v>
      </c>
      <c r="F35" s="244"/>
      <c r="G35" s="29">
        <v>5</v>
      </c>
    </row>
    <row r="36" spans="4:15" ht="15.95" customHeight="1">
      <c r="D36" s="239"/>
      <c r="E36" s="241" t="s">
        <v>105</v>
      </c>
      <c r="F36" s="30" t="s">
        <v>106</v>
      </c>
      <c r="G36" s="31" t="s">
        <v>49</v>
      </c>
      <c r="H36" s="4"/>
      <c r="I36" s="230" t="s">
        <v>107</v>
      </c>
      <c r="J36" s="231" t="s">
        <v>108</v>
      </c>
      <c r="K36" s="231"/>
      <c r="L36" s="231"/>
      <c r="M36" s="231"/>
      <c r="N36" s="233" t="s">
        <v>109</v>
      </c>
    </row>
    <row r="37" spans="4:15" ht="15.95" customHeight="1">
      <c r="D37" s="239"/>
      <c r="E37" s="242"/>
      <c r="F37" s="32" t="s">
        <v>110</v>
      </c>
      <c r="G37" s="33" t="s">
        <v>102</v>
      </c>
      <c r="H37" s="4"/>
      <c r="I37" s="230"/>
      <c r="J37" s="232" t="s">
        <v>111</v>
      </c>
      <c r="K37" s="232"/>
      <c r="L37" s="232"/>
      <c r="M37" s="232"/>
      <c r="N37" s="234"/>
    </row>
    <row r="38" spans="4:15" ht="15.95" customHeight="1">
      <c r="D38" s="239" t="s">
        <v>112</v>
      </c>
      <c r="E38" s="247" t="s">
        <v>113</v>
      </c>
      <c r="F38" s="34" t="s">
        <v>106</v>
      </c>
      <c r="G38" s="29" t="s">
        <v>49</v>
      </c>
    </row>
    <row r="39" spans="4:15" ht="15.95" customHeight="1">
      <c r="D39" s="239"/>
      <c r="E39" s="241"/>
      <c r="F39" s="30" t="s">
        <v>110</v>
      </c>
      <c r="G39" s="31" t="s">
        <v>49</v>
      </c>
    </row>
    <row r="40" spans="4:15" ht="15.95" customHeight="1">
      <c r="D40" s="239"/>
      <c r="E40" s="245" t="s">
        <v>114</v>
      </c>
      <c r="F40" s="245"/>
      <c r="G40" s="31">
        <v>17</v>
      </c>
    </row>
    <row r="41" spans="4:15" ht="15.95" customHeight="1">
      <c r="D41" s="239"/>
      <c r="E41" s="243" t="s">
        <v>115</v>
      </c>
      <c r="F41" s="243"/>
      <c r="G41" s="33">
        <v>20</v>
      </c>
    </row>
    <row r="42" spans="4:15" ht="15.95" customHeight="1">
      <c r="D42" s="239" t="s">
        <v>116</v>
      </c>
      <c r="E42" s="244" t="s">
        <v>117</v>
      </c>
      <c r="F42" s="244"/>
      <c r="G42" s="29">
        <v>9</v>
      </c>
    </row>
    <row r="43" spans="4:15" ht="15.95" customHeight="1">
      <c r="D43" s="239"/>
      <c r="E43" s="245" t="s">
        <v>118</v>
      </c>
      <c r="F43" s="245"/>
      <c r="G43" s="31">
        <v>6</v>
      </c>
    </row>
    <row r="44" spans="4:15" ht="15.95" customHeight="1">
      <c r="D44" s="239"/>
      <c r="E44" s="243" t="s">
        <v>119</v>
      </c>
      <c r="F44" s="243"/>
      <c r="G44" s="33">
        <v>11</v>
      </c>
    </row>
    <row r="45" spans="4:15" ht="15.95" customHeight="1">
      <c r="D45" s="239"/>
      <c r="E45" s="244" t="s">
        <v>120</v>
      </c>
      <c r="F45" s="244"/>
      <c r="G45" s="29">
        <v>5</v>
      </c>
    </row>
    <row r="46" spans="4:15" ht="15.95" customHeight="1">
      <c r="D46" s="239"/>
      <c r="E46" s="243" t="s">
        <v>121</v>
      </c>
      <c r="F46" s="243"/>
      <c r="G46" s="33">
        <v>20</v>
      </c>
    </row>
    <row r="47" spans="4:15" ht="15.95" customHeight="1">
      <c r="D47" s="239"/>
      <c r="E47" s="244" t="s">
        <v>122</v>
      </c>
      <c r="F47" s="244"/>
      <c r="G47" s="29">
        <v>10</v>
      </c>
    </row>
    <row r="48" spans="4:15" ht="15.95" customHeight="1">
      <c r="D48" s="239"/>
      <c r="E48" s="243" t="s">
        <v>123</v>
      </c>
      <c r="F48" s="243"/>
      <c r="G48" s="33">
        <v>16</v>
      </c>
    </row>
    <row r="49" spans="4:7" ht="15.95" customHeight="1">
      <c r="D49" s="240" t="s">
        <v>124</v>
      </c>
      <c r="E49" s="244" t="s">
        <v>125</v>
      </c>
      <c r="F49" s="244"/>
      <c r="G49" s="29" t="s">
        <v>49</v>
      </c>
    </row>
    <row r="50" spans="4:7" ht="15.95" customHeight="1">
      <c r="D50" s="240"/>
      <c r="E50" s="245" t="s">
        <v>126</v>
      </c>
      <c r="F50" s="245"/>
      <c r="G50" s="31" t="s">
        <v>102</v>
      </c>
    </row>
    <row r="51" spans="4:7" ht="15.95" customHeight="1">
      <c r="D51" s="240"/>
      <c r="E51" s="243" t="s">
        <v>127</v>
      </c>
      <c r="F51" s="243"/>
      <c r="G51" s="33" t="s">
        <v>49</v>
      </c>
    </row>
    <row r="52" spans="4:7" ht="15.95" customHeight="1">
      <c r="D52" s="239" t="s">
        <v>128</v>
      </c>
      <c r="E52" s="244" t="s">
        <v>129</v>
      </c>
      <c r="F52" s="244"/>
      <c r="G52" s="29" t="s">
        <v>49</v>
      </c>
    </row>
    <row r="53" spans="4:7" ht="15.95" customHeight="1">
      <c r="D53" s="239"/>
      <c r="E53" s="245" t="s">
        <v>130</v>
      </c>
      <c r="F53" s="245"/>
      <c r="G53" s="31" t="s">
        <v>49</v>
      </c>
    </row>
    <row r="54" spans="4:7" ht="15.95" customHeight="1">
      <c r="D54" s="239"/>
      <c r="E54" s="245" t="s">
        <v>131</v>
      </c>
      <c r="F54" s="245"/>
      <c r="G54" s="31" t="s">
        <v>102</v>
      </c>
    </row>
    <row r="55" spans="4:7" ht="15.95" customHeight="1">
      <c r="D55" s="239"/>
      <c r="E55" s="245" t="s">
        <v>132</v>
      </c>
      <c r="F55" s="245"/>
      <c r="G55" s="31" t="s">
        <v>49</v>
      </c>
    </row>
    <row r="56" spans="4:7" ht="15.95" customHeight="1">
      <c r="D56" s="239"/>
      <c r="E56" s="245" t="s">
        <v>133</v>
      </c>
      <c r="F56" s="245"/>
      <c r="G56" s="31">
        <v>4</v>
      </c>
    </row>
    <row r="57" spans="4:7" ht="15.95" customHeight="1">
      <c r="D57" s="239"/>
      <c r="E57" s="243" t="s">
        <v>134</v>
      </c>
      <c r="F57" s="243"/>
      <c r="G57" s="33" t="s">
        <v>49</v>
      </c>
    </row>
    <row r="58" spans="4:7" ht="15.95" customHeight="1">
      <c r="D58" s="36" t="s">
        <v>135</v>
      </c>
      <c r="E58" s="239" t="s">
        <v>99</v>
      </c>
      <c r="F58" s="239"/>
      <c r="G58" s="24">
        <v>11</v>
      </c>
    </row>
    <row r="59" spans="4:7" ht="15.95" customHeight="1">
      <c r="D59" s="5" t="s">
        <v>136</v>
      </c>
      <c r="E59" s="239" t="s">
        <v>101</v>
      </c>
      <c r="F59" s="239"/>
      <c r="G59" s="24">
        <v>9</v>
      </c>
    </row>
  </sheetData>
  <mergeCells count="41">
    <mergeCell ref="O33:O34"/>
    <mergeCell ref="E57:F57"/>
    <mergeCell ref="E58:F58"/>
    <mergeCell ref="E41:F41"/>
    <mergeCell ref="E42:F42"/>
    <mergeCell ref="E43:F43"/>
    <mergeCell ref="E44:F44"/>
    <mergeCell ref="E45:F45"/>
    <mergeCell ref="E46:F46"/>
    <mergeCell ref="E47:F47"/>
    <mergeCell ref="E48:F48"/>
    <mergeCell ref="E49:F49"/>
    <mergeCell ref="E38:E39"/>
    <mergeCell ref="E33:F33"/>
    <mergeCell ref="E34:F34"/>
    <mergeCell ref="E35:F35"/>
    <mergeCell ref="E59:F59"/>
    <mergeCell ref="D33:D34"/>
    <mergeCell ref="D35:D37"/>
    <mergeCell ref="D38:D41"/>
    <mergeCell ref="D42:D48"/>
    <mergeCell ref="D49:D51"/>
    <mergeCell ref="D52:D57"/>
    <mergeCell ref="E36:E37"/>
    <mergeCell ref="E51:F51"/>
    <mergeCell ref="E52:F52"/>
    <mergeCell ref="E53:F53"/>
    <mergeCell ref="E54:F54"/>
    <mergeCell ref="E55:F55"/>
    <mergeCell ref="E56:F56"/>
    <mergeCell ref="E50:F50"/>
    <mergeCell ref="E40:F40"/>
    <mergeCell ref="I36:I37"/>
    <mergeCell ref="J36:M36"/>
    <mergeCell ref="J37:M37"/>
    <mergeCell ref="N36:N37"/>
    <mergeCell ref="D5:L5"/>
    <mergeCell ref="D18:D19"/>
    <mergeCell ref="D31:F32"/>
    <mergeCell ref="D29:G29"/>
    <mergeCell ref="I33:K34"/>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9"/>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4" width="20.625" style="3" customWidth="1"/>
    <col min="5" max="9" width="10.625" style="3" customWidth="1"/>
    <col min="10" max="11" width="7.625" style="3" customWidth="1"/>
    <col min="12" max="12" width="12.625" style="3" customWidth="1"/>
    <col min="13" max="17" width="7.625" style="3" customWidth="1"/>
    <col min="18" max="26" width="9" style="3" customWidth="1"/>
    <col min="27" max="16384" width="9" style="3"/>
  </cols>
  <sheetData>
    <row r="1" spans="3:23" ht="15.95" customHeight="1"/>
    <row r="2" spans="3:23" ht="15.95" customHeight="1">
      <c r="C2" s="2" t="s">
        <v>62</v>
      </c>
    </row>
    <row r="3" spans="3:23" ht="9" customHeight="1"/>
    <row r="4" spans="3:23" ht="15.95" customHeight="1">
      <c r="C4" s="3" t="s">
        <v>137</v>
      </c>
    </row>
    <row r="5" spans="3:23" ht="45" customHeight="1">
      <c r="D5" s="221" t="s">
        <v>288</v>
      </c>
      <c r="E5" s="221"/>
      <c r="F5" s="221"/>
      <c r="G5" s="221"/>
      <c r="H5" s="221"/>
      <c r="I5" s="221"/>
      <c r="J5" s="221"/>
      <c r="K5" s="221"/>
      <c r="L5" s="221"/>
      <c r="M5" s="221"/>
      <c r="N5" s="221"/>
      <c r="O5" s="221"/>
      <c r="P5" s="15"/>
      <c r="Q5" s="15"/>
      <c r="R5" s="15"/>
      <c r="S5" s="15"/>
      <c r="T5" s="15"/>
      <c r="U5" s="15"/>
      <c r="V5" s="15"/>
      <c r="W5" s="15"/>
    </row>
    <row r="6" spans="3:23" ht="9" customHeight="1"/>
    <row r="7" spans="3:23" ht="15.95" customHeight="1">
      <c r="D7" s="16" t="s">
        <v>85</v>
      </c>
      <c r="E7" s="3" t="s">
        <v>257</v>
      </c>
    </row>
    <row r="8" spans="3:23" ht="15.95" customHeight="1">
      <c r="D8" s="16" t="s">
        <v>143</v>
      </c>
      <c r="E8" s="3" t="s">
        <v>258</v>
      </c>
    </row>
    <row r="9" spans="3:23" ht="15.95" customHeight="1">
      <c r="D9" s="16" t="s">
        <v>141</v>
      </c>
      <c r="E9" s="3" t="s">
        <v>144</v>
      </c>
    </row>
    <row r="10" spans="3:23" ht="15.95" customHeight="1">
      <c r="D10" s="16" t="s">
        <v>87</v>
      </c>
      <c r="E10" s="3" t="s">
        <v>88</v>
      </c>
    </row>
    <row r="11" spans="3:23" ht="15.95" customHeight="1">
      <c r="D11" s="16"/>
      <c r="E11" s="3" t="s">
        <v>86</v>
      </c>
    </row>
    <row r="12" spans="3:23" ht="15.95" customHeight="1">
      <c r="D12" s="16"/>
      <c r="E12" s="3" t="s">
        <v>145</v>
      </c>
    </row>
    <row r="13" spans="3:23" ht="15.95" customHeight="1">
      <c r="D13" s="16" t="s">
        <v>89</v>
      </c>
      <c r="E13" s="3" t="s">
        <v>90</v>
      </c>
    </row>
    <row r="14" spans="3:23" ht="15.95" customHeight="1">
      <c r="D14" s="16" t="s">
        <v>91</v>
      </c>
      <c r="E14" s="3" t="s">
        <v>92</v>
      </c>
    </row>
    <row r="15" spans="3:23" ht="9" customHeight="1"/>
    <row r="16" spans="3:23" ht="15.95" customHeight="1">
      <c r="D16" s="3" t="s">
        <v>287</v>
      </c>
      <c r="L16" s="18"/>
      <c r="M16" s="13" t="s">
        <v>291</v>
      </c>
    </row>
    <row r="17" spans="4:12" ht="15.95" customHeight="1">
      <c r="D17" s="3" t="s">
        <v>53</v>
      </c>
    </row>
    <row r="18" spans="4:12" ht="40.5">
      <c r="D18" s="220" t="s">
        <v>65</v>
      </c>
      <c r="E18" s="61" t="s">
        <v>138</v>
      </c>
      <c r="F18" s="61" t="s">
        <v>139</v>
      </c>
      <c r="G18" s="61" t="s">
        <v>140</v>
      </c>
      <c r="H18" s="61" t="s">
        <v>297</v>
      </c>
      <c r="I18" s="61" t="s">
        <v>67</v>
      </c>
      <c r="J18" s="61" t="s">
        <v>68</v>
      </c>
      <c r="K18" s="61" t="s">
        <v>69</v>
      </c>
      <c r="L18" s="61" t="s">
        <v>70</v>
      </c>
    </row>
    <row r="19" spans="4:12" ht="15.95" customHeight="1">
      <c r="D19" s="202"/>
      <c r="E19" s="75" t="s">
        <v>72</v>
      </c>
      <c r="F19" s="75" t="s">
        <v>72</v>
      </c>
      <c r="G19" s="75" t="s">
        <v>72</v>
      </c>
      <c r="H19" s="75" t="s">
        <v>142</v>
      </c>
      <c r="I19" s="75" t="s">
        <v>73</v>
      </c>
      <c r="J19" s="75" t="s">
        <v>74</v>
      </c>
      <c r="K19" s="75" t="s">
        <v>74</v>
      </c>
      <c r="L19" s="75" t="s">
        <v>44</v>
      </c>
    </row>
    <row r="20" spans="4:12" ht="40.5">
      <c r="D20" s="128"/>
      <c r="E20" s="76" t="s">
        <v>45</v>
      </c>
      <c r="F20" s="76" t="s">
        <v>46</v>
      </c>
      <c r="G20" s="126" t="s">
        <v>75</v>
      </c>
      <c r="H20" s="76" t="s">
        <v>50</v>
      </c>
      <c r="I20" s="76" t="s">
        <v>51</v>
      </c>
      <c r="J20" s="76" t="s">
        <v>76</v>
      </c>
      <c r="K20" s="76" t="s">
        <v>77</v>
      </c>
      <c r="L20" s="126" t="s">
        <v>78</v>
      </c>
    </row>
    <row r="21" spans="4:12" ht="15.95" customHeight="1">
      <c r="D21" s="47"/>
      <c r="E21" s="129"/>
      <c r="F21" s="129"/>
      <c r="G21" s="91">
        <f>F21-E21</f>
        <v>0</v>
      </c>
      <c r="H21" s="48"/>
      <c r="I21" s="50"/>
      <c r="J21" s="47"/>
      <c r="K21" s="74">
        <v>100</v>
      </c>
      <c r="L21" s="51">
        <f>ROUND(G21*(H21/100)*I21*(J21/100)*(K21/100),0)</f>
        <v>0</v>
      </c>
    </row>
    <row r="22" spans="4:12" ht="15.95" customHeight="1">
      <c r="D22" s="47"/>
      <c r="E22" s="129"/>
      <c r="F22" s="129"/>
      <c r="G22" s="91">
        <f>F22-E22</f>
        <v>0</v>
      </c>
      <c r="H22" s="48"/>
      <c r="I22" s="50"/>
      <c r="J22" s="52"/>
      <c r="K22" s="74">
        <v>100</v>
      </c>
      <c r="L22" s="51">
        <f>ROUND(G22*(H22/100)*I22*(J22/100)*(K22/100),0)</f>
        <v>0</v>
      </c>
    </row>
    <row r="23" spans="4:12" ht="15.95" customHeight="1">
      <c r="D23" s="47"/>
      <c r="E23" s="129"/>
      <c r="F23" s="129"/>
      <c r="G23" s="91">
        <f t="shared" ref="G23:G25" si="0">F23-E23</f>
        <v>0</v>
      </c>
      <c r="H23" s="48"/>
      <c r="I23" s="50"/>
      <c r="J23" s="47"/>
      <c r="K23" s="74">
        <v>100</v>
      </c>
      <c r="L23" s="51">
        <f t="shared" ref="L23:L25" si="1">ROUND(G23*(H23/100)*I23*(J23/100)*(K23/100),0)</f>
        <v>0</v>
      </c>
    </row>
    <row r="24" spans="4:12" ht="15.95" customHeight="1">
      <c r="D24" s="47"/>
      <c r="E24" s="129"/>
      <c r="F24" s="129"/>
      <c r="G24" s="91">
        <f t="shared" si="0"/>
        <v>0</v>
      </c>
      <c r="H24" s="48"/>
      <c r="I24" s="50"/>
      <c r="J24" s="47"/>
      <c r="K24" s="74">
        <v>100</v>
      </c>
      <c r="L24" s="51">
        <f t="shared" si="1"/>
        <v>0</v>
      </c>
    </row>
    <row r="25" spans="4:12" ht="15.95" customHeight="1">
      <c r="D25" s="47"/>
      <c r="E25" s="129"/>
      <c r="F25" s="129"/>
      <c r="G25" s="91">
        <f t="shared" si="0"/>
        <v>0</v>
      </c>
      <c r="H25" s="48"/>
      <c r="I25" s="50"/>
      <c r="J25" s="47"/>
      <c r="K25" s="74">
        <v>100</v>
      </c>
      <c r="L25" s="51">
        <f t="shared" si="1"/>
        <v>0</v>
      </c>
    </row>
    <row r="26" spans="4:12" ht="15.95" customHeight="1">
      <c r="D26" s="53" t="s">
        <v>79</v>
      </c>
      <c r="E26" s="54"/>
      <c r="F26" s="54"/>
      <c r="G26" s="54"/>
      <c r="H26" s="54"/>
      <c r="I26" s="54"/>
      <c r="J26" s="54"/>
      <c r="K26" s="55"/>
      <c r="L26" s="51">
        <f>SUM(L21:L25)</f>
        <v>0</v>
      </c>
    </row>
    <row r="27" spans="4:12" ht="15.95" customHeight="1">
      <c r="D27" s="79" t="s">
        <v>314</v>
      </c>
      <c r="E27" s="79"/>
      <c r="F27" s="79"/>
      <c r="G27" s="79"/>
      <c r="H27" s="79"/>
      <c r="I27" s="79"/>
      <c r="J27" s="79"/>
      <c r="K27" s="79"/>
      <c r="L27" s="79"/>
    </row>
    <row r="28" spans="4:12" ht="15.95" customHeight="1">
      <c r="D28" s="179" t="s">
        <v>315</v>
      </c>
    </row>
    <row r="29" spans="4:12" ht="15.95" customHeight="1">
      <c r="D29" s="238" t="s">
        <v>146</v>
      </c>
      <c r="E29" s="238"/>
      <c r="F29" s="238"/>
      <c r="G29" s="238"/>
    </row>
    <row r="30" spans="4:12" ht="15.95" customHeight="1">
      <c r="D30" s="21"/>
      <c r="E30" s="21"/>
      <c r="F30" s="21"/>
      <c r="G30" s="22" t="s">
        <v>94</v>
      </c>
    </row>
    <row r="31" spans="4:12" ht="15.95" customHeight="1">
      <c r="D31" s="237" t="s">
        <v>95</v>
      </c>
      <c r="E31" s="237"/>
      <c r="F31" s="237"/>
      <c r="G31" s="6" t="s">
        <v>68</v>
      </c>
      <c r="I31" s="3" t="s">
        <v>96</v>
      </c>
    </row>
    <row r="32" spans="4:12" ht="15.95" customHeight="1">
      <c r="D32" s="237"/>
      <c r="E32" s="237"/>
      <c r="F32" s="237"/>
      <c r="G32" s="23" t="s">
        <v>147</v>
      </c>
    </row>
    <row r="33" spans="4:22" ht="15.95" customHeight="1">
      <c r="D33" s="239" t="s">
        <v>98</v>
      </c>
      <c r="E33" s="239" t="s">
        <v>99</v>
      </c>
      <c r="F33" s="239"/>
      <c r="G33" s="24">
        <v>78</v>
      </c>
      <c r="H33" s="167" t="s">
        <v>304</v>
      </c>
      <c r="I33" s="169"/>
      <c r="J33" s="169"/>
      <c r="K33" s="169"/>
      <c r="L33" s="169"/>
      <c r="M33" s="169"/>
      <c r="N33" s="169"/>
      <c r="O33" s="165"/>
      <c r="P33" s="26"/>
      <c r="Q33" s="26"/>
      <c r="R33" s="26"/>
      <c r="S33" s="26"/>
      <c r="U33" s="27"/>
      <c r="V33" s="25"/>
    </row>
    <row r="34" spans="4:22" ht="15.95" customHeight="1">
      <c r="D34" s="239"/>
      <c r="E34" s="239" t="s">
        <v>101</v>
      </c>
      <c r="F34" s="239"/>
      <c r="G34" s="24">
        <v>71</v>
      </c>
      <c r="P34" s="28"/>
      <c r="Q34" s="28"/>
      <c r="R34" s="28"/>
      <c r="S34" s="28"/>
      <c r="U34" s="27"/>
    </row>
    <row r="35" spans="4:22" ht="15.95" customHeight="1">
      <c r="D35" s="239" t="s">
        <v>103</v>
      </c>
      <c r="E35" s="244" t="s">
        <v>104</v>
      </c>
      <c r="F35" s="244"/>
      <c r="G35" s="29">
        <v>74</v>
      </c>
    </row>
    <row r="36" spans="4:22" ht="15.95" customHeight="1">
      <c r="D36" s="239"/>
      <c r="E36" s="241" t="s">
        <v>105</v>
      </c>
      <c r="F36" s="30" t="s">
        <v>106</v>
      </c>
      <c r="G36" s="31">
        <v>59</v>
      </c>
      <c r="H36" s="25" t="s">
        <v>148</v>
      </c>
      <c r="J36" s="25"/>
    </row>
    <row r="37" spans="4:22" ht="15.95" customHeight="1">
      <c r="D37" s="239"/>
      <c r="E37" s="242"/>
      <c r="F37" s="32" t="s">
        <v>110</v>
      </c>
      <c r="G37" s="33">
        <v>63</v>
      </c>
      <c r="H37" s="35"/>
      <c r="I37" s="25"/>
      <c r="J37" s="230" t="s">
        <v>107</v>
      </c>
      <c r="K37" s="248" t="s">
        <v>149</v>
      </c>
      <c r="L37" s="248"/>
      <c r="M37" s="248"/>
      <c r="N37" s="246" t="s">
        <v>109</v>
      </c>
    </row>
    <row r="38" spans="4:22" ht="15.95" customHeight="1">
      <c r="D38" s="239" t="s">
        <v>112</v>
      </c>
      <c r="E38" s="247" t="s">
        <v>113</v>
      </c>
      <c r="F38" s="34" t="s">
        <v>106</v>
      </c>
      <c r="G38" s="29">
        <v>71</v>
      </c>
      <c r="J38" s="250"/>
      <c r="K38" s="249" t="s">
        <v>150</v>
      </c>
      <c r="L38" s="249"/>
      <c r="M38" s="249"/>
      <c r="N38" s="246"/>
    </row>
    <row r="39" spans="4:22" ht="15.95" customHeight="1">
      <c r="D39" s="239"/>
      <c r="E39" s="241"/>
      <c r="F39" s="30" t="s">
        <v>110</v>
      </c>
      <c r="G39" s="31">
        <v>73</v>
      </c>
    </row>
    <row r="40" spans="4:22" ht="15.95" customHeight="1">
      <c r="D40" s="239"/>
      <c r="E40" s="245" t="s">
        <v>114</v>
      </c>
      <c r="F40" s="245"/>
      <c r="G40" s="31">
        <v>78</v>
      </c>
    </row>
    <row r="41" spans="4:22" ht="15.95" customHeight="1">
      <c r="D41" s="239"/>
      <c r="E41" s="243" t="s">
        <v>115</v>
      </c>
      <c r="F41" s="243"/>
      <c r="G41" s="33">
        <v>78</v>
      </c>
      <c r="H41" s="25" t="s">
        <v>261</v>
      </c>
    </row>
    <row r="42" spans="4:22" ht="15.95" customHeight="1">
      <c r="D42" s="239" t="s">
        <v>116</v>
      </c>
      <c r="E42" s="244" t="s">
        <v>117</v>
      </c>
      <c r="F42" s="244"/>
      <c r="G42" s="29">
        <v>76</v>
      </c>
    </row>
    <row r="43" spans="4:22" ht="15.95" customHeight="1">
      <c r="D43" s="239"/>
      <c r="E43" s="245" t="s">
        <v>118</v>
      </c>
      <c r="F43" s="245"/>
      <c r="G43" s="31">
        <v>75</v>
      </c>
    </row>
    <row r="44" spans="4:22" ht="15.95" customHeight="1">
      <c r="D44" s="239"/>
      <c r="E44" s="243" t="s">
        <v>119</v>
      </c>
      <c r="F44" s="243"/>
      <c r="G44" s="33">
        <v>76</v>
      </c>
    </row>
    <row r="45" spans="4:22" ht="15.95" customHeight="1">
      <c r="D45" s="239"/>
      <c r="E45" s="244" t="s">
        <v>120</v>
      </c>
      <c r="F45" s="244"/>
      <c r="G45" s="29">
        <v>75</v>
      </c>
    </row>
    <row r="46" spans="4:22" ht="15.95" customHeight="1">
      <c r="D46" s="239"/>
      <c r="E46" s="243" t="s">
        <v>121</v>
      </c>
      <c r="F46" s="243"/>
      <c r="G46" s="33">
        <v>78</v>
      </c>
    </row>
    <row r="47" spans="4:22" ht="15.95" customHeight="1">
      <c r="D47" s="239"/>
      <c r="E47" s="244" t="s">
        <v>122</v>
      </c>
      <c r="F47" s="244"/>
      <c r="G47" s="29">
        <v>76</v>
      </c>
    </row>
    <row r="48" spans="4:22" ht="15.95" customHeight="1">
      <c r="D48" s="239"/>
      <c r="E48" s="243" t="s">
        <v>123</v>
      </c>
      <c r="F48" s="243"/>
      <c r="G48" s="33">
        <v>77</v>
      </c>
    </row>
    <row r="49" spans="4:7" ht="15.95" customHeight="1">
      <c r="D49" s="240" t="s">
        <v>124</v>
      </c>
      <c r="E49" s="244" t="s">
        <v>125</v>
      </c>
      <c r="F49" s="244"/>
      <c r="G49" s="29">
        <v>65</v>
      </c>
    </row>
    <row r="50" spans="4:7" ht="15.95" customHeight="1">
      <c r="D50" s="240"/>
      <c r="E50" s="245" t="s">
        <v>126</v>
      </c>
      <c r="F50" s="245"/>
      <c r="G50" s="31">
        <v>69</v>
      </c>
    </row>
    <row r="51" spans="4:7" ht="15.95" customHeight="1">
      <c r="D51" s="240"/>
      <c r="E51" s="243" t="s">
        <v>127</v>
      </c>
      <c r="F51" s="243"/>
      <c r="G51" s="33">
        <v>73</v>
      </c>
    </row>
    <row r="52" spans="4:7" ht="15.95" customHeight="1">
      <c r="D52" s="239" t="s">
        <v>128</v>
      </c>
      <c r="E52" s="244" t="s">
        <v>129</v>
      </c>
      <c r="F52" s="244"/>
      <c r="G52" s="29">
        <v>68</v>
      </c>
    </row>
    <row r="53" spans="4:7" ht="15.95" customHeight="1">
      <c r="D53" s="239"/>
      <c r="E53" s="245" t="s">
        <v>130</v>
      </c>
      <c r="F53" s="245"/>
      <c r="G53" s="31">
        <v>69</v>
      </c>
    </row>
    <row r="54" spans="4:7" ht="15.95" customHeight="1">
      <c r="D54" s="239"/>
      <c r="E54" s="245" t="s">
        <v>131</v>
      </c>
      <c r="F54" s="245"/>
      <c r="G54" s="31">
        <v>73</v>
      </c>
    </row>
    <row r="55" spans="4:7" ht="15.95" customHeight="1">
      <c r="D55" s="239"/>
      <c r="E55" s="245" t="s">
        <v>132</v>
      </c>
      <c r="F55" s="245"/>
      <c r="G55" s="31">
        <v>68</v>
      </c>
    </row>
    <row r="56" spans="4:7" ht="15.95" customHeight="1">
      <c r="D56" s="239"/>
      <c r="E56" s="245" t="s">
        <v>133</v>
      </c>
      <c r="F56" s="245"/>
      <c r="G56" s="31">
        <v>74</v>
      </c>
    </row>
    <row r="57" spans="4:7" ht="15.95" customHeight="1">
      <c r="D57" s="239"/>
      <c r="E57" s="243" t="s">
        <v>134</v>
      </c>
      <c r="F57" s="243"/>
      <c r="G57" s="33">
        <v>69</v>
      </c>
    </row>
    <row r="58" spans="4:7" ht="15.95" customHeight="1">
      <c r="D58" s="36" t="s">
        <v>135</v>
      </c>
      <c r="E58" s="239" t="s">
        <v>99</v>
      </c>
      <c r="F58" s="239"/>
      <c r="G58" s="24">
        <v>22</v>
      </c>
    </row>
    <row r="59" spans="4:7" ht="15.95" customHeight="1">
      <c r="D59" s="5" t="s">
        <v>136</v>
      </c>
      <c r="E59" s="239" t="s">
        <v>101</v>
      </c>
      <c r="F59" s="239"/>
      <c r="G59" s="24">
        <v>12</v>
      </c>
    </row>
  </sheetData>
  <mergeCells count="39">
    <mergeCell ref="E58:F58"/>
    <mergeCell ref="E59:F59"/>
    <mergeCell ref="E47:F47"/>
    <mergeCell ref="E48:F48"/>
    <mergeCell ref="E34:F34"/>
    <mergeCell ref="D52:D57"/>
    <mergeCell ref="E52:F52"/>
    <mergeCell ref="E53:F53"/>
    <mergeCell ref="E54:F54"/>
    <mergeCell ref="E55:F55"/>
    <mergeCell ref="E56:F56"/>
    <mergeCell ref="E57:F57"/>
    <mergeCell ref="D49:D51"/>
    <mergeCell ref="E49:F49"/>
    <mergeCell ref="E50:F50"/>
    <mergeCell ref="E51:F51"/>
    <mergeCell ref="D38:D41"/>
    <mergeCell ref="E38:E39"/>
    <mergeCell ref="E40:F40"/>
    <mergeCell ref="E41:F41"/>
    <mergeCell ref="D42:D48"/>
    <mergeCell ref="E42:F42"/>
    <mergeCell ref="E43:F43"/>
    <mergeCell ref="E44:F44"/>
    <mergeCell ref="E45:F45"/>
    <mergeCell ref="E46:F46"/>
    <mergeCell ref="K37:M37"/>
    <mergeCell ref="K38:M38"/>
    <mergeCell ref="D5:O5"/>
    <mergeCell ref="N37:N38"/>
    <mergeCell ref="J37:J38"/>
    <mergeCell ref="D35:D37"/>
    <mergeCell ref="E35:F35"/>
    <mergeCell ref="E36:E37"/>
    <mergeCell ref="D18:D19"/>
    <mergeCell ref="D29:G29"/>
    <mergeCell ref="D31:F32"/>
    <mergeCell ref="D33:D34"/>
    <mergeCell ref="E33:F33"/>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F32" sqref="F32"/>
    </sheetView>
  </sheetViews>
  <sheetFormatPr defaultRowHeight="13.5"/>
  <cols>
    <col min="1" max="1" width="11.625" style="3" customWidth="1"/>
    <col min="2" max="3" width="2.625" style="3" customWidth="1"/>
    <col min="4" max="4" width="20.625" style="3" customWidth="1"/>
    <col min="5" max="10" width="10.625" style="3" customWidth="1"/>
    <col min="11" max="11" width="7.625" style="3" customWidth="1"/>
    <col min="12" max="12" width="12.625" style="3" customWidth="1"/>
    <col min="13" max="15" width="7.625" style="3" customWidth="1"/>
    <col min="16" max="16384" width="9" style="3"/>
  </cols>
  <sheetData>
    <row r="1" spans="3:16" ht="15.95" customHeight="1"/>
    <row r="2" spans="3:16" ht="15.95" customHeight="1">
      <c r="C2" s="2" t="s">
        <v>62</v>
      </c>
    </row>
    <row r="3" spans="3:16" ht="9" customHeight="1"/>
    <row r="4" spans="3:16" ht="15.95" customHeight="1">
      <c r="C4" s="3" t="s">
        <v>151</v>
      </c>
    </row>
    <row r="5" spans="3:16" ht="30.95" customHeight="1">
      <c r="D5" s="221" t="s">
        <v>289</v>
      </c>
      <c r="E5" s="221"/>
      <c r="F5" s="221"/>
      <c r="G5" s="221"/>
      <c r="H5" s="221"/>
      <c r="I5" s="221"/>
      <c r="J5" s="221"/>
      <c r="K5" s="221"/>
      <c r="L5" s="221"/>
      <c r="M5" s="221"/>
      <c r="N5" s="221"/>
      <c r="O5" s="221"/>
      <c r="P5" s="221"/>
    </row>
    <row r="6" spans="3:16" ht="9" customHeight="1">
      <c r="D6" s="14"/>
      <c r="E6" s="14"/>
      <c r="F6" s="14"/>
      <c r="G6" s="14"/>
      <c r="H6" s="14"/>
      <c r="I6" s="14"/>
      <c r="J6" s="14"/>
      <c r="K6" s="14"/>
      <c r="L6" s="14"/>
      <c r="M6" s="14"/>
      <c r="N6" s="14"/>
      <c r="O6" s="14"/>
      <c r="P6" s="14"/>
    </row>
    <row r="7" spans="3:16" ht="15.95" customHeight="1">
      <c r="D7" s="16" t="s">
        <v>141</v>
      </c>
      <c r="E7" s="3" t="s">
        <v>163</v>
      </c>
    </row>
    <row r="8" spans="3:16" ht="15.95" customHeight="1">
      <c r="D8" s="16" t="s">
        <v>143</v>
      </c>
      <c r="E8" s="19" t="s">
        <v>285</v>
      </c>
      <c r="F8" s="19"/>
      <c r="G8" s="19"/>
      <c r="H8" s="19"/>
      <c r="I8" s="19"/>
      <c r="J8" s="19"/>
      <c r="K8" s="19"/>
      <c r="L8" s="19"/>
      <c r="M8" s="19"/>
      <c r="N8" s="19"/>
      <c r="O8" s="19"/>
    </row>
    <row r="9" spans="3:16" ht="15.95" customHeight="1">
      <c r="D9" s="16"/>
      <c r="E9" s="3" t="s">
        <v>164</v>
      </c>
    </row>
    <row r="10" spans="3:16" ht="15.95" customHeight="1">
      <c r="D10" s="16" t="s">
        <v>165</v>
      </c>
      <c r="E10" s="3" t="s">
        <v>166</v>
      </c>
    </row>
    <row r="11" spans="3:16" ht="15.95" customHeight="1">
      <c r="D11" s="16"/>
      <c r="E11" s="3" t="s">
        <v>167</v>
      </c>
    </row>
    <row r="12" spans="3:16" ht="15.95" customHeight="1">
      <c r="D12" s="16" t="s">
        <v>168</v>
      </c>
      <c r="E12" s="3" t="s">
        <v>169</v>
      </c>
    </row>
    <row r="13" spans="3:16" ht="15.95" customHeight="1">
      <c r="D13" s="16" t="s">
        <v>91</v>
      </c>
      <c r="E13" s="3" t="s">
        <v>170</v>
      </c>
    </row>
    <row r="14" spans="3:16" ht="9" customHeight="1">
      <c r="D14" s="14"/>
      <c r="E14" s="14"/>
      <c r="F14" s="14"/>
      <c r="G14" s="14"/>
      <c r="H14" s="14"/>
      <c r="I14" s="14"/>
      <c r="J14" s="14"/>
      <c r="K14" s="14"/>
      <c r="L14" s="14"/>
    </row>
    <row r="15" spans="3:16" ht="15.95" customHeight="1">
      <c r="D15" s="3" t="s">
        <v>287</v>
      </c>
      <c r="L15" s="13" t="s">
        <v>291</v>
      </c>
    </row>
    <row r="16" spans="3:16" ht="15.95" customHeight="1">
      <c r="D16" s="3" t="s">
        <v>53</v>
      </c>
    </row>
    <row r="17" spans="4:12" ht="22.5" customHeight="1">
      <c r="D17" s="220" t="s">
        <v>152</v>
      </c>
      <c r="E17" s="251" t="s">
        <v>298</v>
      </c>
      <c r="F17" s="251" t="s">
        <v>139</v>
      </c>
      <c r="G17" s="251" t="s">
        <v>153</v>
      </c>
      <c r="H17" s="195" t="s">
        <v>154</v>
      </c>
      <c r="I17" s="195"/>
      <c r="J17" s="195"/>
      <c r="K17" s="251" t="s">
        <v>69</v>
      </c>
      <c r="L17" s="251" t="s">
        <v>70</v>
      </c>
    </row>
    <row r="18" spans="4:12" ht="22.5" customHeight="1">
      <c r="D18" s="202"/>
      <c r="E18" s="252"/>
      <c r="F18" s="252"/>
      <c r="G18" s="252"/>
      <c r="H18" s="75" t="s">
        <v>155</v>
      </c>
      <c r="I18" s="75" t="s">
        <v>156</v>
      </c>
      <c r="J18" s="75" t="s">
        <v>157</v>
      </c>
      <c r="K18" s="252"/>
      <c r="L18" s="252"/>
    </row>
    <row r="19" spans="4:12" ht="15.95" customHeight="1">
      <c r="D19" s="202"/>
      <c r="E19" s="46" t="s">
        <v>158</v>
      </c>
      <c r="F19" s="46" t="s">
        <v>72</v>
      </c>
      <c r="G19" s="46" t="s">
        <v>159</v>
      </c>
      <c r="H19" s="56"/>
      <c r="I19" s="56"/>
      <c r="J19" s="56"/>
      <c r="K19" s="46" t="s">
        <v>74</v>
      </c>
      <c r="L19" s="46" t="s">
        <v>44</v>
      </c>
    </row>
    <row r="20" spans="4:12" ht="27">
      <c r="D20" s="88"/>
      <c r="E20" s="119" t="s">
        <v>45</v>
      </c>
      <c r="F20" s="59" t="s">
        <v>46</v>
      </c>
      <c r="G20" s="124" t="s">
        <v>160</v>
      </c>
      <c r="H20" s="59" t="s">
        <v>50</v>
      </c>
      <c r="I20" s="59" t="s">
        <v>51</v>
      </c>
      <c r="J20" s="59" t="s">
        <v>161</v>
      </c>
      <c r="K20" s="59" t="s">
        <v>77</v>
      </c>
      <c r="L20" s="124" t="s">
        <v>162</v>
      </c>
    </row>
    <row r="21" spans="4:12" ht="15.95" customHeight="1">
      <c r="D21" s="47"/>
      <c r="E21" s="105"/>
      <c r="F21" s="98"/>
      <c r="G21" s="49">
        <f>ROUND((E21*F21)/100,2)</f>
        <v>0</v>
      </c>
      <c r="H21" s="103"/>
      <c r="I21" s="103"/>
      <c r="J21" s="51">
        <f>I21-H21</f>
        <v>0</v>
      </c>
      <c r="K21" s="74">
        <v>100</v>
      </c>
      <c r="L21" s="51">
        <f>ROUND(G21*J21*(K21/100),0)</f>
        <v>0</v>
      </c>
    </row>
    <row r="22" spans="4:12" ht="15.95" customHeight="1">
      <c r="D22" s="47"/>
      <c r="E22" s="105"/>
      <c r="F22" s="98"/>
      <c r="G22" s="49">
        <f t="shared" ref="G22:G25" si="0">ROUND((E22*F22)/100,2)</f>
        <v>0</v>
      </c>
      <c r="H22" s="50"/>
      <c r="I22" s="50"/>
      <c r="J22" s="51">
        <f t="shared" ref="J22:J25" si="1">I22-H22</f>
        <v>0</v>
      </c>
      <c r="K22" s="74">
        <v>100</v>
      </c>
      <c r="L22" s="51">
        <f t="shared" ref="L22:L25" si="2">ROUND(G22*J22*(K22/100),0)</f>
        <v>0</v>
      </c>
    </row>
    <row r="23" spans="4:12" ht="15.95" customHeight="1">
      <c r="D23" s="47"/>
      <c r="E23" s="105"/>
      <c r="F23" s="98"/>
      <c r="G23" s="49">
        <f t="shared" si="0"/>
        <v>0</v>
      </c>
      <c r="H23" s="50"/>
      <c r="I23" s="50"/>
      <c r="J23" s="51">
        <f t="shared" si="1"/>
        <v>0</v>
      </c>
      <c r="K23" s="74">
        <v>100</v>
      </c>
      <c r="L23" s="51">
        <f t="shared" si="2"/>
        <v>0</v>
      </c>
    </row>
    <row r="24" spans="4:12" ht="15.95" customHeight="1">
      <c r="D24" s="47"/>
      <c r="E24" s="105"/>
      <c r="F24" s="98"/>
      <c r="G24" s="49">
        <f t="shared" si="0"/>
        <v>0</v>
      </c>
      <c r="H24" s="103"/>
      <c r="I24" s="103"/>
      <c r="J24" s="51">
        <f t="shared" si="1"/>
        <v>0</v>
      </c>
      <c r="K24" s="74">
        <v>100</v>
      </c>
      <c r="L24" s="51">
        <f t="shared" si="2"/>
        <v>0</v>
      </c>
    </row>
    <row r="25" spans="4:12" ht="15.95" customHeight="1">
      <c r="D25" s="47"/>
      <c r="E25" s="105"/>
      <c r="F25" s="98"/>
      <c r="G25" s="49">
        <f t="shared" si="0"/>
        <v>0</v>
      </c>
      <c r="H25" s="103"/>
      <c r="I25" s="103"/>
      <c r="J25" s="51">
        <f t="shared" si="1"/>
        <v>0</v>
      </c>
      <c r="K25" s="74">
        <v>100</v>
      </c>
      <c r="L25" s="51">
        <f t="shared" si="2"/>
        <v>0</v>
      </c>
    </row>
    <row r="26" spans="4:12" ht="15.95" customHeight="1">
      <c r="D26" s="53" t="s">
        <v>79</v>
      </c>
      <c r="E26" s="122"/>
      <c r="F26" s="122"/>
      <c r="G26" s="123"/>
      <c r="H26" s="54"/>
      <c r="I26" s="54"/>
      <c r="J26" s="54"/>
      <c r="K26" s="55"/>
      <c r="L26" s="51">
        <f>SUM(L21:L25)</f>
        <v>0</v>
      </c>
    </row>
    <row r="27" spans="4:12" ht="15.95" customHeight="1">
      <c r="D27" s="79" t="s">
        <v>316</v>
      </c>
      <c r="E27" s="79"/>
      <c r="F27" s="79"/>
      <c r="G27" s="79"/>
      <c r="H27" s="79"/>
      <c r="I27" s="79"/>
      <c r="J27" s="79"/>
      <c r="K27" s="79"/>
      <c r="L27" s="79"/>
    </row>
    <row r="28" spans="4:12" ht="15.95" customHeight="1">
      <c r="D28" s="3" t="s">
        <v>323</v>
      </c>
    </row>
  </sheetData>
  <mergeCells count="8">
    <mergeCell ref="D5:P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D31" sqref="D31"/>
    </sheetView>
  </sheetViews>
  <sheetFormatPr defaultRowHeight="13.5"/>
  <cols>
    <col min="1" max="1" width="11.625" style="3" customWidth="1"/>
    <col min="2" max="3" width="2.625" style="3" customWidth="1"/>
    <col min="4" max="5" width="20.625" style="3" customWidth="1"/>
    <col min="6" max="11" width="10.625" style="3" customWidth="1"/>
    <col min="12" max="12" width="7.625" style="3" customWidth="1"/>
    <col min="13" max="13" width="12.625" style="3" customWidth="1"/>
    <col min="14" max="14" width="7.625" style="3" customWidth="1"/>
    <col min="15" max="16384" width="9" style="3"/>
  </cols>
  <sheetData>
    <row r="1" spans="3:15" ht="15.95" customHeight="1"/>
    <row r="2" spans="3:15" ht="15.95" customHeight="1">
      <c r="C2" s="2" t="s">
        <v>62</v>
      </c>
    </row>
    <row r="3" spans="3:15" ht="9" customHeight="1"/>
    <row r="4" spans="3:15" ht="15.95" customHeight="1">
      <c r="C4" s="3" t="s">
        <v>171</v>
      </c>
    </row>
    <row r="5" spans="3:15" ht="30" customHeight="1">
      <c r="D5" s="221" t="s">
        <v>264</v>
      </c>
      <c r="E5" s="221"/>
      <c r="F5" s="221"/>
      <c r="G5" s="221"/>
      <c r="H5" s="221"/>
      <c r="I5" s="221"/>
      <c r="J5" s="221"/>
      <c r="K5" s="221"/>
      <c r="L5" s="221"/>
      <c r="M5" s="221"/>
      <c r="N5" s="15"/>
      <c r="O5" s="15"/>
    </row>
    <row r="6" spans="3:15" ht="9" customHeight="1">
      <c r="D6" s="14"/>
      <c r="E6" s="14"/>
      <c r="F6" s="14"/>
      <c r="G6" s="14"/>
      <c r="H6" s="14"/>
      <c r="I6" s="14"/>
      <c r="J6" s="14"/>
      <c r="K6" s="14"/>
      <c r="L6" s="14"/>
      <c r="M6" s="14"/>
      <c r="N6" s="15"/>
      <c r="O6" s="15"/>
    </row>
    <row r="7" spans="3:15" ht="15.95" customHeight="1">
      <c r="D7" s="16" t="s">
        <v>175</v>
      </c>
      <c r="E7" s="3" t="s">
        <v>176</v>
      </c>
    </row>
    <row r="8" spans="3:15" ht="15.95" customHeight="1">
      <c r="D8" s="16" t="s">
        <v>141</v>
      </c>
      <c r="E8" s="3" t="s">
        <v>177</v>
      </c>
    </row>
    <row r="9" spans="3:15" ht="15.95" customHeight="1">
      <c r="D9" s="16"/>
      <c r="E9" s="3" t="s">
        <v>178</v>
      </c>
    </row>
    <row r="10" spans="3:15" ht="15.95" customHeight="1">
      <c r="D10" s="16" t="s">
        <v>143</v>
      </c>
      <c r="E10" s="3" t="s">
        <v>259</v>
      </c>
    </row>
    <row r="11" spans="3:15" ht="15.95" customHeight="1">
      <c r="D11" s="16"/>
      <c r="E11" s="3" t="s">
        <v>179</v>
      </c>
    </row>
    <row r="12" spans="3:15" ht="15.95" customHeight="1">
      <c r="D12" s="16"/>
      <c r="E12" s="3" t="s">
        <v>286</v>
      </c>
    </row>
    <row r="13" spans="3:15" ht="15.95" customHeight="1">
      <c r="D13" s="16" t="s">
        <v>165</v>
      </c>
      <c r="E13" s="3" t="s">
        <v>166</v>
      </c>
    </row>
    <row r="14" spans="3:15" ht="15.95" customHeight="1">
      <c r="D14" s="16" t="s">
        <v>168</v>
      </c>
      <c r="E14" s="3" t="s">
        <v>180</v>
      </c>
    </row>
    <row r="15" spans="3:15" ht="15.95" customHeight="1">
      <c r="D15" s="16" t="s">
        <v>91</v>
      </c>
      <c r="E15" s="3" t="s">
        <v>92</v>
      </c>
    </row>
    <row r="16" spans="3:15" ht="9" customHeight="1">
      <c r="D16" s="14"/>
      <c r="E16" s="14"/>
      <c r="F16" s="14"/>
      <c r="G16" s="14"/>
      <c r="H16" s="14"/>
      <c r="I16" s="14"/>
      <c r="J16" s="14"/>
      <c r="K16" s="14"/>
      <c r="L16" s="14"/>
    </row>
    <row r="17" spans="4:14" ht="15.95" customHeight="1">
      <c r="D17" s="3" t="s">
        <v>287</v>
      </c>
      <c r="M17" s="13" t="s">
        <v>291</v>
      </c>
    </row>
    <row r="18" spans="4:14" ht="15.95" customHeight="1">
      <c r="D18" s="3" t="s">
        <v>53</v>
      </c>
    </row>
    <row r="19" spans="4:14" ht="22.5" customHeight="1">
      <c r="D19" s="220" t="s">
        <v>172</v>
      </c>
      <c r="E19" s="220" t="s">
        <v>173</v>
      </c>
      <c r="F19" s="251" t="s">
        <v>298</v>
      </c>
      <c r="G19" s="251" t="s">
        <v>139</v>
      </c>
      <c r="H19" s="251" t="s">
        <v>153</v>
      </c>
      <c r="I19" s="195" t="s">
        <v>174</v>
      </c>
      <c r="J19" s="195"/>
      <c r="K19" s="195"/>
      <c r="L19" s="220" t="s">
        <v>69</v>
      </c>
      <c r="M19" s="220" t="s">
        <v>70</v>
      </c>
    </row>
    <row r="20" spans="4:14" ht="22.5" customHeight="1">
      <c r="D20" s="202"/>
      <c r="E20" s="202"/>
      <c r="F20" s="252"/>
      <c r="G20" s="252"/>
      <c r="H20" s="252"/>
      <c r="I20" s="58" t="s">
        <v>155</v>
      </c>
      <c r="J20" s="58" t="s">
        <v>156</v>
      </c>
      <c r="K20" s="75" t="s">
        <v>157</v>
      </c>
      <c r="L20" s="202"/>
      <c r="M20" s="202"/>
    </row>
    <row r="21" spans="4:14" ht="15.95" customHeight="1">
      <c r="D21" s="202"/>
      <c r="E21" s="202"/>
      <c r="F21" s="46" t="s">
        <v>158</v>
      </c>
      <c r="G21" s="46" t="s">
        <v>72</v>
      </c>
      <c r="H21" s="75" t="s">
        <v>159</v>
      </c>
      <c r="I21" s="57"/>
      <c r="J21" s="56"/>
      <c r="K21" s="57"/>
      <c r="L21" s="75" t="s">
        <v>74</v>
      </c>
      <c r="M21" s="75" t="s">
        <v>44</v>
      </c>
    </row>
    <row r="22" spans="4:14" ht="27">
      <c r="D22" s="88"/>
      <c r="E22" s="119"/>
      <c r="F22" s="125" t="s">
        <v>45</v>
      </c>
      <c r="G22" s="76" t="s">
        <v>46</v>
      </c>
      <c r="H22" s="126" t="s">
        <v>160</v>
      </c>
      <c r="I22" s="127" t="s">
        <v>50</v>
      </c>
      <c r="J22" s="127" t="s">
        <v>51</v>
      </c>
      <c r="K22" s="76" t="s">
        <v>161</v>
      </c>
      <c r="L22" s="76" t="s">
        <v>77</v>
      </c>
      <c r="M22" s="126" t="s">
        <v>162</v>
      </c>
      <c r="N22" s="15"/>
    </row>
    <row r="23" spans="4:14" ht="15.95" customHeight="1">
      <c r="D23" s="47"/>
      <c r="E23" s="120"/>
      <c r="F23" s="121"/>
      <c r="G23" s="89"/>
      <c r="H23" s="49">
        <f>ROUND(F23*(G23/100),2)</f>
        <v>0</v>
      </c>
      <c r="I23" s="103"/>
      <c r="J23" s="103"/>
      <c r="K23" s="116">
        <f>J23-I23</f>
        <v>0</v>
      </c>
      <c r="L23" s="74">
        <v>100</v>
      </c>
      <c r="M23" s="116">
        <f>ROUND(H23*K23*(L23/100),0)</f>
        <v>0</v>
      </c>
    </row>
    <row r="24" spans="4:14" ht="15.95" customHeight="1">
      <c r="D24" s="47"/>
      <c r="E24" s="120"/>
      <c r="F24" s="105"/>
      <c r="G24" s="89"/>
      <c r="H24" s="49">
        <f t="shared" ref="H24:H27" si="0">ROUND(F24*(G24/100),2)</f>
        <v>0</v>
      </c>
      <c r="I24" s="50"/>
      <c r="J24" s="50"/>
      <c r="K24" s="116">
        <f t="shared" ref="K24:K27" si="1">J24-I24</f>
        <v>0</v>
      </c>
      <c r="L24" s="74">
        <v>100</v>
      </c>
      <c r="M24" s="116">
        <f t="shared" ref="M24:M27" si="2">ROUND(H24*K24*(L24/100),0)</f>
        <v>0</v>
      </c>
    </row>
    <row r="25" spans="4:14" ht="15.95" customHeight="1">
      <c r="D25" s="47"/>
      <c r="E25" s="120"/>
      <c r="F25" s="105"/>
      <c r="G25" s="89"/>
      <c r="H25" s="49">
        <f t="shared" si="0"/>
        <v>0</v>
      </c>
      <c r="I25" s="103"/>
      <c r="J25" s="103"/>
      <c r="K25" s="116">
        <f t="shared" si="1"/>
        <v>0</v>
      </c>
      <c r="L25" s="74">
        <v>100</v>
      </c>
      <c r="M25" s="116">
        <f t="shared" si="2"/>
        <v>0</v>
      </c>
    </row>
    <row r="26" spans="4:14" ht="15.95" customHeight="1">
      <c r="D26" s="47"/>
      <c r="E26" s="120"/>
      <c r="F26" s="105"/>
      <c r="G26" s="89"/>
      <c r="H26" s="49">
        <f t="shared" si="0"/>
        <v>0</v>
      </c>
      <c r="I26" s="103"/>
      <c r="J26" s="103"/>
      <c r="K26" s="116">
        <f t="shared" si="1"/>
        <v>0</v>
      </c>
      <c r="L26" s="74">
        <v>100</v>
      </c>
      <c r="M26" s="116">
        <f t="shared" si="2"/>
        <v>0</v>
      </c>
    </row>
    <row r="27" spans="4:14" ht="15.95" customHeight="1">
      <c r="D27" s="47"/>
      <c r="E27" s="120"/>
      <c r="F27" s="105"/>
      <c r="G27" s="89"/>
      <c r="H27" s="49">
        <f t="shared" si="0"/>
        <v>0</v>
      </c>
      <c r="I27" s="103"/>
      <c r="J27" s="103"/>
      <c r="K27" s="116">
        <f t="shared" si="1"/>
        <v>0</v>
      </c>
      <c r="L27" s="74">
        <v>100</v>
      </c>
      <c r="M27" s="116">
        <f t="shared" si="2"/>
        <v>0</v>
      </c>
    </row>
    <row r="28" spans="4:14" ht="15.95" customHeight="1">
      <c r="D28" s="53" t="s">
        <v>79</v>
      </c>
      <c r="E28" s="122"/>
      <c r="F28" s="122"/>
      <c r="G28" s="123"/>
      <c r="H28" s="54"/>
      <c r="I28" s="54"/>
      <c r="J28" s="54"/>
      <c r="K28" s="54"/>
      <c r="L28" s="55"/>
      <c r="M28" s="116">
        <f>SUM(M23:M27)</f>
        <v>0</v>
      </c>
    </row>
    <row r="29" spans="4:14" ht="15.95" customHeight="1">
      <c r="D29" s="79" t="s">
        <v>316</v>
      </c>
      <c r="E29" s="79"/>
      <c r="F29" s="79"/>
      <c r="G29" s="79"/>
      <c r="H29" s="79"/>
      <c r="I29" s="79"/>
      <c r="J29" s="79"/>
      <c r="K29" s="79"/>
      <c r="L29" s="79"/>
      <c r="M29" s="79"/>
    </row>
    <row r="30" spans="4:14" ht="15.95" customHeight="1">
      <c r="D30" s="3" t="s">
        <v>324</v>
      </c>
    </row>
  </sheetData>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9" width="20.625" style="3" customWidth="1"/>
    <col min="10" max="11" width="7.625" style="3" customWidth="1"/>
    <col min="12" max="16384" width="9" style="3"/>
  </cols>
  <sheetData>
    <row r="1" spans="3:9" ht="15.95" customHeight="1"/>
    <row r="2" spans="3:9" ht="15.95" customHeight="1">
      <c r="C2" s="2" t="s">
        <v>62</v>
      </c>
    </row>
    <row r="3" spans="3:9" ht="9" customHeight="1"/>
    <row r="4" spans="3:9" ht="15.95" customHeight="1">
      <c r="C4" s="3" t="s">
        <v>181</v>
      </c>
    </row>
    <row r="5" spans="3:9" ht="15.95" customHeight="1">
      <c r="D5" s="221" t="s">
        <v>182</v>
      </c>
      <c r="E5" s="221"/>
      <c r="F5" s="221"/>
      <c r="G5" s="221"/>
      <c r="H5" s="221"/>
      <c r="I5" s="221"/>
    </row>
    <row r="6" spans="3:9" ht="9" customHeight="1">
      <c r="D6" s="14"/>
      <c r="E6" s="14"/>
      <c r="F6" s="14"/>
      <c r="G6" s="14"/>
      <c r="H6" s="14"/>
      <c r="I6" s="14"/>
    </row>
    <row r="7" spans="3:9" ht="15.95" customHeight="1">
      <c r="D7" s="16" t="s">
        <v>192</v>
      </c>
      <c r="E7" s="3" t="s">
        <v>193</v>
      </c>
    </row>
    <row r="8" spans="3:9" ht="15.95" customHeight="1">
      <c r="D8" s="16" t="s">
        <v>194</v>
      </c>
      <c r="E8" s="3" t="s">
        <v>195</v>
      </c>
    </row>
    <row r="9" spans="3:9" ht="15.95" customHeight="1">
      <c r="D9" s="16" t="s">
        <v>196</v>
      </c>
      <c r="E9" s="3" t="s">
        <v>197</v>
      </c>
    </row>
    <row r="10" spans="3:9" ht="15.95" customHeight="1">
      <c r="D10" s="16" t="s">
        <v>198</v>
      </c>
      <c r="E10" s="3" t="s">
        <v>199</v>
      </c>
    </row>
    <row r="11" spans="3:9" ht="9" customHeight="1">
      <c r="D11" s="14"/>
      <c r="E11" s="14"/>
      <c r="F11" s="14"/>
      <c r="G11" s="14"/>
      <c r="H11" s="14"/>
      <c r="I11" s="14"/>
    </row>
    <row r="12" spans="3:9" ht="15.95" customHeight="1">
      <c r="D12" s="3" t="s">
        <v>287</v>
      </c>
    </row>
    <row r="13" spans="3:9" ht="15.95" customHeight="1">
      <c r="D13" s="3" t="s">
        <v>191</v>
      </c>
    </row>
    <row r="14" spans="3:9" ht="15.95" customHeight="1">
      <c r="D14" s="220" t="s">
        <v>183</v>
      </c>
      <c r="E14" s="77" t="s">
        <v>184</v>
      </c>
      <c r="F14" s="77" t="s">
        <v>185</v>
      </c>
      <c r="G14" s="77" t="s">
        <v>186</v>
      </c>
      <c r="H14" s="77" t="s">
        <v>187</v>
      </c>
      <c r="I14" s="77" t="s">
        <v>188</v>
      </c>
    </row>
    <row r="15" spans="3:9" ht="15.95" customHeight="1">
      <c r="D15" s="202"/>
      <c r="E15" s="75" t="s">
        <v>159</v>
      </c>
      <c r="F15" s="75" t="s">
        <v>159</v>
      </c>
      <c r="G15" s="75" t="s">
        <v>73</v>
      </c>
      <c r="H15" s="75" t="s">
        <v>73</v>
      </c>
      <c r="I15" s="58" t="s">
        <v>44</v>
      </c>
    </row>
    <row r="16" spans="3:9" ht="15.95" customHeight="1">
      <c r="D16" s="88"/>
      <c r="E16" s="76" t="s">
        <v>45</v>
      </c>
      <c r="F16" s="59" t="s">
        <v>46</v>
      </c>
      <c r="G16" s="59" t="s">
        <v>189</v>
      </c>
      <c r="H16" s="76" t="s">
        <v>50</v>
      </c>
      <c r="I16" s="76" t="s">
        <v>190</v>
      </c>
    </row>
    <row r="17" spans="4:10" ht="15.95" customHeight="1">
      <c r="D17" s="47"/>
      <c r="E17" s="118"/>
      <c r="F17" s="118"/>
      <c r="G17" s="104"/>
      <c r="H17" s="104"/>
      <c r="I17" s="100">
        <f>ROUND((F17-E17)*(G17-H17),0)</f>
        <v>0</v>
      </c>
      <c r="J17" s="15"/>
    </row>
    <row r="18" spans="4:10" ht="15.95" customHeight="1">
      <c r="D18" s="47"/>
      <c r="E18" s="105"/>
      <c r="F18" s="105"/>
      <c r="G18" s="103"/>
      <c r="H18" s="103"/>
      <c r="I18" s="116">
        <f t="shared" ref="I18:I21" si="0">ROUND((F18-E18)*(G18-H18),0)</f>
        <v>0</v>
      </c>
    </row>
    <row r="19" spans="4:10" ht="15.95" customHeight="1">
      <c r="D19" s="47"/>
      <c r="E19" s="105"/>
      <c r="F19" s="105"/>
      <c r="G19" s="103"/>
      <c r="H19" s="103"/>
      <c r="I19" s="116">
        <f t="shared" si="0"/>
        <v>0</v>
      </c>
    </row>
    <row r="20" spans="4:10" ht="15.95" customHeight="1">
      <c r="D20" s="47"/>
      <c r="E20" s="105"/>
      <c r="F20" s="105"/>
      <c r="G20" s="103"/>
      <c r="H20" s="103"/>
      <c r="I20" s="116">
        <f t="shared" si="0"/>
        <v>0</v>
      </c>
    </row>
    <row r="21" spans="4:10" ht="15.95" customHeight="1">
      <c r="D21" s="47"/>
      <c r="E21" s="105"/>
      <c r="F21" s="105"/>
      <c r="G21" s="103"/>
      <c r="H21" s="103"/>
      <c r="I21" s="116">
        <f t="shared" si="0"/>
        <v>0</v>
      </c>
    </row>
    <row r="22" spans="4:10" ht="15.95" customHeight="1">
      <c r="D22" s="53" t="s">
        <v>79</v>
      </c>
      <c r="E22" s="107"/>
      <c r="F22" s="108"/>
      <c r="G22" s="108"/>
      <c r="H22" s="110"/>
      <c r="I22" s="116">
        <f>SUM(I17:I21)</f>
        <v>0</v>
      </c>
    </row>
    <row r="23" spans="4:10" ht="15.95" customHeight="1">
      <c r="D23" s="79" t="s">
        <v>317</v>
      </c>
      <c r="E23" s="79"/>
      <c r="F23" s="79"/>
      <c r="G23" s="79"/>
      <c r="H23" s="79"/>
      <c r="I23" s="79"/>
    </row>
    <row r="24" spans="4:10" ht="15.95" customHeight="1">
      <c r="D24" s="3" t="s">
        <v>318</v>
      </c>
    </row>
  </sheetData>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7" width="20.625" style="3" customWidth="1"/>
    <col min="8" max="12" width="7.625" style="3" customWidth="1"/>
    <col min="13" max="16384" width="9" style="3"/>
  </cols>
  <sheetData>
    <row r="1" spans="3:12" ht="15.95" customHeight="1"/>
    <row r="2" spans="3:12" ht="15.95" customHeight="1">
      <c r="C2" s="2" t="s">
        <v>62</v>
      </c>
    </row>
    <row r="3" spans="3:12" ht="9" customHeight="1"/>
    <row r="4" spans="3:12" ht="15.95" customHeight="1">
      <c r="C4" s="3" t="s">
        <v>200</v>
      </c>
    </row>
    <row r="5" spans="3:12" ht="30.95" customHeight="1">
      <c r="D5" s="221" t="s">
        <v>290</v>
      </c>
      <c r="E5" s="221"/>
      <c r="F5" s="221"/>
      <c r="G5" s="221"/>
      <c r="H5" s="221"/>
      <c r="I5" s="221"/>
      <c r="J5" s="221"/>
      <c r="K5" s="221"/>
      <c r="L5" s="221"/>
    </row>
    <row r="6" spans="3:12" ht="9" customHeight="1">
      <c r="D6" s="14"/>
      <c r="E6" s="14"/>
      <c r="F6" s="14"/>
      <c r="G6" s="14"/>
    </row>
    <row r="7" spans="3:12" ht="15.95" customHeight="1">
      <c r="D7" s="16" t="s">
        <v>204</v>
      </c>
      <c r="E7" s="3" t="s">
        <v>205</v>
      </c>
    </row>
    <row r="8" spans="3:12" ht="15.95" customHeight="1">
      <c r="D8" s="16" t="s">
        <v>206</v>
      </c>
      <c r="E8" s="3" t="s">
        <v>207</v>
      </c>
    </row>
    <row r="9" spans="3:12" ht="9" customHeight="1">
      <c r="D9" s="16"/>
    </row>
    <row r="10" spans="3:12" ht="15.95" customHeight="1">
      <c r="D10" s="3" t="s">
        <v>287</v>
      </c>
    </row>
    <row r="11" spans="3:12" ht="15.95" customHeight="1">
      <c r="D11" s="3" t="s">
        <v>191</v>
      </c>
    </row>
    <row r="12" spans="3:12" ht="15.95" customHeight="1">
      <c r="D12" s="220" t="s">
        <v>183</v>
      </c>
      <c r="E12" s="77" t="s">
        <v>201</v>
      </c>
      <c r="F12" s="77" t="s">
        <v>202</v>
      </c>
      <c r="G12" s="77" t="s">
        <v>188</v>
      </c>
    </row>
    <row r="13" spans="3:12" ht="15.95" customHeight="1">
      <c r="D13" s="202"/>
      <c r="E13" s="75" t="s">
        <v>44</v>
      </c>
      <c r="F13" s="75" t="s">
        <v>44</v>
      </c>
      <c r="G13" s="75" t="s">
        <v>44</v>
      </c>
    </row>
    <row r="14" spans="3:12" ht="15.95" customHeight="1">
      <c r="D14" s="88"/>
      <c r="E14" s="76" t="s">
        <v>45</v>
      </c>
      <c r="F14" s="59" t="s">
        <v>46</v>
      </c>
      <c r="G14" s="59" t="s">
        <v>203</v>
      </c>
    </row>
    <row r="15" spans="3:12" ht="15.95" customHeight="1">
      <c r="D15" s="111"/>
      <c r="E15" s="112"/>
      <c r="F15" s="112"/>
      <c r="G15" s="113">
        <f>E15-F15</f>
        <v>0</v>
      </c>
    </row>
    <row r="16" spans="3:12" ht="15.95" customHeight="1">
      <c r="D16" s="111"/>
      <c r="E16" s="112"/>
      <c r="F16" s="114"/>
      <c r="G16" s="115">
        <f t="shared" ref="G16:G19" si="0">E16-F16</f>
        <v>0</v>
      </c>
    </row>
    <row r="17" spans="4:8" ht="15.95" customHeight="1">
      <c r="D17" s="47"/>
      <c r="E17" s="104"/>
      <c r="F17" s="104"/>
      <c r="G17" s="100">
        <f t="shared" si="0"/>
        <v>0</v>
      </c>
      <c r="H17" s="15"/>
    </row>
    <row r="18" spans="4:8" ht="15.95" customHeight="1">
      <c r="D18" s="47"/>
      <c r="E18" s="104"/>
      <c r="F18" s="103"/>
      <c r="G18" s="116">
        <f t="shared" si="0"/>
        <v>0</v>
      </c>
    </row>
    <row r="19" spans="4:8" ht="15.95" customHeight="1">
      <c r="D19" s="47"/>
      <c r="E19" s="117"/>
      <c r="F19" s="103"/>
      <c r="G19" s="116">
        <f t="shared" si="0"/>
        <v>0</v>
      </c>
    </row>
    <row r="20" spans="4:8" ht="15.95" customHeight="1">
      <c r="D20" s="53" t="s">
        <v>79</v>
      </c>
      <c r="E20" s="107"/>
      <c r="F20" s="110"/>
      <c r="G20" s="116">
        <f>SUM(G15:G19)</f>
        <v>0</v>
      </c>
    </row>
    <row r="21" spans="4:8" ht="15.95" customHeight="1">
      <c r="D21" s="79" t="s">
        <v>319</v>
      </c>
    </row>
    <row r="22" spans="4:8" ht="15.95" customHeight="1"/>
  </sheetData>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F3" sqref="F3"/>
    </sheetView>
  </sheetViews>
  <sheetFormatPr defaultRowHeight="13.5"/>
  <cols>
    <col min="1" max="1" width="11.625" style="3" customWidth="1"/>
    <col min="2" max="3" width="2.625" style="3" customWidth="1"/>
    <col min="4" max="9" width="20.625" style="3" customWidth="1"/>
    <col min="10" max="10" width="2.625" style="3" customWidth="1"/>
    <col min="11" max="16384" width="9" style="3"/>
  </cols>
  <sheetData>
    <row r="1" spans="3:9" ht="15.95" customHeight="1"/>
    <row r="2" spans="3:9" ht="15.95" customHeight="1">
      <c r="C2" s="2" t="s">
        <v>62</v>
      </c>
    </row>
    <row r="3" spans="3:9" ht="9" customHeight="1"/>
    <row r="4" spans="3:9" ht="15.95" customHeight="1">
      <c r="C4" s="3" t="s">
        <v>208</v>
      </c>
    </row>
    <row r="5" spans="3:9" ht="32.25" customHeight="1">
      <c r="D5" s="221" t="s">
        <v>263</v>
      </c>
      <c r="E5" s="221"/>
      <c r="F5" s="221"/>
      <c r="G5" s="221"/>
      <c r="H5" s="221"/>
      <c r="I5" s="221"/>
    </row>
    <row r="6" spans="3:9" ht="9" customHeight="1">
      <c r="D6" s="14"/>
      <c r="E6" s="14"/>
      <c r="F6" s="14"/>
      <c r="G6" s="14"/>
      <c r="H6" s="14"/>
      <c r="I6" s="14"/>
    </row>
    <row r="7" spans="3:9" ht="15.95" customHeight="1">
      <c r="D7" s="16" t="s">
        <v>221</v>
      </c>
      <c r="E7" s="3" t="s">
        <v>222</v>
      </c>
    </row>
    <row r="8" spans="3:9" ht="15.95" customHeight="1">
      <c r="D8" s="16" t="s">
        <v>223</v>
      </c>
      <c r="E8" s="3" t="s">
        <v>224</v>
      </c>
    </row>
    <row r="9" spans="3:9" ht="15.95" customHeight="1">
      <c r="D9" s="16" t="s">
        <v>221</v>
      </c>
      <c r="E9" s="3" t="s">
        <v>225</v>
      </c>
    </row>
    <row r="10" spans="3:9" ht="15.95" customHeight="1">
      <c r="D10" s="16"/>
      <c r="E10" s="3" t="s">
        <v>226</v>
      </c>
    </row>
    <row r="11" spans="3:9" ht="15.95" customHeight="1">
      <c r="D11" s="16" t="s">
        <v>227</v>
      </c>
      <c r="E11" s="3" t="s">
        <v>228</v>
      </c>
    </row>
    <row r="12" spans="3:9" ht="15.95" customHeight="1">
      <c r="D12" s="16" t="s">
        <v>229</v>
      </c>
      <c r="E12" s="3" t="s">
        <v>305</v>
      </c>
    </row>
    <row r="13" spans="3:9" ht="9" customHeight="1">
      <c r="D13" s="16"/>
    </row>
    <row r="14" spans="3:9" ht="15.95" customHeight="1">
      <c r="D14" s="3" t="s">
        <v>287</v>
      </c>
      <c r="G14" s="17"/>
      <c r="I14" s="17"/>
    </row>
    <row r="15" spans="3:9" ht="15.95" customHeight="1">
      <c r="D15" s="3" t="s">
        <v>220</v>
      </c>
      <c r="G15" s="17"/>
      <c r="I15" s="17"/>
    </row>
    <row r="16" spans="3:9" ht="45" customHeight="1">
      <c r="D16" s="61" t="s">
        <v>209</v>
      </c>
      <c r="E16" s="61" t="s">
        <v>210</v>
      </c>
      <c r="F16" s="61" t="s">
        <v>211</v>
      </c>
      <c r="G16" s="61" t="s">
        <v>212</v>
      </c>
      <c r="H16" s="61" t="s">
        <v>213</v>
      </c>
      <c r="I16" s="61" t="s">
        <v>188</v>
      </c>
    </row>
    <row r="17" spans="4:10" ht="15.95" customHeight="1">
      <c r="D17" s="75" t="s">
        <v>214</v>
      </c>
      <c r="E17" s="75" t="s">
        <v>215</v>
      </c>
      <c r="F17" s="46" t="s">
        <v>214</v>
      </c>
      <c r="G17" s="75" t="s">
        <v>216</v>
      </c>
      <c r="H17" s="75" t="s">
        <v>217</v>
      </c>
      <c r="I17" s="58" t="s">
        <v>44</v>
      </c>
    </row>
    <row r="18" spans="4:10" ht="15.95" customHeight="1">
      <c r="D18" s="59" t="s">
        <v>45</v>
      </c>
      <c r="E18" s="60" t="s">
        <v>46</v>
      </c>
      <c r="F18" s="60" t="s">
        <v>189</v>
      </c>
      <c r="G18" s="59" t="s">
        <v>50</v>
      </c>
      <c r="H18" s="60" t="s">
        <v>51</v>
      </c>
      <c r="I18" s="59" t="s">
        <v>218</v>
      </c>
    </row>
    <row r="19" spans="4:10" ht="15.95" customHeight="1">
      <c r="D19" s="47"/>
      <c r="E19" s="103"/>
      <c r="F19" s="103"/>
      <c r="G19" s="104"/>
      <c r="H19" s="105"/>
      <c r="I19" s="106">
        <f>ROUND((D19*E19)+(F19*G19*H19),0)</f>
        <v>0</v>
      </c>
      <c r="J19" s="15"/>
    </row>
    <row r="20" spans="4:10" ht="15.95" customHeight="1">
      <c r="D20" s="47"/>
      <c r="E20" s="103"/>
      <c r="F20" s="103"/>
      <c r="G20" s="104"/>
      <c r="H20" s="105"/>
      <c r="I20" s="106">
        <f t="shared" ref="I20:I23" si="0">ROUND((D20*E20)+(F20*G20*H20),0)</f>
        <v>0</v>
      </c>
      <c r="J20" s="15"/>
    </row>
    <row r="21" spans="4:10" ht="15.95" customHeight="1">
      <c r="D21" s="47"/>
      <c r="E21" s="103"/>
      <c r="F21" s="103"/>
      <c r="G21" s="104"/>
      <c r="H21" s="105"/>
      <c r="I21" s="106">
        <f t="shared" si="0"/>
        <v>0</v>
      </c>
      <c r="J21" s="15"/>
    </row>
    <row r="22" spans="4:10" ht="15.95" customHeight="1">
      <c r="D22" s="47"/>
      <c r="E22" s="103"/>
      <c r="F22" s="103"/>
      <c r="G22" s="104"/>
      <c r="H22" s="105"/>
      <c r="I22" s="106">
        <f t="shared" si="0"/>
        <v>0</v>
      </c>
      <c r="J22" s="15"/>
    </row>
    <row r="23" spans="4:10" ht="15.95" customHeight="1">
      <c r="D23" s="47"/>
      <c r="E23" s="103"/>
      <c r="F23" s="103"/>
      <c r="G23" s="104"/>
      <c r="H23" s="105"/>
      <c r="I23" s="106">
        <f t="shared" si="0"/>
        <v>0</v>
      </c>
      <c r="J23" s="15"/>
    </row>
    <row r="24" spans="4:10" ht="15.95" customHeight="1">
      <c r="D24" s="53" t="s">
        <v>219</v>
      </c>
      <c r="E24" s="107"/>
      <c r="F24" s="108"/>
      <c r="G24" s="109"/>
      <c r="H24" s="110"/>
      <c r="I24" s="106">
        <f>SUM(I19:I23)</f>
        <v>0</v>
      </c>
      <c r="J24" s="15"/>
    </row>
    <row r="25" spans="4:10" ht="15.95" customHeight="1">
      <c r="D25" s="79" t="s">
        <v>320</v>
      </c>
      <c r="E25" s="67"/>
      <c r="F25" s="68"/>
      <c r="G25" s="69"/>
      <c r="H25" s="68"/>
      <c r="I25" s="72"/>
      <c r="J25" s="15"/>
    </row>
    <row r="26" spans="4:10" ht="15.95" customHeight="1">
      <c r="D26" s="3" t="s">
        <v>321</v>
      </c>
    </row>
  </sheetData>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C1:L27"/>
  <sheetViews>
    <sheetView view="pageBreakPreview" zoomScaleNormal="100" zoomScaleSheetLayoutView="100" workbookViewId="0">
      <selection activeCell="D27" sqref="D27"/>
    </sheetView>
  </sheetViews>
  <sheetFormatPr defaultRowHeight="13.5"/>
  <cols>
    <col min="1" max="1" width="11.625" style="3" customWidth="1"/>
    <col min="2" max="3" width="2.625" style="3" customWidth="1"/>
    <col min="4" max="7" width="20.625" style="3" customWidth="1"/>
    <col min="8" max="12" width="7.625" style="3" customWidth="1"/>
    <col min="13" max="16384" width="9" style="3"/>
  </cols>
  <sheetData>
    <row r="1" spans="3:12" ht="15.95" customHeight="1"/>
    <row r="2" spans="3:12" ht="15.95" customHeight="1">
      <c r="C2" s="2" t="s">
        <v>62</v>
      </c>
    </row>
    <row r="3" spans="3:12" ht="9" customHeight="1"/>
    <row r="4" spans="3:12" ht="15.95" customHeight="1">
      <c r="C4" s="3" t="s">
        <v>230</v>
      </c>
    </row>
    <row r="5" spans="3:12" ht="28.5" customHeight="1">
      <c r="D5" s="221" t="s">
        <v>231</v>
      </c>
      <c r="E5" s="253"/>
      <c r="F5" s="253"/>
      <c r="G5" s="253"/>
      <c r="H5" s="253"/>
      <c r="I5" s="253"/>
      <c r="J5" s="253"/>
      <c r="K5" s="253"/>
      <c r="L5" s="147"/>
    </row>
    <row r="6" spans="3:12" ht="9" customHeight="1">
      <c r="D6" s="14"/>
      <c r="E6" s="14"/>
      <c r="F6" s="14"/>
      <c r="G6" s="14"/>
      <c r="H6" s="14"/>
      <c r="I6" s="14"/>
      <c r="J6" s="14"/>
      <c r="K6" s="14"/>
      <c r="L6" s="14"/>
    </row>
    <row r="7" spans="3:12" ht="15.95" customHeight="1">
      <c r="D7" s="57" t="s">
        <v>234</v>
      </c>
      <c r="E7" s="3" t="s">
        <v>235</v>
      </c>
    </row>
    <row r="8" spans="3:12" ht="15.95" customHeight="1">
      <c r="D8" s="57"/>
      <c r="E8" s="3" t="s">
        <v>236</v>
      </c>
    </row>
    <row r="9" spans="3:12" ht="15.95" customHeight="1">
      <c r="D9" s="57" t="s">
        <v>237</v>
      </c>
      <c r="E9" s="3" t="s">
        <v>238</v>
      </c>
    </row>
    <row r="10" spans="3:12" ht="15.95" customHeight="1"/>
    <row r="11" spans="3:12" ht="15.95" customHeight="1">
      <c r="D11" s="3" t="s">
        <v>239</v>
      </c>
    </row>
    <row r="12" spans="3:12" ht="15.95" customHeight="1">
      <c r="D12" s="3" t="s">
        <v>260</v>
      </c>
    </row>
    <row r="13" spans="3:12" ht="15.95" customHeight="1">
      <c r="D13" s="3" t="s">
        <v>240</v>
      </c>
    </row>
    <row r="14" spans="3:12" ht="9" customHeight="1">
      <c r="D14" s="14"/>
      <c r="E14" s="14"/>
      <c r="F14" s="14"/>
      <c r="G14" s="14"/>
    </row>
    <row r="15" spans="3:12" ht="15.95" customHeight="1">
      <c r="D15" s="3" t="s">
        <v>287</v>
      </c>
    </row>
    <row r="16" spans="3:12" ht="15.95" customHeight="1">
      <c r="D16" s="3" t="s">
        <v>191</v>
      </c>
    </row>
    <row r="17" spans="4:8" ht="30.95" customHeight="1">
      <c r="D17" s="220" t="s">
        <v>39</v>
      </c>
      <c r="E17" s="170" t="s">
        <v>232</v>
      </c>
      <c r="F17" s="170" t="s">
        <v>233</v>
      </c>
      <c r="G17" s="77" t="s">
        <v>188</v>
      </c>
    </row>
    <row r="18" spans="4:8" ht="15.95" customHeight="1">
      <c r="D18" s="202"/>
      <c r="E18" s="75" t="s">
        <v>44</v>
      </c>
      <c r="F18" s="75" t="s">
        <v>44</v>
      </c>
      <c r="G18" s="75" t="s">
        <v>44</v>
      </c>
    </row>
    <row r="19" spans="4:8" ht="15.95" customHeight="1">
      <c r="D19" s="88"/>
      <c r="E19" s="76" t="s">
        <v>45</v>
      </c>
      <c r="F19" s="59" t="s">
        <v>46</v>
      </c>
      <c r="G19" s="59" t="s">
        <v>203</v>
      </c>
    </row>
    <row r="20" spans="4:8" ht="15.95" customHeight="1">
      <c r="D20" s="47"/>
      <c r="E20" s="98"/>
      <c r="F20" s="99"/>
      <c r="G20" s="100">
        <f>E20-F20</f>
        <v>0</v>
      </c>
    </row>
    <row r="21" spans="4:8" ht="15.95" customHeight="1">
      <c r="D21" s="47"/>
      <c r="E21" s="98"/>
      <c r="F21" s="99"/>
      <c r="G21" s="100">
        <f t="shared" ref="G21:G24" si="0">E21-F21</f>
        <v>0</v>
      </c>
    </row>
    <row r="22" spans="4:8" ht="15.95" customHeight="1">
      <c r="D22" s="47"/>
      <c r="E22" s="98"/>
      <c r="F22" s="99"/>
      <c r="G22" s="100">
        <f t="shared" si="0"/>
        <v>0</v>
      </c>
    </row>
    <row r="23" spans="4:8" ht="15.95" customHeight="1">
      <c r="D23" s="47"/>
      <c r="E23" s="98"/>
      <c r="F23" s="99"/>
      <c r="G23" s="100">
        <f t="shared" si="0"/>
        <v>0</v>
      </c>
    </row>
    <row r="24" spans="4:8" ht="15.95" customHeight="1">
      <c r="D24" s="47"/>
      <c r="E24" s="98"/>
      <c r="F24" s="99"/>
      <c r="G24" s="100">
        <f t="shared" si="0"/>
        <v>0</v>
      </c>
    </row>
    <row r="25" spans="4:8" ht="15.95" customHeight="1">
      <c r="D25" s="53" t="s">
        <v>79</v>
      </c>
      <c r="E25" s="101"/>
      <c r="F25" s="102"/>
      <c r="G25" s="100">
        <f>SUM(G20:G24)</f>
        <v>0</v>
      </c>
      <c r="H25" s="15"/>
    </row>
    <row r="26" spans="4:8" ht="15.95" customHeight="1">
      <c r="D26" s="79" t="s">
        <v>325</v>
      </c>
      <c r="E26" s="70"/>
      <c r="F26" s="70"/>
      <c r="G26" s="70"/>
      <c r="H26" s="15"/>
    </row>
    <row r="27" spans="4:8" ht="15.95" customHeight="1"/>
  </sheetData>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zoomScaleNormal="100" zoomScaleSheetLayoutView="100" workbookViewId="0">
      <selection activeCell="F3" sqref="F3"/>
    </sheetView>
  </sheetViews>
  <sheetFormatPr defaultRowHeight="13.5"/>
  <cols>
    <col min="1" max="1" width="11.625" style="3" customWidth="1"/>
    <col min="2" max="2" width="2.625" style="3" customWidth="1"/>
    <col min="3" max="3" width="20.625" style="3" customWidth="1"/>
    <col min="4" max="4" width="16.625" style="3" customWidth="1"/>
    <col min="5" max="6" width="14.625" style="3" customWidth="1"/>
    <col min="7" max="7" width="9.625" style="3" customWidth="1"/>
    <col min="8" max="8" width="4.625" style="3" customWidth="1"/>
    <col min="9" max="9" width="9.625" style="3" customWidth="1"/>
    <col min="10" max="10" width="4.625" style="3" customWidth="1"/>
    <col min="11" max="11" width="9.625" style="3" customWidth="1"/>
    <col min="12" max="12" width="15.625" style="3" customWidth="1"/>
    <col min="13" max="13" width="9.625" style="3" customWidth="1"/>
    <col min="14" max="16384" width="9" style="3"/>
  </cols>
  <sheetData>
    <row r="1" spans="3:13" ht="15" customHeight="1"/>
    <row r="2" spans="3:13" ht="15" customHeight="1">
      <c r="C2" s="2" t="s">
        <v>241</v>
      </c>
    </row>
    <row r="3" spans="3:13" ht="9" customHeight="1"/>
    <row r="4" spans="3:13" ht="15" customHeight="1">
      <c r="C4" s="221" t="s">
        <v>242</v>
      </c>
      <c r="D4" s="221"/>
      <c r="E4" s="221"/>
      <c r="F4" s="221"/>
      <c r="G4" s="221"/>
      <c r="H4" s="221"/>
      <c r="I4" s="221"/>
      <c r="J4" s="221"/>
      <c r="K4" s="221"/>
      <c r="L4" s="221"/>
      <c r="M4" s="221"/>
    </row>
    <row r="5" spans="3:13" ht="9" customHeight="1"/>
    <row r="6" spans="3:13" ht="15" customHeight="1">
      <c r="C6" s="3" t="s">
        <v>287</v>
      </c>
    </row>
    <row r="7" spans="3:13" ht="15" customHeight="1">
      <c r="C7" s="3" t="s">
        <v>256</v>
      </c>
    </row>
    <row r="8" spans="3:13" ht="15" customHeight="1">
      <c r="C8" s="3" t="s">
        <v>292</v>
      </c>
    </row>
    <row r="9" spans="3:13" ht="54.95" customHeight="1">
      <c r="C9" s="220" t="s">
        <v>243</v>
      </c>
      <c r="D9" s="170" t="s">
        <v>308</v>
      </c>
      <c r="E9" s="170" t="s">
        <v>306</v>
      </c>
      <c r="F9" s="163" t="s">
        <v>244</v>
      </c>
      <c r="G9" s="254" t="s">
        <v>309</v>
      </c>
      <c r="H9" s="255"/>
      <c r="I9" s="254" t="s">
        <v>307</v>
      </c>
      <c r="J9" s="255"/>
      <c r="K9" s="163" t="s">
        <v>302</v>
      </c>
      <c r="L9" s="170" t="s">
        <v>310</v>
      </c>
    </row>
    <row r="10" spans="3:13" ht="15" customHeight="1">
      <c r="C10" s="202"/>
      <c r="D10" s="156" t="s">
        <v>245</v>
      </c>
      <c r="E10" s="156" t="s">
        <v>246</v>
      </c>
      <c r="F10" s="156" t="s">
        <v>245</v>
      </c>
      <c r="G10" s="256"/>
      <c r="H10" s="257"/>
      <c r="I10" s="256"/>
      <c r="J10" s="257"/>
      <c r="K10" s="156" t="s">
        <v>246</v>
      </c>
      <c r="L10" s="156" t="s">
        <v>247</v>
      </c>
    </row>
    <row r="11" spans="3:13" ht="30.95" customHeight="1">
      <c r="C11" s="157"/>
      <c r="D11" s="157" t="s">
        <v>248</v>
      </c>
      <c r="E11" s="157" t="s">
        <v>249</v>
      </c>
      <c r="F11" s="126" t="s">
        <v>250</v>
      </c>
      <c r="G11" s="203" t="s">
        <v>251</v>
      </c>
      <c r="H11" s="203"/>
      <c r="I11" s="203" t="s">
        <v>252</v>
      </c>
      <c r="J11" s="203"/>
      <c r="K11" s="126" t="s">
        <v>253</v>
      </c>
      <c r="L11" s="126" t="s">
        <v>254</v>
      </c>
    </row>
    <row r="12" spans="3:13" ht="15.95" customHeight="1">
      <c r="C12" s="47"/>
      <c r="D12" s="89"/>
      <c r="E12" s="90"/>
      <c r="F12" s="91" t="e">
        <f>ROUND(D12/E12,0)</f>
        <v>#DIV/0!</v>
      </c>
      <c r="G12" s="92"/>
      <c r="H12" s="55" t="s">
        <v>56</v>
      </c>
      <c r="I12" s="92"/>
      <c r="J12" s="55" t="s">
        <v>56</v>
      </c>
      <c r="K12" s="93">
        <f>IF(G12&gt;I12,"error",I12-G12)</f>
        <v>0</v>
      </c>
      <c r="L12" s="94">
        <f>IF(K12&gt;=E12,0,ROUND((D12-(F12*K12))/1000,0))</f>
        <v>0</v>
      </c>
    </row>
    <row r="13" spans="3:13" ht="15.95" customHeight="1">
      <c r="C13" s="47"/>
      <c r="D13" s="89"/>
      <c r="E13" s="90"/>
      <c r="F13" s="91" t="e">
        <f t="shared" ref="F13:F14" si="0">ROUND(D13/E13,0)</f>
        <v>#DIV/0!</v>
      </c>
      <c r="G13" s="92"/>
      <c r="H13" s="55" t="s">
        <v>56</v>
      </c>
      <c r="I13" s="92"/>
      <c r="J13" s="55" t="s">
        <v>56</v>
      </c>
      <c r="K13" s="93">
        <f t="shared" ref="K13:K14" si="1">IF(G13&gt;I13,"error",I13-G13)</f>
        <v>0</v>
      </c>
      <c r="L13" s="94">
        <f t="shared" ref="L13:L14" si="2">IF(K13&gt;=E13,0,ROUND((D13-(F13*K13))/1000,0))</f>
        <v>0</v>
      </c>
    </row>
    <row r="14" spans="3:13" ht="15.95" customHeight="1">
      <c r="C14" s="148"/>
      <c r="D14" s="95"/>
      <c r="E14" s="96"/>
      <c r="F14" s="91" t="e">
        <f t="shared" si="0"/>
        <v>#DIV/0!</v>
      </c>
      <c r="G14" s="97"/>
      <c r="H14" s="55" t="s">
        <v>56</v>
      </c>
      <c r="I14" s="97"/>
      <c r="J14" s="55" t="s">
        <v>56</v>
      </c>
      <c r="K14" s="93">
        <f t="shared" si="1"/>
        <v>0</v>
      </c>
      <c r="L14" s="94">
        <f t="shared" si="2"/>
        <v>0</v>
      </c>
    </row>
    <row r="15" spans="3:13" ht="15.95" customHeight="1">
      <c r="C15" s="53" t="s">
        <v>255</v>
      </c>
      <c r="D15" s="54"/>
      <c r="E15" s="54"/>
      <c r="F15" s="54"/>
      <c r="G15" s="54"/>
      <c r="H15" s="54"/>
      <c r="I15" s="54"/>
      <c r="J15" s="54"/>
      <c r="K15" s="55"/>
      <c r="L15" s="91">
        <f>SUM(L12:L14)</f>
        <v>0</v>
      </c>
    </row>
    <row r="16" spans="3:13" ht="15.95" customHeight="1">
      <c r="C16" s="79" t="s">
        <v>322</v>
      </c>
      <c r="D16" s="71"/>
      <c r="E16" s="71"/>
      <c r="F16" s="71"/>
      <c r="G16" s="71"/>
      <c r="H16" s="71"/>
      <c r="I16" s="71"/>
      <c r="J16" s="71"/>
      <c r="K16" s="71"/>
      <c r="L16" s="73"/>
    </row>
    <row r="17" spans="3:14" ht="15.95" customHeight="1"/>
    <row r="18" spans="3:14" ht="14.1" customHeight="1">
      <c r="C18" s="7" t="s">
        <v>54</v>
      </c>
      <c r="D18" s="7"/>
      <c r="E18" s="7"/>
      <c r="F18" s="7"/>
      <c r="H18" s="7"/>
      <c r="I18" s="7"/>
      <c r="J18" s="7"/>
      <c r="K18" s="7"/>
      <c r="L18" s="7"/>
    </row>
    <row r="19" spans="3:14" ht="14.1" customHeight="1">
      <c r="C19" s="84" t="s">
        <v>55</v>
      </c>
      <c r="D19" s="85"/>
      <c r="E19" s="85"/>
      <c r="F19" s="86"/>
      <c r="H19" s="84" t="s">
        <v>57</v>
      </c>
      <c r="I19" s="85"/>
      <c r="J19" s="85"/>
      <c r="K19" s="85"/>
      <c r="L19" s="85"/>
      <c r="M19" s="171"/>
      <c r="N19" s="172"/>
    </row>
    <row r="20" spans="3:14" ht="14.1" customHeight="1">
      <c r="C20" s="152" t="s">
        <v>265</v>
      </c>
      <c r="D20" s="153"/>
      <c r="E20" s="153"/>
      <c r="F20" s="80"/>
      <c r="H20" s="10" t="s">
        <v>276</v>
      </c>
      <c r="I20" s="153"/>
      <c r="J20" s="153"/>
      <c r="K20" s="11"/>
      <c r="L20" s="11"/>
      <c r="M20" s="168"/>
      <c r="N20" s="174"/>
    </row>
    <row r="21" spans="3:14" ht="14.1" customHeight="1">
      <c r="C21" s="152" t="s">
        <v>266</v>
      </c>
      <c r="D21" s="153"/>
      <c r="E21" s="153">
        <v>15</v>
      </c>
      <c r="F21" s="80" t="s">
        <v>56</v>
      </c>
      <c r="H21" s="154" t="s">
        <v>279</v>
      </c>
      <c r="I21" s="155"/>
      <c r="J21" s="155"/>
      <c r="K21" s="155"/>
      <c r="L21" s="155"/>
      <c r="M21" s="166">
        <v>17</v>
      </c>
      <c r="N21" s="173" t="s">
        <v>56</v>
      </c>
    </row>
    <row r="22" spans="3:14" ht="14.1" customHeight="1">
      <c r="C22" s="152" t="s">
        <v>267</v>
      </c>
      <c r="D22" s="153"/>
      <c r="E22" s="153">
        <v>14</v>
      </c>
      <c r="F22" s="80" t="s">
        <v>56</v>
      </c>
      <c r="H22" s="152" t="s">
        <v>277</v>
      </c>
      <c r="I22" s="153"/>
      <c r="J22" s="153"/>
      <c r="K22" s="153"/>
      <c r="L22" s="153"/>
      <c r="M22" s="166">
        <v>14</v>
      </c>
      <c r="N22" s="173" t="s">
        <v>56</v>
      </c>
    </row>
    <row r="23" spans="3:14" ht="14.1" customHeight="1">
      <c r="C23" s="154" t="s">
        <v>275</v>
      </c>
      <c r="D23" s="162"/>
      <c r="E23" s="153">
        <v>38</v>
      </c>
      <c r="F23" s="80" t="s">
        <v>56</v>
      </c>
      <c r="H23" s="150" t="s">
        <v>278</v>
      </c>
      <c r="I23" s="151"/>
      <c r="J23" s="151"/>
      <c r="K23" s="151"/>
      <c r="L23" s="151"/>
      <c r="M23" s="175">
        <v>5</v>
      </c>
      <c r="N23" s="176" t="s">
        <v>56</v>
      </c>
    </row>
    <row r="24" spans="3:14" ht="14.1" customHeight="1">
      <c r="C24" s="158" t="s">
        <v>269</v>
      </c>
      <c r="D24" s="164"/>
      <c r="E24" s="153">
        <v>34</v>
      </c>
      <c r="F24" s="80" t="s">
        <v>56</v>
      </c>
      <c r="H24" s="153"/>
      <c r="I24" s="153"/>
      <c r="J24" s="153"/>
      <c r="K24" s="153"/>
      <c r="L24" s="153"/>
      <c r="M24" s="166"/>
      <c r="N24" s="166"/>
    </row>
    <row r="25" spans="3:14" ht="14.1" customHeight="1">
      <c r="C25" s="158" t="s">
        <v>270</v>
      </c>
      <c r="D25" s="153"/>
      <c r="E25" s="159"/>
      <c r="F25" s="160"/>
      <c r="H25" s="84" t="s">
        <v>58</v>
      </c>
      <c r="I25" s="85"/>
      <c r="J25" s="85"/>
      <c r="K25" s="85"/>
      <c r="L25" s="85"/>
      <c r="M25" s="171"/>
      <c r="N25" s="172"/>
    </row>
    <row r="26" spans="3:14" ht="14.1" customHeight="1">
      <c r="C26" s="158" t="s">
        <v>271</v>
      </c>
      <c r="D26" s="153"/>
      <c r="E26" s="153">
        <v>31</v>
      </c>
      <c r="F26" s="80" t="s">
        <v>56</v>
      </c>
      <c r="H26" s="152" t="s">
        <v>280</v>
      </c>
      <c r="I26" s="153"/>
      <c r="J26" s="153"/>
      <c r="K26" s="153"/>
      <c r="L26" s="153"/>
      <c r="M26" s="166">
        <v>7</v>
      </c>
      <c r="N26" s="173" t="s">
        <v>56</v>
      </c>
    </row>
    <row r="27" spans="3:14" ht="14.1" customHeight="1">
      <c r="C27" s="158" t="s">
        <v>272</v>
      </c>
      <c r="D27" s="153"/>
      <c r="E27" s="153">
        <v>24</v>
      </c>
      <c r="F27" s="80" t="s">
        <v>56</v>
      </c>
      <c r="G27" s="177"/>
      <c r="H27" s="152" t="s">
        <v>281</v>
      </c>
      <c r="I27" s="153"/>
      <c r="J27" s="153"/>
      <c r="K27" s="153"/>
      <c r="L27" s="153"/>
      <c r="M27" s="166">
        <v>10</v>
      </c>
      <c r="N27" s="173" t="s">
        <v>56</v>
      </c>
    </row>
    <row r="28" spans="3:14" ht="14.1" customHeight="1">
      <c r="C28" s="9" t="s">
        <v>273</v>
      </c>
      <c r="D28" s="81"/>
      <c r="E28" s="81">
        <v>17</v>
      </c>
      <c r="F28" s="82" t="s">
        <v>56</v>
      </c>
      <c r="H28" s="152" t="s">
        <v>282</v>
      </c>
      <c r="I28" s="153"/>
      <c r="J28" s="153"/>
      <c r="K28" s="153"/>
      <c r="L28" s="153"/>
      <c r="M28" s="166"/>
      <c r="N28" s="173"/>
    </row>
    <row r="29" spans="3:14" ht="14.1" customHeight="1">
      <c r="C29" s="158" t="s">
        <v>274</v>
      </c>
      <c r="D29" s="153"/>
      <c r="E29" s="153"/>
      <c r="F29" s="80"/>
      <c r="H29" s="152" t="s">
        <v>283</v>
      </c>
      <c r="I29" s="153"/>
      <c r="J29" s="153"/>
      <c r="K29" s="153"/>
      <c r="L29" s="153"/>
      <c r="M29" s="166">
        <v>17</v>
      </c>
      <c r="N29" s="173" t="s">
        <v>56</v>
      </c>
    </row>
    <row r="30" spans="3:14" ht="14.1" customHeight="1">
      <c r="C30" s="158" t="s">
        <v>266</v>
      </c>
      <c r="D30" s="153"/>
      <c r="E30" s="153">
        <v>22</v>
      </c>
      <c r="F30" s="80" t="s">
        <v>56</v>
      </c>
      <c r="H30" s="150" t="s">
        <v>284</v>
      </c>
      <c r="I30" s="151"/>
      <c r="J30" s="151"/>
      <c r="K30" s="151"/>
      <c r="L30" s="151"/>
      <c r="M30" s="175">
        <v>8</v>
      </c>
      <c r="N30" s="176" t="s">
        <v>56</v>
      </c>
    </row>
    <row r="31" spans="3:14" ht="14.1" customHeight="1">
      <c r="C31" s="158" t="s">
        <v>267</v>
      </c>
      <c r="D31" s="153"/>
      <c r="E31" s="153">
        <v>20</v>
      </c>
      <c r="F31" s="80" t="s">
        <v>56</v>
      </c>
      <c r="H31" s="7"/>
      <c r="I31" s="7"/>
      <c r="J31" s="7"/>
      <c r="K31" s="7"/>
      <c r="L31" s="7"/>
    </row>
    <row r="32" spans="3:14" ht="14.1" customHeight="1">
      <c r="C32" s="154" t="s">
        <v>275</v>
      </c>
      <c r="D32" s="162"/>
      <c r="E32" s="153">
        <v>39</v>
      </c>
      <c r="F32" s="80" t="s">
        <v>56</v>
      </c>
      <c r="H32" s="7" t="s">
        <v>59</v>
      </c>
      <c r="I32" s="7"/>
      <c r="J32" s="7"/>
      <c r="K32" s="7"/>
      <c r="L32" s="7"/>
    </row>
    <row r="33" spans="3:14" ht="14.1" customHeight="1">
      <c r="C33" s="158" t="s">
        <v>269</v>
      </c>
      <c r="D33" s="164"/>
      <c r="E33" s="153">
        <v>38</v>
      </c>
      <c r="F33" s="80" t="s">
        <v>56</v>
      </c>
      <c r="H33" s="178" t="s">
        <v>60</v>
      </c>
      <c r="I33" s="7"/>
      <c r="J33" s="7"/>
      <c r="K33" s="7"/>
      <c r="L33" s="7"/>
      <c r="N33" s="169" t="s">
        <v>61</v>
      </c>
    </row>
    <row r="34" spans="3:14" ht="14.1" customHeight="1">
      <c r="C34" s="152" t="s">
        <v>270</v>
      </c>
      <c r="D34" s="153"/>
      <c r="E34" s="153"/>
      <c r="F34" s="80"/>
    </row>
    <row r="35" spans="3:14" ht="14.1" customHeight="1">
      <c r="C35" s="152" t="s">
        <v>271</v>
      </c>
      <c r="D35" s="153"/>
      <c r="E35" s="153">
        <v>34</v>
      </c>
      <c r="F35" s="80" t="s">
        <v>56</v>
      </c>
    </row>
    <row r="36" spans="3:14" ht="14.1" customHeight="1">
      <c r="C36" s="152" t="s">
        <v>272</v>
      </c>
      <c r="D36" s="153"/>
      <c r="E36" s="153">
        <v>27</v>
      </c>
      <c r="F36" s="80" t="s">
        <v>56</v>
      </c>
    </row>
    <row r="37" spans="3:14" ht="14.1" customHeight="1">
      <c r="C37" s="150" t="s">
        <v>273</v>
      </c>
      <c r="D37" s="151"/>
      <c r="E37" s="151">
        <v>19</v>
      </c>
      <c r="F37" s="83" t="s">
        <v>56</v>
      </c>
    </row>
    <row r="38" spans="3:14" ht="15" customHeight="1"/>
    <row r="39" spans="3:14" ht="15" customHeight="1"/>
    <row r="40" spans="3:14" ht="15" customHeight="1"/>
    <row r="41" spans="3:14" ht="15" customHeight="1"/>
    <row r="42" spans="3:14" ht="15" customHeight="1"/>
    <row r="43" spans="3:14" ht="15" customHeight="1"/>
    <row r="44" spans="3:14" ht="15" customHeight="1"/>
    <row r="45" spans="3:14" ht="15" customHeight="1"/>
    <row r="46" spans="3:14" ht="15" customHeight="1"/>
    <row r="47" spans="3:14" ht="15" customHeight="1">
      <c r="K47" s="177"/>
    </row>
    <row r="48" spans="3:14" ht="15" customHeight="1"/>
    <row r="49" s="3" customFormat="1" ht="15" customHeight="1"/>
    <row r="50" s="3" customFormat="1" ht="15" customHeight="1"/>
    <row r="51" s="3" customFormat="1" ht="15" customHeight="1"/>
    <row r="52" s="3" customFormat="1" ht="15" customHeight="1"/>
    <row r="53" s="3" customFormat="1" ht="15" customHeight="1"/>
  </sheetData>
  <mergeCells count="6">
    <mergeCell ref="G9:H10"/>
    <mergeCell ref="I9:J10"/>
    <mergeCell ref="C4:M4"/>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3e09e67-d7cc-4e47-828f-5f2cf354dd97" xsi:nil="true"/>
    <lcf76f155ced4ddcb4097134ff3c332f xmlns="3b0e521b-5f49-49dd-83e8-68d475499c11">
      <Terms xmlns="http://schemas.microsoft.com/office/infopath/2007/PartnerControls"/>
    </lcf76f155ced4ddcb4097134ff3c332f>
    <_Flow_SignoffStatus xmlns="3b0e521b-5f49-49dd-83e8-68d475499c11" xsi:nil="true"/>
    <_x4f5c__x6210__x65e5__x6642_ xmlns="3b0e521b-5f49-49dd-83e8-68d475499c1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1061F4833E26D4DA8FBC1C223BD7831" ma:contentTypeVersion="17" ma:contentTypeDescription="新しいドキュメントを作成します。" ma:contentTypeScope="" ma:versionID="e3e2b5462fff10b2d0b672b4be624716">
  <xsd:schema xmlns:xsd="http://www.w3.org/2001/XMLSchema" xmlns:xs="http://www.w3.org/2001/XMLSchema" xmlns:p="http://schemas.microsoft.com/office/2006/metadata/properties" xmlns:ns2="3b0e521b-5f49-49dd-83e8-68d475499c11" xmlns:ns3="e3e09e67-d7cc-4e47-828f-5f2cf354dd97" targetNamespace="http://schemas.microsoft.com/office/2006/metadata/properties" ma:root="true" ma:fieldsID="a5fd8db9af1902fa5e2de0a3f608178a" ns2:_="" ns3:_="">
    <xsd:import namespace="3b0e521b-5f49-49dd-83e8-68d475499c11"/>
    <xsd:import namespace="e3e09e67-d7cc-4e47-828f-5f2cf354dd97"/>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0e521b-5f49-49dd-83e8-68d475499c1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_Flow_SignoffStatus" ma:index="14" nillable="true" ma:displayName="承認の状態" ma:internalName="_x627f__x8a8d__x306e__x72b6__x614b_">
      <xsd:simpleType>
        <xsd:restriction base="dms:Text"/>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e09e67-d7cc-4e47-828f-5f2cf354dd97" elementFormDefault="qualified">
    <xsd:import namespace="http://schemas.microsoft.com/office/2006/documentManagement/types"/>
    <xsd:import namespace="http://schemas.microsoft.com/office/infopath/2007/PartnerControls"/>
    <xsd:element name="SharedWithUsers" ma:index="15"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共有相手の詳細情報" ma:internalName="SharedWithDetails" ma:readOnly="true">
      <xsd:simpleType>
        <xsd:restriction base="dms:Note">
          <xsd:maxLength value="255"/>
        </xsd:restriction>
      </xsd:simpleType>
    </xsd:element>
    <xsd:element name="TaxCatchAll" ma:index="19" nillable="true" ma:displayName="Taxonomy Catch All Column" ma:hidden="true" ma:list="{33b68721-b6a9-4aeb-8192-88d91e969746}" ma:internalName="TaxCatchAll" ma:showField="CatchAllData" ma:web="e3e09e67-d7cc-4e47-828f-5f2cf354dd9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4697217-FF82-40B7-96B4-2EC07B17F4D8}">
  <ds:schemaRefs>
    <ds:schemaRef ds:uri="85ec59af-1a16-40a0-b163-384e34c79a5c"/>
    <ds:schemaRef ds:uri="http://purl.org/dc/elements/1.1/"/>
    <ds:schemaRef ds:uri="http://schemas.microsoft.com/office/2006/metadata/properties"/>
    <ds:schemaRef ds:uri="http://purl.org/dc/terms/"/>
    <ds:schemaRef ds:uri="http://www.w3.org/XML/1998/namespac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3b928d5f-bc7a-43ad-a68e-93247cf8b4f0"/>
  </ds:schemaRefs>
</ds:datastoreItem>
</file>

<file path=customXml/itemProps2.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3.xml><?xml version="1.0" encoding="utf-8"?>
<ds:datastoreItem xmlns:ds="http://schemas.openxmlformats.org/officeDocument/2006/customXml" ds:itemID="{14708690-5F20-4D2E-B456-0AAB60CBFB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2024-02-05T01:29:08Z</dcterms:created>
  <dcterms:modified xsi:type="dcterms:W3CDTF">2025-02-05T04:07:04Z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0x01010041061F4833E26D4DA8FBC1C223BD7831</vt:lpwstr>
  </property>
</Properties>
</file>