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CF4E9B5D-A7D3-4D71-B8DE-E61EE7362A6A}" xr6:coauthVersionLast="47" xr6:coauthVersionMax="47" xr10:uidLastSave="{00000000-0000-0000-0000-000000000000}"/>
  <bookViews>
    <workbookView xWindow="-120" yWindow="-120" windowWidth="29040" windowHeight="15720" tabRatio="568" xr2:uid="{00000000-000D-0000-FFFF-FFFF00000000}"/>
  </bookViews>
  <sheets>
    <sheet name="総括表" sheetId="2" r:id="rId1"/>
    <sheet name="事業費" sheetId="4" r:id="rId2"/>
    <sheet name="作付増加" sheetId="3" r:id="rId3"/>
    <sheet name="単収増加" sheetId="12" r:id="rId4"/>
    <sheet name="品質向上" sheetId="5" r:id="rId5"/>
    <sheet name="農産加工" sheetId="6" r:id="rId6"/>
    <sheet name="販売促進" sheetId="7" r:id="rId7"/>
    <sheet name="流通経費" sheetId="8" r:id="rId8"/>
    <sheet name="就業機会" sheetId="9" r:id="rId9"/>
    <sheet name="維持管理" sheetId="10" r:id="rId10"/>
    <sheet name="廃用損失" sheetId="11" r:id="rId11"/>
  </sheets>
  <definedNames>
    <definedName name="_xlnm.Print_Area" localSheetId="9">維持管理!$B$2:$K$27</definedName>
    <definedName name="_xlnm.Print_Area" localSheetId="2">作付増加!$B$2:$P$51</definedName>
    <definedName name="_xlnm.Print_Area" localSheetId="1">事業費!$B$2:$Q$39</definedName>
    <definedName name="_xlnm.Print_Area" localSheetId="8">就業機会!$B$2:$J$26</definedName>
    <definedName name="_xlnm.Print_Area" localSheetId="0">総括表!$B$2:$P$32</definedName>
    <definedName name="_xlnm.Print_Area" localSheetId="3">単収増加!$B$2:$P$51</definedName>
    <definedName name="_xlnm.Print_Area" localSheetId="5">農産加工!$B$2:$N$30</definedName>
    <definedName name="_xlnm.Print_Area" localSheetId="10">廃用損失!$B$2:$O$37</definedName>
    <definedName name="_xlnm.Print_Area" localSheetId="6">販売促進!$B$2:$J$24</definedName>
    <definedName name="_xlnm.Print_Area" localSheetId="4">品質向上!$B$2:$O$28</definedName>
    <definedName name="_xlnm.Print_Area" localSheetId="7">流通経費!$B$2:$L$22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2" l="1"/>
  <c r="I20" i="9"/>
  <c r="I21" i="9"/>
  <c r="I22" i="9"/>
  <c r="I23" i="9"/>
  <c r="I19" i="9" l="1"/>
  <c r="I21" i="7"/>
  <c r="I20" i="7"/>
  <c r="I19" i="7"/>
  <c r="I18" i="7"/>
  <c r="I17" i="7"/>
  <c r="G25" i="12" l="1"/>
  <c r="L25" i="12" s="1"/>
  <c r="G24" i="12"/>
  <c r="L24" i="12" s="1"/>
  <c r="G23" i="12"/>
  <c r="L23" i="12" s="1"/>
  <c r="G22" i="12"/>
  <c r="L22" i="12" s="1"/>
  <c r="G21" i="12"/>
  <c r="L21" i="12" s="1"/>
  <c r="L26" i="12" l="1"/>
  <c r="G18" i="2" s="1"/>
  <c r="G25" i="5"/>
  <c r="G24" i="5"/>
  <c r="G23" i="5"/>
  <c r="G22" i="5"/>
  <c r="G21" i="5"/>
  <c r="H27" i="6"/>
  <c r="H26" i="6"/>
  <c r="H25" i="6"/>
  <c r="H24" i="6"/>
  <c r="H23" i="6"/>
  <c r="G17" i="4" l="1"/>
  <c r="H16" i="4"/>
  <c r="H15" i="4"/>
  <c r="K14" i="11"/>
  <c r="L14" i="11" s="1"/>
  <c r="K13" i="11"/>
  <c r="L13" i="11" s="1"/>
  <c r="K12" i="11"/>
  <c r="L12" i="11" s="1"/>
  <c r="F12" i="11"/>
  <c r="F14" i="11"/>
  <c r="F13" i="11"/>
  <c r="G24" i="10"/>
  <c r="G23" i="10"/>
  <c r="G22" i="10"/>
  <c r="G21" i="10"/>
  <c r="G20" i="10"/>
  <c r="I24" i="9"/>
  <c r="G25" i="2" s="1"/>
  <c r="L15" i="11" l="1"/>
  <c r="G30" i="2" s="1"/>
  <c r="G25" i="10"/>
  <c r="G26" i="2" s="1"/>
  <c r="G19" i="8"/>
  <c r="G18" i="8"/>
  <c r="G17" i="8"/>
  <c r="G16" i="8"/>
  <c r="G15" i="8"/>
  <c r="K27" i="6"/>
  <c r="M27" i="6" s="1"/>
  <c r="K26" i="6"/>
  <c r="M26" i="6" s="1"/>
  <c r="K25" i="6"/>
  <c r="M25" i="6" s="1"/>
  <c r="K24" i="6"/>
  <c r="M24" i="6" s="1"/>
  <c r="K23" i="6"/>
  <c r="M23" i="6" s="1"/>
  <c r="G20" i="8" l="1"/>
  <c r="G23" i="2" s="1"/>
  <c r="M28" i="6"/>
  <c r="G20" i="2" s="1"/>
  <c r="I22" i="7"/>
  <c r="G22" i="2" s="1"/>
  <c r="J25" i="5"/>
  <c r="J24" i="5"/>
  <c r="L24" i="5" s="1"/>
  <c r="J23" i="5"/>
  <c r="L23" i="5" s="1"/>
  <c r="J22" i="5"/>
  <c r="L22" i="5" s="1"/>
  <c r="L25" i="5"/>
  <c r="J21" i="5"/>
  <c r="G25" i="3"/>
  <c r="L25" i="3" s="1"/>
  <c r="G24" i="3"/>
  <c r="L24" i="3" s="1"/>
  <c r="G23" i="3"/>
  <c r="L23" i="3" s="1"/>
  <c r="G21" i="3"/>
  <c r="L21" i="3" s="1"/>
  <c r="G22" i="3"/>
  <c r="L22" i="3" s="1"/>
  <c r="L21" i="5" l="1"/>
  <c r="L26" i="5" s="1"/>
  <c r="G19" i="2" s="1"/>
  <c r="L26" i="3"/>
  <c r="G17" i="2" s="1"/>
  <c r="H14" i="4"/>
  <c r="H13" i="4"/>
  <c r="H12" i="4"/>
  <c r="G12" i="2"/>
  <c r="G21" i="2"/>
  <c r="G24" i="2"/>
  <c r="I17" i="4" l="1"/>
  <c r="E18" i="4" s="1"/>
  <c r="G16" i="2"/>
  <c r="G15" i="2" s="1"/>
  <c r="G13" i="2" s="1"/>
  <c r="G28" i="2" l="1"/>
  <c r="G29" i="2" s="1"/>
  <c r="G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7" authorId="0" shapeId="0" xr:uid="{12C3DBA5-4311-481A-8437-C76CB86BB011}">
      <text>
        <r>
          <rPr>
            <b/>
            <sz val="12"/>
            <color indexed="12"/>
            <rFont val="ＭＳ ゴシック"/>
            <family val="3"/>
            <charset val="128"/>
          </rPr>
          <t>出典を必ず入力してください。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7" authorId="0" shapeId="0" xr:uid="{B3FA92D5-59E1-4CB4-91FC-7F4EA397BD71}">
      <text>
        <r>
          <rPr>
            <b/>
            <sz val="12"/>
            <color indexed="12"/>
            <rFont val="ＭＳ ゴシック"/>
            <family val="3"/>
            <charset val="128"/>
          </rPr>
          <t>出典を必ず入力してください。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7" authorId="0" shapeId="0" xr:uid="{8EB32851-AB13-4DAC-9C7D-CAF942D5CA71}">
      <text>
        <r>
          <rPr>
            <b/>
            <sz val="12"/>
            <color indexed="12"/>
            <rFont val="ＭＳ ゴシック"/>
            <family val="3"/>
            <charset val="128"/>
          </rPr>
          <t>出典を必ず入力してください。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9" authorId="0" shapeId="0" xr:uid="{83977931-7EBB-4C17-9149-9C8C5A968798}">
      <text>
        <r>
          <rPr>
            <b/>
            <sz val="12"/>
            <color indexed="12"/>
            <rFont val="ＭＳ ゴシック"/>
            <family val="3"/>
            <charset val="128"/>
          </rPr>
          <t>出典を必ず入力してください。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3" authorId="0" shapeId="0" xr:uid="{4471F283-BFC0-4F23-ACCA-06FAEA77EE3A}">
      <text>
        <r>
          <rPr>
            <b/>
            <sz val="12"/>
            <color indexed="12"/>
            <rFont val="ＭＳ ゴシック"/>
            <family val="3"/>
            <charset val="128"/>
          </rPr>
          <t>出典を必ず入力してください。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1" authorId="0" shapeId="0" xr:uid="{1ABD5B3D-B689-465F-A129-79D4D807AC5E}">
      <text>
        <r>
          <rPr>
            <b/>
            <sz val="12"/>
            <color indexed="12"/>
            <rFont val="ＭＳ ゴシック"/>
            <family val="3"/>
            <charset val="128"/>
          </rPr>
          <t>出典を必ず入力してください。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5" authorId="0" shapeId="0" xr:uid="{59EBBD73-6614-4CE0-9C8B-EE3F9FB85827}">
      <text>
        <r>
          <rPr>
            <b/>
            <sz val="12"/>
            <color indexed="12"/>
            <rFont val="ＭＳ ゴシック"/>
            <family val="3"/>
            <charset val="128"/>
          </rPr>
          <t>出典を必ず入力してください。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6" authorId="0" shapeId="0" xr:uid="{C727037D-F86A-4B3E-8253-5C4EE28E4AEB}">
      <text>
        <r>
          <rPr>
            <b/>
            <sz val="12"/>
            <color indexed="12"/>
            <rFont val="ＭＳ ゴシック"/>
            <family val="3"/>
            <charset val="128"/>
          </rPr>
          <t>出典を必ず入力してください。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6" authorId="0" shapeId="0" xr:uid="{1697FA70-F03F-41FB-ABAF-D62947358610}">
      <text>
        <r>
          <rPr>
            <b/>
            <sz val="12"/>
            <color indexed="12"/>
            <rFont val="ＭＳ ゴシック"/>
            <family val="3"/>
            <charset val="128"/>
          </rPr>
          <t>出典を必ず入力してください。</t>
        </r>
      </text>
    </comment>
  </commentList>
</comments>
</file>

<file path=xl/sharedStrings.xml><?xml version="1.0" encoding="utf-8"?>
<sst xmlns="http://schemas.openxmlformats.org/spreadsheetml/2006/main" count="623" uniqueCount="319">
  <si>
    <t>１．総括表</t>
    <rPh sb="2" eb="4">
      <t>ソウカツ</t>
    </rPh>
    <rPh sb="4" eb="5">
      <t>ヒョウ</t>
    </rPh>
    <phoneticPr fontId="1"/>
  </si>
  <si>
    <t>算定対象として想定される施設の例</t>
    <rPh sb="0" eb="2">
      <t>サンテイ</t>
    </rPh>
    <rPh sb="2" eb="4">
      <t>タイショウ</t>
    </rPh>
    <rPh sb="7" eb="9">
      <t>ソウテイ</t>
    </rPh>
    <rPh sb="12" eb="14">
      <t>シセツ</t>
    </rPh>
    <rPh sb="15" eb="16">
      <t>レイ</t>
    </rPh>
    <phoneticPr fontId="1"/>
  </si>
  <si>
    <t>区　　　　分</t>
    <phoneticPr fontId="1"/>
  </si>
  <si>
    <t>数値</t>
  </si>
  <si>
    <t>備考</t>
  </si>
  <si>
    <t>農産物加工施設</t>
    <rPh sb="0" eb="2">
      <t>ノウサン</t>
    </rPh>
    <rPh sb="2" eb="3">
      <t>ブツ</t>
    </rPh>
    <rPh sb="3" eb="5">
      <t>カコウ</t>
    </rPh>
    <rPh sb="5" eb="7">
      <t>シセツ</t>
    </rPh>
    <phoneticPr fontId="1"/>
  </si>
  <si>
    <t>農産物等販売施設</t>
    <rPh sb="0" eb="3">
      <t>ノウサンブツ</t>
    </rPh>
    <rPh sb="3" eb="4">
      <t>トウ</t>
    </rPh>
    <rPh sb="4" eb="6">
      <t>ハンバイ</t>
    </rPh>
    <rPh sb="6" eb="8">
      <t>シセツ</t>
    </rPh>
    <phoneticPr fontId="1"/>
  </si>
  <si>
    <t>付帯
施設</t>
    <rPh sb="0" eb="2">
      <t>フタイ</t>
    </rPh>
    <rPh sb="3" eb="5">
      <t>シセツ</t>
    </rPh>
    <phoneticPr fontId="1"/>
  </si>
  <si>
    <t>総事業費　①</t>
    <phoneticPr fontId="1"/>
  </si>
  <si>
    <t>(千円)</t>
  </si>
  <si>
    <t>年総効果額　②</t>
    <rPh sb="1" eb="2">
      <t>ソウ</t>
    </rPh>
    <phoneticPr fontId="1"/>
  </si>
  <si>
    <t>(千円/年)</t>
  </si>
  <si>
    <t>（内訳）</t>
  </si>
  <si>
    <t>農林漁業生産効果</t>
  </si>
  <si>
    <t>農業生産向上等効果</t>
  </si>
  <si>
    <t>作付増加効果</t>
  </si>
  <si>
    <t>○</t>
    <phoneticPr fontId="1"/>
  </si>
  <si>
    <t>△</t>
    <phoneticPr fontId="1"/>
  </si>
  <si>
    <t>△</t>
  </si>
  <si>
    <t>単収増加効果</t>
    <rPh sb="0" eb="2">
      <t>タンシュウ</t>
    </rPh>
    <rPh sb="2" eb="6">
      <t>ゾウカコウカ</t>
    </rPh>
    <phoneticPr fontId="1"/>
  </si>
  <si>
    <t>品質等向上効果</t>
    <rPh sb="2" eb="3">
      <t>トウ</t>
    </rPh>
    <rPh sb="5" eb="7">
      <t>コウカ</t>
    </rPh>
    <phoneticPr fontId="1"/>
  </si>
  <si>
    <t>農畜産物加工効果</t>
  </si>
  <si>
    <t>地域間交流効果</t>
  </si>
  <si>
    <t>農林水産物販売促進効果</t>
  </si>
  <si>
    <t>農林水産物流通・販売経費節減効果</t>
  </si>
  <si>
    <t>地域活性化効果</t>
  </si>
  <si>
    <t>就業機会増加効果</t>
  </si>
  <si>
    <t>維持管理費等節減効果</t>
  </si>
  <si>
    <t>総合耐用年数　③</t>
    <phoneticPr fontId="1"/>
  </si>
  <si>
    <t>(年)</t>
  </si>
  <si>
    <t>還元率　④</t>
    <phoneticPr fontId="1"/>
  </si>
  <si>
    <t>妥当投資額　⑤＝②÷④</t>
  </si>
  <si>
    <t>廃用損失額　⑥</t>
  </si>
  <si>
    <t>投資効率　⑦＝（⑤－⑥）÷①</t>
  </si>
  <si>
    <t>※１　着色セルは自動で計算されます。</t>
    <rPh sb="3" eb="5">
      <t>チャクショク</t>
    </rPh>
    <rPh sb="8" eb="10">
      <t>ジドウ</t>
    </rPh>
    <rPh sb="11" eb="13">
      <t>ケイサン</t>
    </rPh>
    <phoneticPr fontId="1"/>
  </si>
  <si>
    <t>※２　すべての項目を算定する必要はありません。</t>
    <rPh sb="7" eb="9">
      <t>コウモク</t>
    </rPh>
    <rPh sb="10" eb="12">
      <t>サンテイ</t>
    </rPh>
    <rPh sb="14" eb="16">
      <t>ヒツヨウ</t>
    </rPh>
    <phoneticPr fontId="1"/>
  </si>
  <si>
    <t>２．総事業費と総合耐用年数</t>
    <rPh sb="2" eb="3">
      <t>ソウ</t>
    </rPh>
    <rPh sb="3" eb="6">
      <t>ジギョウヒ</t>
    </rPh>
    <rPh sb="7" eb="9">
      <t>ソウゴウ</t>
    </rPh>
    <rPh sb="9" eb="11">
      <t>タイヨウ</t>
    </rPh>
    <rPh sb="11" eb="13">
      <t>ネンスウ</t>
    </rPh>
    <phoneticPr fontId="1"/>
  </si>
  <si>
    <t>　総事業費には、施設整備に要する総額（交付金＋自己資金）と整備する施設の耐用年数を入力します。
　例えば、既存の建物をそのまま利用して加工機器を導入する場合、交付金を用いて新たに導入する加工機器の事業費と耐用年数を算定します。</t>
    <rPh sb="29" eb="31">
      <t>セイビ</t>
    </rPh>
    <rPh sb="33" eb="35">
      <t>シセツ</t>
    </rPh>
    <rPh sb="36" eb="38">
      <t>タイヨウ</t>
    </rPh>
    <rPh sb="38" eb="40">
      <t>ネンスウ</t>
    </rPh>
    <rPh sb="41" eb="43">
      <t>ニュウリョク</t>
    </rPh>
    <rPh sb="63" eb="65">
      <t>リヨウ</t>
    </rPh>
    <rPh sb="107" eb="109">
      <t>サンテイ</t>
    </rPh>
    <phoneticPr fontId="1"/>
  </si>
  <si>
    <t>施設等名</t>
  </si>
  <si>
    <t>耐用年数</t>
  </si>
  <si>
    <t>事業費</t>
  </si>
  <si>
    <t>年事業費</t>
  </si>
  <si>
    <t>（減価額）</t>
    <phoneticPr fontId="1"/>
  </si>
  <si>
    <t>（千円）</t>
  </si>
  <si>
    <t>①</t>
  </si>
  <si>
    <t>②</t>
  </si>
  <si>
    <t>③＝②÷①</t>
  </si>
  <si>
    <t>計</t>
  </si>
  <si>
    <t>－</t>
  </si>
  <si>
    <t>④</t>
  </si>
  <si>
    <t>⑤</t>
  </si>
  <si>
    <t>総合耐用年数＝④÷⑤</t>
  </si>
  <si>
    <t>※２　行が不足する場合は追加してください。列の幅が不足する場合は調整してください。</t>
    <rPh sb="3" eb="4">
      <t>ギョウ</t>
    </rPh>
    <rPh sb="5" eb="7">
      <t>フソク</t>
    </rPh>
    <rPh sb="9" eb="11">
      <t>バアイ</t>
    </rPh>
    <rPh sb="12" eb="14">
      <t>ツイカ</t>
    </rPh>
    <rPh sb="21" eb="22">
      <t>レツ</t>
    </rPh>
    <rPh sb="23" eb="24">
      <t>ハバ</t>
    </rPh>
    <rPh sb="25" eb="27">
      <t>フソク</t>
    </rPh>
    <rPh sb="29" eb="31">
      <t>バアイ</t>
    </rPh>
    <rPh sb="32" eb="34">
      <t>チョウセイ</t>
    </rPh>
    <phoneticPr fontId="1"/>
  </si>
  <si>
    <t>【参考】よく用いられる耐用年数</t>
    <rPh sb="1" eb="3">
      <t>サンコウ</t>
    </rPh>
    <rPh sb="6" eb="7">
      <t>モチ</t>
    </rPh>
    <rPh sb="11" eb="13">
      <t>タイヨウ</t>
    </rPh>
    <rPh sb="13" eb="15">
      <t>ネンスウ</t>
    </rPh>
    <phoneticPr fontId="1"/>
  </si>
  <si>
    <t>　建　　　　　　　　物</t>
    <rPh sb="1" eb="2">
      <t>ケン</t>
    </rPh>
    <rPh sb="10" eb="11">
      <t>ブツ</t>
    </rPh>
    <phoneticPr fontId="1"/>
  </si>
  <si>
    <t>年</t>
    <rPh sb="0" eb="1">
      <t>ネン</t>
    </rPh>
    <phoneticPr fontId="1"/>
  </si>
  <si>
    <t>　構　　　築　　　物</t>
    <rPh sb="1" eb="2">
      <t>カマエ</t>
    </rPh>
    <rPh sb="5" eb="6">
      <t>チク</t>
    </rPh>
    <rPh sb="9" eb="10">
      <t>ブツ</t>
    </rPh>
    <phoneticPr fontId="1"/>
  </si>
  <si>
    <t>　機　械　・　装　置</t>
    <rPh sb="1" eb="2">
      <t>キ</t>
    </rPh>
    <rPh sb="3" eb="4">
      <t>カイ</t>
    </rPh>
    <rPh sb="7" eb="8">
      <t>ソウ</t>
    </rPh>
    <rPh sb="9" eb="10">
      <t>オキ</t>
    </rPh>
    <phoneticPr fontId="1"/>
  </si>
  <si>
    <t>このほかの耐用年数は、こちらのサイトで「耐用年数」と検索してください。</t>
    <rPh sb="5" eb="7">
      <t>タイヨウ</t>
    </rPh>
    <rPh sb="7" eb="9">
      <t>ネンスウ</t>
    </rPh>
    <rPh sb="20" eb="22">
      <t>タイヨウ</t>
    </rPh>
    <rPh sb="22" eb="24">
      <t>ネンスウ</t>
    </rPh>
    <rPh sb="26" eb="28">
      <t>ケンサク</t>
    </rPh>
    <phoneticPr fontId="1"/>
  </si>
  <si>
    <t>https://elaws.e-gov.go.jp/</t>
    <phoneticPr fontId="1"/>
  </si>
  <si>
    <t>（減価償却資産の耐用年数等に関する省令）</t>
    <rPh sb="1" eb="3">
      <t>ゲンカ</t>
    </rPh>
    <rPh sb="3" eb="5">
      <t>ショウキャク</t>
    </rPh>
    <rPh sb="5" eb="7">
      <t>シサン</t>
    </rPh>
    <rPh sb="8" eb="10">
      <t>タイヨウ</t>
    </rPh>
    <rPh sb="10" eb="12">
      <t>ネンスウ</t>
    </rPh>
    <rPh sb="12" eb="13">
      <t>トウ</t>
    </rPh>
    <rPh sb="14" eb="15">
      <t>カン</t>
    </rPh>
    <rPh sb="17" eb="19">
      <t>ショウレイ</t>
    </rPh>
    <phoneticPr fontId="1"/>
  </si>
  <si>
    <t>３．効果算定表</t>
    <rPh sb="2" eb="4">
      <t>コウカ</t>
    </rPh>
    <rPh sb="4" eb="6">
      <t>サンテイ</t>
    </rPh>
    <rPh sb="6" eb="7">
      <t>ヒョウ</t>
    </rPh>
    <phoneticPr fontId="1"/>
  </si>
  <si>
    <t>（１）作付増加効果</t>
    <rPh sb="3" eb="5">
      <t>サクツケ</t>
    </rPh>
    <rPh sb="5" eb="7">
      <t>ゾウカ</t>
    </rPh>
    <rPh sb="7" eb="9">
      <t>コウカ</t>
    </rPh>
    <phoneticPr fontId="1"/>
  </si>
  <si>
    <t>　施設の整備により農作物の作付面積が増加する場合に算定します。</t>
    <rPh sb="9" eb="10">
      <t>ノウ</t>
    </rPh>
    <rPh sb="10" eb="12">
      <t>サクモツ</t>
    </rPh>
    <rPh sb="22" eb="24">
      <t>バアイ</t>
    </rPh>
    <rPh sb="25" eb="27">
      <t>サンテイ</t>
    </rPh>
    <phoneticPr fontId="1"/>
  </si>
  <si>
    <t>対象作物</t>
  </si>
  <si>
    <t>現況
単収</t>
    <phoneticPr fontId="1"/>
  </si>
  <si>
    <t>現況
生産物
単価</t>
    <rPh sb="3" eb="6">
      <t>セイサンブツ</t>
    </rPh>
    <rPh sb="7" eb="9">
      <t>タンカ</t>
    </rPh>
    <phoneticPr fontId="1"/>
  </si>
  <si>
    <t>純益率</t>
  </si>
  <si>
    <t>按分率</t>
  </si>
  <si>
    <t>年効果額</t>
    <rPh sb="1" eb="4">
      <t>コウカガク</t>
    </rPh>
    <phoneticPr fontId="1"/>
  </si>
  <si>
    <t>(ha)</t>
  </si>
  <si>
    <t>（kg/10a）</t>
  </si>
  <si>
    <t>（千円/t）</t>
  </si>
  <si>
    <t>（％）</t>
  </si>
  <si>
    <t>③＝②－①</t>
    <phoneticPr fontId="1"/>
  </si>
  <si>
    <t>⑥</t>
  </si>
  <si>
    <t>⑦</t>
  </si>
  <si>
    <t>⑧＝(③×④×⑤×⑥×⑦)÷100</t>
    <phoneticPr fontId="1"/>
  </si>
  <si>
    <t>計</t>
    <phoneticPr fontId="1"/>
  </si>
  <si>
    <t>※２　行が不足する場合は追加してください。また、列の幅が不足する場合は調整してください。</t>
    <rPh sb="3" eb="4">
      <t>ギョウ</t>
    </rPh>
    <rPh sb="5" eb="7">
      <t>フソク</t>
    </rPh>
    <rPh sb="9" eb="11">
      <t>バアイ</t>
    </rPh>
    <rPh sb="12" eb="14">
      <t>ツイカ</t>
    </rPh>
    <rPh sb="24" eb="25">
      <t>レツ</t>
    </rPh>
    <rPh sb="26" eb="27">
      <t>ハバ</t>
    </rPh>
    <rPh sb="28" eb="30">
      <t>フソク</t>
    </rPh>
    <rPh sb="32" eb="34">
      <t>バアイ</t>
    </rPh>
    <rPh sb="35" eb="37">
      <t>チョウセイ</t>
    </rPh>
    <phoneticPr fontId="1"/>
  </si>
  <si>
    <t>現況作付面積</t>
    <rPh sb="0" eb="2">
      <t>ゲンキョウ</t>
    </rPh>
    <rPh sb="2" eb="4">
      <t>サクツケ</t>
    </rPh>
    <rPh sb="4" eb="6">
      <t>メンセキ</t>
    </rPh>
    <phoneticPr fontId="1"/>
  </si>
  <si>
    <t>：事業実施前の作付面積</t>
    <rPh sb="1" eb="3">
      <t>ジギョウ</t>
    </rPh>
    <rPh sb="3" eb="6">
      <t>ジッシマエ</t>
    </rPh>
    <rPh sb="7" eb="9">
      <t>サクツケ</t>
    </rPh>
    <rPh sb="9" eb="11">
      <t>メンセキ</t>
    </rPh>
    <phoneticPr fontId="1"/>
  </si>
  <si>
    <t>計画作付面積</t>
    <rPh sb="0" eb="2">
      <t>ケイカク</t>
    </rPh>
    <rPh sb="2" eb="4">
      <t>サクツケ</t>
    </rPh>
    <rPh sb="4" eb="6">
      <t>メンセキ</t>
    </rPh>
    <phoneticPr fontId="1"/>
  </si>
  <si>
    <t>：事業実施後の作付面積</t>
    <rPh sb="1" eb="3">
      <t>ジギョウ</t>
    </rPh>
    <rPh sb="3" eb="6">
      <t>ジッシゴ</t>
    </rPh>
    <rPh sb="7" eb="9">
      <t>サクツケ</t>
    </rPh>
    <rPh sb="9" eb="11">
      <t>メンセキ</t>
    </rPh>
    <phoneticPr fontId="1"/>
  </si>
  <si>
    <t>現況単収</t>
    <rPh sb="0" eb="2">
      <t>ゲンキョウ</t>
    </rPh>
    <rPh sb="2" eb="4">
      <t>タンシュウ</t>
    </rPh>
    <phoneticPr fontId="1"/>
  </si>
  <si>
    <t>　新規導入作物の場合は取組地域内または近傍地域の実績による</t>
    <rPh sb="1" eb="3">
      <t>シンキ</t>
    </rPh>
    <rPh sb="3" eb="5">
      <t>ドウニュウ</t>
    </rPh>
    <rPh sb="5" eb="7">
      <t>サクモツ</t>
    </rPh>
    <rPh sb="8" eb="10">
      <t>バアイ</t>
    </rPh>
    <rPh sb="11" eb="13">
      <t>トリクミ</t>
    </rPh>
    <rPh sb="13" eb="15">
      <t>チイキ</t>
    </rPh>
    <rPh sb="15" eb="16">
      <t>ナイ</t>
    </rPh>
    <rPh sb="19" eb="21">
      <t>キンボウ</t>
    </rPh>
    <rPh sb="21" eb="23">
      <t>チイキ</t>
    </rPh>
    <rPh sb="24" eb="26">
      <t>ジッセキ</t>
    </rPh>
    <phoneticPr fontId="1"/>
  </si>
  <si>
    <t>現況生産物単価</t>
    <rPh sb="0" eb="2">
      <t>ゲンキョウ</t>
    </rPh>
    <rPh sb="2" eb="5">
      <t>セイサンブツ</t>
    </rPh>
    <rPh sb="5" eb="7">
      <t>タンカ</t>
    </rPh>
    <phoneticPr fontId="1"/>
  </si>
  <si>
    <t>：出荷時の価格（系統出荷の場合はJAや市場の買取価格、直売の場合は設定価格）</t>
    <rPh sb="1" eb="4">
      <t>シュッカジ</t>
    </rPh>
    <rPh sb="5" eb="7">
      <t>カカク</t>
    </rPh>
    <rPh sb="8" eb="10">
      <t>ケイトウ</t>
    </rPh>
    <rPh sb="10" eb="12">
      <t>シュッカ</t>
    </rPh>
    <rPh sb="13" eb="15">
      <t>バアイ</t>
    </rPh>
    <rPh sb="19" eb="21">
      <t>シジョウ</t>
    </rPh>
    <rPh sb="22" eb="23">
      <t>カ</t>
    </rPh>
    <rPh sb="23" eb="24">
      <t>ト</t>
    </rPh>
    <rPh sb="24" eb="26">
      <t>カカク</t>
    </rPh>
    <rPh sb="27" eb="29">
      <t>チョクバイ</t>
    </rPh>
    <rPh sb="30" eb="32">
      <t>バアイ</t>
    </rPh>
    <rPh sb="33" eb="35">
      <t>セッテイ</t>
    </rPh>
    <rPh sb="35" eb="37">
      <t>カカク</t>
    </rPh>
    <phoneticPr fontId="1"/>
  </si>
  <si>
    <t>純益率</t>
    <rPh sb="0" eb="3">
      <t>ジュンエキリツ</t>
    </rPh>
    <phoneticPr fontId="1"/>
  </si>
  <si>
    <t>：下表から選択、該当がない場合は栽培管理作業が類似するものを選択</t>
    <rPh sb="1" eb="2">
      <t>シタ</t>
    </rPh>
    <rPh sb="2" eb="3">
      <t>ヒョウ</t>
    </rPh>
    <rPh sb="5" eb="7">
      <t>センタク</t>
    </rPh>
    <rPh sb="8" eb="10">
      <t>ガイトウ</t>
    </rPh>
    <rPh sb="13" eb="15">
      <t>バアイ</t>
    </rPh>
    <rPh sb="16" eb="18">
      <t>サイバイ</t>
    </rPh>
    <rPh sb="18" eb="20">
      <t>カンリ</t>
    </rPh>
    <rPh sb="20" eb="22">
      <t>サギョウ</t>
    </rPh>
    <rPh sb="23" eb="25">
      <t>ルイジ</t>
    </rPh>
    <rPh sb="30" eb="32">
      <t>センタク</t>
    </rPh>
    <phoneticPr fontId="1"/>
  </si>
  <si>
    <t>按分率</t>
    <rPh sb="0" eb="2">
      <t>アンブン</t>
    </rPh>
    <rPh sb="2" eb="3">
      <t>リツ</t>
    </rPh>
    <phoneticPr fontId="1"/>
  </si>
  <si>
    <t>：他の補助も受ける場合、事業費の割合等により設定（本事業のみの場合は100％）</t>
    <rPh sb="1" eb="2">
      <t>タ</t>
    </rPh>
    <rPh sb="3" eb="5">
      <t>ホジョ</t>
    </rPh>
    <rPh sb="6" eb="7">
      <t>ウ</t>
    </rPh>
    <rPh sb="9" eb="11">
      <t>バアイ</t>
    </rPh>
    <rPh sb="12" eb="15">
      <t>ジギョウヒ</t>
    </rPh>
    <rPh sb="16" eb="18">
      <t>ワリアイ</t>
    </rPh>
    <rPh sb="18" eb="19">
      <t>トウ</t>
    </rPh>
    <rPh sb="22" eb="24">
      <t>セッテイ</t>
    </rPh>
    <rPh sb="25" eb="26">
      <t>ホン</t>
    </rPh>
    <rPh sb="26" eb="28">
      <t>ジギョウ</t>
    </rPh>
    <rPh sb="31" eb="33">
      <t>バアイ</t>
    </rPh>
    <phoneticPr fontId="1"/>
  </si>
  <si>
    <t>純益率一覧表（作付増減）</t>
    <rPh sb="0" eb="3">
      <t>ジュンエキリツ</t>
    </rPh>
    <rPh sb="3" eb="6">
      <t>イチランヒョウ</t>
    </rPh>
    <rPh sb="7" eb="9">
      <t>サクツケ</t>
    </rPh>
    <rPh sb="9" eb="11">
      <t>ゾウゲン</t>
    </rPh>
    <phoneticPr fontId="1"/>
  </si>
  <si>
    <t>単位：％</t>
    <rPh sb="0" eb="2">
      <t>タンイ</t>
    </rPh>
    <phoneticPr fontId="1"/>
  </si>
  <si>
    <t>作　物　名</t>
  </si>
  <si>
    <t>左表により難い場合は次式で算出。</t>
    <rPh sb="0" eb="1">
      <t>サ</t>
    </rPh>
    <rPh sb="1" eb="2">
      <t>ヒョウ</t>
    </rPh>
    <rPh sb="5" eb="6">
      <t>ガタ</t>
    </rPh>
    <rPh sb="7" eb="9">
      <t>バアイ</t>
    </rPh>
    <rPh sb="10" eb="11">
      <t>ツギ</t>
    </rPh>
    <rPh sb="11" eb="12">
      <t>シキ</t>
    </rPh>
    <rPh sb="13" eb="15">
      <t>サンシュツ</t>
    </rPh>
    <phoneticPr fontId="1"/>
  </si>
  <si>
    <t>（作付増減）</t>
  </si>
  <si>
    <t>水稲</t>
  </si>
  <si>
    <t>北海道</t>
  </si>
  <si>
    <t>　 作付増減純益率（％）</t>
    <rPh sb="2" eb="4">
      <t>サクツケ</t>
    </rPh>
    <rPh sb="4" eb="6">
      <t>ゾウゲン</t>
    </rPh>
    <rPh sb="6" eb="8">
      <t>ジュンエキ</t>
    </rPh>
    <rPh sb="8" eb="9">
      <t>リツ</t>
    </rPh>
    <phoneticPr fontId="1"/>
  </si>
  <si>
    <t>都府県</t>
  </si>
  <si>
    <t>麦類</t>
  </si>
  <si>
    <t>大麦</t>
  </si>
  <si>
    <t>小麦</t>
    <phoneticPr fontId="1"/>
  </si>
  <si>
    <t>田</t>
    <rPh sb="0" eb="1">
      <t>タ</t>
    </rPh>
    <phoneticPr fontId="1"/>
  </si>
  <si>
    <t>＝100－</t>
    <phoneticPr fontId="1"/>
  </si>
  <si>
    <t>単位面積当たりの生産費</t>
    <rPh sb="0" eb="2">
      <t>タンイ</t>
    </rPh>
    <rPh sb="2" eb="4">
      <t>メンセキ</t>
    </rPh>
    <rPh sb="4" eb="5">
      <t>ア</t>
    </rPh>
    <rPh sb="8" eb="11">
      <t>セイサンヒ</t>
    </rPh>
    <phoneticPr fontId="1"/>
  </si>
  <si>
    <t>×100</t>
    <phoneticPr fontId="1"/>
  </si>
  <si>
    <t>畑</t>
    <rPh sb="0" eb="1">
      <t>ハタ</t>
    </rPh>
    <phoneticPr fontId="1"/>
  </si>
  <si>
    <t>単位面積当たりの主産物価格</t>
    <rPh sb="0" eb="2">
      <t>タンイ</t>
    </rPh>
    <rPh sb="2" eb="4">
      <t>メンセキ</t>
    </rPh>
    <rPh sb="4" eb="5">
      <t>ア</t>
    </rPh>
    <rPh sb="8" eb="11">
      <t>シュサンブツ</t>
    </rPh>
    <rPh sb="11" eb="13">
      <t>カカク</t>
    </rPh>
    <phoneticPr fontId="1"/>
  </si>
  <si>
    <t>豆類</t>
  </si>
  <si>
    <t>大豆</t>
    <phoneticPr fontId="1"/>
  </si>
  <si>
    <t>野菜</t>
  </si>
  <si>
    <t>工芸作物</t>
    <rPh sb="2" eb="4">
      <t>サクモツ</t>
    </rPh>
    <phoneticPr fontId="1"/>
  </si>
  <si>
    <t>原料用ばれいしょ</t>
    <rPh sb="0" eb="3">
      <t>ゲンリョウヨウ</t>
    </rPh>
    <phoneticPr fontId="1"/>
  </si>
  <si>
    <t>茶</t>
  </si>
  <si>
    <t>果樹</t>
  </si>
  <si>
    <t>みかん</t>
  </si>
  <si>
    <t>りんご</t>
  </si>
  <si>
    <t>飼料作物</t>
  </si>
  <si>
    <t>（２）単収増加効果</t>
    <rPh sb="3" eb="5">
      <t>タンシュウ</t>
    </rPh>
    <rPh sb="5" eb="7">
      <t>ゾウカ</t>
    </rPh>
    <rPh sb="7" eb="9">
      <t>コウカ</t>
    </rPh>
    <phoneticPr fontId="1"/>
  </si>
  <si>
    <t>現況
単収</t>
    <rPh sb="3" eb="5">
      <t>タンシュウ</t>
    </rPh>
    <phoneticPr fontId="1"/>
  </si>
  <si>
    <t>計画
単収</t>
    <rPh sb="3" eb="5">
      <t>タンシュウ</t>
    </rPh>
    <phoneticPr fontId="1"/>
  </si>
  <si>
    <t>単収
増加</t>
    <rPh sb="0" eb="2">
      <t>タンシュウ</t>
    </rPh>
    <rPh sb="3" eb="5">
      <t>ゾウカ</t>
    </rPh>
    <phoneticPr fontId="1"/>
  </si>
  <si>
    <t>効果発生面積</t>
    <rPh sb="0" eb="2">
      <t>コウカ</t>
    </rPh>
    <rPh sb="2" eb="4">
      <t>ハッセイ</t>
    </rPh>
    <rPh sb="4" eb="6">
      <t>メンセキ</t>
    </rPh>
    <phoneticPr fontId="1"/>
  </si>
  <si>
    <t>（ha）</t>
    <phoneticPr fontId="1"/>
  </si>
  <si>
    <t>計画単収</t>
    <rPh sb="0" eb="2">
      <t>ケイカク</t>
    </rPh>
    <rPh sb="2" eb="4">
      <t>タンシュウ</t>
    </rPh>
    <phoneticPr fontId="1"/>
  </si>
  <si>
    <t>：単位面積当たり収量の向上が見込まれる作付面積</t>
    <rPh sb="1" eb="3">
      <t>タンイ</t>
    </rPh>
    <rPh sb="3" eb="5">
      <t>メンセキ</t>
    </rPh>
    <rPh sb="5" eb="6">
      <t>ア</t>
    </rPh>
    <rPh sb="8" eb="10">
      <t>シュウリョウ</t>
    </rPh>
    <rPh sb="11" eb="13">
      <t>コウジョウ</t>
    </rPh>
    <rPh sb="14" eb="16">
      <t>ミコ</t>
    </rPh>
    <rPh sb="19" eb="21">
      <t>サクツケ</t>
    </rPh>
    <rPh sb="21" eb="23">
      <t>メンセキ</t>
    </rPh>
    <phoneticPr fontId="1"/>
  </si>
  <si>
    <t>　作付増加効果を算定している場合は数値を整合させる</t>
    <rPh sb="1" eb="3">
      <t>サクツケ</t>
    </rPh>
    <rPh sb="3" eb="5">
      <t>ゾウカ</t>
    </rPh>
    <rPh sb="5" eb="7">
      <t>コウカ</t>
    </rPh>
    <rPh sb="8" eb="10">
      <t>サンテイ</t>
    </rPh>
    <rPh sb="14" eb="16">
      <t>バアイ</t>
    </rPh>
    <rPh sb="17" eb="19">
      <t>スウチ</t>
    </rPh>
    <rPh sb="20" eb="22">
      <t>セイゴウ</t>
    </rPh>
    <phoneticPr fontId="1"/>
  </si>
  <si>
    <t>純益率一覧表（単収増加）</t>
    <rPh sb="0" eb="3">
      <t>ジュンエキリツ</t>
    </rPh>
    <rPh sb="3" eb="6">
      <t>イチランヒョウ</t>
    </rPh>
    <rPh sb="7" eb="9">
      <t>タンシュウ</t>
    </rPh>
    <rPh sb="9" eb="11">
      <t>ゾウカ</t>
    </rPh>
    <phoneticPr fontId="1"/>
  </si>
  <si>
    <t>（単収増加）</t>
    <rPh sb="1" eb="3">
      <t>タンシュウ</t>
    </rPh>
    <rPh sb="3" eb="5">
      <t>ゾウカ</t>
    </rPh>
    <phoneticPr fontId="1"/>
  </si>
  <si>
    <t>　　　※１　作付増減純益率（％）</t>
    <rPh sb="6" eb="8">
      <t>サクツケ</t>
    </rPh>
    <rPh sb="8" eb="10">
      <t>ゾウゲン</t>
    </rPh>
    <rPh sb="10" eb="12">
      <t>ジュンエキ</t>
    </rPh>
    <rPh sb="12" eb="13">
      <t>リツ</t>
    </rPh>
    <phoneticPr fontId="1"/>
  </si>
  <si>
    <t>単位面積当たりの生産費</t>
    <rPh sb="0" eb="1">
      <t>タンイ</t>
    </rPh>
    <rPh sb="1" eb="3">
      <t>メンセキ</t>
    </rPh>
    <rPh sb="3" eb="4">
      <t>ア</t>
    </rPh>
    <rPh sb="7" eb="10">
      <t>セイサンヒ</t>
    </rPh>
    <phoneticPr fontId="1"/>
  </si>
  <si>
    <t>単位面積当たりの主産物価格</t>
    <rPh sb="0" eb="1">
      <t>タンイ</t>
    </rPh>
    <rPh sb="1" eb="3">
      <t>メンセキ</t>
    </rPh>
    <rPh sb="3" eb="4">
      <t>ア</t>
    </rPh>
    <rPh sb="7" eb="10">
      <t>シュサンブツ</t>
    </rPh>
    <rPh sb="10" eb="12">
      <t>カカク</t>
    </rPh>
    <phoneticPr fontId="1"/>
  </si>
  <si>
    <t>（３）品質等向上効果</t>
    <rPh sb="3" eb="5">
      <t>ヒンシツ</t>
    </rPh>
    <rPh sb="5" eb="6">
      <t>トウ</t>
    </rPh>
    <rPh sb="6" eb="8">
      <t>コウジョウ</t>
    </rPh>
    <rPh sb="8" eb="10">
      <t>コウカ</t>
    </rPh>
    <phoneticPr fontId="1"/>
  </si>
  <si>
    <t>対象作物</t>
    <rPh sb="2" eb="4">
      <t>サクモツ</t>
    </rPh>
    <phoneticPr fontId="1"/>
  </si>
  <si>
    <t>効果
発生量</t>
    <rPh sb="3" eb="6">
      <t>ハッセイリョウ</t>
    </rPh>
    <phoneticPr fontId="1"/>
  </si>
  <si>
    <t>生産物単価（千円/t）</t>
    <phoneticPr fontId="1"/>
  </si>
  <si>
    <t>現況</t>
  </si>
  <si>
    <t>計画</t>
  </si>
  <si>
    <t>上昇額</t>
  </si>
  <si>
    <t>（ha）</t>
  </si>
  <si>
    <t>（t）</t>
  </si>
  <si>
    <t>③＝(①×②)÷100</t>
    <phoneticPr fontId="1"/>
  </si>
  <si>
    <t>⑥＝⑤－④</t>
    <phoneticPr fontId="1"/>
  </si>
  <si>
    <t>⑧＝③×⑥×⑦</t>
    <phoneticPr fontId="1"/>
  </si>
  <si>
    <t>：品質の向上が見込まれる作付面積</t>
    <rPh sb="1" eb="3">
      <t>ヒンシツ</t>
    </rPh>
    <rPh sb="4" eb="6">
      <t>コウジョウ</t>
    </rPh>
    <rPh sb="7" eb="9">
      <t>ミコ</t>
    </rPh>
    <rPh sb="12" eb="14">
      <t>サクツケ</t>
    </rPh>
    <rPh sb="14" eb="16">
      <t>メンセキ</t>
    </rPh>
    <phoneticPr fontId="1"/>
  </si>
  <si>
    <t>　単収増加効果を算定している場合は数値を整合させる</t>
    <rPh sb="1" eb="3">
      <t>タンシュウ</t>
    </rPh>
    <rPh sb="3" eb="5">
      <t>ゾウカ</t>
    </rPh>
    <rPh sb="5" eb="7">
      <t>コウカ</t>
    </rPh>
    <rPh sb="8" eb="10">
      <t>サンテイ</t>
    </rPh>
    <rPh sb="14" eb="16">
      <t>バアイ</t>
    </rPh>
    <rPh sb="17" eb="19">
      <t>スウチ</t>
    </rPh>
    <rPh sb="20" eb="22">
      <t>セイゴウ</t>
    </rPh>
    <phoneticPr fontId="1"/>
  </si>
  <si>
    <t>生産物単価（現況）</t>
    <rPh sb="0" eb="3">
      <t>セイサンブツ</t>
    </rPh>
    <rPh sb="3" eb="5">
      <t>タンカ</t>
    </rPh>
    <rPh sb="6" eb="8">
      <t>ゲンキョウ</t>
    </rPh>
    <phoneticPr fontId="1"/>
  </si>
  <si>
    <t>：出荷時の価格（系統出荷の場合はJAや市場の買取価格、直売の場合は設定価格）</t>
    <phoneticPr fontId="1"/>
  </si>
  <si>
    <t>　作付増加効果や単収増加効果を算定している場合は数値を整合させる</t>
    <rPh sb="1" eb="3">
      <t>サクツ</t>
    </rPh>
    <rPh sb="3" eb="5">
      <t>ゾウカ</t>
    </rPh>
    <rPh sb="5" eb="7">
      <t>コウカ</t>
    </rPh>
    <rPh sb="8" eb="10">
      <t>タンシュウ</t>
    </rPh>
    <rPh sb="10" eb="12">
      <t>ゾウカ</t>
    </rPh>
    <rPh sb="12" eb="14">
      <t>コウカ</t>
    </rPh>
    <rPh sb="15" eb="17">
      <t>サンテイ</t>
    </rPh>
    <rPh sb="21" eb="23">
      <t>バアイ</t>
    </rPh>
    <rPh sb="24" eb="26">
      <t>スウチ</t>
    </rPh>
    <rPh sb="27" eb="29">
      <t>セイゴウ</t>
    </rPh>
    <phoneticPr fontId="1"/>
  </si>
  <si>
    <t>生産物単価（計画）</t>
    <rPh sb="0" eb="2">
      <t>セイサン</t>
    </rPh>
    <rPh sb="2" eb="3">
      <t>ブツ</t>
    </rPh>
    <rPh sb="3" eb="5">
      <t>タンカ</t>
    </rPh>
    <rPh sb="6" eb="8">
      <t>ケイカク</t>
    </rPh>
    <phoneticPr fontId="1"/>
  </si>
  <si>
    <t>：類似する栽培形態の生産者からの聞き取り等により設定（出荷単価の見込み）</t>
    <rPh sb="1" eb="3">
      <t>ルイジ</t>
    </rPh>
    <rPh sb="5" eb="7">
      <t>サイバイ</t>
    </rPh>
    <rPh sb="7" eb="9">
      <t>ケイタイ</t>
    </rPh>
    <rPh sb="10" eb="12">
      <t>セイサン</t>
    </rPh>
    <rPh sb="12" eb="13">
      <t>シャ</t>
    </rPh>
    <rPh sb="16" eb="17">
      <t>キ</t>
    </rPh>
    <rPh sb="18" eb="19">
      <t>ト</t>
    </rPh>
    <rPh sb="20" eb="21">
      <t>トウ</t>
    </rPh>
    <rPh sb="24" eb="26">
      <t>セッテイ</t>
    </rPh>
    <rPh sb="27" eb="29">
      <t>シュッカ</t>
    </rPh>
    <rPh sb="29" eb="31">
      <t>タンカ</t>
    </rPh>
    <rPh sb="32" eb="34">
      <t>ミコ</t>
    </rPh>
    <phoneticPr fontId="1"/>
  </si>
  <si>
    <t>：他の補助も受ける場合に事業費の割合等により設定（本事業のみの場合は100％）</t>
    <rPh sb="1" eb="2">
      <t>タ</t>
    </rPh>
    <rPh sb="3" eb="5">
      <t>ホジョ</t>
    </rPh>
    <rPh sb="6" eb="7">
      <t>ウ</t>
    </rPh>
    <rPh sb="9" eb="11">
      <t>バアイ</t>
    </rPh>
    <rPh sb="12" eb="15">
      <t>ジギョウヒ</t>
    </rPh>
    <rPh sb="16" eb="18">
      <t>ワリアイ</t>
    </rPh>
    <rPh sb="18" eb="19">
      <t>トウ</t>
    </rPh>
    <rPh sb="22" eb="24">
      <t>セッテイ</t>
    </rPh>
    <rPh sb="25" eb="26">
      <t>ホン</t>
    </rPh>
    <rPh sb="26" eb="28">
      <t>ジギョウ</t>
    </rPh>
    <rPh sb="31" eb="33">
      <t>バアイ</t>
    </rPh>
    <phoneticPr fontId="1"/>
  </si>
  <si>
    <t>（４）農畜産物加工効果</t>
    <rPh sb="3" eb="7">
      <t>ノウチクサンブツ</t>
    </rPh>
    <rPh sb="7" eb="9">
      <t>カコウ</t>
    </rPh>
    <rPh sb="9" eb="11">
      <t>コウカ</t>
    </rPh>
    <phoneticPr fontId="1"/>
  </si>
  <si>
    <t>作物名</t>
  </si>
  <si>
    <t>効果要因</t>
    <rPh sb="2" eb="4">
      <t>ヨウイン</t>
    </rPh>
    <phoneticPr fontId="1"/>
  </si>
  <si>
    <t>生産物単価（千円/t）</t>
  </si>
  <si>
    <t>効果要因</t>
    <rPh sb="0" eb="2">
      <t>コウカ</t>
    </rPh>
    <rPh sb="2" eb="4">
      <t>ヨウイン</t>
    </rPh>
    <phoneticPr fontId="1"/>
  </si>
  <si>
    <t>：製品名（例：○○に加工）</t>
    <rPh sb="1" eb="3">
      <t>セイヒン</t>
    </rPh>
    <rPh sb="3" eb="4">
      <t>メイ</t>
    </rPh>
    <rPh sb="5" eb="6">
      <t>レイ</t>
    </rPh>
    <rPh sb="10" eb="12">
      <t>カコウ</t>
    </rPh>
    <phoneticPr fontId="1"/>
  </si>
  <si>
    <t>：加工品仕向けの作付面積</t>
    <rPh sb="1" eb="4">
      <t>カコウヒン</t>
    </rPh>
    <rPh sb="4" eb="6">
      <t>シム</t>
    </rPh>
    <rPh sb="8" eb="10">
      <t>サクツケ</t>
    </rPh>
    <rPh sb="10" eb="12">
      <t>メンセキ</t>
    </rPh>
    <phoneticPr fontId="1"/>
  </si>
  <si>
    <t>　作付増加効果を算定している場合は、作付増加効果の計画作付面積を超えないように注意</t>
    <rPh sb="1" eb="3">
      <t>サクツケ</t>
    </rPh>
    <rPh sb="3" eb="5">
      <t>ゾウカ</t>
    </rPh>
    <rPh sb="5" eb="7">
      <t>コウカ</t>
    </rPh>
    <rPh sb="8" eb="10">
      <t>サンテイ</t>
    </rPh>
    <rPh sb="14" eb="16">
      <t>バアイ</t>
    </rPh>
    <rPh sb="18" eb="20">
      <t>サクツケ</t>
    </rPh>
    <rPh sb="20" eb="22">
      <t>ゾウカ</t>
    </rPh>
    <rPh sb="22" eb="24">
      <t>コウカ</t>
    </rPh>
    <rPh sb="25" eb="27">
      <t>ケイカク</t>
    </rPh>
    <rPh sb="27" eb="29">
      <t>サクツケ</t>
    </rPh>
    <rPh sb="29" eb="31">
      <t>メンセキ</t>
    </rPh>
    <rPh sb="32" eb="33">
      <t>コ</t>
    </rPh>
    <rPh sb="39" eb="41">
      <t>チュウイ</t>
    </rPh>
    <phoneticPr fontId="1"/>
  </si>
  <si>
    <t>　規格外品など一部を加工品として利用する場合は加工仕向分の量</t>
    <rPh sb="1" eb="4">
      <t>キカクガイ</t>
    </rPh>
    <rPh sb="4" eb="5">
      <t>ヒン</t>
    </rPh>
    <rPh sb="7" eb="9">
      <t>イチブ</t>
    </rPh>
    <rPh sb="10" eb="13">
      <t>カコウヒン</t>
    </rPh>
    <rPh sb="16" eb="18">
      <t>リヨウ</t>
    </rPh>
    <rPh sb="20" eb="22">
      <t>バアイ</t>
    </rPh>
    <rPh sb="23" eb="25">
      <t>カコウ</t>
    </rPh>
    <rPh sb="25" eb="27">
      <t>シム</t>
    </rPh>
    <rPh sb="27" eb="28">
      <t>ブン</t>
    </rPh>
    <rPh sb="29" eb="30">
      <t>リョウ</t>
    </rPh>
    <phoneticPr fontId="1"/>
  </si>
  <si>
    <t>：単位重量当たりの原材料から加工された製品の価格</t>
    <rPh sb="1" eb="3">
      <t>タンイ</t>
    </rPh>
    <rPh sb="3" eb="5">
      <t>ジュウリョウ</t>
    </rPh>
    <rPh sb="5" eb="6">
      <t>ア</t>
    </rPh>
    <rPh sb="9" eb="12">
      <t>ゲンザイリョウ</t>
    </rPh>
    <rPh sb="14" eb="16">
      <t>カコウ</t>
    </rPh>
    <rPh sb="19" eb="21">
      <t>セイヒン</t>
    </rPh>
    <rPh sb="22" eb="24">
      <t>カカク</t>
    </rPh>
    <phoneticPr fontId="1"/>
  </si>
  <si>
    <t>（５）農林水産物販売促進効果</t>
    <rPh sb="3" eb="5">
      <t>ノウリン</t>
    </rPh>
    <rPh sb="5" eb="8">
      <t>スイサンブツ</t>
    </rPh>
    <rPh sb="8" eb="10">
      <t>ハンバイ</t>
    </rPh>
    <rPh sb="10" eb="12">
      <t>ソクシン</t>
    </rPh>
    <rPh sb="12" eb="14">
      <t>コウカ</t>
    </rPh>
    <phoneticPr fontId="1"/>
  </si>
  <si>
    <t>　自家生産及び連携する農業経営体等が生産・製造する農林水産物や加工品の販売施設を整備する場合に算定します。</t>
    <rPh sb="1" eb="3">
      <t>ジカ</t>
    </rPh>
    <rPh sb="3" eb="5">
      <t>セイサン</t>
    </rPh>
    <rPh sb="5" eb="6">
      <t>オヨ</t>
    </rPh>
    <rPh sb="7" eb="9">
      <t>レンケイ</t>
    </rPh>
    <rPh sb="11" eb="13">
      <t>ノウギョウ</t>
    </rPh>
    <rPh sb="13" eb="16">
      <t>ケイエイタイ</t>
    </rPh>
    <rPh sb="16" eb="17">
      <t>トウ</t>
    </rPh>
    <rPh sb="18" eb="20">
      <t>セイサン</t>
    </rPh>
    <rPh sb="21" eb="23">
      <t>セイゾウ</t>
    </rPh>
    <rPh sb="25" eb="27">
      <t>ノウリン</t>
    </rPh>
    <rPh sb="27" eb="29">
      <t>スイサン</t>
    </rPh>
    <rPh sb="29" eb="30">
      <t>ブツ</t>
    </rPh>
    <rPh sb="31" eb="34">
      <t>カコウヒン</t>
    </rPh>
    <rPh sb="35" eb="37">
      <t>ハンバイ</t>
    </rPh>
    <rPh sb="37" eb="39">
      <t>シセツ</t>
    </rPh>
    <rPh sb="44" eb="46">
      <t>バアイ</t>
    </rPh>
    <rPh sb="47" eb="49">
      <t>サンテイ</t>
    </rPh>
    <phoneticPr fontId="1"/>
  </si>
  <si>
    <t>農林水産物名</t>
  </si>
  <si>
    <t>現在販売量</t>
  </si>
  <si>
    <t>計画販売量</t>
  </si>
  <si>
    <t>計画販売単価</t>
  </si>
  <si>
    <t>生産に係る経費</t>
  </si>
  <si>
    <t>年効果額</t>
  </si>
  <si>
    <t>③</t>
  </si>
  <si>
    <t>（②－①）×（③－④）</t>
    <phoneticPr fontId="1"/>
  </si>
  <si>
    <t>※２　行が不足する場合は追加してください。</t>
    <rPh sb="3" eb="4">
      <t>ギョウ</t>
    </rPh>
    <rPh sb="5" eb="7">
      <t>フソク</t>
    </rPh>
    <rPh sb="9" eb="11">
      <t>バアイ</t>
    </rPh>
    <rPh sb="12" eb="14">
      <t>ツイカ</t>
    </rPh>
    <phoneticPr fontId="1"/>
  </si>
  <si>
    <t>現在販売量</t>
    <rPh sb="0" eb="2">
      <t>ゲンザイ</t>
    </rPh>
    <rPh sb="2" eb="5">
      <t>ハンバイリョウ</t>
    </rPh>
    <phoneticPr fontId="1"/>
  </si>
  <si>
    <t>：事業実施前の販売量</t>
    <rPh sb="1" eb="3">
      <t>ジギョウ</t>
    </rPh>
    <rPh sb="3" eb="6">
      <t>ジッシマエ</t>
    </rPh>
    <rPh sb="7" eb="10">
      <t>ハンバイリョウ</t>
    </rPh>
    <phoneticPr fontId="1"/>
  </si>
  <si>
    <t>計画販売量</t>
    <rPh sb="0" eb="2">
      <t>ケイカク</t>
    </rPh>
    <rPh sb="2" eb="5">
      <t>ハンバイリョウ</t>
    </rPh>
    <phoneticPr fontId="1"/>
  </si>
  <si>
    <t>：事業実施後に見込まれる販売量</t>
    <rPh sb="1" eb="3">
      <t>ジギョウ</t>
    </rPh>
    <rPh sb="3" eb="6">
      <t>ジッシゴ</t>
    </rPh>
    <rPh sb="7" eb="9">
      <t>ミコ</t>
    </rPh>
    <rPh sb="12" eb="14">
      <t>ハンバイ</t>
    </rPh>
    <rPh sb="14" eb="15">
      <t>リョウ</t>
    </rPh>
    <phoneticPr fontId="1"/>
  </si>
  <si>
    <t>計画販売単価</t>
    <rPh sb="0" eb="2">
      <t>ケイカク</t>
    </rPh>
    <rPh sb="2" eb="4">
      <t>ハンバイ</t>
    </rPh>
    <rPh sb="4" eb="6">
      <t>タンカ</t>
    </rPh>
    <phoneticPr fontId="1"/>
  </si>
  <si>
    <t>：先行類似施設や収支計画等を基に小売価格を設定</t>
    <rPh sb="1" eb="3">
      <t>センコウ</t>
    </rPh>
    <rPh sb="3" eb="5">
      <t>ルイジ</t>
    </rPh>
    <rPh sb="5" eb="7">
      <t>シセツ</t>
    </rPh>
    <rPh sb="8" eb="10">
      <t>シュウシ</t>
    </rPh>
    <rPh sb="10" eb="12">
      <t>ケイカク</t>
    </rPh>
    <rPh sb="12" eb="13">
      <t>トウ</t>
    </rPh>
    <rPh sb="14" eb="15">
      <t>モト</t>
    </rPh>
    <rPh sb="16" eb="18">
      <t>コウリ</t>
    </rPh>
    <rPh sb="18" eb="20">
      <t>カカク</t>
    </rPh>
    <rPh sb="21" eb="23">
      <t>セッテイ</t>
    </rPh>
    <phoneticPr fontId="1"/>
  </si>
  <si>
    <t>生産に係る経費</t>
    <rPh sb="0" eb="2">
      <t>セイサン</t>
    </rPh>
    <rPh sb="3" eb="4">
      <t>カカ</t>
    </rPh>
    <rPh sb="5" eb="7">
      <t>ケイヒ</t>
    </rPh>
    <phoneticPr fontId="1"/>
  </si>
  <si>
    <t>：事業実施後に想定される生産費（推計し難い場合は現状の生産費）</t>
    <rPh sb="16" eb="18">
      <t>スイケイ</t>
    </rPh>
    <rPh sb="19" eb="20">
      <t>ガタ</t>
    </rPh>
    <rPh sb="21" eb="23">
      <t>バアイ</t>
    </rPh>
    <rPh sb="24" eb="26">
      <t>ゲンジョウ</t>
    </rPh>
    <rPh sb="27" eb="30">
      <t>セイサンヒ</t>
    </rPh>
    <phoneticPr fontId="1"/>
  </si>
  <si>
    <t>（６）農林水産物流通・販売経費節減効果</t>
    <rPh sb="3" eb="5">
      <t>ノウリン</t>
    </rPh>
    <rPh sb="5" eb="8">
      <t>スイサンブツ</t>
    </rPh>
    <rPh sb="8" eb="10">
      <t>リュウツウ</t>
    </rPh>
    <rPh sb="11" eb="13">
      <t>ハンバイ</t>
    </rPh>
    <rPh sb="13" eb="15">
      <t>ケイヒ</t>
    </rPh>
    <rPh sb="15" eb="17">
      <t>セツゲン</t>
    </rPh>
    <rPh sb="17" eb="19">
      <t>コウカ</t>
    </rPh>
    <phoneticPr fontId="1"/>
  </si>
  <si>
    <t>現在流通・販売経費</t>
  </si>
  <si>
    <t>計画流通・販売経費</t>
  </si>
  <si>
    <t>①－②</t>
  </si>
  <si>
    <t>現在流通・販売経費</t>
    <rPh sb="0" eb="2">
      <t>ゲンザイ</t>
    </rPh>
    <rPh sb="2" eb="4">
      <t>リュウツウ</t>
    </rPh>
    <rPh sb="5" eb="7">
      <t>ハンバイ</t>
    </rPh>
    <rPh sb="7" eb="9">
      <t>ケイヒ</t>
    </rPh>
    <phoneticPr fontId="1"/>
  </si>
  <si>
    <t>：事業実施前の流通・販売経費</t>
    <rPh sb="1" eb="3">
      <t>ジギョウ</t>
    </rPh>
    <rPh sb="3" eb="6">
      <t>ジッシマエ</t>
    </rPh>
    <rPh sb="7" eb="9">
      <t>リュウツウ</t>
    </rPh>
    <rPh sb="10" eb="12">
      <t>ハンバイ</t>
    </rPh>
    <rPh sb="12" eb="14">
      <t>ケイヒ</t>
    </rPh>
    <phoneticPr fontId="1"/>
  </si>
  <si>
    <t>計画流通・販売経費</t>
    <rPh sb="0" eb="2">
      <t>ケイカク</t>
    </rPh>
    <rPh sb="2" eb="4">
      <t>リュウツウ</t>
    </rPh>
    <rPh sb="5" eb="7">
      <t>ハンバイ</t>
    </rPh>
    <rPh sb="7" eb="9">
      <t>ケイヒ</t>
    </rPh>
    <phoneticPr fontId="1"/>
  </si>
  <si>
    <t>：事業実施後に見込まれる流通・販売経費</t>
    <rPh sb="1" eb="3">
      <t>ジギョウ</t>
    </rPh>
    <rPh sb="3" eb="6">
      <t>ジッシゴ</t>
    </rPh>
    <rPh sb="7" eb="9">
      <t>ミコ</t>
    </rPh>
    <rPh sb="12" eb="14">
      <t>リュウツウ</t>
    </rPh>
    <rPh sb="15" eb="17">
      <t>ハンバイ</t>
    </rPh>
    <rPh sb="17" eb="19">
      <t>ケイヒ</t>
    </rPh>
    <phoneticPr fontId="1"/>
  </si>
  <si>
    <t>（７）就業機会増加効果</t>
    <rPh sb="3" eb="5">
      <t>シュウギョウ</t>
    </rPh>
    <rPh sb="5" eb="7">
      <t>キカイ</t>
    </rPh>
    <rPh sb="7" eb="9">
      <t>ゾウカ</t>
    </rPh>
    <rPh sb="9" eb="11">
      <t>コウカ</t>
    </rPh>
    <phoneticPr fontId="1"/>
  </si>
  <si>
    <t>新規常勤雇用人数</t>
    <rPh sb="4" eb="6">
      <t>コヨウ</t>
    </rPh>
    <rPh sb="6" eb="8">
      <t>ニンズウ</t>
    </rPh>
    <phoneticPr fontId="1"/>
  </si>
  <si>
    <t>常勤雇用賃金</t>
    <rPh sb="4" eb="6">
      <t>チンギン</t>
    </rPh>
    <phoneticPr fontId="1"/>
  </si>
  <si>
    <t>新規非常勤雇用人数
（または雇用契約に
よらない就労者数）</t>
    <rPh sb="5" eb="7">
      <t>コヨウ</t>
    </rPh>
    <rPh sb="7" eb="9">
      <t>ニンズウ</t>
    </rPh>
    <rPh sb="14" eb="16">
      <t>コヨウ</t>
    </rPh>
    <rPh sb="16" eb="18">
      <t>ケイヤク</t>
    </rPh>
    <rPh sb="24" eb="26">
      <t>シュウロウ</t>
    </rPh>
    <rPh sb="26" eb="27">
      <t>シャ</t>
    </rPh>
    <rPh sb="27" eb="28">
      <t>スウ</t>
    </rPh>
    <phoneticPr fontId="1"/>
  </si>
  <si>
    <t>営業日数</t>
  </si>
  <si>
    <t>非常勤雇用賃金
（または就労者工賃）</t>
    <rPh sb="5" eb="7">
      <t>チンギン</t>
    </rPh>
    <rPh sb="12" eb="14">
      <t>シュウロウ</t>
    </rPh>
    <rPh sb="14" eb="15">
      <t>シャ</t>
    </rPh>
    <rPh sb="15" eb="17">
      <t>コウチン</t>
    </rPh>
    <phoneticPr fontId="1"/>
  </si>
  <si>
    <t>（人）</t>
  </si>
  <si>
    <t>（千円/人）</t>
  </si>
  <si>
    <t>（日）</t>
  </si>
  <si>
    <t>（千円/人日）</t>
  </si>
  <si>
    <t>①×②＋③×④×⑤</t>
    <phoneticPr fontId="1"/>
  </si>
  <si>
    <t>計</t>
    <rPh sb="0" eb="1">
      <t>ケイ</t>
    </rPh>
    <phoneticPr fontId="1"/>
  </si>
  <si>
    <t>※２　作業ごとに雇用や就労の形態が異なるなど、平均値を設定し難い場合は行を追加してください。</t>
    <rPh sb="3" eb="5">
      <t>サギョウ</t>
    </rPh>
    <rPh sb="8" eb="10">
      <t>コヨウ</t>
    </rPh>
    <rPh sb="11" eb="13">
      <t>シュウロウ</t>
    </rPh>
    <rPh sb="14" eb="16">
      <t>ケイタイ</t>
    </rPh>
    <rPh sb="17" eb="18">
      <t>コト</t>
    </rPh>
    <rPh sb="23" eb="25">
      <t>ヘイキン</t>
    </rPh>
    <rPh sb="25" eb="26">
      <t>アタイ</t>
    </rPh>
    <rPh sb="27" eb="29">
      <t>セッテイ</t>
    </rPh>
    <rPh sb="30" eb="31">
      <t>ガタ</t>
    </rPh>
    <rPh sb="32" eb="34">
      <t>バアイ</t>
    </rPh>
    <rPh sb="35" eb="36">
      <t>ギョウ</t>
    </rPh>
    <rPh sb="37" eb="39">
      <t>ツイカ</t>
    </rPh>
    <phoneticPr fontId="1"/>
  </si>
  <si>
    <t>新規常勤雇用人数</t>
    <rPh sb="0" eb="2">
      <t>シンキ</t>
    </rPh>
    <rPh sb="2" eb="4">
      <t>ジョウキン</t>
    </rPh>
    <rPh sb="4" eb="6">
      <t>コヨウ</t>
    </rPh>
    <rPh sb="6" eb="8">
      <t>ニンズウ</t>
    </rPh>
    <phoneticPr fontId="1"/>
  </si>
  <si>
    <t>：事業実施後に常勤雇用契約により新たに雇用が見込まれる者の人数</t>
    <rPh sb="1" eb="3">
      <t>ジギョウ</t>
    </rPh>
    <rPh sb="3" eb="5">
      <t>ジッシ</t>
    </rPh>
    <rPh sb="5" eb="6">
      <t>ゴ</t>
    </rPh>
    <rPh sb="7" eb="9">
      <t>ジョウキン</t>
    </rPh>
    <rPh sb="9" eb="11">
      <t>コヨウ</t>
    </rPh>
    <rPh sb="11" eb="13">
      <t>ケイヤク</t>
    </rPh>
    <rPh sb="16" eb="17">
      <t>アラ</t>
    </rPh>
    <rPh sb="19" eb="21">
      <t>コヨウ</t>
    </rPh>
    <rPh sb="22" eb="24">
      <t>ミコ</t>
    </rPh>
    <rPh sb="27" eb="28">
      <t>モノ</t>
    </rPh>
    <rPh sb="29" eb="31">
      <t>ニンズウ</t>
    </rPh>
    <phoneticPr fontId="1"/>
  </si>
  <si>
    <t>常勤雇用賃金</t>
    <rPh sb="0" eb="2">
      <t>ジョウキン</t>
    </rPh>
    <rPh sb="2" eb="4">
      <t>コヨウ</t>
    </rPh>
    <rPh sb="4" eb="6">
      <t>チンギン</t>
    </rPh>
    <phoneticPr fontId="1"/>
  </si>
  <si>
    <t>：事業実施後の上記雇用契約者の年間平均賃金</t>
    <rPh sb="1" eb="3">
      <t>ジギョウ</t>
    </rPh>
    <rPh sb="3" eb="5">
      <t>ジッシ</t>
    </rPh>
    <rPh sb="5" eb="6">
      <t>ゴ</t>
    </rPh>
    <rPh sb="7" eb="9">
      <t>ジョウキ</t>
    </rPh>
    <rPh sb="9" eb="11">
      <t>コヨウ</t>
    </rPh>
    <rPh sb="11" eb="13">
      <t>ケイヤク</t>
    </rPh>
    <rPh sb="13" eb="14">
      <t>シャ</t>
    </rPh>
    <rPh sb="15" eb="17">
      <t>ネンカン</t>
    </rPh>
    <rPh sb="17" eb="19">
      <t>ヘイキン</t>
    </rPh>
    <rPh sb="19" eb="21">
      <t>チンギン</t>
    </rPh>
    <phoneticPr fontId="1"/>
  </si>
  <si>
    <t>：事業実施後に非常勤雇用契約により新たに雇用が見込まれる者の人数</t>
    <rPh sb="1" eb="3">
      <t>ジギョウ</t>
    </rPh>
    <rPh sb="3" eb="5">
      <t>ジッシ</t>
    </rPh>
    <rPh sb="5" eb="6">
      <t>ゴ</t>
    </rPh>
    <rPh sb="7" eb="8">
      <t>ヒ</t>
    </rPh>
    <rPh sb="8" eb="10">
      <t>ジョウキン</t>
    </rPh>
    <rPh sb="10" eb="12">
      <t>コヨウ</t>
    </rPh>
    <rPh sb="12" eb="14">
      <t>ケイヤク</t>
    </rPh>
    <rPh sb="17" eb="18">
      <t>アラ</t>
    </rPh>
    <rPh sb="20" eb="22">
      <t>コヨウ</t>
    </rPh>
    <rPh sb="23" eb="25">
      <t>ミコ</t>
    </rPh>
    <rPh sb="28" eb="29">
      <t>モノ</t>
    </rPh>
    <rPh sb="30" eb="32">
      <t>ニンズウ</t>
    </rPh>
    <phoneticPr fontId="1"/>
  </si>
  <si>
    <t>　または雇用契約によらず新たに就労が見込まれる者の人数</t>
    <rPh sb="4" eb="6">
      <t>コヨウ</t>
    </rPh>
    <rPh sb="6" eb="8">
      <t>ケイヤク</t>
    </rPh>
    <rPh sb="12" eb="13">
      <t>アラ</t>
    </rPh>
    <rPh sb="15" eb="17">
      <t>シュウロウ</t>
    </rPh>
    <rPh sb="18" eb="20">
      <t>ミコ</t>
    </rPh>
    <rPh sb="23" eb="24">
      <t>シャ</t>
    </rPh>
    <rPh sb="25" eb="27">
      <t>ニンズウ</t>
    </rPh>
    <phoneticPr fontId="1"/>
  </si>
  <si>
    <t>営業日数</t>
    <rPh sb="0" eb="2">
      <t>エイギョウ</t>
    </rPh>
    <rPh sb="2" eb="4">
      <t>ニッスウ</t>
    </rPh>
    <phoneticPr fontId="1"/>
  </si>
  <si>
    <t>：非常勤雇用者または雇用契約によらない就労者の年間総労働時間の見込みを８時間/日で除した値</t>
    <rPh sb="1" eb="4">
      <t>ヒジョウキン</t>
    </rPh>
    <rPh sb="4" eb="7">
      <t>コヨウシャ</t>
    </rPh>
    <rPh sb="10" eb="12">
      <t>コヨウ</t>
    </rPh>
    <rPh sb="12" eb="14">
      <t>ケイヤク</t>
    </rPh>
    <rPh sb="19" eb="21">
      <t>シュウロウ</t>
    </rPh>
    <rPh sb="21" eb="22">
      <t>シャ</t>
    </rPh>
    <rPh sb="23" eb="25">
      <t>ネンカン</t>
    </rPh>
    <rPh sb="25" eb="26">
      <t>ソウ</t>
    </rPh>
    <rPh sb="26" eb="28">
      <t>ロウドウ</t>
    </rPh>
    <rPh sb="28" eb="30">
      <t>ジカン</t>
    </rPh>
    <rPh sb="31" eb="33">
      <t>ミコ</t>
    </rPh>
    <rPh sb="36" eb="38">
      <t>ジカン</t>
    </rPh>
    <rPh sb="39" eb="40">
      <t>ニチ</t>
    </rPh>
    <rPh sb="41" eb="42">
      <t>ジョ</t>
    </rPh>
    <rPh sb="44" eb="45">
      <t>アタイ</t>
    </rPh>
    <phoneticPr fontId="1"/>
  </si>
  <si>
    <t>非常勤雇用賃金</t>
    <rPh sb="0" eb="1">
      <t>ヒ</t>
    </rPh>
    <rPh sb="1" eb="3">
      <t>ジョウキン</t>
    </rPh>
    <rPh sb="3" eb="5">
      <t>コヨウ</t>
    </rPh>
    <rPh sb="5" eb="7">
      <t>チンギン</t>
    </rPh>
    <phoneticPr fontId="1"/>
  </si>
  <si>
    <t>（８）維持管理費節減効果</t>
    <rPh sb="3" eb="5">
      <t>イジ</t>
    </rPh>
    <rPh sb="5" eb="7">
      <t>カンリ</t>
    </rPh>
    <rPh sb="7" eb="8">
      <t>ヒ</t>
    </rPh>
    <rPh sb="8" eb="10">
      <t>セツゲン</t>
    </rPh>
    <rPh sb="10" eb="12">
      <t>コウカ</t>
    </rPh>
    <phoneticPr fontId="1"/>
  </si>
  <si>
    <t>現在年平均維持管理費</t>
    <rPh sb="0" eb="2">
      <t>ゲンザイ</t>
    </rPh>
    <rPh sb="2" eb="5">
      <t>ネンヘイキン</t>
    </rPh>
    <rPh sb="5" eb="7">
      <t>イジ</t>
    </rPh>
    <rPh sb="7" eb="10">
      <t>カンリヒ</t>
    </rPh>
    <phoneticPr fontId="1"/>
  </si>
  <si>
    <t>：事業実施前に要していた維持管理費</t>
    <rPh sb="1" eb="3">
      <t>ジギョウ</t>
    </rPh>
    <rPh sb="3" eb="5">
      <t>ジッシ</t>
    </rPh>
    <rPh sb="5" eb="6">
      <t>マエ</t>
    </rPh>
    <rPh sb="7" eb="8">
      <t>ヨウ</t>
    </rPh>
    <rPh sb="12" eb="14">
      <t>イジ</t>
    </rPh>
    <rPh sb="14" eb="17">
      <t>カンリヒ</t>
    </rPh>
    <phoneticPr fontId="1"/>
  </si>
  <si>
    <t>　本事業で整備される施設が新設の場合は０千円</t>
    <rPh sb="1" eb="2">
      <t>ホン</t>
    </rPh>
    <rPh sb="2" eb="4">
      <t>ジギョウ</t>
    </rPh>
    <rPh sb="5" eb="7">
      <t>セイビ</t>
    </rPh>
    <rPh sb="10" eb="12">
      <t>シセツ</t>
    </rPh>
    <rPh sb="13" eb="15">
      <t>シンセツ</t>
    </rPh>
    <rPh sb="16" eb="18">
      <t>バアイ</t>
    </rPh>
    <rPh sb="20" eb="22">
      <t>センエン</t>
    </rPh>
    <phoneticPr fontId="1"/>
  </si>
  <si>
    <t>計画年平均維持管理費</t>
    <rPh sb="0" eb="2">
      <t>ケイカク</t>
    </rPh>
    <rPh sb="2" eb="5">
      <t>ネンヘイキン</t>
    </rPh>
    <rPh sb="5" eb="7">
      <t>イジ</t>
    </rPh>
    <rPh sb="7" eb="10">
      <t>カンリヒ</t>
    </rPh>
    <phoneticPr fontId="1"/>
  </si>
  <si>
    <t>：事業実施後に要する維持管理費の見込み額</t>
    <rPh sb="1" eb="3">
      <t>ジギョウ</t>
    </rPh>
    <rPh sb="3" eb="5">
      <t>ジッシ</t>
    </rPh>
    <rPh sb="5" eb="6">
      <t>ゴ</t>
    </rPh>
    <rPh sb="7" eb="8">
      <t>ヨウ</t>
    </rPh>
    <rPh sb="10" eb="12">
      <t>イジ</t>
    </rPh>
    <rPh sb="12" eb="15">
      <t>カンリヒ</t>
    </rPh>
    <rPh sb="16" eb="18">
      <t>ミコ</t>
    </rPh>
    <rPh sb="19" eb="20">
      <t>ガク</t>
    </rPh>
    <phoneticPr fontId="1"/>
  </si>
  <si>
    <t>維持管理費…水道光熱費のほか、保守点検、清掃、簡易な修繕などに要する費用</t>
    <rPh sb="0" eb="2">
      <t>イジ</t>
    </rPh>
    <rPh sb="2" eb="5">
      <t>カンリヒ</t>
    </rPh>
    <rPh sb="6" eb="8">
      <t>スイドウ</t>
    </rPh>
    <rPh sb="8" eb="11">
      <t>コウネツヒ</t>
    </rPh>
    <rPh sb="15" eb="17">
      <t>ホシュ</t>
    </rPh>
    <rPh sb="17" eb="19">
      <t>テンケン</t>
    </rPh>
    <rPh sb="20" eb="22">
      <t>セイソウ</t>
    </rPh>
    <rPh sb="23" eb="25">
      <t>カンイ</t>
    </rPh>
    <rPh sb="26" eb="28">
      <t>シュウゼン</t>
    </rPh>
    <rPh sb="31" eb="32">
      <t>ヨウ</t>
    </rPh>
    <rPh sb="34" eb="36">
      <t>ヒヨウ</t>
    </rPh>
    <phoneticPr fontId="1"/>
  </si>
  <si>
    <t>　　　　　　（例：５年に１度2,000千円で張替え…400千円／年として加算）</t>
    <rPh sb="7" eb="8">
      <t>レイ</t>
    </rPh>
    <rPh sb="10" eb="11">
      <t>ネン</t>
    </rPh>
    <rPh sb="13" eb="14">
      <t>ド</t>
    </rPh>
    <rPh sb="19" eb="20">
      <t>チ</t>
    </rPh>
    <rPh sb="20" eb="21">
      <t>エン</t>
    </rPh>
    <rPh sb="22" eb="24">
      <t>ハリカ</t>
    </rPh>
    <rPh sb="29" eb="31">
      <t>センエン</t>
    </rPh>
    <rPh sb="32" eb="33">
      <t>ネン</t>
    </rPh>
    <rPh sb="36" eb="38">
      <t>カサン</t>
    </rPh>
    <phoneticPr fontId="1"/>
  </si>
  <si>
    <t>４．廃用損失額</t>
    <rPh sb="2" eb="3">
      <t>ハイ</t>
    </rPh>
    <rPh sb="3" eb="4">
      <t>ヨウ</t>
    </rPh>
    <rPh sb="4" eb="6">
      <t>ソンシツ</t>
    </rPh>
    <rPh sb="6" eb="7">
      <t>ガク</t>
    </rPh>
    <phoneticPr fontId="1"/>
  </si>
  <si>
    <t>　本事業での施設整備に伴い、既存の施設を廃用または他の目的に転用する場合に算定します。</t>
    <rPh sb="1" eb="2">
      <t>ホン</t>
    </rPh>
    <rPh sb="2" eb="4">
      <t>ジギョウ</t>
    </rPh>
    <rPh sb="6" eb="8">
      <t>シセツ</t>
    </rPh>
    <rPh sb="8" eb="10">
      <t>セイビ</t>
    </rPh>
    <rPh sb="11" eb="12">
      <t>トモナ</t>
    </rPh>
    <rPh sb="14" eb="16">
      <t>キゾン</t>
    </rPh>
    <rPh sb="17" eb="19">
      <t>シセツ</t>
    </rPh>
    <rPh sb="20" eb="21">
      <t>ハイ</t>
    </rPh>
    <rPh sb="21" eb="22">
      <t>ヨウ</t>
    </rPh>
    <rPh sb="25" eb="26">
      <t>タ</t>
    </rPh>
    <rPh sb="27" eb="29">
      <t>モクテキ</t>
    </rPh>
    <rPh sb="30" eb="32">
      <t>テンヨウ</t>
    </rPh>
    <rPh sb="34" eb="36">
      <t>バアイ</t>
    </rPh>
    <rPh sb="37" eb="39">
      <t>サンテイ</t>
    </rPh>
    <phoneticPr fontId="1"/>
  </si>
  <si>
    <t>施設名</t>
    <rPh sb="0" eb="2">
      <t>シセツ</t>
    </rPh>
    <rPh sb="2" eb="3">
      <t>メイ</t>
    </rPh>
    <phoneticPr fontId="1"/>
  </si>
  <si>
    <t>年減価額</t>
    <rPh sb="0" eb="1">
      <t>ネン</t>
    </rPh>
    <rPh sb="1" eb="3">
      <t>ゲンカ</t>
    </rPh>
    <rPh sb="3" eb="4">
      <t>ガク</t>
    </rPh>
    <phoneticPr fontId="1"/>
  </si>
  <si>
    <t>（円）</t>
    <rPh sb="1" eb="2">
      <t>エン</t>
    </rPh>
    <phoneticPr fontId="1"/>
  </si>
  <si>
    <t>（年）</t>
    <rPh sb="1" eb="2">
      <t>ネン</t>
    </rPh>
    <phoneticPr fontId="1"/>
  </si>
  <si>
    <t>（千円）</t>
    <rPh sb="1" eb="3">
      <t>センエン</t>
    </rPh>
    <phoneticPr fontId="1"/>
  </si>
  <si>
    <t>①</t>
    <phoneticPr fontId="1"/>
  </si>
  <si>
    <t>②</t>
    <phoneticPr fontId="1"/>
  </si>
  <si>
    <t>③＝①÷②</t>
    <phoneticPr fontId="1"/>
  </si>
  <si>
    <t>④</t>
    <phoneticPr fontId="1"/>
  </si>
  <si>
    <t>⑤</t>
    <phoneticPr fontId="1"/>
  </si>
  <si>
    <t>⑥＝
⑤－④</t>
    <phoneticPr fontId="1"/>
  </si>
  <si>
    <t>(①－（③×⑥）)÷1000</t>
    <phoneticPr fontId="1"/>
  </si>
  <si>
    <t>合　　計</t>
    <rPh sb="0" eb="1">
      <t>ゴウ</t>
    </rPh>
    <rPh sb="3" eb="4">
      <t>ケイ</t>
    </rPh>
    <phoneticPr fontId="1"/>
  </si>
  <si>
    <t>※２　行が不足するときは追加してください。</t>
    <rPh sb="3" eb="4">
      <t>ギョウ</t>
    </rPh>
    <rPh sb="5" eb="7">
      <t>フソク</t>
    </rPh>
    <rPh sb="12" eb="14">
      <t>ツイカ</t>
    </rPh>
    <phoneticPr fontId="1"/>
  </si>
  <si>
    <t>：事業実施前の単位面積当たり収量（年間で複数回収穫している場合は１回当たりの収穫量×収穫回数）</t>
    <rPh sb="1" eb="3">
      <t>ジギョウ</t>
    </rPh>
    <rPh sb="3" eb="6">
      <t>ジッシマエ</t>
    </rPh>
    <rPh sb="7" eb="9">
      <t>タンイ</t>
    </rPh>
    <rPh sb="9" eb="11">
      <t>メンセキ</t>
    </rPh>
    <rPh sb="14" eb="16">
      <t>シュウリョウ</t>
    </rPh>
    <rPh sb="34" eb="35">
      <t>ア</t>
    </rPh>
    <phoneticPr fontId="1"/>
  </si>
  <si>
    <t>：事業実施後の単位面積当たり収量見込み（年間で複数回収穫する場合は１回当たりの収穫量×収穫回数）</t>
    <rPh sb="1" eb="3">
      <t>ジギョウ</t>
    </rPh>
    <rPh sb="3" eb="6">
      <t>ジッシゴ</t>
    </rPh>
    <rPh sb="7" eb="9">
      <t>タンイ</t>
    </rPh>
    <rPh sb="9" eb="11">
      <t>メンセキ</t>
    </rPh>
    <rPh sb="14" eb="16">
      <t>シュウリョウ</t>
    </rPh>
    <rPh sb="16" eb="18">
      <t>ミコ</t>
    </rPh>
    <rPh sb="20" eb="22">
      <t>ネンカン</t>
    </rPh>
    <rPh sb="23" eb="26">
      <t>フクスウカイ</t>
    </rPh>
    <rPh sb="26" eb="28">
      <t>シュウカク</t>
    </rPh>
    <rPh sb="30" eb="32">
      <t>バアイ</t>
    </rPh>
    <rPh sb="34" eb="35">
      <t>カイ</t>
    </rPh>
    <rPh sb="35" eb="36">
      <t>ア</t>
    </rPh>
    <rPh sb="39" eb="41">
      <t>シュウカク</t>
    </rPh>
    <rPh sb="41" eb="42">
      <t>リョウ</t>
    </rPh>
    <rPh sb="43" eb="45">
      <t>シュウカク</t>
    </rPh>
    <rPh sb="45" eb="47">
      <t>カイスウ</t>
    </rPh>
    <phoneticPr fontId="1"/>
  </si>
  <si>
    <t>：事業実施後の単位面積当たり収量見込みを基本とし、歩留まりを考慮</t>
    <rPh sb="1" eb="3">
      <t>ジギョウ</t>
    </rPh>
    <rPh sb="3" eb="6">
      <t>ジッシゴ</t>
    </rPh>
    <rPh sb="7" eb="9">
      <t>タンイ</t>
    </rPh>
    <rPh sb="9" eb="11">
      <t>メンセキ</t>
    </rPh>
    <rPh sb="14" eb="16">
      <t>シュウリョウ</t>
    </rPh>
    <rPh sb="16" eb="18">
      <t>ミコ</t>
    </rPh>
    <rPh sb="20" eb="22">
      <t>キホン</t>
    </rPh>
    <rPh sb="25" eb="27">
      <t>ブド</t>
    </rPh>
    <rPh sb="30" eb="32">
      <t>コウリョ</t>
    </rPh>
    <phoneticPr fontId="1"/>
  </si>
  <si>
    <t>　　　　　　数年に１度行う低コスト耐候性ハウスのプラスチックフィルムの張替えなども年当たりに平準化して算入</t>
    <rPh sb="6" eb="8">
      <t>スウネン</t>
    </rPh>
    <rPh sb="10" eb="11">
      <t>タビ</t>
    </rPh>
    <rPh sb="11" eb="12">
      <t>オコナ</t>
    </rPh>
    <rPh sb="13" eb="14">
      <t>テイ</t>
    </rPh>
    <rPh sb="17" eb="20">
      <t>タイコウセイ</t>
    </rPh>
    <rPh sb="35" eb="37">
      <t>ハリカ</t>
    </rPh>
    <rPh sb="41" eb="42">
      <t>ネン</t>
    </rPh>
    <rPh sb="46" eb="49">
      <t>ヘイジュンカ</t>
    </rPh>
    <rPh sb="51" eb="53">
      <t>サンニュウ</t>
    </rPh>
    <phoneticPr fontId="1"/>
  </si>
  <si>
    <t>小数点以下１桁まで算出</t>
    <rPh sb="9" eb="11">
      <t>サンシュツ</t>
    </rPh>
    <phoneticPr fontId="1"/>
  </si>
  <si>
    <t>　施設整備に伴う作業量の増加や労働環境の整備により、新たに農業及び農業関連事業に携わる者の就労が見込まれる場合に算定します。</t>
    <rPh sb="1" eb="3">
      <t>シセツ</t>
    </rPh>
    <rPh sb="3" eb="5">
      <t>セイビ</t>
    </rPh>
    <rPh sb="6" eb="7">
      <t>トモナ</t>
    </rPh>
    <rPh sb="8" eb="10">
      <t>サギョウ</t>
    </rPh>
    <rPh sb="10" eb="11">
      <t>リョウ</t>
    </rPh>
    <rPh sb="12" eb="14">
      <t>ゾウカ</t>
    </rPh>
    <rPh sb="15" eb="17">
      <t>ロウドウ</t>
    </rPh>
    <rPh sb="17" eb="19">
      <t>カンキョウ</t>
    </rPh>
    <rPh sb="20" eb="22">
      <t>セイビ</t>
    </rPh>
    <rPh sb="26" eb="27">
      <t>アラ</t>
    </rPh>
    <rPh sb="29" eb="31">
      <t>ノウギョウ</t>
    </rPh>
    <rPh sb="31" eb="32">
      <t>オヨ</t>
    </rPh>
    <rPh sb="33" eb="35">
      <t>ノウギョウ</t>
    </rPh>
    <rPh sb="35" eb="37">
      <t>カンレン</t>
    </rPh>
    <rPh sb="37" eb="39">
      <t>ジギョウ</t>
    </rPh>
    <rPh sb="40" eb="41">
      <t>タズサ</t>
    </rPh>
    <rPh sb="43" eb="44">
      <t>シャ</t>
    </rPh>
    <rPh sb="45" eb="47">
      <t>シュウロウ</t>
    </rPh>
    <rPh sb="48" eb="50">
      <t>ミコ</t>
    </rPh>
    <rPh sb="53" eb="55">
      <t>バアイ</t>
    </rPh>
    <rPh sb="56" eb="58">
      <t>サンテイ</t>
    </rPh>
    <phoneticPr fontId="1"/>
  </si>
  <si>
    <r>
      <t>　自家生産及び連携する農業経営体等が生産する農畜産物を原材料として供給する農産物加工施設を整備する場合に算定します</t>
    </r>
    <r>
      <rPr>
        <sz val="11"/>
        <color rgb="FF0000FF"/>
        <rFont val="ＭＳ ゴシック"/>
        <family val="3"/>
        <charset val="128"/>
      </rPr>
      <t>。</t>
    </r>
    <rPh sb="1" eb="3">
      <t>ジカ</t>
    </rPh>
    <rPh sb="3" eb="5">
      <t>セイサン</t>
    </rPh>
    <rPh sb="5" eb="6">
      <t>オヨ</t>
    </rPh>
    <rPh sb="7" eb="9">
      <t>レンケイ</t>
    </rPh>
    <rPh sb="11" eb="13">
      <t>ノウギョウ</t>
    </rPh>
    <rPh sb="13" eb="16">
      <t>ケイエイタイ</t>
    </rPh>
    <rPh sb="16" eb="17">
      <t>トウ</t>
    </rPh>
    <rPh sb="18" eb="20">
      <t>セイサン</t>
    </rPh>
    <rPh sb="22" eb="24">
      <t>ノウチク</t>
    </rPh>
    <rPh sb="24" eb="26">
      <t>サンブツ</t>
    </rPh>
    <rPh sb="27" eb="30">
      <t>ゲンザイリョウ</t>
    </rPh>
    <rPh sb="33" eb="35">
      <t>キョウキュウ</t>
    </rPh>
    <rPh sb="37" eb="40">
      <t>ノウサンブツ</t>
    </rPh>
    <rPh sb="40" eb="42">
      <t>カコウ</t>
    </rPh>
    <rPh sb="42" eb="44">
      <t>シセツ</t>
    </rPh>
    <rPh sb="49" eb="51">
      <t>バアイ</t>
    </rPh>
    <rPh sb="52" eb="54">
      <t>サンテイ</t>
    </rPh>
    <phoneticPr fontId="1"/>
  </si>
  <si>
    <t>工場用のもの（建材により以下の該当するもの）</t>
    <rPh sb="0" eb="2">
      <t>コウジョウ</t>
    </rPh>
    <rPh sb="2" eb="3">
      <t>ヨウ</t>
    </rPh>
    <rPh sb="7" eb="9">
      <t>ケンザイ</t>
    </rPh>
    <rPh sb="12" eb="14">
      <t>イカ</t>
    </rPh>
    <rPh sb="15" eb="17">
      <t>ガイトウ</t>
    </rPh>
    <phoneticPr fontId="1"/>
  </si>
  <si>
    <t>　木造・合成樹脂造</t>
    <rPh sb="1" eb="3">
      <t>モクゾウ</t>
    </rPh>
    <rPh sb="4" eb="6">
      <t>ゴウセイ</t>
    </rPh>
    <rPh sb="6" eb="8">
      <t>ジュシ</t>
    </rPh>
    <rPh sb="8" eb="9">
      <t>ツク</t>
    </rPh>
    <phoneticPr fontId="1"/>
  </si>
  <si>
    <t>　木骨モルタル造</t>
    <rPh sb="1" eb="2">
      <t>キ</t>
    </rPh>
    <rPh sb="2" eb="3">
      <t>ホネ</t>
    </rPh>
    <rPh sb="7" eb="8">
      <t>ツク</t>
    </rPh>
    <phoneticPr fontId="1"/>
  </si>
  <si>
    <t xml:space="preserve">  鉄骨鉄筋コンクリート造、鉄筋コンクリート造</t>
    <phoneticPr fontId="1"/>
  </si>
  <si>
    <t>　れんが造、石造、ブロック造</t>
    <phoneticPr fontId="1"/>
  </si>
  <si>
    <t>　金属造（骨格材の肉厚により以下の該当するもの）</t>
    <rPh sb="1" eb="3">
      <t>キンゾク</t>
    </rPh>
    <rPh sb="3" eb="4">
      <t>ゾウ</t>
    </rPh>
    <rPh sb="5" eb="7">
      <t>コッカク</t>
    </rPh>
    <rPh sb="7" eb="8">
      <t>ザイ</t>
    </rPh>
    <rPh sb="9" eb="11">
      <t>ニクアツ</t>
    </rPh>
    <rPh sb="14" eb="16">
      <t>イカ</t>
    </rPh>
    <rPh sb="17" eb="19">
      <t>ガイトウ</t>
    </rPh>
    <phoneticPr fontId="1"/>
  </si>
  <si>
    <t>　　４mm超</t>
    <rPh sb="5" eb="6">
      <t>チョウ</t>
    </rPh>
    <phoneticPr fontId="1"/>
  </si>
  <si>
    <t>　　３mmを超え４mmまで</t>
    <rPh sb="6" eb="7">
      <t>コ</t>
    </rPh>
    <phoneticPr fontId="1"/>
  </si>
  <si>
    <t>　　３mm以下</t>
    <rPh sb="5" eb="7">
      <t>イカ</t>
    </rPh>
    <phoneticPr fontId="1"/>
  </si>
  <si>
    <t>店舗用のもの（建材により以下の該当するもの）</t>
    <rPh sb="0" eb="3">
      <t>テンポヨウ</t>
    </rPh>
    <rPh sb="7" eb="9">
      <t>ケンザイ</t>
    </rPh>
    <rPh sb="12" eb="14">
      <t>イカ</t>
    </rPh>
    <rPh sb="15" eb="17">
      <t>ガイトウ</t>
    </rPh>
    <phoneticPr fontId="1"/>
  </si>
  <si>
    <t>　鉄骨鉄筋コンクリート造、鉄筋コンクリート造</t>
    <phoneticPr fontId="1"/>
  </si>
  <si>
    <t>農林漁業用のもの（主な材質により以下の該当するもの）</t>
    <rPh sb="0" eb="2">
      <t>ノウリン</t>
    </rPh>
    <rPh sb="2" eb="5">
      <t>ギョギョウヨウ</t>
    </rPh>
    <rPh sb="9" eb="10">
      <t>オモ</t>
    </rPh>
    <rPh sb="11" eb="13">
      <t>ザイシツ</t>
    </rPh>
    <rPh sb="16" eb="18">
      <t>イカ</t>
    </rPh>
    <rPh sb="19" eb="21">
      <t>ガイトウ</t>
    </rPh>
    <phoneticPr fontId="1"/>
  </si>
  <si>
    <t>　金属造</t>
    <rPh sb="1" eb="3">
      <t>キンゾク</t>
    </rPh>
    <rPh sb="3" eb="4">
      <t>ツク</t>
    </rPh>
    <phoneticPr fontId="1"/>
  </si>
  <si>
    <t>　木造</t>
    <rPh sb="1" eb="3">
      <t>モクゾウ</t>
    </rPh>
    <phoneticPr fontId="1"/>
  </si>
  <si>
    <t>　コンクリート造、れんが造、石造又はブロック造</t>
    <phoneticPr fontId="1"/>
  </si>
  <si>
    <t>農業用設備</t>
    <rPh sb="0" eb="3">
      <t>ノウギョウヨウ</t>
    </rPh>
    <rPh sb="3" eb="5">
      <t>セツビ</t>
    </rPh>
    <phoneticPr fontId="1"/>
  </si>
  <si>
    <t>食品製造業用設備</t>
    <rPh sb="0" eb="2">
      <t>ショクヒン</t>
    </rPh>
    <rPh sb="2" eb="5">
      <t>セイゾウギョウ</t>
    </rPh>
    <rPh sb="5" eb="6">
      <t>ヨウ</t>
    </rPh>
    <rPh sb="6" eb="8">
      <t>セツビ</t>
    </rPh>
    <phoneticPr fontId="1"/>
  </si>
  <si>
    <t>小売業用設備（材質により以下の該当するもの）</t>
    <rPh sb="0" eb="3">
      <t>コウリギョウ</t>
    </rPh>
    <rPh sb="3" eb="4">
      <t>ヨウ</t>
    </rPh>
    <rPh sb="4" eb="6">
      <t>セツビ</t>
    </rPh>
    <rPh sb="7" eb="9">
      <t>ザイシツ</t>
    </rPh>
    <rPh sb="12" eb="14">
      <t>イカ</t>
    </rPh>
    <rPh sb="15" eb="17">
      <t>ガイトウ</t>
    </rPh>
    <phoneticPr fontId="1"/>
  </si>
  <si>
    <t>　主として金属製</t>
    <rPh sb="1" eb="2">
      <t>シュ</t>
    </rPh>
    <rPh sb="5" eb="7">
      <t>キンゾク</t>
    </rPh>
    <rPh sb="7" eb="8">
      <t>セイ</t>
    </rPh>
    <phoneticPr fontId="1"/>
  </si>
  <si>
    <t>　その他のもの</t>
    <rPh sb="3" eb="4">
      <t>タ</t>
    </rPh>
    <phoneticPr fontId="1"/>
  </si>
  <si>
    <t>：事業実施後の単位面積当たり収量見込み（年間で複数回収穫する場合は１回当たりの収穫量×収穫回数）</t>
    <rPh sb="1" eb="3">
      <t>ジギョウ</t>
    </rPh>
    <rPh sb="3" eb="6">
      <t>ジッシゴ</t>
    </rPh>
    <rPh sb="7" eb="9">
      <t>タンイ</t>
    </rPh>
    <rPh sb="9" eb="11">
      <t>メンセキ</t>
    </rPh>
    <rPh sb="14" eb="16">
      <t>シュウリョウ</t>
    </rPh>
    <rPh sb="16" eb="18">
      <t>ミコ</t>
    </rPh>
    <rPh sb="20" eb="22">
      <t>ネンカン</t>
    </rPh>
    <rPh sb="23" eb="26">
      <t>フクスウカイ</t>
    </rPh>
    <rPh sb="26" eb="28">
      <t>シュウカク</t>
    </rPh>
    <rPh sb="30" eb="32">
      <t>バアイ</t>
    </rPh>
    <rPh sb="34" eb="35">
      <t>カイ</t>
    </rPh>
    <rPh sb="35" eb="36">
      <t>ア</t>
    </rPh>
    <rPh sb="39" eb="41">
      <t>シュウカク</t>
    </rPh>
    <rPh sb="41" eb="42">
      <t>リョウ</t>
    </rPh>
    <phoneticPr fontId="1"/>
  </si>
  <si>
    <t>　品質向上効果を算定している場合は、最大でも品質向上効果における計画単収を超えないように注意</t>
    <rPh sb="1" eb="3">
      <t>ヒンシツ</t>
    </rPh>
    <rPh sb="3" eb="5">
      <t>コウジョウ</t>
    </rPh>
    <rPh sb="5" eb="7">
      <t>コウカ</t>
    </rPh>
    <rPh sb="8" eb="10">
      <t>サンテイ</t>
    </rPh>
    <rPh sb="14" eb="16">
      <t>バアイ</t>
    </rPh>
    <rPh sb="18" eb="20">
      <t>サイダイ</t>
    </rPh>
    <rPh sb="22" eb="24">
      <t>ヒンシツ</t>
    </rPh>
    <rPh sb="24" eb="26">
      <t>コウジョウ</t>
    </rPh>
    <rPh sb="26" eb="28">
      <t>コウカ</t>
    </rPh>
    <rPh sb="32" eb="34">
      <t>ケイカク</t>
    </rPh>
    <rPh sb="34" eb="36">
      <t>タンシュウ</t>
    </rPh>
    <rPh sb="37" eb="38">
      <t>コ</t>
    </rPh>
    <phoneticPr fontId="1"/>
  </si>
  <si>
    <t>※１　下表の着色セルは自動で計算されます。</t>
    <rPh sb="3" eb="5">
      <t>カヒョウ</t>
    </rPh>
    <rPh sb="6" eb="8">
      <t>チャクショク</t>
    </rPh>
    <rPh sb="11" eb="13">
      <t>ジドウ</t>
    </rPh>
    <rPh sb="14" eb="16">
      <t>ケイサン</t>
    </rPh>
    <phoneticPr fontId="1"/>
  </si>
  <si>
    <t>　施設の整備を契機に露地栽培から施設栽培に切り替え、栽培条件の向上や冬季の収穫が可能になるなど、年間を通じた単位面積当たりの収穫量の増加が見込まれる場合に算定します。
※　事業実施後の新規導入作物は算定対象になりません。</t>
    <rPh sb="7" eb="9">
      <t>ケイキ</t>
    </rPh>
    <rPh sb="10" eb="12">
      <t>ロジ</t>
    </rPh>
    <rPh sb="12" eb="14">
      <t>サイバイ</t>
    </rPh>
    <rPh sb="16" eb="18">
      <t>シセツ</t>
    </rPh>
    <rPh sb="18" eb="20">
      <t>サイバイ</t>
    </rPh>
    <rPh sb="21" eb="22">
      <t>キ</t>
    </rPh>
    <rPh sb="23" eb="24">
      <t>カ</t>
    </rPh>
    <rPh sb="26" eb="28">
      <t>サイバイ</t>
    </rPh>
    <rPh sb="28" eb="30">
      <t>ジョウケン</t>
    </rPh>
    <rPh sb="31" eb="33">
      <t>コウジョウ</t>
    </rPh>
    <rPh sb="34" eb="36">
      <t>トウキ</t>
    </rPh>
    <rPh sb="37" eb="39">
      <t>シュウカク</t>
    </rPh>
    <rPh sb="40" eb="42">
      <t>カノウ</t>
    </rPh>
    <rPh sb="48" eb="50">
      <t>ネンカン</t>
    </rPh>
    <rPh sb="51" eb="52">
      <t>ツウ</t>
    </rPh>
    <rPh sb="54" eb="56">
      <t>タンイ</t>
    </rPh>
    <rPh sb="56" eb="58">
      <t>メンセキ</t>
    </rPh>
    <rPh sb="58" eb="59">
      <t>ア</t>
    </rPh>
    <rPh sb="62" eb="64">
      <t>シュウカク</t>
    </rPh>
    <rPh sb="64" eb="65">
      <t>リョウ</t>
    </rPh>
    <rPh sb="66" eb="68">
      <t>ゾウカ</t>
    </rPh>
    <rPh sb="69" eb="71">
      <t>ミコ</t>
    </rPh>
    <rPh sb="74" eb="76">
      <t>バアイ</t>
    </rPh>
    <rPh sb="77" eb="79">
      <t>サンテイ</t>
    </rPh>
    <rPh sb="86" eb="88">
      <t>ジギョウ</t>
    </rPh>
    <rPh sb="88" eb="90">
      <t>ジッシ</t>
    </rPh>
    <rPh sb="90" eb="91">
      <t>ゴ</t>
    </rPh>
    <rPh sb="92" eb="94">
      <t>シンキ</t>
    </rPh>
    <rPh sb="94" eb="96">
      <t>ドウニュウ</t>
    </rPh>
    <rPh sb="96" eb="98">
      <t>サクモツ</t>
    </rPh>
    <rPh sb="99" eb="101">
      <t>サンテイ</t>
    </rPh>
    <rPh sb="101" eb="103">
      <t>タイショウ</t>
    </rPh>
    <phoneticPr fontId="1"/>
  </si>
  <si>
    <t>　施設の整備を契機に栽培条件が改善し、農作物の品質向上（価格の上昇）が見込まれる場合に算定します。
※　事業実施後の新規導入作物は算定対象になりません。</t>
    <rPh sb="7" eb="9">
      <t>ケイキ</t>
    </rPh>
    <rPh sb="10" eb="12">
      <t>サイバイ</t>
    </rPh>
    <rPh sb="12" eb="14">
      <t>ジョウケン</t>
    </rPh>
    <rPh sb="15" eb="17">
      <t>カイゼン</t>
    </rPh>
    <rPh sb="19" eb="20">
      <t>ノウ</t>
    </rPh>
    <rPh sb="20" eb="22">
      <t>サクモツ</t>
    </rPh>
    <rPh sb="23" eb="25">
      <t>ヒンシツ</t>
    </rPh>
    <rPh sb="25" eb="27">
      <t>コウジョウ</t>
    </rPh>
    <rPh sb="28" eb="30">
      <t>カカク</t>
    </rPh>
    <rPh sb="31" eb="33">
      <t>ジョウショウ</t>
    </rPh>
    <rPh sb="35" eb="37">
      <t>ミコ</t>
    </rPh>
    <rPh sb="40" eb="42">
      <t>バアイ</t>
    </rPh>
    <rPh sb="43" eb="45">
      <t>サンテイ</t>
    </rPh>
    <rPh sb="52" eb="54">
      <t>ジギョウ</t>
    </rPh>
    <rPh sb="54" eb="56">
      <t>ジッシ</t>
    </rPh>
    <rPh sb="56" eb="57">
      <t>ゴ</t>
    </rPh>
    <rPh sb="58" eb="60">
      <t>シンキ</t>
    </rPh>
    <rPh sb="60" eb="62">
      <t>ドウニュウ</t>
    </rPh>
    <rPh sb="62" eb="64">
      <t>サクモツ</t>
    </rPh>
    <rPh sb="65" eb="67">
      <t>サンテイ</t>
    </rPh>
    <rPh sb="67" eb="69">
      <t>タイショウ</t>
    </rPh>
    <phoneticPr fontId="1"/>
  </si>
  <si>
    <t>　自家生産及び連携する農業経営体等が生産・製造する農林水産物や加工品の販売施設を整備することで、流通や販売に要する経費の増減が見込まれる場合に算定します。</t>
    <rPh sb="21" eb="23">
      <t>セイゾウ</t>
    </rPh>
    <rPh sb="48" eb="50">
      <t>リュウツウ</t>
    </rPh>
    <rPh sb="51" eb="53">
      <t>ハンバイ</t>
    </rPh>
    <rPh sb="54" eb="55">
      <t>ヨウ</t>
    </rPh>
    <rPh sb="57" eb="59">
      <t>ケイヒ</t>
    </rPh>
    <rPh sb="60" eb="62">
      <t>ゾウゲン</t>
    </rPh>
    <rPh sb="63" eb="65">
      <t>ミコ</t>
    </rPh>
    <phoneticPr fontId="1"/>
  </si>
  <si>
    <t>注）面積換算：１ha＝100a＝10,000㎡、10a=1,000㎡</t>
    <rPh sb="0" eb="1">
      <t>チュウ</t>
    </rPh>
    <rPh sb="2" eb="4">
      <t>メンセキ</t>
    </rPh>
    <rPh sb="4" eb="6">
      <t>カンザン</t>
    </rPh>
    <phoneticPr fontId="1"/>
  </si>
  <si>
    <t>※３　廃用または転用される時点の残存価格が明らかな場合は、「廃用損失額」欄に金額を直接入力してください。</t>
    <rPh sb="3" eb="4">
      <t>ハイ</t>
    </rPh>
    <rPh sb="4" eb="5">
      <t>ヨウ</t>
    </rPh>
    <rPh sb="8" eb="10">
      <t>テンヨウ</t>
    </rPh>
    <rPh sb="13" eb="15">
      <t>ジテン</t>
    </rPh>
    <rPh sb="16" eb="18">
      <t>ザンゾン</t>
    </rPh>
    <rPh sb="18" eb="20">
      <t>カカク</t>
    </rPh>
    <rPh sb="21" eb="22">
      <t>アキ</t>
    </rPh>
    <rPh sb="25" eb="27">
      <t>バアイ</t>
    </rPh>
    <rPh sb="30" eb="31">
      <t>ハイ</t>
    </rPh>
    <rPh sb="31" eb="32">
      <t>ヨウ</t>
    </rPh>
    <rPh sb="32" eb="34">
      <t>ソンシツ</t>
    </rPh>
    <rPh sb="34" eb="35">
      <t>ガク</t>
    </rPh>
    <rPh sb="36" eb="37">
      <t>ラン</t>
    </rPh>
    <rPh sb="38" eb="40">
      <t>キンガク</t>
    </rPh>
    <rPh sb="41" eb="43">
      <t>チョクセツ</t>
    </rPh>
    <phoneticPr fontId="1"/>
  </si>
  <si>
    <t>作付面積
増減</t>
    <rPh sb="2" eb="4">
      <t>メンセキ</t>
    </rPh>
    <rPh sb="5" eb="7">
      <t>ゾウゲン</t>
    </rPh>
    <phoneticPr fontId="1"/>
  </si>
  <si>
    <t>現況
作付面積</t>
    <rPh sb="3" eb="5">
      <t>サクツケ</t>
    </rPh>
    <rPh sb="5" eb="7">
      <t>メンセキ</t>
    </rPh>
    <phoneticPr fontId="1"/>
  </si>
  <si>
    <t>計画
作付面積</t>
    <rPh sb="3" eb="5">
      <t>サクツケ</t>
    </rPh>
    <rPh sb="5" eb="7">
      <t>メンセキ</t>
    </rPh>
    <phoneticPr fontId="1"/>
  </si>
  <si>
    <t>1.0以上であること
小数点以下２桁まで算出</t>
    <rPh sb="3" eb="5">
      <t>イジョウ</t>
    </rPh>
    <phoneticPr fontId="1"/>
  </si>
  <si>
    <t>効果
発生面積</t>
    <rPh sb="0" eb="2">
      <t>コウカ</t>
    </rPh>
    <rPh sb="3" eb="5">
      <t>ハッセイ</t>
    </rPh>
    <rPh sb="5" eb="7">
      <t>メンセキ</t>
    </rPh>
    <phoneticPr fontId="1"/>
  </si>
  <si>
    <t>効果
発生面積</t>
    <rPh sb="3" eb="5">
      <t>ハッセイ</t>
    </rPh>
    <rPh sb="5" eb="7">
      <t>メンセキ</t>
    </rPh>
    <phoneticPr fontId="1"/>
  </si>
  <si>
    <t>加工用に
作付面積
を増加</t>
    <rPh sb="0" eb="2">
      <t>カコウ</t>
    </rPh>
    <rPh sb="2" eb="3">
      <t>ヨウ</t>
    </rPh>
    <rPh sb="5" eb="7">
      <t>サクツ</t>
    </rPh>
    <rPh sb="7" eb="9">
      <t>メンセキ</t>
    </rPh>
    <rPh sb="11" eb="13">
      <t>ゾウカ</t>
    </rPh>
    <phoneticPr fontId="1"/>
  </si>
  <si>
    <t>販売用に
作付面積
を増加</t>
    <rPh sb="0" eb="2">
      <t>ハンバイ</t>
    </rPh>
    <rPh sb="2" eb="3">
      <t>ヨウ</t>
    </rPh>
    <rPh sb="5" eb="7">
      <t>サクツケ</t>
    </rPh>
    <rPh sb="7" eb="9">
      <t>メンセキ</t>
    </rPh>
    <rPh sb="11" eb="12">
      <t>フ</t>
    </rPh>
    <rPh sb="12" eb="13">
      <t>カ</t>
    </rPh>
    <phoneticPr fontId="1"/>
  </si>
  <si>
    <t>注）本表は参考例です。実際の事業計画に従って算定項目を
　選択してください。</t>
    <rPh sb="0" eb="1">
      <t>チュウ</t>
    </rPh>
    <rPh sb="2" eb="3">
      <t>ホン</t>
    </rPh>
    <rPh sb="3" eb="4">
      <t>ヒョウ</t>
    </rPh>
    <rPh sb="5" eb="7">
      <t>サンコウ</t>
    </rPh>
    <rPh sb="7" eb="8">
      <t>レイ</t>
    </rPh>
    <rPh sb="11" eb="13">
      <t>ジッサイ</t>
    </rPh>
    <rPh sb="14" eb="16">
      <t>ジギョウ</t>
    </rPh>
    <rPh sb="16" eb="18">
      <t>ケイカク</t>
    </rPh>
    <rPh sb="19" eb="20">
      <t>シタガ</t>
    </rPh>
    <rPh sb="22" eb="24">
      <t>サンテイ</t>
    </rPh>
    <rPh sb="24" eb="26">
      <t>コウモク</t>
    </rPh>
    <rPh sb="29" eb="31">
      <t>センタク</t>
    </rPh>
    <phoneticPr fontId="1"/>
  </si>
  <si>
    <t>経過年数</t>
    <rPh sb="0" eb="2">
      <t>ケイカ</t>
    </rPh>
    <rPh sb="2" eb="4">
      <t>ネンスウ</t>
    </rPh>
    <phoneticPr fontId="1"/>
  </si>
  <si>
    <t>農業
生産
施設</t>
    <rPh sb="0" eb="2">
      <t>ノウギョウ</t>
    </rPh>
    <rPh sb="3" eb="5">
      <t>セイサン</t>
    </rPh>
    <rPh sb="6" eb="8">
      <t>シセツ</t>
    </rPh>
    <phoneticPr fontId="1"/>
  </si>
  <si>
    <t>：事業実施後に見込まれる非常勤雇用者または雇用契約によらない就労者の１人１日当たりの賃金または工賃</t>
    <rPh sb="1" eb="3">
      <t>ジギョウ</t>
    </rPh>
    <rPh sb="3" eb="5">
      <t>ジッシ</t>
    </rPh>
    <rPh sb="5" eb="6">
      <t>ゴ</t>
    </rPh>
    <rPh sb="7" eb="9">
      <t>ミコ</t>
    </rPh>
    <rPh sb="12" eb="15">
      <t>ヒジョウキン</t>
    </rPh>
    <rPh sb="15" eb="18">
      <t>コヨウシャ</t>
    </rPh>
    <rPh sb="21" eb="23">
      <t>コヨウ</t>
    </rPh>
    <rPh sb="23" eb="25">
      <t>ケイヤク</t>
    </rPh>
    <rPh sb="30" eb="32">
      <t>シュウロウ</t>
    </rPh>
    <rPh sb="32" eb="33">
      <t>シャ</t>
    </rPh>
    <rPh sb="35" eb="36">
      <t>ニン</t>
    </rPh>
    <rPh sb="37" eb="38">
      <t>ニチ</t>
    </rPh>
    <rPh sb="38" eb="39">
      <t>ア</t>
    </rPh>
    <rPh sb="42" eb="44">
      <t>チンギン</t>
    </rPh>
    <phoneticPr fontId="1"/>
  </si>
  <si>
    <t>耐用年数
(減価償却期間)</t>
    <rPh sb="0" eb="2">
      <t>タイヨウ</t>
    </rPh>
    <rPh sb="2" eb="4">
      <t>ネンスウ</t>
    </rPh>
    <rPh sb="6" eb="8">
      <t>ゲンカ</t>
    </rPh>
    <rPh sb="8" eb="10">
      <t>ショウキャク</t>
    </rPh>
    <rPh sb="10" eb="12">
      <t>キカン</t>
    </rPh>
    <phoneticPr fontId="1"/>
  </si>
  <si>
    <t>新たに整備する施設の利用開始年
（西暦）</t>
    <rPh sb="0" eb="1">
      <t>アラ</t>
    </rPh>
    <rPh sb="3" eb="5">
      <t>セイビ</t>
    </rPh>
    <rPh sb="7" eb="9">
      <t>シセツ</t>
    </rPh>
    <rPh sb="10" eb="12">
      <t>リヨウ</t>
    </rPh>
    <rPh sb="12" eb="14">
      <t>カイシ</t>
    </rPh>
    <rPh sb="14" eb="15">
      <t>ネン</t>
    </rPh>
    <rPh sb="17" eb="19">
      <t>セイレキ</t>
    </rPh>
    <phoneticPr fontId="1"/>
  </si>
  <si>
    <r>
      <t>同左簿価
(整備・購入時の価格)</t>
    </r>
    <r>
      <rPr>
        <sz val="10"/>
        <color theme="1"/>
        <rFont val="ＭＳ ゴシック"/>
        <family val="3"/>
        <charset val="128"/>
      </rPr>
      <t>　※更新した場合はその価格</t>
    </r>
    <rPh sb="0" eb="2">
      <t>ドウサ</t>
    </rPh>
    <rPh sb="2" eb="4">
      <t>ボカ</t>
    </rPh>
    <rPh sb="6" eb="8">
      <t>セイビ</t>
    </rPh>
    <rPh sb="9" eb="11">
      <t>コウニュウ</t>
    </rPh>
    <rPh sb="11" eb="12">
      <t>トキ</t>
    </rPh>
    <rPh sb="13" eb="15">
      <t>カカク</t>
    </rPh>
    <rPh sb="18" eb="20">
      <t>コウシン</t>
    </rPh>
    <rPh sb="22" eb="24">
      <t>バアイ</t>
    </rPh>
    <rPh sb="27" eb="29">
      <t>カカク</t>
    </rPh>
    <phoneticPr fontId="1"/>
  </si>
  <si>
    <r>
      <t xml:space="preserve">設置・購入年
（西暦）
</t>
    </r>
    <r>
      <rPr>
        <sz val="10"/>
        <color theme="1"/>
        <rFont val="ＭＳ ゴシック"/>
        <family val="3"/>
        <charset val="128"/>
      </rPr>
      <t>※更新した場合はその年</t>
    </r>
    <rPh sb="0" eb="2">
      <t>セッチ</t>
    </rPh>
    <rPh sb="3" eb="5">
      <t>コウニュウ</t>
    </rPh>
    <rPh sb="5" eb="6">
      <t>ネン</t>
    </rPh>
    <rPh sb="8" eb="10">
      <t>セイレキ</t>
    </rPh>
    <rPh sb="13" eb="15">
      <t>コウシン</t>
    </rPh>
    <rPh sb="17" eb="19">
      <t>バアイ</t>
    </rPh>
    <rPh sb="22" eb="23">
      <t>トシ</t>
    </rPh>
    <phoneticPr fontId="1"/>
  </si>
  <si>
    <r>
      <t xml:space="preserve">廃用損失額
</t>
    </r>
    <r>
      <rPr>
        <sz val="10"/>
        <color theme="1"/>
        <rFont val="ＭＳ ゴシック"/>
        <family val="3"/>
        <charset val="128"/>
      </rPr>
      <t>※最小値”0”</t>
    </r>
    <rPh sb="0" eb="1">
      <t>ハイ</t>
    </rPh>
    <rPh sb="1" eb="2">
      <t>ヨウ</t>
    </rPh>
    <rPh sb="2" eb="4">
      <t>ソンシツ</t>
    </rPh>
    <rPh sb="4" eb="5">
      <t>ガク</t>
    </rPh>
    <rPh sb="7" eb="10">
      <t>サイショウチ</t>
    </rPh>
    <phoneticPr fontId="1"/>
  </si>
  <si>
    <t>←本事業の施設整備に伴い、廃用または用途が転用される
　施設がある場合は廃用損失額を算定してください。</t>
    <rPh sb="1" eb="2">
      <t>ホン</t>
    </rPh>
    <rPh sb="2" eb="4">
      <t>ジギョウ</t>
    </rPh>
    <rPh sb="5" eb="7">
      <t>シセツ</t>
    </rPh>
    <rPh sb="7" eb="9">
      <t>セイビ</t>
    </rPh>
    <rPh sb="10" eb="11">
      <t>トモナ</t>
    </rPh>
    <rPh sb="13" eb="14">
      <t>ハイ</t>
    </rPh>
    <rPh sb="14" eb="15">
      <t>ヨウ</t>
    </rPh>
    <rPh sb="18" eb="20">
      <t>ヨウト</t>
    </rPh>
    <rPh sb="21" eb="23">
      <t>テンヨウ</t>
    </rPh>
    <rPh sb="28" eb="30">
      <t>シセツ</t>
    </rPh>
    <rPh sb="33" eb="35">
      <t>バアイ</t>
    </rPh>
    <rPh sb="36" eb="37">
      <t>ハイ</t>
    </rPh>
    <rPh sb="37" eb="38">
      <t>ヨウ</t>
    </rPh>
    <rPh sb="38" eb="40">
      <t>ソンシツ</t>
    </rPh>
    <rPh sb="40" eb="41">
      <t>ガク</t>
    </rPh>
    <rPh sb="42" eb="43">
      <t>サン</t>
    </rPh>
    <rPh sb="43" eb="44">
      <t>サダム</t>
    </rPh>
    <phoneticPr fontId="1"/>
  </si>
  <si>
    <t>出典：現況作付面積（○○○）、計画作付面積（○○○）、</t>
    <rPh sb="0" eb="2">
      <t>シュッテン</t>
    </rPh>
    <rPh sb="3" eb="5">
      <t>ゲンキョウ</t>
    </rPh>
    <rPh sb="5" eb="7">
      <t>サクツ</t>
    </rPh>
    <rPh sb="7" eb="9">
      <t>メンセキ</t>
    </rPh>
    <rPh sb="15" eb="19">
      <t>ケイカクサクツ</t>
    </rPh>
    <rPh sb="19" eb="21">
      <t>メンセキ</t>
    </rPh>
    <phoneticPr fontId="1"/>
  </si>
  <si>
    <t>　　　現況単収（○○○）、現況生産物単価（○○○）</t>
    <rPh sb="13" eb="15">
      <t>ゲンキョウ</t>
    </rPh>
    <rPh sb="15" eb="18">
      <t>セイサンブツ</t>
    </rPh>
    <rPh sb="18" eb="20">
      <t>タンカ</t>
    </rPh>
    <phoneticPr fontId="1"/>
  </si>
  <si>
    <t>出典：現況単収（○○○）、計画単収（○○○）、</t>
    <rPh sb="0" eb="2">
      <t>シュッテン</t>
    </rPh>
    <rPh sb="3" eb="5">
      <t>ゲンキョウ</t>
    </rPh>
    <rPh sb="5" eb="7">
      <t>タンシュウ</t>
    </rPh>
    <rPh sb="13" eb="15">
      <t>ケイカク</t>
    </rPh>
    <rPh sb="15" eb="17">
      <t>タンシュウ</t>
    </rPh>
    <phoneticPr fontId="1"/>
  </si>
  <si>
    <t>　　　効果発生面積（○○○）、現況生産物単価（○○○）</t>
    <rPh sb="3" eb="5">
      <t>コウカ</t>
    </rPh>
    <rPh sb="5" eb="7">
      <t>ハッセイ</t>
    </rPh>
    <rPh sb="7" eb="9">
      <t>メンセキ</t>
    </rPh>
    <rPh sb="15" eb="17">
      <t>ゲンキョウ</t>
    </rPh>
    <rPh sb="17" eb="20">
      <t>セイサンブツ</t>
    </rPh>
    <rPh sb="20" eb="22">
      <t>タンカ</t>
    </rPh>
    <phoneticPr fontId="1"/>
  </si>
  <si>
    <t>出典：効果発生面積（○○○）、計画単収（○○○）、</t>
    <rPh sb="0" eb="2">
      <t>シュッテン</t>
    </rPh>
    <rPh sb="3" eb="5">
      <t>コウカ</t>
    </rPh>
    <rPh sb="5" eb="9">
      <t>ハッセイメンセキ</t>
    </rPh>
    <rPh sb="15" eb="17">
      <t>ケイカク</t>
    </rPh>
    <rPh sb="17" eb="19">
      <t>タンシュウ</t>
    </rPh>
    <phoneticPr fontId="1"/>
  </si>
  <si>
    <t>出典：現在販売量（○○○）、計画販売量（○○○）、</t>
    <rPh sb="0" eb="2">
      <t>シュッテン</t>
    </rPh>
    <rPh sb="3" eb="5">
      <t>ゲンザイ</t>
    </rPh>
    <rPh sb="5" eb="8">
      <t>ハンバイリョウ</t>
    </rPh>
    <rPh sb="14" eb="16">
      <t>ケイカク</t>
    </rPh>
    <rPh sb="16" eb="18">
      <t>ハンバイ</t>
    </rPh>
    <rPh sb="18" eb="19">
      <t>リョウ</t>
    </rPh>
    <phoneticPr fontId="1"/>
  </si>
  <si>
    <t>　　　計画販売単価（○○○）、生産に係る経費（○○○）</t>
    <rPh sb="3" eb="5">
      <t>ケイカク</t>
    </rPh>
    <rPh sb="5" eb="7">
      <t>ハンバイ</t>
    </rPh>
    <rPh sb="7" eb="9">
      <t>タンカ</t>
    </rPh>
    <rPh sb="15" eb="17">
      <t>セイサン</t>
    </rPh>
    <rPh sb="18" eb="19">
      <t>カカ</t>
    </rPh>
    <rPh sb="20" eb="22">
      <t>ケイヒ</t>
    </rPh>
    <phoneticPr fontId="1"/>
  </si>
  <si>
    <t>出典：現在流通・販売経費（○○○）、計画流通・販売経費（○○○）</t>
    <rPh sb="0" eb="2">
      <t>シュッテン</t>
    </rPh>
    <rPh sb="3" eb="5">
      <t>ゲンザイ</t>
    </rPh>
    <rPh sb="5" eb="7">
      <t>リュウツウ</t>
    </rPh>
    <rPh sb="8" eb="10">
      <t>ハンバイ</t>
    </rPh>
    <rPh sb="10" eb="12">
      <t>ケイヒ</t>
    </rPh>
    <rPh sb="18" eb="20">
      <t>ケイカク</t>
    </rPh>
    <rPh sb="20" eb="22">
      <t>リュウツウ</t>
    </rPh>
    <rPh sb="23" eb="25">
      <t>ハンバイ</t>
    </rPh>
    <rPh sb="25" eb="27">
      <t>ケイヒ</t>
    </rPh>
    <phoneticPr fontId="1"/>
  </si>
  <si>
    <t>出典：新規常勤雇用人数（○○○）、常勤雇用賃金（○○○）、新規非常勤雇用人数（○○○）、</t>
    <rPh sb="0" eb="2">
      <t>シュッテン</t>
    </rPh>
    <rPh sb="3" eb="5">
      <t>シンキ</t>
    </rPh>
    <rPh sb="5" eb="7">
      <t>ジョウキン</t>
    </rPh>
    <rPh sb="7" eb="11">
      <t>コヨウニンズウ</t>
    </rPh>
    <rPh sb="17" eb="19">
      <t>ジョウキン</t>
    </rPh>
    <rPh sb="19" eb="21">
      <t>コヨウ</t>
    </rPh>
    <rPh sb="21" eb="23">
      <t>チンギン</t>
    </rPh>
    <rPh sb="29" eb="31">
      <t>シンキ</t>
    </rPh>
    <rPh sb="31" eb="34">
      <t>ヒジョウキン</t>
    </rPh>
    <rPh sb="34" eb="36">
      <t>コヨウ</t>
    </rPh>
    <rPh sb="36" eb="38">
      <t>ニンズウ</t>
    </rPh>
    <phoneticPr fontId="1"/>
  </si>
  <si>
    <t>　　　営業日数（○○○）、非常勤雇用賃金（○○○）</t>
    <rPh sb="3" eb="7">
      <t>エイギョウニッスウ</t>
    </rPh>
    <rPh sb="13" eb="16">
      <t>ヒジョウキン</t>
    </rPh>
    <rPh sb="16" eb="20">
      <t>コヨウチンギン</t>
    </rPh>
    <phoneticPr fontId="1"/>
  </si>
  <si>
    <t>出典：簿価(整備・購入時の価格)（○○○）、設置・購入年（○○○）</t>
    <rPh sb="0" eb="2">
      <t>シュッテン</t>
    </rPh>
    <phoneticPr fontId="1"/>
  </si>
  <si>
    <t>　　　生産物単価（現況）（○○○）、生産物単価（計画）（○○○）</t>
    <rPh sb="3" eb="6">
      <t>セイサンブツ</t>
    </rPh>
    <rPh sb="6" eb="8">
      <t>タンカ</t>
    </rPh>
    <rPh sb="9" eb="11">
      <t>ゲンキョウ</t>
    </rPh>
    <rPh sb="18" eb="21">
      <t>セイサンブツ</t>
    </rPh>
    <rPh sb="21" eb="23">
      <t>タンカ</t>
    </rPh>
    <rPh sb="24" eb="26">
      <t>ケイカク</t>
    </rPh>
    <phoneticPr fontId="1"/>
  </si>
  <si>
    <t>　　　生産物単価（現況）（○○○）、計画生産物単価（計画）（○○○）</t>
    <rPh sb="3" eb="6">
      <t>セイサンブツ</t>
    </rPh>
    <rPh sb="6" eb="8">
      <t>タンカ</t>
    </rPh>
    <rPh sb="9" eb="11">
      <t>ゲンキョウ</t>
    </rPh>
    <rPh sb="18" eb="20">
      <t>ケイカク</t>
    </rPh>
    <rPh sb="20" eb="23">
      <t>セイサンブツ</t>
    </rPh>
    <rPh sb="23" eb="25">
      <t>タンカ</t>
    </rPh>
    <rPh sb="26" eb="28">
      <t>ケイカク</t>
    </rPh>
    <phoneticPr fontId="1"/>
  </si>
  <si>
    <t>いも類</t>
    <rPh sb="2" eb="3">
      <t>ルイ</t>
    </rPh>
    <phoneticPr fontId="1"/>
  </si>
  <si>
    <t>果菜類</t>
    <rPh sb="0" eb="3">
      <t>カサイルイ</t>
    </rPh>
    <phoneticPr fontId="1"/>
  </si>
  <si>
    <t>葉茎菜類</t>
    <rPh sb="0" eb="1">
      <t>ハ</t>
    </rPh>
    <rPh sb="1" eb="2">
      <t>クキ</t>
    </rPh>
    <rPh sb="2" eb="3">
      <t>サイ</t>
    </rPh>
    <rPh sb="3" eb="4">
      <t>ルイ</t>
    </rPh>
    <phoneticPr fontId="1"/>
  </si>
  <si>
    <t>根菜類</t>
    <rPh sb="0" eb="3">
      <t>コンサイルイ</t>
    </rPh>
    <phoneticPr fontId="1"/>
  </si>
  <si>
    <t>その他果樹</t>
    <rPh sb="2" eb="3">
      <t>タ</t>
    </rPh>
    <rPh sb="3" eb="5">
      <t>カジュ</t>
    </rPh>
    <phoneticPr fontId="1"/>
  </si>
  <si>
    <t>その他果樹</t>
    <rPh sb="2" eb="5">
      <t>タカジュ</t>
    </rPh>
    <phoneticPr fontId="1"/>
  </si>
  <si>
    <t>（畜産）</t>
    <rPh sb="1" eb="3">
      <t>チクサン</t>
    </rPh>
    <phoneticPr fontId="1"/>
  </si>
  <si>
    <r>
      <t>　老朽化した施設を改修することで節減される維持管理</t>
    </r>
    <r>
      <rPr>
        <sz val="11"/>
        <rFont val="ＭＳ ゴシック"/>
        <family val="3"/>
        <charset val="128"/>
      </rPr>
      <t>費</t>
    </r>
    <r>
      <rPr>
        <sz val="11"/>
        <color theme="1"/>
        <rFont val="ＭＳ ゴシック"/>
        <family val="3"/>
        <charset val="128"/>
      </rPr>
      <t>または新たな施設の整備により維持管理費が発生する効果（マイナス効果）を算定します。</t>
    </r>
    <rPh sb="1" eb="4">
      <t>ロウキュウカ</t>
    </rPh>
    <rPh sb="6" eb="8">
      <t>シセツ</t>
    </rPh>
    <rPh sb="9" eb="11">
      <t>カイシュウ</t>
    </rPh>
    <rPh sb="16" eb="18">
      <t>セツゲン</t>
    </rPh>
    <rPh sb="21" eb="23">
      <t>イジ</t>
    </rPh>
    <rPh sb="23" eb="25">
      <t>カンリ</t>
    </rPh>
    <rPh sb="29" eb="30">
      <t>アラ</t>
    </rPh>
    <rPh sb="32" eb="34">
      <t>シセツ</t>
    </rPh>
    <rPh sb="35" eb="37">
      <t>セイビ</t>
    </rPh>
    <rPh sb="40" eb="42">
      <t>イジ</t>
    </rPh>
    <rPh sb="42" eb="45">
      <t>カンリヒ</t>
    </rPh>
    <rPh sb="46" eb="48">
      <t>ハッセイ</t>
    </rPh>
    <rPh sb="50" eb="52">
      <t>コウカ</t>
    </rPh>
    <rPh sb="57" eb="59">
      <t>コウカ</t>
    </rPh>
    <rPh sb="61" eb="63">
      <t>サンテイ</t>
    </rPh>
    <phoneticPr fontId="1"/>
  </si>
  <si>
    <t>現在
年平均維持管理費</t>
    <phoneticPr fontId="1"/>
  </si>
  <si>
    <t>計画
年平均維持管理費</t>
    <phoneticPr fontId="1"/>
  </si>
  <si>
    <t>出典：現在年平均維持管理費（○○○）、計画年平均維持管理費（○○○）</t>
    <rPh sb="0" eb="2">
      <t>シュッテン</t>
    </rPh>
    <rPh sb="3" eb="5">
      <t>ゲンザイ</t>
    </rPh>
    <rPh sb="5" eb="6">
      <t>ネン</t>
    </rPh>
    <rPh sb="6" eb="8">
      <t>ヘイキン</t>
    </rPh>
    <rPh sb="8" eb="13">
      <t>イジカンリヒ</t>
    </rPh>
    <rPh sb="19" eb="21">
      <t>ケイカク</t>
    </rPh>
    <rPh sb="21" eb="24">
      <t>ネンヘイキン</t>
    </rPh>
    <rPh sb="24" eb="26">
      <t>イジ</t>
    </rPh>
    <rPh sb="26" eb="29">
      <t>カンリヒ</t>
    </rPh>
    <phoneticPr fontId="1"/>
  </si>
  <si>
    <t>※３　本表では、地域資源活用価値創出整備事業（農福連携型）で比較的算定対象になりやすいと想定される効果項目を抜粋しています。
　　　 このほかの効果項目については、「農山漁村振興交付金（地域資源活用価値創出対策のうち地域資源活用価値創出整備事業）
　　費用対効果算定要領」（令和４年４月１日付け３農振第3018号農村振興局長通知）をご参照いただき、年効果額の内訳を追加してください。</t>
    <rPh sb="3" eb="4">
      <t>ホン</t>
    </rPh>
    <rPh sb="4" eb="5">
      <t>ヒョウ</t>
    </rPh>
    <rPh sb="8" eb="18">
      <t>チイキシゲンカツヨウカチソウシュツ</t>
    </rPh>
    <rPh sb="18" eb="22">
      <t>セイビジギョウ</t>
    </rPh>
    <rPh sb="27" eb="28">
      <t>ガタ</t>
    </rPh>
    <rPh sb="93" eb="103">
      <t>チイキシゲンカツヨウカチソウシュツ</t>
    </rPh>
    <rPh sb="103" eb="105">
      <t>タイサク</t>
    </rPh>
    <rPh sb="108" eb="116">
      <t>チイキシゲンカツヨウカチ</t>
    </rPh>
    <rPh sb="116" eb="118">
      <t>ソウシュツ</t>
    </rPh>
    <rPh sb="118" eb="120">
      <t>セイビ</t>
    </rPh>
    <rPh sb="120" eb="122">
      <t>ジギョウ</t>
    </rPh>
    <rPh sb="137" eb="139">
      <t>レイワ</t>
    </rPh>
    <rPh sb="174" eb="175">
      <t>ネン</t>
    </rPh>
    <rPh sb="175" eb="177">
      <t>コウカ</t>
    </rPh>
    <rPh sb="177" eb="178">
      <t>ガク</t>
    </rPh>
    <rPh sb="179" eb="181">
      <t>ウチワケ</t>
    </rPh>
    <rPh sb="182" eb="184">
      <t>ツイカ</t>
    </rPh>
    <phoneticPr fontId="1"/>
  </si>
  <si>
    <t>原料用かんしょ</t>
    <rPh sb="0" eb="2">
      <t>ゲンリョウ</t>
    </rPh>
    <rPh sb="2" eb="3">
      <t>ヨウ</t>
    </rPh>
    <phoneticPr fontId="1"/>
  </si>
  <si>
    <t>原料用かんしょ</t>
    <phoneticPr fontId="1"/>
  </si>
  <si>
    <r>
      <t>　単収増加純益率（％）＝100-（100－作付増減純益率</t>
    </r>
    <r>
      <rPr>
        <vertAlign val="superscript"/>
        <sz val="11"/>
        <rFont val="ＭＳ ゴシック"/>
        <family val="3"/>
        <charset val="128"/>
      </rPr>
      <t>※１</t>
    </r>
    <r>
      <rPr>
        <sz val="11"/>
        <rFont val="ＭＳ ゴシック"/>
        <family val="3"/>
        <charset val="128"/>
      </rPr>
      <t>）×0.110</t>
    </r>
    <r>
      <rPr>
        <vertAlign val="superscript"/>
        <sz val="11"/>
        <rFont val="ＭＳ ゴシック"/>
        <family val="3"/>
        <charset val="128"/>
      </rPr>
      <t>※２</t>
    </r>
    <rPh sb="1" eb="3">
      <t>タンシュウ</t>
    </rPh>
    <rPh sb="3" eb="5">
      <t>ゾウカ</t>
    </rPh>
    <rPh sb="5" eb="7">
      <t>ジュンエキ</t>
    </rPh>
    <rPh sb="7" eb="8">
      <t>リツ</t>
    </rPh>
    <phoneticPr fontId="1"/>
  </si>
  <si>
    <t>　　　※２　0.110：作付増減生産費に対する単収増加生産費の比率（定数）</t>
    <rPh sb="12" eb="14">
      <t>サクツケ</t>
    </rPh>
    <rPh sb="14" eb="16">
      <t>ゾウゲン</t>
    </rPh>
    <rPh sb="16" eb="19">
      <t>セイサンヒ</t>
    </rPh>
    <rPh sb="20" eb="21">
      <t>タイ</t>
    </rPh>
    <rPh sb="23" eb="25">
      <t>タンシュウ</t>
    </rPh>
    <rPh sb="25" eb="27">
      <t>ゾウカ</t>
    </rPh>
    <rPh sb="27" eb="29">
      <t>セイサン</t>
    </rPh>
    <rPh sb="29" eb="30">
      <t>ヒ</t>
    </rPh>
    <rPh sb="31" eb="33">
      <t>ヒリツ</t>
    </rPh>
    <rPh sb="34" eb="36">
      <t>テイスウ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</si>
</sst>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 &quot;#,##0.0"/>
    <numFmt numFmtId="177" formatCode="#,##0;&quot;△ &quot;#,##0"/>
    <numFmt numFmtId="178" formatCode="#,##0.0_);[Red]\(#,##0.0\)"/>
    <numFmt numFmtId="179" formatCode="#,##0.00;&quot;△ &quot;#,##0.00"/>
    <numFmt numFmtId="180" formatCode="0;&quot;△ &quot;0"/>
    <numFmt numFmtId="181" formatCode="0.0000;&quot;△ &quot;0.0000"/>
    <numFmt numFmtId="182" formatCode="0.00;&quot;△ &quot;0.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b/>
      <sz val="11"/>
      <color rgb="FFFF0000"/>
      <name val="ＭＳ ゴシック"/>
      <family val="3"/>
      <charset val="128"/>
    </font>
    <font>
      <sz val="11"/>
      <name val="ＭＳ ゴシック"/>
      <family val="3"/>
      <charset val="128"/>
    </font>
    <font>
      <sz val="10"/>
      <color theme="1"/>
      <name val="ＭＳ ゴシック"/>
      <family val="3"/>
      <charset val="128"/>
    </font>
    <font>
      <sz val="11"/>
      <color rgb="FF0000FF"/>
      <name val="ＭＳ ゴシック"/>
      <family val="3"/>
      <charset val="128"/>
    </font>
    <font>
      <sz val="9"/>
      <color rgb="FF0000FF"/>
      <name val="ＭＳ ゴシック"/>
      <family val="3"/>
      <charset val="128"/>
    </font>
    <font>
      <sz val="20"/>
      <color theme="1"/>
      <name val="ＭＳ ゴシック"/>
      <family val="3"/>
      <charset val="128"/>
    </font>
    <font>
      <b/>
      <sz val="11"/>
      <name val="ＭＳ ゴシック"/>
      <family val="3"/>
      <charset val="128"/>
    </font>
    <font>
      <u/>
      <sz val="10"/>
      <color theme="10"/>
      <name val="ＭＳ ゴシック"/>
      <family val="3"/>
      <charset val="128"/>
    </font>
    <font>
      <b/>
      <sz val="12"/>
      <color indexed="12"/>
      <name val="ＭＳ ゴシック"/>
      <family val="3"/>
      <charset val="128"/>
    </font>
    <font>
      <sz val="11"/>
      <name val="ＭＳ Ｐゴシック"/>
      <family val="2"/>
      <charset val="128"/>
      <scheme val="minor"/>
    </font>
    <font>
      <vertAlign val="superscript"/>
      <sz val="11"/>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9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261">
    <xf numFmtId="0" fontId="0" fillId="0" borderId="0" xfId="0">
      <alignment vertical="center"/>
    </xf>
    <xf numFmtId="0" fontId="4" fillId="0" borderId="0" xfId="0" applyFont="1" applyProtection="1">
      <alignment vertical="center"/>
      <protection locked="0"/>
    </xf>
    <xf numFmtId="0" fontId="4" fillId="0" borderId="10" xfId="0" applyFont="1" applyBorder="1" applyAlignment="1" applyProtection="1">
      <alignment vertical="center" shrinkToFit="1"/>
      <protection locked="0"/>
    </xf>
    <xf numFmtId="0" fontId="4" fillId="0" borderId="1"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177" fontId="10" fillId="0" borderId="1" xfId="0" applyNumberFormat="1" applyFont="1" applyBorder="1" applyAlignment="1" applyProtection="1">
      <alignment vertical="center" shrinkToFit="1"/>
      <protection locked="0"/>
    </xf>
    <xf numFmtId="180" fontId="10" fillId="0" borderId="1" xfId="0" applyNumberFormat="1" applyFont="1" applyBorder="1" applyAlignment="1" applyProtection="1">
      <alignment vertical="center" shrinkToFit="1"/>
      <protection locked="0"/>
    </xf>
    <xf numFmtId="180" fontId="10" fillId="0" borderId="11" xfId="0" applyNumberFormat="1" applyFont="1" applyBorder="1" applyAlignment="1" applyProtection="1">
      <alignment vertical="center" shrinkToFit="1"/>
      <protection locked="0"/>
    </xf>
    <xf numFmtId="177" fontId="4" fillId="0" borderId="1" xfId="0" applyNumberFormat="1" applyFont="1" applyBorder="1" applyAlignment="1" applyProtection="1">
      <alignment vertical="center" shrinkToFit="1"/>
      <protection locked="0"/>
    </xf>
    <xf numFmtId="180" fontId="4" fillId="0" borderId="1" xfId="0" applyNumberFormat="1" applyFont="1" applyBorder="1" applyAlignment="1" applyProtection="1">
      <alignment vertical="center" shrinkToFit="1"/>
      <protection locked="0"/>
    </xf>
    <xf numFmtId="180" fontId="4" fillId="0" borderId="11" xfId="0" applyNumberFormat="1" applyFont="1" applyBorder="1" applyAlignment="1" applyProtection="1">
      <alignment vertical="center" shrinkToFit="1"/>
      <protection locked="0"/>
    </xf>
    <xf numFmtId="0" fontId="4" fillId="0" borderId="11" xfId="0" applyFont="1" applyBorder="1" applyAlignment="1" applyProtection="1">
      <alignment horizontal="center" vertical="center" shrinkToFit="1"/>
      <protection locked="0"/>
    </xf>
    <xf numFmtId="0" fontId="4" fillId="0" borderId="6" xfId="0" applyFont="1" applyBorder="1" applyAlignment="1" applyProtection="1">
      <alignment vertical="center" shrinkToFit="1"/>
      <protection locked="0"/>
    </xf>
    <xf numFmtId="0" fontId="4" fillId="0" borderId="7" xfId="0" applyFont="1" applyBorder="1" applyAlignment="1" applyProtection="1">
      <alignment horizontal="left" vertical="center"/>
      <protection locked="0"/>
    </xf>
    <xf numFmtId="177" fontId="4" fillId="0" borderId="0" xfId="0" applyNumberFormat="1" applyFont="1" applyProtection="1">
      <alignment vertical="center"/>
      <protection locked="0"/>
    </xf>
    <xf numFmtId="0" fontId="9" fillId="0" borderId="0" xfId="0" applyFont="1" applyProtection="1">
      <alignment vertical="center"/>
      <protection locked="0"/>
    </xf>
    <xf numFmtId="0" fontId="10" fillId="0" borderId="0" xfId="0" applyFont="1" applyProtection="1">
      <alignment vertical="center"/>
      <protection locked="0"/>
    </xf>
    <xf numFmtId="0" fontId="4" fillId="0" borderId="0" xfId="0" applyFont="1" applyAlignment="1" applyProtection="1">
      <alignment horizontal="left" vertical="top" wrapText="1"/>
      <protection locked="0"/>
    </xf>
    <xf numFmtId="177" fontId="10" fillId="0" borderId="1" xfId="1" applyNumberFormat="1" applyFont="1" applyFill="1" applyBorder="1" applyAlignment="1" applyProtection="1">
      <alignment vertical="center" shrinkToFit="1"/>
      <protection locked="0"/>
    </xf>
    <xf numFmtId="177" fontId="10" fillId="0" borderId="1" xfId="1" applyNumberFormat="1" applyFont="1" applyFill="1" applyBorder="1" applyAlignment="1" applyProtection="1">
      <alignment vertical="top" shrinkToFit="1"/>
      <protection locked="0"/>
    </xf>
    <xf numFmtId="177" fontId="4" fillId="0" borderId="6" xfId="1" applyNumberFormat="1" applyFont="1" applyFill="1" applyBorder="1" applyAlignment="1" applyProtection="1">
      <alignment vertical="top" shrinkToFit="1"/>
      <protection locked="0"/>
    </xf>
    <xf numFmtId="177" fontId="4" fillId="0" borderId="10" xfId="1" applyNumberFormat="1" applyFont="1" applyFill="1" applyBorder="1" applyAlignment="1" applyProtection="1">
      <alignment vertical="top" shrinkToFit="1"/>
      <protection locked="0"/>
    </xf>
    <xf numFmtId="0" fontId="4" fillId="0" borderId="0" xfId="0" applyFont="1" applyAlignment="1" applyProtection="1">
      <alignment vertical="top" wrapText="1"/>
      <protection locked="0"/>
    </xf>
    <xf numFmtId="177" fontId="4" fillId="0" borderId="0" xfId="1" applyNumberFormat="1" applyFont="1" applyFill="1" applyBorder="1" applyAlignment="1" applyProtection="1">
      <alignment vertical="top" wrapText="1"/>
      <protection locked="0"/>
    </xf>
    <xf numFmtId="38" fontId="10" fillId="0" borderId="1" xfId="1" applyFont="1" applyFill="1" applyBorder="1" applyAlignment="1" applyProtection="1">
      <alignment vertical="center" shrinkToFit="1"/>
      <protection locked="0"/>
    </xf>
    <xf numFmtId="38" fontId="10" fillId="0" borderId="1" xfId="1" applyFont="1" applyFill="1" applyBorder="1" applyAlignment="1" applyProtection="1">
      <alignment vertical="top" shrinkToFit="1"/>
      <protection locked="0"/>
    </xf>
    <xf numFmtId="179" fontId="10" fillId="0" borderId="1" xfId="1" applyNumberFormat="1" applyFont="1" applyFill="1" applyBorder="1" applyAlignment="1" applyProtection="1">
      <alignment vertical="center" shrinkToFit="1"/>
      <protection locked="0"/>
    </xf>
    <xf numFmtId="38" fontId="6" fillId="0" borderId="6" xfId="1" applyFont="1" applyFill="1" applyBorder="1" applyAlignment="1" applyProtection="1">
      <alignment vertical="center" shrinkToFit="1"/>
      <protection locked="0"/>
    </xf>
    <xf numFmtId="38" fontId="4" fillId="0" borderId="6" xfId="1" applyFont="1" applyFill="1" applyBorder="1" applyAlignment="1" applyProtection="1">
      <alignment vertical="center" shrinkToFit="1"/>
      <protection locked="0"/>
    </xf>
    <xf numFmtId="38" fontId="4" fillId="0" borderId="6" xfId="1" applyFont="1" applyFill="1" applyBorder="1" applyAlignment="1" applyProtection="1">
      <alignment vertical="top" shrinkToFit="1"/>
      <protection locked="0"/>
    </xf>
    <xf numFmtId="38" fontId="4" fillId="0" borderId="10" xfId="1" applyFont="1" applyFill="1" applyBorder="1" applyAlignment="1" applyProtection="1">
      <alignment vertical="center" shrinkToFit="1"/>
      <protection locked="0"/>
    </xf>
    <xf numFmtId="38" fontId="6" fillId="0" borderId="0" xfId="1" applyFont="1" applyFill="1" applyBorder="1" applyAlignment="1" applyProtection="1">
      <alignment vertical="center" wrapText="1"/>
      <protection locked="0"/>
    </xf>
    <xf numFmtId="38" fontId="4" fillId="0" borderId="0" xfId="1" applyFont="1" applyFill="1" applyBorder="1" applyAlignment="1" applyProtection="1">
      <alignment vertical="center"/>
      <protection locked="0"/>
    </xf>
    <xf numFmtId="38" fontId="4" fillId="0" borderId="0" xfId="1" applyFont="1" applyFill="1" applyBorder="1" applyAlignment="1" applyProtection="1">
      <alignment vertical="top" wrapText="1"/>
      <protection locked="0"/>
    </xf>
    <xf numFmtId="177" fontId="4" fillId="0" borderId="0" xfId="1" applyNumberFormat="1" applyFont="1" applyFill="1" applyBorder="1" applyAlignment="1" applyProtection="1">
      <alignment horizontal="right" vertical="center" wrapText="1"/>
      <protection locked="0"/>
    </xf>
    <xf numFmtId="0" fontId="10" fillId="0" borderId="3" xfId="0" applyFont="1" applyBorder="1" applyAlignment="1" applyProtection="1">
      <alignment vertical="center" shrinkToFit="1"/>
      <protection locked="0"/>
    </xf>
    <xf numFmtId="38" fontId="10" fillId="0" borderId="3" xfId="1" applyFont="1" applyFill="1" applyBorder="1" applyAlignment="1" applyProtection="1">
      <alignment vertical="center" shrinkToFit="1"/>
      <protection locked="0"/>
    </xf>
    <xf numFmtId="38" fontId="10" fillId="0" borderId="3" xfId="1" applyFont="1" applyFill="1" applyBorder="1" applyAlignment="1" applyProtection="1">
      <alignment vertical="top" shrinkToFit="1"/>
      <protection locked="0"/>
    </xf>
    <xf numFmtId="38" fontId="11" fillId="0" borderId="1" xfId="1" applyFont="1" applyFill="1" applyBorder="1" applyAlignment="1" applyProtection="1">
      <alignment vertical="center" shrinkToFit="1"/>
      <protection locked="0"/>
    </xf>
    <xf numFmtId="179" fontId="10" fillId="0" borderId="1" xfId="1" applyNumberFormat="1" applyFont="1" applyFill="1" applyBorder="1" applyAlignment="1" applyProtection="1">
      <alignment vertical="top" shrinkToFit="1"/>
      <protection locked="0"/>
    </xf>
    <xf numFmtId="176" fontId="11" fillId="0" borderId="1" xfId="1" applyNumberFormat="1" applyFont="1" applyFill="1" applyBorder="1" applyAlignment="1" applyProtection="1">
      <alignment vertical="center" shrinkToFit="1"/>
      <protection locked="0"/>
    </xf>
    <xf numFmtId="179" fontId="10" fillId="0" borderId="1" xfId="0" applyNumberFormat="1" applyFont="1" applyBorder="1" applyAlignment="1" applyProtection="1">
      <alignment vertical="center" shrinkToFit="1"/>
      <protection locked="0"/>
    </xf>
    <xf numFmtId="38" fontId="10" fillId="0" borderId="1" xfId="1" applyFont="1" applyBorder="1" applyAlignment="1" applyProtection="1">
      <alignment vertical="center" shrinkToFit="1"/>
      <protection locked="0"/>
    </xf>
    <xf numFmtId="176" fontId="4" fillId="0" borderId="6" xfId="1" applyNumberFormat="1" applyFont="1" applyFill="1" applyBorder="1" applyAlignment="1" applyProtection="1">
      <alignment vertical="center" shrinkToFit="1"/>
      <protection locked="0"/>
    </xf>
    <xf numFmtId="176" fontId="4" fillId="0" borderId="6" xfId="0" applyNumberFormat="1" applyFont="1" applyBorder="1" applyAlignment="1" applyProtection="1">
      <alignment vertical="center" shrinkToFit="1"/>
      <protection locked="0"/>
    </xf>
    <xf numFmtId="177" fontId="10" fillId="0" borderId="1" xfId="1" applyNumberFormat="1" applyFont="1" applyBorder="1" applyAlignment="1" applyProtection="1">
      <alignment vertical="center" shrinkToFit="1"/>
      <protection locked="0"/>
    </xf>
    <xf numFmtId="179" fontId="10" fillId="0" borderId="1" xfId="1" applyNumberFormat="1" applyFont="1" applyBorder="1" applyAlignment="1" applyProtection="1">
      <alignment vertical="center" shrinkToFit="1"/>
      <protection locked="0"/>
    </xf>
    <xf numFmtId="0" fontId="10" fillId="0" borderId="1" xfId="0" quotePrefix="1" applyFont="1" applyBorder="1" applyAlignment="1" applyProtection="1">
      <alignment horizontal="right" vertical="center" shrinkToFit="1"/>
      <protection locked="0"/>
    </xf>
    <xf numFmtId="0" fontId="4" fillId="0" borderId="0" xfId="0" applyFont="1" applyAlignment="1" applyProtection="1">
      <protection locked="0"/>
    </xf>
    <xf numFmtId="0" fontId="12" fillId="0" borderId="0" xfId="0" applyFont="1" applyProtection="1">
      <alignment vertical="center"/>
      <protection locked="0"/>
    </xf>
    <xf numFmtId="0" fontId="4" fillId="0" borderId="0" xfId="0" quotePrefix="1" applyFont="1" applyProtection="1">
      <alignment vertical="center"/>
      <protection locked="0"/>
    </xf>
    <xf numFmtId="0" fontId="8" fillId="0" borderId="0" xfId="0" applyFont="1" applyProtection="1">
      <alignment vertical="center"/>
      <protection locked="0"/>
    </xf>
    <xf numFmtId="0" fontId="4" fillId="0" borderId="0" xfId="0" applyFont="1" applyAlignment="1" applyProtection="1">
      <alignment vertical="top"/>
      <protection locked="0"/>
    </xf>
    <xf numFmtId="0" fontId="10" fillId="0" borderId="9"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4" fillId="0" borderId="9" xfId="0" applyFont="1" applyBorder="1" applyProtection="1">
      <alignment vertical="center"/>
      <protection locked="0"/>
    </xf>
    <xf numFmtId="0" fontId="4" fillId="0" borderId="1" xfId="0" applyFont="1" applyBorder="1" applyAlignment="1" applyProtection="1">
      <alignment horizontal="right" vertical="center" shrinkToFit="1"/>
      <protection locked="0"/>
    </xf>
    <xf numFmtId="0" fontId="4" fillId="0" borderId="0" xfId="0" applyFont="1">
      <alignment vertical="center"/>
    </xf>
    <xf numFmtId="0" fontId="5" fillId="0" borderId="0" xfId="0" applyFont="1">
      <alignment vertical="center"/>
    </xf>
    <xf numFmtId="0" fontId="4" fillId="0" borderId="0" xfId="0" applyFont="1" applyAlignment="1">
      <alignment horizontal="left" vertical="top" wrapText="1"/>
    </xf>
    <xf numFmtId="0" fontId="4" fillId="0" borderId="0" xfId="0" applyFont="1" applyAlignment="1">
      <alignment vertical="center" shrinkToFit="1"/>
    </xf>
    <xf numFmtId="0" fontId="4" fillId="0" borderId="5" xfId="0" applyFont="1" applyBorder="1" applyAlignment="1">
      <alignment horizontal="center" vertical="center" shrinkToFit="1"/>
    </xf>
    <xf numFmtId="0" fontId="4" fillId="0" borderId="5"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3" xfId="0" applyFont="1" applyBorder="1" applyAlignment="1">
      <alignment vertical="center" shrinkToFit="1"/>
    </xf>
    <xf numFmtId="0" fontId="4" fillId="0" borderId="3" xfId="0" applyFont="1" applyBorder="1" applyAlignment="1">
      <alignment horizontal="center" vertical="center" shrinkToFit="1"/>
    </xf>
    <xf numFmtId="0" fontId="4" fillId="0" borderId="3" xfId="0" applyFont="1" applyBorder="1" applyAlignment="1">
      <alignment horizontal="center" vertical="top" shrinkToFit="1"/>
    </xf>
    <xf numFmtId="177" fontId="4" fillId="2" borderId="1" xfId="1" applyNumberFormat="1" applyFont="1" applyFill="1" applyBorder="1" applyAlignment="1" applyProtection="1">
      <alignment vertical="top" shrinkToFit="1"/>
    </xf>
    <xf numFmtId="0" fontId="9" fillId="0" borderId="0" xfId="0" applyFont="1" applyAlignment="1" applyProtection="1">
      <alignment horizontal="left" vertical="top" wrapText="1"/>
      <protection locked="0"/>
    </xf>
    <xf numFmtId="0" fontId="0" fillId="0" borderId="0" xfId="0" applyAlignment="1">
      <alignment horizontal="left" vertical="top"/>
    </xf>
    <xf numFmtId="0" fontId="4" fillId="0" borderId="1" xfId="0" applyFont="1" applyBorder="1" applyAlignment="1">
      <alignment horizontal="center" vertical="center" shrinkToFit="1"/>
    </xf>
    <xf numFmtId="0" fontId="9" fillId="0" borderId="5" xfId="0" applyFont="1" applyBorder="1" applyAlignment="1">
      <alignment horizontal="center" vertical="center" shrinkToFit="1"/>
    </xf>
    <xf numFmtId="0" fontId="4" fillId="0" borderId="1" xfId="0" applyFont="1" applyBorder="1" applyAlignment="1">
      <alignment vertical="center" shrinkToFit="1"/>
    </xf>
    <xf numFmtId="177" fontId="4" fillId="2" borderId="11" xfId="1" applyNumberFormat="1" applyFont="1" applyFill="1" applyBorder="1" applyAlignment="1" applyProtection="1">
      <alignment vertical="center" shrinkToFit="1"/>
    </xf>
    <xf numFmtId="0" fontId="4" fillId="0" borderId="10" xfId="0" applyFont="1" applyBorder="1" applyAlignment="1">
      <alignment vertical="center" shrinkToFit="1"/>
    </xf>
    <xf numFmtId="0" fontId="9"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4" xfId="0" applyFont="1" applyBorder="1" applyAlignment="1">
      <alignment horizontal="center" vertical="center" shrinkToFit="1"/>
    </xf>
    <xf numFmtId="0" fontId="4" fillId="0" borderId="4" xfId="0" applyFont="1" applyBorder="1" applyAlignment="1">
      <alignment vertical="center" shrinkToFit="1"/>
    </xf>
    <xf numFmtId="0" fontId="9" fillId="0" borderId="12"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20" xfId="0" applyFont="1" applyBorder="1" applyAlignment="1">
      <alignment horizontal="center" vertical="center" shrinkToFit="1"/>
    </xf>
    <xf numFmtId="176" fontId="4" fillId="2" borderId="11" xfId="1" applyNumberFormat="1" applyFont="1" applyFill="1" applyBorder="1" applyAlignment="1" applyProtection="1">
      <alignment vertical="center" shrinkToFit="1"/>
    </xf>
    <xf numFmtId="181" fontId="4" fillId="2" borderId="11" xfId="1" applyNumberFormat="1" applyFont="1" applyFill="1" applyBorder="1" applyAlignment="1" applyProtection="1">
      <alignment vertical="center" shrinkToFit="1"/>
    </xf>
    <xf numFmtId="182" fontId="7" fillId="3" borderId="11" xfId="0" applyNumberFormat="1" applyFont="1" applyFill="1" applyBorder="1" applyAlignment="1">
      <alignment vertical="center" shrinkToFit="1"/>
    </xf>
    <xf numFmtId="0" fontId="6" fillId="0" borderId="1" xfId="0" quotePrefix="1" applyFont="1" applyBorder="1" applyAlignment="1">
      <alignment vertical="center" wrapText="1" shrinkToFit="1"/>
    </xf>
    <xf numFmtId="0" fontId="4" fillId="2" borderId="11" xfId="0" applyFont="1" applyFill="1" applyBorder="1" applyAlignment="1">
      <alignment horizontal="right" vertical="center" shrinkToFit="1"/>
    </xf>
    <xf numFmtId="38" fontId="4" fillId="2" borderId="10" xfId="1" applyFont="1" applyFill="1" applyBorder="1" applyAlignment="1" applyProtection="1">
      <alignment vertical="center" shrinkToFit="1"/>
    </xf>
    <xf numFmtId="178" fontId="4" fillId="2" borderId="11" xfId="1" applyNumberFormat="1" applyFont="1" applyFill="1" applyBorder="1" applyAlignment="1" applyProtection="1">
      <alignment vertical="center" shrinkToFit="1"/>
    </xf>
    <xf numFmtId="0" fontId="9" fillId="0" borderId="0" xfId="0" applyFont="1">
      <alignment vertical="center"/>
    </xf>
    <xf numFmtId="0" fontId="9" fillId="0" borderId="12" xfId="0" applyFont="1" applyBorder="1">
      <alignment vertical="center"/>
    </xf>
    <xf numFmtId="0" fontId="9" fillId="0" borderId="7" xfId="0" applyFont="1" applyBorder="1">
      <alignment vertical="center"/>
    </xf>
    <xf numFmtId="0" fontId="9" fillId="0" borderId="13" xfId="0" applyFont="1" applyBorder="1">
      <alignment vertical="center"/>
    </xf>
    <xf numFmtId="0" fontId="9" fillId="0" borderId="9" xfId="0" applyFont="1" applyBorder="1">
      <alignment vertical="center"/>
    </xf>
    <xf numFmtId="0" fontId="9" fillId="0" borderId="0" xfId="0" applyFont="1" applyAlignment="1">
      <alignment vertical="center" shrinkToFit="1"/>
    </xf>
    <xf numFmtId="0" fontId="9" fillId="0" borderId="8" xfId="0" applyFont="1" applyBorder="1" applyAlignment="1">
      <alignment vertical="center" shrinkToFit="1"/>
    </xf>
    <xf numFmtId="0" fontId="9" fillId="0" borderId="0" xfId="0" applyFont="1" applyAlignment="1">
      <alignment vertical="top" wrapText="1"/>
    </xf>
    <xf numFmtId="0" fontId="9" fillId="0" borderId="9" xfId="0" applyFont="1" applyBorder="1" applyAlignment="1">
      <alignment vertical="top"/>
    </xf>
    <xf numFmtId="0" fontId="9" fillId="0" borderId="0" xfId="0" applyFont="1" applyAlignment="1">
      <alignment vertical="top"/>
    </xf>
    <xf numFmtId="0" fontId="9" fillId="0" borderId="8" xfId="0" applyFont="1" applyBorder="1" applyAlignment="1">
      <alignment vertical="top"/>
    </xf>
    <xf numFmtId="0" fontId="9" fillId="0" borderId="9" xfId="0" applyFont="1" applyBorder="1" applyAlignment="1">
      <alignment horizontal="left" vertical="top"/>
    </xf>
    <xf numFmtId="0" fontId="9" fillId="0" borderId="0" xfId="0" applyFont="1" applyAlignment="1">
      <alignment horizontal="left" vertical="top"/>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0" xfId="0" applyFont="1" applyAlignment="1">
      <alignment horizontal="left" vertical="top" shrinkToFit="1"/>
    </xf>
    <xf numFmtId="0" fontId="9" fillId="0" borderId="14" xfId="0" applyFont="1" applyBorder="1">
      <alignment vertical="center"/>
    </xf>
    <xf numFmtId="0" fontId="9" fillId="0" borderId="2" xfId="0" applyFont="1" applyBorder="1">
      <alignment vertical="center"/>
    </xf>
    <xf numFmtId="0" fontId="9" fillId="0" borderId="2" xfId="0" applyFont="1" applyBorder="1" applyAlignment="1">
      <alignment vertical="center" shrinkToFit="1"/>
    </xf>
    <xf numFmtId="0" fontId="9" fillId="0" borderId="15" xfId="0" applyFont="1" applyBorder="1" applyAlignment="1">
      <alignment vertical="center" shrinkToFit="1"/>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4" fillId="0" borderId="0" xfId="2" applyFont="1" applyProtection="1">
      <alignment vertical="center"/>
    </xf>
    <xf numFmtId="0" fontId="13" fillId="0" borderId="0" xfId="0" applyFont="1">
      <alignment vertical="center"/>
    </xf>
    <xf numFmtId="0" fontId="4" fillId="0" borderId="0" xfId="0" applyFont="1" applyAlignment="1">
      <alignment horizontal="distributed" vertical="center"/>
    </xf>
    <xf numFmtId="0" fontId="9" fillId="0" borderId="0" xfId="0" applyFont="1" applyAlignment="1">
      <alignment horizontal="right" vertical="center"/>
    </xf>
    <xf numFmtId="0" fontId="4" fillId="0" borderId="5" xfId="0" applyFont="1" applyBorder="1" applyAlignment="1">
      <alignment horizontal="center" vertical="center" wrapText="1"/>
    </xf>
    <xf numFmtId="0" fontId="4" fillId="0" borderId="3" xfId="0" applyFont="1" applyBorder="1" applyAlignment="1">
      <alignment horizontal="left" vertical="top" wrapText="1"/>
    </xf>
    <xf numFmtId="0" fontId="4" fillId="0" borderId="3" xfId="0" applyFont="1" applyBorder="1" applyAlignment="1">
      <alignment horizontal="center" vertical="center" wrapText="1"/>
    </xf>
    <xf numFmtId="179" fontId="4" fillId="2" borderId="1" xfId="0" applyNumberFormat="1" applyFont="1" applyFill="1" applyBorder="1" applyAlignment="1">
      <alignment vertical="center" shrinkToFit="1"/>
    </xf>
    <xf numFmtId="38" fontId="4" fillId="2" borderId="1" xfId="1" applyFont="1" applyFill="1" applyBorder="1" applyAlignment="1" applyProtection="1">
      <alignment vertical="center" shrinkToFit="1"/>
    </xf>
    <xf numFmtId="0" fontId="5" fillId="0" borderId="0" xfId="0" applyFont="1" applyAlignment="1">
      <alignment horizontal="center" vertical="center"/>
    </xf>
    <xf numFmtId="0" fontId="4" fillId="0" borderId="0" xfId="0" applyFont="1" applyAlignment="1">
      <alignment horizontal="right" vertical="center"/>
    </xf>
    <xf numFmtId="0" fontId="4" fillId="0" borderId="3" xfId="0" applyFont="1" applyBorder="1" applyAlignment="1">
      <alignment horizontal="right" vertical="center" shrinkToFit="1"/>
    </xf>
    <xf numFmtId="0" fontId="8" fillId="0" borderId="1" xfId="0" applyFont="1" applyBorder="1">
      <alignment vertical="center"/>
    </xf>
    <xf numFmtId="0" fontId="8" fillId="0" borderId="1" xfId="0" applyFont="1" applyBorder="1" applyAlignment="1">
      <alignment horizontal="right" vertical="center"/>
    </xf>
    <xf numFmtId="0" fontId="8" fillId="0" borderId="4" xfId="0" applyFont="1" applyBorder="1" applyAlignment="1">
      <alignment horizontal="right" vertical="center"/>
    </xf>
    <xf numFmtId="0" fontId="8" fillId="0" borderId="5" xfId="0" applyFont="1" applyBorder="1">
      <alignment vertical="center"/>
    </xf>
    <xf numFmtId="0" fontId="8" fillId="0" borderId="5" xfId="0" applyFont="1" applyBorder="1" applyAlignment="1">
      <alignment horizontal="right" vertical="center"/>
    </xf>
    <xf numFmtId="0" fontId="8" fillId="0" borderId="9" xfId="0" applyFont="1" applyBorder="1">
      <alignment vertical="center"/>
    </xf>
    <xf numFmtId="0" fontId="8" fillId="0" borderId="8"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3" xfId="0" applyFont="1" applyBorder="1">
      <alignment vertical="center"/>
    </xf>
    <xf numFmtId="0" fontId="8" fillId="0" borderId="3" xfId="0" applyFont="1" applyBorder="1" applyAlignment="1">
      <alignment horizontal="right" vertical="center"/>
    </xf>
    <xf numFmtId="0" fontId="4" fillId="0" borderId="0" xfId="0" applyFont="1" applyAlignment="1"/>
    <xf numFmtId="0" fontId="4" fillId="0" borderId="0" xfId="0" applyFont="1" applyAlignment="1">
      <alignment vertical="top"/>
    </xf>
    <xf numFmtId="0" fontId="6" fillId="0" borderId="0" xfId="0" applyFont="1" applyAlignment="1">
      <alignment horizontal="right" vertical="top"/>
    </xf>
    <xf numFmtId="0" fontId="4" fillId="0" borderId="3" xfId="0" applyFont="1" applyBorder="1" applyAlignment="1">
      <alignment horizontal="left" vertical="top" shrinkToFit="1"/>
    </xf>
    <xf numFmtId="0" fontId="4" fillId="0" borderId="3" xfId="0" applyFont="1" applyBorder="1" applyAlignment="1">
      <alignment horizontal="center" vertical="center" wrapText="1" shrinkToFit="1"/>
    </xf>
    <xf numFmtId="177" fontId="4" fillId="2" borderId="1" xfId="0" applyNumberFormat="1" applyFont="1" applyFill="1" applyBorder="1" applyAlignment="1">
      <alignment vertical="center" shrinkToFit="1"/>
    </xf>
    <xf numFmtId="0" fontId="8" fillId="0" borderId="0" xfId="0" applyFont="1" applyAlignment="1">
      <alignment horizontal="right" vertical="center"/>
    </xf>
    <xf numFmtId="0" fontId="8" fillId="0" borderId="0" xfId="0" quotePrefix="1" applyFont="1">
      <alignment vertical="center"/>
    </xf>
    <xf numFmtId="0" fontId="8" fillId="0" borderId="0" xfId="0" applyFont="1">
      <alignment vertical="center"/>
    </xf>
    <xf numFmtId="0" fontId="8" fillId="0" borderId="9" xfId="0" quotePrefix="1" applyFont="1" applyBorder="1">
      <alignment vertical="center"/>
    </xf>
    <xf numFmtId="0" fontId="4" fillId="0" borderId="0" xfId="0" applyFont="1" applyAlignment="1">
      <alignment horizontal="left" vertical="center"/>
    </xf>
    <xf numFmtId="0" fontId="4" fillId="0" borderId="4" xfId="0" applyFont="1" applyBorder="1" applyAlignment="1">
      <alignment horizontal="center" vertical="top" shrinkToFit="1"/>
    </xf>
    <xf numFmtId="176" fontId="4" fillId="0" borderId="3" xfId="1" applyNumberFormat="1" applyFont="1" applyFill="1" applyBorder="1" applyAlignment="1" applyProtection="1">
      <alignment horizontal="center" vertical="top" shrinkToFit="1"/>
    </xf>
    <xf numFmtId="0" fontId="4" fillId="0" borderId="3" xfId="0" applyFont="1" applyBorder="1" applyAlignment="1">
      <alignment horizontal="center" vertical="top" wrapText="1" shrinkToFit="1"/>
    </xf>
    <xf numFmtId="0" fontId="4" fillId="0" borderId="0" xfId="0" applyFont="1" applyAlignment="1">
      <alignment vertical="top" wrapText="1"/>
    </xf>
    <xf numFmtId="177" fontId="4" fillId="0" borderId="4" xfId="0" applyNumberFormat="1" applyFont="1" applyBorder="1" applyAlignment="1">
      <alignment horizontal="center" vertical="center" shrinkToFit="1"/>
    </xf>
    <xf numFmtId="177" fontId="4" fillId="0" borderId="3" xfId="1" applyNumberFormat="1" applyFont="1" applyFill="1" applyBorder="1" applyAlignment="1" applyProtection="1">
      <alignment horizontal="center" vertical="center" shrinkToFit="1"/>
    </xf>
    <xf numFmtId="177" fontId="4" fillId="0" borderId="3" xfId="0" applyNumberFormat="1" applyFont="1" applyBorder="1" applyAlignment="1">
      <alignment horizontal="center" vertical="center" shrinkToFit="1"/>
    </xf>
    <xf numFmtId="177" fontId="4" fillId="2" borderId="1" xfId="1" applyNumberFormat="1" applyFont="1" applyFill="1" applyBorder="1" applyAlignment="1" applyProtection="1">
      <alignment vertical="center" shrinkToFit="1"/>
    </xf>
    <xf numFmtId="177" fontId="4" fillId="2" borderId="3" xfId="1" applyNumberFormat="1" applyFont="1" applyFill="1" applyBorder="1" applyAlignment="1" applyProtection="1">
      <alignment vertical="center" shrinkToFit="1"/>
    </xf>
    <xf numFmtId="177" fontId="4" fillId="2" borderId="3" xfId="1" applyNumberFormat="1" applyFont="1" applyFill="1" applyBorder="1" applyAlignment="1" applyProtection="1">
      <alignment vertical="top" shrinkToFit="1"/>
    </xf>
    <xf numFmtId="38" fontId="4" fillId="0" borderId="0" xfId="1" applyFont="1" applyFill="1" applyBorder="1" applyProtection="1">
      <alignment vertical="center"/>
    </xf>
    <xf numFmtId="38" fontId="4" fillId="0" borderId="3" xfId="1" applyFont="1" applyFill="1" applyBorder="1" applyAlignment="1" applyProtection="1">
      <alignment horizontal="center" vertical="top" shrinkToFit="1"/>
    </xf>
    <xf numFmtId="177" fontId="4" fillId="2" borderId="1" xfId="1" applyNumberFormat="1" applyFont="1" applyFill="1" applyBorder="1" applyAlignment="1" applyProtection="1">
      <alignment horizontal="right" vertical="center" shrinkToFit="1"/>
    </xf>
    <xf numFmtId="0" fontId="4" fillId="0" borderId="0" xfId="0" applyFont="1" applyAlignment="1" applyProtection="1">
      <alignment horizontal="left" vertical="top"/>
      <protection locked="0"/>
    </xf>
    <xf numFmtId="0" fontId="4" fillId="0" borderId="0" xfId="0" applyFont="1" applyAlignment="1">
      <alignment horizontal="left" vertical="top"/>
    </xf>
    <xf numFmtId="180" fontId="4" fillId="2" borderId="1" xfId="0" applyNumberFormat="1" applyFont="1" applyFill="1" applyBorder="1" applyAlignment="1">
      <alignment vertical="center" shrinkToFit="1"/>
    </xf>
    <xf numFmtId="0" fontId="9" fillId="0" borderId="11" xfId="0" applyFont="1" applyBorder="1" applyAlignment="1">
      <alignment horizontal="centerContinuous" vertical="center"/>
    </xf>
    <xf numFmtId="0" fontId="9" fillId="0" borderId="6" xfId="0" applyFont="1" applyBorder="1" applyAlignment="1">
      <alignment horizontal="centerContinuous" vertical="center"/>
    </xf>
    <xf numFmtId="0" fontId="9" fillId="0" borderId="10" xfId="0" applyFont="1" applyBorder="1" applyAlignment="1">
      <alignment horizontal="centerContinuous" vertical="center"/>
    </xf>
    <xf numFmtId="0" fontId="9" fillId="0" borderId="8" xfId="0" applyFont="1" applyBorder="1">
      <alignment vertical="center"/>
    </xf>
    <xf numFmtId="0" fontId="9" fillId="0" borderId="16" xfId="0" applyFont="1" applyBorder="1" applyAlignment="1">
      <alignment vertical="top"/>
    </xf>
    <xf numFmtId="0" fontId="9" fillId="0" borderId="17" xfId="0" applyFont="1" applyBorder="1">
      <alignment vertical="center"/>
    </xf>
    <xf numFmtId="0" fontId="9" fillId="0" borderId="18" xfId="0" applyFont="1" applyBorder="1">
      <alignment vertical="center"/>
    </xf>
    <xf numFmtId="0" fontId="9" fillId="0" borderId="15" xfId="0" applyFont="1" applyBorder="1">
      <alignment vertical="center"/>
    </xf>
    <xf numFmtId="0" fontId="4" fillId="0" borderId="6" xfId="0" applyFont="1" applyBorder="1" applyAlignment="1">
      <alignment horizontal="centerContinuous" vertical="center"/>
    </xf>
    <xf numFmtId="0" fontId="4" fillId="0" borderId="10" xfId="0" applyFont="1" applyBorder="1" applyAlignment="1">
      <alignment horizontal="centerContinuous" vertical="center"/>
    </xf>
    <xf numFmtId="0" fontId="4" fillId="0" borderId="8" xfId="0" applyFont="1" applyBorder="1" applyAlignment="1">
      <alignment horizontal="left" vertical="center"/>
    </xf>
    <xf numFmtId="0" fontId="4" fillId="0" borderId="8" xfId="0" applyFont="1" applyBorder="1">
      <alignment vertical="center"/>
    </xf>
    <xf numFmtId="0" fontId="4" fillId="0" borderId="2" xfId="0" applyFont="1" applyBorder="1">
      <alignment vertical="center"/>
    </xf>
    <xf numFmtId="0" fontId="4" fillId="0" borderId="15" xfId="0" applyFont="1" applyBorder="1">
      <alignment vertical="center"/>
    </xf>
    <xf numFmtId="0" fontId="9" fillId="0" borderId="7"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center" vertical="center" shrinkToFit="1"/>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19" xfId="0" applyFont="1" applyBorder="1" applyAlignment="1">
      <alignment horizontal="center" vertical="center" wrapText="1" shrinkToFit="1"/>
    </xf>
    <xf numFmtId="0" fontId="9" fillId="0" borderId="20" xfId="0" applyFont="1" applyBorder="1" applyAlignment="1">
      <alignment horizontal="center" vertical="center" wrapText="1" shrinkToFit="1"/>
    </xf>
    <xf numFmtId="0" fontId="0" fillId="0" borderId="0" xfId="0" applyAlignment="1">
      <alignment horizontal="left" vertical="top" wrapText="1"/>
    </xf>
    <xf numFmtId="0" fontId="4" fillId="0" borderId="1" xfId="0" applyFont="1" applyBorder="1" applyAlignment="1">
      <alignment vertical="center" shrinkToFit="1"/>
    </xf>
    <xf numFmtId="0" fontId="4" fillId="0" borderId="5" xfId="0" applyFont="1" applyBorder="1" applyAlignment="1">
      <alignment vertical="center" shrinkToFit="1"/>
    </xf>
    <xf numFmtId="0" fontId="8" fillId="0" borderId="0" xfId="0" applyFont="1" applyAlignment="1">
      <alignment horizontal="left" vertical="top" wrapText="1"/>
    </xf>
    <xf numFmtId="0" fontId="8" fillId="0" borderId="0" xfId="0" applyFont="1" applyAlignment="1">
      <alignment horizontal="left" vertical="top"/>
    </xf>
    <xf numFmtId="0" fontId="16" fillId="0" borderId="0" xfId="0" applyFont="1" applyAlignment="1">
      <alignment horizontal="left" vertical="top"/>
    </xf>
    <xf numFmtId="0" fontId="4" fillId="0" borderId="1" xfId="0" applyFont="1" applyBorder="1" applyAlignment="1">
      <alignment horizontal="center" vertical="center" shrinkToFit="1"/>
    </xf>
    <xf numFmtId="0" fontId="9" fillId="0" borderId="14" xfId="0" applyFont="1" applyBorder="1">
      <alignment vertical="center"/>
    </xf>
    <xf numFmtId="0" fontId="9" fillId="0" borderId="2" xfId="0" applyFont="1" applyBorder="1">
      <alignment vertical="center"/>
    </xf>
    <xf numFmtId="0" fontId="9" fillId="0" borderId="9" xfId="0" applyFont="1" applyBorder="1">
      <alignment vertical="center"/>
    </xf>
    <xf numFmtId="0" fontId="9" fillId="0" borderId="0" xfId="0" applyFont="1">
      <alignment vertical="center"/>
    </xf>
    <xf numFmtId="0" fontId="9" fillId="0" borderId="9" xfId="0" applyFont="1" applyBorder="1" applyAlignment="1">
      <alignment horizontal="left" vertical="top"/>
    </xf>
    <xf numFmtId="0" fontId="9" fillId="0" borderId="0" xfId="0" applyFont="1" applyAlignment="1">
      <alignment horizontal="left" vertical="top"/>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xf numFmtId="0" fontId="9" fillId="0" borderId="9" xfId="0" applyFont="1" applyBorder="1" applyAlignment="1">
      <alignment vertical="top"/>
    </xf>
    <xf numFmtId="0" fontId="9" fillId="0" borderId="0" xfId="0" applyFont="1" applyAlignment="1">
      <alignment vertical="top"/>
    </xf>
    <xf numFmtId="0" fontId="9" fillId="0" borderId="8" xfId="0" applyFont="1" applyBorder="1" applyAlignment="1">
      <alignment vertical="top"/>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Alignment="1">
      <alignment vertical="center" shrinkToFit="1"/>
    </xf>
    <xf numFmtId="0" fontId="9" fillId="0" borderId="8" xfId="0" applyFont="1" applyBorder="1" applyAlignment="1">
      <alignment horizontal="center" vertical="center" shrinkToFit="1"/>
    </xf>
    <xf numFmtId="38" fontId="4" fillId="2" borderId="11" xfId="1" applyFont="1" applyFill="1" applyBorder="1" applyAlignment="1" applyProtection="1">
      <alignment horizontal="right" vertical="center" shrinkToFit="1"/>
    </xf>
    <xf numFmtId="38" fontId="4" fillId="0" borderId="10" xfId="1" applyFont="1" applyBorder="1" applyAlignment="1" applyProtection="1">
      <alignment horizontal="right" vertical="center" shrinkToFit="1"/>
    </xf>
    <xf numFmtId="38" fontId="4" fillId="2" borderId="6" xfId="1" applyFont="1" applyFill="1" applyBorder="1" applyAlignment="1" applyProtection="1">
      <alignment horizontal="right" vertical="center" shrinkToFit="1"/>
    </xf>
    <xf numFmtId="38" fontId="10" fillId="0" borderId="11" xfId="1" applyFont="1" applyBorder="1" applyAlignment="1" applyProtection="1">
      <alignment horizontal="right" vertical="center" shrinkToFit="1"/>
      <protection locked="0"/>
    </xf>
    <xf numFmtId="38" fontId="10" fillId="0" borderId="10" xfId="1" applyFont="1" applyBorder="1" applyAlignment="1" applyProtection="1">
      <alignment horizontal="right" vertical="center" shrinkToFit="1"/>
      <protection locked="0"/>
    </xf>
    <xf numFmtId="38" fontId="4" fillId="2" borderId="10" xfId="1" applyFont="1" applyFill="1" applyBorder="1" applyAlignment="1" applyProtection="1">
      <alignment horizontal="right" vertical="center" shrinkToFit="1"/>
    </xf>
    <xf numFmtId="0" fontId="9" fillId="0" borderId="9" xfId="0" applyFont="1" applyBorder="1" applyAlignment="1">
      <alignment horizontal="left" vertical="top" shrinkToFit="1"/>
    </xf>
    <xf numFmtId="0" fontId="9" fillId="0" borderId="0" xfId="0" applyFont="1" applyAlignment="1">
      <alignment horizontal="left" vertical="top" shrinkToFit="1"/>
    </xf>
    <xf numFmtId="0" fontId="4" fillId="0" borderId="5" xfId="0" applyFont="1" applyBorder="1" applyAlignment="1">
      <alignment horizontal="center" vertical="center" shrinkToFit="1"/>
    </xf>
    <xf numFmtId="0" fontId="4" fillId="0" borderId="0" xfId="0" applyFont="1" applyAlignment="1">
      <alignment horizontal="left" vertical="top" wrapText="1"/>
    </xf>
    <xf numFmtId="0" fontId="0" fillId="0" borderId="0" xfId="0" applyAlignment="1">
      <alignment vertical="center" wrapText="1"/>
    </xf>
    <xf numFmtId="0" fontId="9" fillId="0" borderId="9" xfId="0" applyFont="1" applyBorder="1" applyAlignment="1">
      <alignment vertical="top" wrapText="1"/>
    </xf>
    <xf numFmtId="0" fontId="9" fillId="0" borderId="0" xfId="0" applyFont="1" applyAlignment="1">
      <alignment vertical="top" wrapText="1"/>
    </xf>
    <xf numFmtId="38" fontId="4" fillId="0" borderId="6" xfId="1" applyFont="1" applyBorder="1" applyAlignment="1" applyProtection="1">
      <alignment horizontal="right" vertical="center" shrinkToFit="1"/>
    </xf>
    <xf numFmtId="0" fontId="9" fillId="0" borderId="9" xfId="0" applyFont="1" applyBorder="1" applyAlignment="1">
      <alignment vertical="top" shrinkToFit="1"/>
    </xf>
    <xf numFmtId="0" fontId="9" fillId="0" borderId="0" xfId="0" applyFont="1" applyAlignment="1">
      <alignment vertical="top" shrinkToFit="1"/>
    </xf>
    <xf numFmtId="0" fontId="9" fillId="0" borderId="16" xfId="0" applyFont="1" applyBorder="1" applyAlignment="1">
      <alignment horizontal="left" vertical="top"/>
    </xf>
    <xf numFmtId="0" fontId="9" fillId="0" borderId="17" xfId="0" applyFont="1" applyBorder="1" applyAlignment="1">
      <alignment horizontal="left" vertical="top"/>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8" fillId="0" borderId="1" xfId="0" applyFont="1" applyBorder="1">
      <alignment vertical="center"/>
    </xf>
    <xf numFmtId="0" fontId="8" fillId="0" borderId="1" xfId="0" applyFont="1" applyBorder="1" applyAlignment="1">
      <alignment vertical="center" wrapText="1"/>
    </xf>
    <xf numFmtId="0" fontId="8" fillId="0" borderId="9" xfId="0" applyFont="1" applyBorder="1">
      <alignment vertical="center"/>
    </xf>
    <xf numFmtId="0" fontId="8" fillId="0" borderId="14" xfId="0" applyFont="1" applyBorder="1">
      <alignment vertical="center"/>
    </xf>
    <xf numFmtId="0" fontId="8" fillId="0" borderId="3" xfId="0" applyFont="1" applyBorder="1">
      <alignment vertical="center"/>
    </xf>
    <xf numFmtId="0" fontId="8" fillId="0" borderId="5" xfId="0" applyFont="1" applyBorder="1">
      <alignment vertical="center"/>
    </xf>
    <xf numFmtId="0" fontId="8" fillId="0" borderId="4" xfId="0" applyFont="1" applyBorder="1">
      <alignment vertical="center"/>
    </xf>
    <xf numFmtId="0" fontId="8" fillId="0" borderId="11" xfId="0" applyFont="1" applyBorder="1">
      <alignment vertical="center"/>
    </xf>
    <xf numFmtId="0" fontId="8" fillId="0" borderId="10" xfId="0" applyFont="1" applyBorder="1">
      <alignment vertical="center"/>
    </xf>
    <xf numFmtId="0" fontId="4" fillId="0" borderId="0" xfId="0" applyFont="1" applyAlignment="1" applyProtection="1">
      <alignment horizontal="left" vertical="center"/>
      <protection locked="0"/>
    </xf>
    <xf numFmtId="0" fontId="8" fillId="0" borderId="12" xfId="0" applyFont="1" applyBorder="1">
      <alignment vertical="center"/>
    </xf>
    <xf numFmtId="0" fontId="4" fillId="0" borderId="0" xfId="0" quotePrefix="1" applyFont="1" applyAlignment="1">
      <alignment horizontal="right" vertical="center"/>
    </xf>
    <xf numFmtId="0" fontId="4" fillId="0" borderId="2" xfId="0" applyFont="1" applyBorder="1" applyAlignment="1">
      <alignment horizontal="center"/>
    </xf>
    <xf numFmtId="0" fontId="4" fillId="0" borderId="7" xfId="0" applyFont="1" applyBorder="1" applyAlignment="1">
      <alignment horizontal="center" vertical="top"/>
    </xf>
    <xf numFmtId="0" fontId="4" fillId="0" borderId="0" xfId="0" quotePrefix="1" applyFont="1">
      <alignment vertical="center"/>
    </xf>
    <xf numFmtId="0" fontId="8" fillId="0" borderId="2" xfId="0" quotePrefix="1" applyFont="1" applyBorder="1" applyAlignment="1">
      <alignment horizontal="center"/>
    </xf>
    <xf numFmtId="0" fontId="8" fillId="0" borderId="7" xfId="0" quotePrefix="1" applyFont="1" applyBorder="1" applyAlignment="1">
      <alignment horizontal="center" vertical="top"/>
    </xf>
    <xf numFmtId="0" fontId="8" fillId="0" borderId="0" xfId="0" applyFont="1" applyAlignment="1">
      <alignment horizontal="left" vertical="center"/>
    </xf>
    <xf numFmtId="0" fontId="8" fillId="0" borderId="0" xfId="0" quotePrefix="1" applyFont="1" applyAlignment="1">
      <alignment horizontal="right" vertical="center"/>
    </xf>
    <xf numFmtId="0" fontId="8" fillId="0" borderId="0" xfId="0" applyFont="1" applyAlignment="1">
      <alignment horizontal="right" vertical="center"/>
    </xf>
    <xf numFmtId="0" fontId="4" fillId="0" borderId="5"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FF"/>
      <color rgb="FF0000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1.bin"/><Relationship Id="rId1" Type="http://schemas.openxmlformats.org/officeDocument/2006/relationships/hyperlink" Target="https://elaws.e-gov.go.jp/" TargetMode="External"/><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laws.e-gov.go.j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P32"/>
  <sheetViews>
    <sheetView tabSelected="1" view="pageBreakPreview" zoomScaleNormal="100" zoomScaleSheetLayoutView="100" workbookViewId="0">
      <selection activeCell="H9" sqref="H9"/>
    </sheetView>
  </sheetViews>
  <sheetFormatPr defaultRowHeight="13.5" x14ac:dyDescent="0.15"/>
  <cols>
    <col min="1" max="1" width="11.625" style="1" customWidth="1"/>
    <col min="2" max="5" width="2.625" style="1" customWidth="1"/>
    <col min="6" max="6" width="30" style="1" customWidth="1"/>
    <col min="7" max="7" width="10.25" style="1" customWidth="1"/>
    <col min="8" max="8" width="8.625" style="1" customWidth="1"/>
    <col min="9" max="9" width="19.625" style="1" customWidth="1"/>
    <col min="10" max="10" width="1.625" style="1" customWidth="1"/>
    <col min="11" max="16" width="9.625" style="1" customWidth="1"/>
    <col min="17" max="17" width="2.625" style="1" customWidth="1"/>
    <col min="18" max="16384" width="9" style="1"/>
  </cols>
  <sheetData>
    <row r="1" spans="3:16" ht="15.95" customHeight="1" x14ac:dyDescent="0.15"/>
    <row r="2" spans="3:16" ht="15.95" customHeight="1" x14ac:dyDescent="0.15">
      <c r="C2" s="58" t="s">
        <v>0</v>
      </c>
      <c r="D2" s="57"/>
      <c r="E2" s="57"/>
      <c r="F2" s="57"/>
      <c r="G2" s="57"/>
      <c r="H2" s="57"/>
      <c r="I2" s="57"/>
      <c r="J2" s="57"/>
      <c r="K2" s="57"/>
      <c r="L2" s="57"/>
      <c r="M2" s="57"/>
      <c r="N2" s="57"/>
      <c r="O2" s="57"/>
      <c r="P2" s="57"/>
    </row>
    <row r="3" spans="3:16" ht="15.95" customHeight="1" x14ac:dyDescent="0.15">
      <c r="C3" s="57"/>
      <c r="D3" s="57"/>
      <c r="E3" s="57"/>
      <c r="F3" s="57"/>
      <c r="G3" s="57"/>
      <c r="H3" s="57"/>
      <c r="I3" s="57"/>
      <c r="J3" s="57"/>
      <c r="K3" s="57"/>
      <c r="L3" s="57"/>
      <c r="M3" s="57"/>
      <c r="N3" s="57"/>
      <c r="O3" s="57"/>
      <c r="P3" s="57"/>
    </row>
    <row r="4" spans="3:16" ht="15.95" customHeight="1" x14ac:dyDescent="0.15">
      <c r="C4" s="57" t="s">
        <v>34</v>
      </c>
      <c r="D4" s="57"/>
      <c r="E4" s="57"/>
      <c r="F4" s="57"/>
      <c r="G4" s="57"/>
      <c r="H4" s="57"/>
      <c r="I4" s="57"/>
      <c r="J4" s="57"/>
      <c r="K4" s="57"/>
      <c r="L4" s="57"/>
      <c r="M4" s="57"/>
      <c r="N4" s="57"/>
      <c r="O4" s="57"/>
      <c r="P4" s="57"/>
    </row>
    <row r="5" spans="3:16" ht="15.95" customHeight="1" x14ac:dyDescent="0.15">
      <c r="C5" s="57" t="s">
        <v>35</v>
      </c>
      <c r="D5" s="57"/>
      <c r="E5" s="57"/>
      <c r="F5" s="57"/>
      <c r="G5" s="57"/>
      <c r="H5" s="57"/>
      <c r="I5" s="57"/>
      <c r="J5" s="57"/>
      <c r="K5" s="57"/>
      <c r="L5" s="57"/>
      <c r="M5" s="57"/>
      <c r="N5" s="57"/>
      <c r="O5" s="57"/>
      <c r="P5" s="57"/>
    </row>
    <row r="6" spans="3:16" ht="15.95" customHeight="1" x14ac:dyDescent="0.15">
      <c r="C6" s="192" t="s">
        <v>314</v>
      </c>
      <c r="D6" s="193"/>
      <c r="E6" s="193"/>
      <c r="F6" s="193"/>
      <c r="G6" s="193"/>
      <c r="H6" s="193"/>
      <c r="I6" s="193"/>
      <c r="J6" s="193"/>
      <c r="K6" s="193"/>
      <c r="L6" s="193"/>
      <c r="M6" s="193"/>
      <c r="N6" s="193"/>
      <c r="O6" s="193"/>
      <c r="P6" s="193"/>
    </row>
    <row r="7" spans="3:16" ht="15.95" customHeight="1" x14ac:dyDescent="0.15">
      <c r="C7" s="194"/>
      <c r="D7" s="194"/>
      <c r="E7" s="194"/>
      <c r="F7" s="194"/>
      <c r="G7" s="194"/>
      <c r="H7" s="194"/>
      <c r="I7" s="194"/>
      <c r="J7" s="194"/>
      <c r="K7" s="194"/>
      <c r="L7" s="194"/>
      <c r="M7" s="194"/>
      <c r="N7" s="194"/>
      <c r="O7" s="194"/>
      <c r="P7" s="194"/>
    </row>
    <row r="8" spans="3:16" ht="15.95" customHeight="1" x14ac:dyDescent="0.15">
      <c r="C8" s="194"/>
      <c r="D8" s="194"/>
      <c r="E8" s="194"/>
      <c r="F8" s="194"/>
      <c r="G8" s="194"/>
      <c r="H8" s="194"/>
      <c r="I8" s="194"/>
      <c r="J8" s="194"/>
      <c r="K8" s="194"/>
      <c r="L8" s="194"/>
      <c r="M8" s="194"/>
      <c r="N8" s="194"/>
      <c r="O8" s="194"/>
      <c r="P8" s="194"/>
    </row>
    <row r="9" spans="3:16" ht="15.95" customHeight="1" x14ac:dyDescent="0.15">
      <c r="C9" s="69"/>
      <c r="D9" s="69"/>
      <c r="E9" s="69"/>
      <c r="F9" s="69"/>
      <c r="G9" s="69"/>
      <c r="H9" s="69"/>
      <c r="I9" s="69"/>
      <c r="J9" s="69"/>
      <c r="K9" s="69"/>
      <c r="L9" s="69"/>
      <c r="M9" s="69"/>
      <c r="N9" s="69"/>
      <c r="O9" s="69"/>
      <c r="P9" s="69"/>
    </row>
    <row r="10" spans="3:16" ht="15.95" customHeight="1" x14ac:dyDescent="0.15">
      <c r="C10" s="57"/>
      <c r="D10" s="57"/>
      <c r="E10" s="57"/>
      <c r="F10" s="57"/>
      <c r="G10" s="57"/>
      <c r="H10" s="57"/>
      <c r="I10" s="57"/>
      <c r="J10" s="57"/>
      <c r="K10" s="182" t="s">
        <v>1</v>
      </c>
      <c r="L10" s="183"/>
      <c r="M10" s="183"/>
      <c r="N10" s="183"/>
      <c r="O10" s="183"/>
      <c r="P10" s="184"/>
    </row>
    <row r="11" spans="3:16" ht="15.95" customHeight="1" x14ac:dyDescent="0.15">
      <c r="C11" s="195" t="s">
        <v>2</v>
      </c>
      <c r="D11" s="195"/>
      <c r="E11" s="195"/>
      <c r="F11" s="195"/>
      <c r="G11" s="195" t="s">
        <v>3</v>
      </c>
      <c r="H11" s="195"/>
      <c r="I11" s="70" t="s">
        <v>4</v>
      </c>
      <c r="J11" s="60"/>
      <c r="K11" s="185" t="s">
        <v>282</v>
      </c>
      <c r="L11" s="181" t="s">
        <v>5</v>
      </c>
      <c r="M11" s="181"/>
      <c r="N11" s="181" t="s">
        <v>6</v>
      </c>
      <c r="O11" s="181"/>
      <c r="P11" s="185" t="s">
        <v>7</v>
      </c>
    </row>
    <row r="12" spans="3:16" ht="15.95" customHeight="1" x14ac:dyDescent="0.15">
      <c r="C12" s="190" t="s">
        <v>8</v>
      </c>
      <c r="D12" s="190"/>
      <c r="E12" s="190"/>
      <c r="F12" s="190"/>
      <c r="G12" s="73">
        <f>事業費!G17</f>
        <v>0</v>
      </c>
      <c r="H12" s="74" t="s">
        <v>9</v>
      </c>
      <c r="I12" s="3"/>
      <c r="J12" s="60"/>
      <c r="K12" s="185"/>
      <c r="L12" s="75"/>
      <c r="M12" s="187" t="s">
        <v>278</v>
      </c>
      <c r="N12" s="75"/>
      <c r="O12" s="187" t="s">
        <v>279</v>
      </c>
      <c r="P12" s="186"/>
    </row>
    <row r="13" spans="3:16" ht="15.95" customHeight="1" x14ac:dyDescent="0.15">
      <c r="C13" s="190" t="s">
        <v>10</v>
      </c>
      <c r="D13" s="190"/>
      <c r="E13" s="190"/>
      <c r="F13" s="190"/>
      <c r="G13" s="73">
        <f>SUM(G15,G21,G24,G26)</f>
        <v>0</v>
      </c>
      <c r="H13" s="74" t="s">
        <v>11</v>
      </c>
      <c r="I13" s="3"/>
      <c r="J13" s="60"/>
      <c r="K13" s="185"/>
      <c r="L13" s="75"/>
      <c r="M13" s="188"/>
      <c r="N13" s="75"/>
      <c r="O13" s="188"/>
      <c r="P13" s="186"/>
    </row>
    <row r="14" spans="3:16" ht="15.95" customHeight="1" x14ac:dyDescent="0.15">
      <c r="C14" s="191" t="s">
        <v>12</v>
      </c>
      <c r="D14" s="190"/>
      <c r="E14" s="190"/>
      <c r="F14" s="190"/>
      <c r="G14" s="73"/>
      <c r="H14" s="74"/>
      <c r="I14" s="3"/>
      <c r="J14" s="60"/>
      <c r="K14" s="185"/>
      <c r="L14" s="77"/>
      <c r="M14" s="188"/>
      <c r="N14" s="77"/>
      <c r="O14" s="188"/>
      <c r="P14" s="186"/>
    </row>
    <row r="15" spans="3:16" ht="15.95" customHeight="1" x14ac:dyDescent="0.15">
      <c r="C15" s="78"/>
      <c r="D15" s="191" t="s">
        <v>13</v>
      </c>
      <c r="E15" s="190"/>
      <c r="F15" s="190"/>
      <c r="G15" s="73">
        <f>G16</f>
        <v>0</v>
      </c>
      <c r="H15" s="74"/>
      <c r="I15" s="3"/>
      <c r="J15" s="60"/>
      <c r="K15" s="71"/>
      <c r="L15" s="79"/>
      <c r="M15" s="80"/>
      <c r="N15" s="79"/>
      <c r="O15" s="80"/>
      <c r="P15" s="71"/>
    </row>
    <row r="16" spans="3:16" ht="15.95" customHeight="1" x14ac:dyDescent="0.15">
      <c r="C16" s="78"/>
      <c r="D16" s="78"/>
      <c r="E16" s="191" t="s">
        <v>14</v>
      </c>
      <c r="F16" s="190"/>
      <c r="G16" s="73">
        <f>SUM(G17:G20)</f>
        <v>0</v>
      </c>
      <c r="H16" s="74"/>
      <c r="I16" s="3"/>
      <c r="J16" s="60"/>
      <c r="K16" s="81"/>
      <c r="L16" s="77"/>
      <c r="M16" s="82"/>
      <c r="N16" s="77"/>
      <c r="O16" s="82"/>
      <c r="P16" s="81"/>
    </row>
    <row r="17" spans="3:16" ht="15.95" customHeight="1" x14ac:dyDescent="0.15">
      <c r="C17" s="78"/>
      <c r="D17" s="78"/>
      <c r="E17" s="78"/>
      <c r="F17" s="72" t="s">
        <v>15</v>
      </c>
      <c r="G17" s="73">
        <f>作付増加!L26</f>
        <v>0</v>
      </c>
      <c r="H17" s="74"/>
      <c r="I17" s="3"/>
      <c r="J17" s="60"/>
      <c r="K17" s="76" t="s">
        <v>16</v>
      </c>
      <c r="L17" s="83"/>
      <c r="M17" s="84" t="s">
        <v>17</v>
      </c>
      <c r="N17" s="83"/>
      <c r="O17" s="84" t="s">
        <v>18</v>
      </c>
      <c r="P17" s="76"/>
    </row>
    <row r="18" spans="3:16" ht="15.95" customHeight="1" x14ac:dyDescent="0.15">
      <c r="C18" s="78"/>
      <c r="D18" s="78"/>
      <c r="E18" s="78"/>
      <c r="F18" s="72" t="s">
        <v>19</v>
      </c>
      <c r="G18" s="73">
        <f>単収増加!L26</f>
        <v>0</v>
      </c>
      <c r="H18" s="74"/>
      <c r="I18" s="3"/>
      <c r="J18" s="60"/>
      <c r="K18" s="76" t="s">
        <v>16</v>
      </c>
      <c r="L18" s="83"/>
      <c r="M18" s="84"/>
      <c r="N18" s="83"/>
      <c r="O18" s="84"/>
      <c r="P18" s="76"/>
    </row>
    <row r="19" spans="3:16" ht="15.95" customHeight="1" x14ac:dyDescent="0.15">
      <c r="C19" s="78"/>
      <c r="D19" s="78"/>
      <c r="E19" s="78"/>
      <c r="F19" s="72" t="s">
        <v>20</v>
      </c>
      <c r="G19" s="73">
        <f>品質向上!L26</f>
        <v>0</v>
      </c>
      <c r="H19" s="74"/>
      <c r="I19" s="3"/>
      <c r="J19" s="60"/>
      <c r="K19" s="76" t="s">
        <v>16</v>
      </c>
      <c r="L19" s="83"/>
      <c r="M19" s="84"/>
      <c r="N19" s="83"/>
      <c r="O19" s="84"/>
      <c r="P19" s="76"/>
    </row>
    <row r="20" spans="3:16" ht="15.95" customHeight="1" x14ac:dyDescent="0.15">
      <c r="C20" s="78"/>
      <c r="D20" s="64"/>
      <c r="E20" s="64"/>
      <c r="F20" s="72" t="s">
        <v>21</v>
      </c>
      <c r="G20" s="73">
        <f>農産加工!M28</f>
        <v>0</v>
      </c>
      <c r="H20" s="74"/>
      <c r="I20" s="3"/>
      <c r="J20" s="60"/>
      <c r="K20" s="76"/>
      <c r="L20" s="83" t="s">
        <v>16</v>
      </c>
      <c r="M20" s="84" t="s">
        <v>16</v>
      </c>
      <c r="N20" s="83"/>
      <c r="O20" s="84"/>
      <c r="P20" s="76"/>
    </row>
    <row r="21" spans="3:16" ht="15.95" customHeight="1" x14ac:dyDescent="0.15">
      <c r="C21" s="78"/>
      <c r="D21" s="191" t="s">
        <v>22</v>
      </c>
      <c r="E21" s="190"/>
      <c r="F21" s="190"/>
      <c r="G21" s="73">
        <f>SUM(G22:G23)</f>
        <v>0</v>
      </c>
      <c r="H21" s="74"/>
      <c r="I21" s="3"/>
      <c r="J21" s="60"/>
      <c r="K21" s="76"/>
      <c r="L21" s="83"/>
      <c r="M21" s="84"/>
      <c r="N21" s="83"/>
      <c r="O21" s="84"/>
      <c r="P21" s="76"/>
    </row>
    <row r="22" spans="3:16" ht="15.95" customHeight="1" x14ac:dyDescent="0.15">
      <c r="C22" s="78"/>
      <c r="D22" s="78"/>
      <c r="E22" s="190" t="s">
        <v>23</v>
      </c>
      <c r="F22" s="190"/>
      <c r="G22" s="73">
        <f>販売促進!I22</f>
        <v>0</v>
      </c>
      <c r="H22" s="74"/>
      <c r="I22" s="3"/>
      <c r="J22" s="60"/>
      <c r="K22" s="76"/>
      <c r="L22" s="83"/>
      <c r="M22" s="84"/>
      <c r="N22" s="83" t="s">
        <v>16</v>
      </c>
      <c r="O22" s="84" t="s">
        <v>16</v>
      </c>
      <c r="P22" s="76"/>
    </row>
    <row r="23" spans="3:16" ht="15.95" customHeight="1" x14ac:dyDescent="0.15">
      <c r="C23" s="78"/>
      <c r="D23" s="64"/>
      <c r="E23" s="190" t="s">
        <v>24</v>
      </c>
      <c r="F23" s="190"/>
      <c r="G23" s="73">
        <f>流通経費!G20</f>
        <v>0</v>
      </c>
      <c r="H23" s="74"/>
      <c r="I23" s="3"/>
      <c r="J23" s="60"/>
      <c r="K23" s="76"/>
      <c r="L23" s="83"/>
      <c r="M23" s="84"/>
      <c r="N23" s="83" t="s">
        <v>16</v>
      </c>
      <c r="O23" s="84" t="s">
        <v>16</v>
      </c>
      <c r="P23" s="76"/>
    </row>
    <row r="24" spans="3:16" ht="15.95" customHeight="1" x14ac:dyDescent="0.15">
      <c r="C24" s="78"/>
      <c r="D24" s="191" t="s">
        <v>25</v>
      </c>
      <c r="E24" s="190"/>
      <c r="F24" s="190"/>
      <c r="G24" s="73">
        <f>G25</f>
        <v>0</v>
      </c>
      <c r="H24" s="74"/>
      <c r="I24" s="3"/>
      <c r="J24" s="60"/>
      <c r="K24" s="76"/>
      <c r="L24" s="83"/>
      <c r="M24" s="84"/>
      <c r="N24" s="83"/>
      <c r="O24" s="84"/>
      <c r="P24" s="76"/>
    </row>
    <row r="25" spans="3:16" ht="15.95" customHeight="1" x14ac:dyDescent="0.15">
      <c r="C25" s="78"/>
      <c r="D25" s="64"/>
      <c r="E25" s="190" t="s">
        <v>26</v>
      </c>
      <c r="F25" s="190"/>
      <c r="G25" s="73">
        <f>就業機会!I24</f>
        <v>0</v>
      </c>
      <c r="H25" s="74"/>
      <c r="I25" s="3"/>
      <c r="J25" s="60"/>
      <c r="K25" s="76" t="s">
        <v>16</v>
      </c>
      <c r="L25" s="83" t="s">
        <v>16</v>
      </c>
      <c r="M25" s="84" t="s">
        <v>16</v>
      </c>
      <c r="N25" s="83" t="s">
        <v>16</v>
      </c>
      <c r="O25" s="84" t="s">
        <v>16</v>
      </c>
      <c r="P25" s="76" t="s">
        <v>16</v>
      </c>
    </row>
    <row r="26" spans="3:16" ht="15.95" customHeight="1" x14ac:dyDescent="0.15">
      <c r="C26" s="64"/>
      <c r="D26" s="190" t="s">
        <v>27</v>
      </c>
      <c r="E26" s="190"/>
      <c r="F26" s="190"/>
      <c r="G26" s="73">
        <f>維持管理!G25</f>
        <v>0</v>
      </c>
      <c r="H26" s="74"/>
      <c r="I26" s="3"/>
      <c r="J26" s="60"/>
      <c r="K26" s="76" t="s">
        <v>16</v>
      </c>
      <c r="L26" s="83" t="s">
        <v>16</v>
      </c>
      <c r="M26" s="84" t="s">
        <v>16</v>
      </c>
      <c r="N26" s="83" t="s">
        <v>16</v>
      </c>
      <c r="O26" s="84" t="s">
        <v>16</v>
      </c>
      <c r="P26" s="76" t="s">
        <v>16</v>
      </c>
    </row>
    <row r="27" spans="3:16" ht="15.95" customHeight="1" x14ac:dyDescent="0.15">
      <c r="C27" s="190" t="s">
        <v>28</v>
      </c>
      <c r="D27" s="190"/>
      <c r="E27" s="190"/>
      <c r="F27" s="190"/>
      <c r="G27" s="85" t="e">
        <f>ROUNDDOWN(事業費!E18,1)</f>
        <v>#DIV/0!</v>
      </c>
      <c r="H27" s="74" t="s">
        <v>29</v>
      </c>
      <c r="I27" s="72" t="s">
        <v>241</v>
      </c>
      <c r="J27" s="57"/>
      <c r="K27" s="179" t="s">
        <v>280</v>
      </c>
      <c r="L27" s="179"/>
      <c r="M27" s="179"/>
      <c r="N27" s="179"/>
      <c r="O27" s="179"/>
      <c r="P27" s="179"/>
    </row>
    <row r="28" spans="3:16" ht="15.95" customHeight="1" x14ac:dyDescent="0.15">
      <c r="C28" s="190" t="s">
        <v>30</v>
      </c>
      <c r="D28" s="190"/>
      <c r="E28" s="190"/>
      <c r="F28" s="190"/>
      <c r="G28" s="86" t="e">
        <f>ROUNDUP((0.04*(1+0.04)^G27)/((1+0.04)^G27-1),6)</f>
        <v>#DIV/0!</v>
      </c>
      <c r="H28" s="74"/>
      <c r="I28" s="72"/>
      <c r="J28" s="57"/>
      <c r="K28" s="180"/>
      <c r="L28" s="180"/>
      <c r="M28" s="180"/>
      <c r="N28" s="180"/>
      <c r="O28" s="180"/>
      <c r="P28" s="180"/>
    </row>
    <row r="29" spans="3:16" ht="15.95" customHeight="1" x14ac:dyDescent="0.15">
      <c r="C29" s="190" t="s">
        <v>31</v>
      </c>
      <c r="D29" s="190"/>
      <c r="E29" s="190"/>
      <c r="F29" s="190"/>
      <c r="G29" s="73" t="e">
        <f>ROUND(G13/ROUND(G28,4),0)</f>
        <v>#DIV/0!</v>
      </c>
      <c r="H29" s="74" t="s">
        <v>9</v>
      </c>
      <c r="I29" s="72"/>
      <c r="J29" s="57"/>
      <c r="K29" s="57"/>
      <c r="L29" s="57"/>
      <c r="M29" s="57"/>
      <c r="N29" s="57"/>
      <c r="O29" s="57"/>
      <c r="P29" s="57"/>
    </row>
    <row r="30" spans="3:16" ht="15.95" customHeight="1" x14ac:dyDescent="0.15">
      <c r="C30" s="190" t="s">
        <v>32</v>
      </c>
      <c r="D30" s="190"/>
      <c r="E30" s="190"/>
      <c r="F30" s="190"/>
      <c r="G30" s="73">
        <f>廃用損失!L15</f>
        <v>0</v>
      </c>
      <c r="H30" s="74" t="s">
        <v>9</v>
      </c>
      <c r="I30" s="72"/>
      <c r="J30" s="57"/>
      <c r="K30" s="180" t="s">
        <v>289</v>
      </c>
      <c r="L30" s="189"/>
      <c r="M30" s="189"/>
      <c r="N30" s="189"/>
      <c r="O30" s="189"/>
      <c r="P30" s="189"/>
    </row>
    <row r="31" spans="3:16" ht="32.1" customHeight="1" x14ac:dyDescent="0.15">
      <c r="C31" s="190" t="s">
        <v>33</v>
      </c>
      <c r="D31" s="190"/>
      <c r="E31" s="190"/>
      <c r="F31" s="190"/>
      <c r="G31" s="87" t="e">
        <f>ROUNDDOWN((G29-G30)/G12,2)</f>
        <v>#DIV/0!</v>
      </c>
      <c r="H31" s="74"/>
      <c r="I31" s="88" t="s">
        <v>275</v>
      </c>
      <c r="J31" s="57"/>
      <c r="K31" s="189"/>
      <c r="L31" s="189"/>
      <c r="M31" s="189"/>
      <c r="N31" s="189"/>
      <c r="O31" s="189"/>
      <c r="P31" s="189"/>
    </row>
    <row r="32" spans="3:16" ht="15.95" customHeight="1" x14ac:dyDescent="0.15">
      <c r="K32" s="68"/>
      <c r="L32" s="68"/>
      <c r="M32" s="68"/>
      <c r="N32" s="68"/>
      <c r="O32" s="68"/>
      <c r="P32" s="68"/>
    </row>
  </sheetData>
  <sheetProtection algorithmName="SHA-512" hashValue="nIyKiqZdUUECMdKbxsKDCFgbiYJY8HebQtsgg6QLW/HZGxjtNZq3XHvsyjc+sHZIJG8gqxAe3FI1zWdVgJoLbg==" saltValue="K1KiL/SfasFjJAVmB6sCGw==" spinCount="100000" sheet="1" objects="1" scenarios="1" formatCells="0"/>
  <mergeCells count="28">
    <mergeCell ref="C6:P8"/>
    <mergeCell ref="D15:F15"/>
    <mergeCell ref="C11:F11"/>
    <mergeCell ref="G11:H11"/>
    <mergeCell ref="C12:F12"/>
    <mergeCell ref="C13:F13"/>
    <mergeCell ref="C14:F14"/>
    <mergeCell ref="K30:P31"/>
    <mergeCell ref="C31:F31"/>
    <mergeCell ref="E16:F16"/>
    <mergeCell ref="D21:F21"/>
    <mergeCell ref="E22:F22"/>
    <mergeCell ref="E23:F23"/>
    <mergeCell ref="D24:F24"/>
    <mergeCell ref="E25:F25"/>
    <mergeCell ref="D26:F26"/>
    <mergeCell ref="C27:F27"/>
    <mergeCell ref="C28:F28"/>
    <mergeCell ref="C29:F29"/>
    <mergeCell ref="C30:F30"/>
    <mergeCell ref="K27:P28"/>
    <mergeCell ref="L11:M11"/>
    <mergeCell ref="N11:O11"/>
    <mergeCell ref="K10:P10"/>
    <mergeCell ref="K11:K14"/>
    <mergeCell ref="P11:P14"/>
    <mergeCell ref="M12:M14"/>
    <mergeCell ref="O12:O14"/>
  </mergeCells>
  <phoneticPr fontId="1"/>
  <printOptions horizontalCentered="1"/>
  <pageMargins left="0.51181102362204722" right="0.51181102362204722" top="0.86614173228346458" bottom="0.86614173228346458" header="0" footer="0"/>
  <pageSetup paperSize="9" fitToHeight="0" orientation="landscape" blackAndWhite="1"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ABB3-7B6C-4B6E-991B-2EEE7015D008}">
  <dimension ref="B1:L27"/>
  <sheetViews>
    <sheetView view="pageBreakPreview" zoomScaleNormal="100" zoomScaleSheetLayoutView="100" workbookViewId="0">
      <selection activeCell="F20" sqref="F20"/>
    </sheetView>
  </sheetViews>
  <sheetFormatPr defaultRowHeight="13.5" x14ac:dyDescent="0.15"/>
  <cols>
    <col min="1" max="1" width="11.625" style="1" customWidth="1"/>
    <col min="2" max="3" width="2.625" style="1" customWidth="1"/>
    <col min="4" max="7" width="20.625" style="1" customWidth="1"/>
    <col min="8" max="12" width="7.625" style="1" customWidth="1"/>
    <col min="13" max="16384" width="9" style="1"/>
  </cols>
  <sheetData>
    <row r="1" spans="2:12" ht="15.95" customHeight="1" x14ac:dyDescent="0.15"/>
    <row r="2" spans="2:12" ht="15.95" customHeight="1" x14ac:dyDescent="0.15">
      <c r="B2" s="57"/>
      <c r="C2" s="58" t="s">
        <v>61</v>
      </c>
      <c r="D2" s="57"/>
      <c r="E2" s="57"/>
      <c r="F2" s="57"/>
      <c r="G2" s="57"/>
      <c r="H2" s="57"/>
      <c r="I2" s="57"/>
      <c r="J2" s="57"/>
      <c r="K2" s="57"/>
    </row>
    <row r="3" spans="2:12" ht="9" customHeight="1" x14ac:dyDescent="0.15">
      <c r="B3" s="57"/>
      <c r="C3" s="57"/>
      <c r="D3" s="57"/>
      <c r="E3" s="57"/>
      <c r="F3" s="57"/>
      <c r="G3" s="57"/>
      <c r="H3" s="57"/>
      <c r="I3" s="57"/>
      <c r="J3" s="57"/>
      <c r="K3" s="57"/>
    </row>
    <row r="4" spans="2:12" ht="15.95" customHeight="1" x14ac:dyDescent="0.15">
      <c r="B4" s="57"/>
      <c r="C4" s="57" t="s">
        <v>213</v>
      </c>
      <c r="D4" s="57"/>
      <c r="E4" s="57"/>
      <c r="F4" s="57"/>
      <c r="G4" s="57"/>
      <c r="H4" s="57"/>
      <c r="I4" s="57"/>
      <c r="J4" s="57"/>
      <c r="K4" s="57"/>
    </row>
    <row r="5" spans="2:12" ht="28.5" customHeight="1" x14ac:dyDescent="0.15">
      <c r="B5" s="57"/>
      <c r="C5" s="57"/>
      <c r="D5" s="221" t="s">
        <v>310</v>
      </c>
      <c r="E5" s="189"/>
      <c r="F5" s="189"/>
      <c r="G5" s="189"/>
      <c r="H5" s="189"/>
      <c r="I5" s="189"/>
      <c r="J5" s="189"/>
      <c r="K5" s="189"/>
      <c r="L5" s="17"/>
    </row>
    <row r="6" spans="2:12" ht="9" customHeight="1" x14ac:dyDescent="0.15">
      <c r="B6" s="57"/>
      <c r="C6" s="57"/>
      <c r="D6" s="59"/>
      <c r="E6" s="59"/>
      <c r="F6" s="59"/>
      <c r="G6" s="59"/>
      <c r="H6" s="59"/>
      <c r="I6" s="59"/>
      <c r="J6" s="59"/>
      <c r="K6" s="59"/>
      <c r="L6" s="17"/>
    </row>
    <row r="7" spans="2:12" ht="15.95" customHeight="1" x14ac:dyDescent="0.15">
      <c r="B7" s="57"/>
      <c r="C7" s="57"/>
      <c r="D7" s="60" t="s">
        <v>214</v>
      </c>
      <c r="E7" s="57" t="s">
        <v>215</v>
      </c>
      <c r="F7" s="57"/>
      <c r="G7" s="57"/>
      <c r="H7" s="57"/>
      <c r="I7" s="57"/>
      <c r="J7" s="57"/>
      <c r="K7" s="57"/>
    </row>
    <row r="8" spans="2:12" ht="15.95" customHeight="1" x14ac:dyDescent="0.15">
      <c r="B8" s="57"/>
      <c r="C8" s="57"/>
      <c r="D8" s="60"/>
      <c r="E8" s="57" t="s">
        <v>216</v>
      </c>
      <c r="F8" s="57"/>
      <c r="G8" s="57"/>
      <c r="H8" s="57"/>
      <c r="I8" s="57"/>
      <c r="J8" s="57"/>
      <c r="K8" s="57"/>
    </row>
    <row r="9" spans="2:12" ht="15.95" customHeight="1" x14ac:dyDescent="0.15">
      <c r="B9" s="57"/>
      <c r="C9" s="57"/>
      <c r="D9" s="60" t="s">
        <v>217</v>
      </c>
      <c r="E9" s="57" t="s">
        <v>218</v>
      </c>
      <c r="F9" s="57"/>
      <c r="G9" s="57"/>
      <c r="H9" s="57"/>
      <c r="I9" s="57"/>
      <c r="J9" s="57"/>
      <c r="K9" s="57"/>
    </row>
    <row r="10" spans="2:12" ht="15.95" customHeight="1" x14ac:dyDescent="0.15">
      <c r="B10" s="57"/>
      <c r="C10" s="57"/>
      <c r="D10" s="57"/>
      <c r="E10" s="57"/>
      <c r="F10" s="57"/>
      <c r="G10" s="57"/>
      <c r="H10" s="57"/>
      <c r="I10" s="57"/>
      <c r="J10" s="57"/>
      <c r="K10" s="57"/>
    </row>
    <row r="11" spans="2:12" ht="15.95" customHeight="1" x14ac:dyDescent="0.15">
      <c r="B11" s="57"/>
      <c r="C11" s="57"/>
      <c r="D11" s="57" t="s">
        <v>219</v>
      </c>
      <c r="E11" s="57"/>
      <c r="F11" s="57"/>
      <c r="G11" s="57"/>
      <c r="H11" s="57"/>
      <c r="I11" s="57"/>
      <c r="J11" s="57"/>
      <c r="K11" s="57"/>
    </row>
    <row r="12" spans="2:12" ht="15.95" customHeight="1" x14ac:dyDescent="0.15">
      <c r="B12" s="57"/>
      <c r="C12" s="57"/>
      <c r="D12" s="57" t="s">
        <v>240</v>
      </c>
      <c r="E12" s="57"/>
      <c r="F12" s="57"/>
      <c r="G12" s="57"/>
      <c r="H12" s="57"/>
      <c r="I12" s="57"/>
      <c r="J12" s="57"/>
      <c r="K12" s="57"/>
    </row>
    <row r="13" spans="2:12" ht="15.95" customHeight="1" x14ac:dyDescent="0.15">
      <c r="B13" s="57"/>
      <c r="C13" s="57"/>
      <c r="D13" s="57" t="s">
        <v>220</v>
      </c>
      <c r="E13" s="57"/>
      <c r="F13" s="57"/>
      <c r="G13" s="57"/>
      <c r="H13" s="57"/>
      <c r="I13" s="57"/>
      <c r="J13" s="57"/>
      <c r="K13" s="57"/>
    </row>
    <row r="14" spans="2:12" ht="9" customHeight="1" x14ac:dyDescent="0.15">
      <c r="B14" s="57"/>
      <c r="C14" s="57"/>
      <c r="D14" s="59"/>
      <c r="E14" s="59"/>
      <c r="F14" s="59"/>
      <c r="G14" s="59"/>
      <c r="H14" s="57"/>
      <c r="I14" s="57"/>
      <c r="J14" s="57"/>
      <c r="K14" s="57"/>
    </row>
    <row r="15" spans="2:12" ht="15.95" customHeight="1" x14ac:dyDescent="0.15">
      <c r="B15" s="57"/>
      <c r="C15" s="57"/>
      <c r="D15" s="57" t="s">
        <v>266</v>
      </c>
      <c r="E15" s="57"/>
      <c r="F15" s="57"/>
      <c r="G15" s="57"/>
      <c r="H15" s="57"/>
      <c r="I15" s="57"/>
      <c r="J15" s="57"/>
      <c r="K15" s="57"/>
    </row>
    <row r="16" spans="2:12" ht="15.95" customHeight="1" x14ac:dyDescent="0.15">
      <c r="B16" s="57"/>
      <c r="C16" s="57"/>
      <c r="D16" s="57" t="s">
        <v>174</v>
      </c>
      <c r="E16" s="57"/>
      <c r="F16" s="57"/>
      <c r="G16" s="57"/>
      <c r="H16" s="57"/>
      <c r="I16" s="57"/>
      <c r="J16" s="57"/>
      <c r="K16" s="57"/>
    </row>
    <row r="17" spans="2:8" ht="30.95" customHeight="1" x14ac:dyDescent="0.15">
      <c r="B17" s="57"/>
      <c r="C17" s="57"/>
      <c r="D17" s="220" t="s">
        <v>38</v>
      </c>
      <c r="E17" s="62" t="s">
        <v>311</v>
      </c>
      <c r="F17" s="62" t="s">
        <v>312</v>
      </c>
      <c r="G17" s="61" t="s">
        <v>171</v>
      </c>
    </row>
    <row r="18" spans="2:8" ht="15.95" customHeight="1" x14ac:dyDescent="0.15">
      <c r="B18" s="57"/>
      <c r="C18" s="57"/>
      <c r="D18" s="202"/>
      <c r="E18" s="63" t="s">
        <v>43</v>
      </c>
      <c r="F18" s="63" t="s">
        <v>43</v>
      </c>
      <c r="G18" s="63" t="s">
        <v>43</v>
      </c>
    </row>
    <row r="19" spans="2:8" ht="15.95" customHeight="1" x14ac:dyDescent="0.15">
      <c r="B19" s="57"/>
      <c r="C19" s="57"/>
      <c r="D19" s="64"/>
      <c r="E19" s="65" t="s">
        <v>44</v>
      </c>
      <c r="F19" s="66" t="s">
        <v>45</v>
      </c>
      <c r="G19" s="66" t="s">
        <v>186</v>
      </c>
    </row>
    <row r="20" spans="2:8" ht="15.95" customHeight="1" x14ac:dyDescent="0.15">
      <c r="D20" s="4"/>
      <c r="E20" s="18"/>
      <c r="F20" s="19"/>
      <c r="G20" s="67">
        <f>E20-F20</f>
        <v>0</v>
      </c>
    </row>
    <row r="21" spans="2:8" ht="15.95" customHeight="1" x14ac:dyDescent="0.15">
      <c r="D21" s="4"/>
      <c r="E21" s="18"/>
      <c r="F21" s="19"/>
      <c r="G21" s="67">
        <f t="shared" ref="G21:G24" si="0">E21-F21</f>
        <v>0</v>
      </c>
    </row>
    <row r="22" spans="2:8" ht="15.95" customHeight="1" x14ac:dyDescent="0.15">
      <c r="D22" s="4"/>
      <c r="E22" s="18"/>
      <c r="F22" s="19"/>
      <c r="G22" s="67">
        <f t="shared" si="0"/>
        <v>0</v>
      </c>
    </row>
    <row r="23" spans="2:8" ht="15.95" customHeight="1" x14ac:dyDescent="0.15">
      <c r="D23" s="4"/>
      <c r="E23" s="18"/>
      <c r="F23" s="19"/>
      <c r="G23" s="67">
        <f t="shared" si="0"/>
        <v>0</v>
      </c>
    </row>
    <row r="24" spans="2:8" ht="15.95" customHeight="1" x14ac:dyDescent="0.15">
      <c r="D24" s="4"/>
      <c r="E24" s="18"/>
      <c r="F24" s="19"/>
      <c r="G24" s="67">
        <f t="shared" si="0"/>
        <v>0</v>
      </c>
    </row>
    <row r="25" spans="2:8" ht="15.95" customHeight="1" x14ac:dyDescent="0.15">
      <c r="D25" s="11" t="s">
        <v>78</v>
      </c>
      <c r="E25" s="20"/>
      <c r="F25" s="21"/>
      <c r="G25" s="67">
        <f>SUM(G20:G24)</f>
        <v>0</v>
      </c>
      <c r="H25" s="22"/>
    </row>
    <row r="26" spans="2:8" ht="15.95" customHeight="1" x14ac:dyDescent="0.15">
      <c r="D26" s="13" t="s">
        <v>313</v>
      </c>
      <c r="E26" s="23"/>
      <c r="F26" s="23"/>
      <c r="G26" s="23"/>
      <c r="H26" s="22"/>
    </row>
    <row r="27" spans="2:8" ht="15.95" customHeight="1" x14ac:dyDescent="0.15"/>
  </sheetData>
  <sheetProtection algorithmName="SHA-512" hashValue="d4icunuVH7mU6+lSlZugVDr/nNJVur1r4TQPwgAgHtSu24Dx2T/v5Dpi3CTA2UXnW7MN16q4ImlJYA+YqWgilw==" saltValue="iaA23Ot+5sIHcxnCPGu3ng==" spinCount="100000" sheet="1" objects="1" scenarios="1" formatCells="0"/>
  <mergeCells count="2">
    <mergeCell ref="D17:D18"/>
    <mergeCell ref="D5:K5"/>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5347D-5546-4BD6-BFC1-B7BF78004BFA}">
  <dimension ref="C1:N53"/>
  <sheetViews>
    <sheetView view="pageBreakPreview" zoomScaleNormal="100" zoomScaleSheetLayoutView="100" workbookViewId="0">
      <selection activeCell="G16" sqref="G16"/>
    </sheetView>
  </sheetViews>
  <sheetFormatPr defaultRowHeight="13.5" x14ac:dyDescent="0.15"/>
  <cols>
    <col min="1" max="1" width="11.625" style="1" customWidth="1"/>
    <col min="2" max="2" width="2.625" style="1" customWidth="1"/>
    <col min="3" max="3" width="20.625" style="1" customWidth="1"/>
    <col min="4" max="4" width="16.625" style="1" customWidth="1"/>
    <col min="5" max="6" width="14.625" style="1" customWidth="1"/>
    <col min="7" max="7" width="9.625" style="1" customWidth="1"/>
    <col min="8" max="8" width="4.625" style="1" customWidth="1"/>
    <col min="9" max="9" width="9.625" style="1" customWidth="1"/>
    <col min="10" max="10" width="4.625" style="1" customWidth="1"/>
    <col min="11" max="11" width="9.625" style="1" customWidth="1"/>
    <col min="12" max="12" width="15.625" style="1" customWidth="1"/>
    <col min="13" max="13" width="9.625" style="1" customWidth="1"/>
    <col min="14" max="16384" width="9" style="1"/>
  </cols>
  <sheetData>
    <row r="1" spans="3:13" ht="15" customHeight="1" x14ac:dyDescent="0.15"/>
    <row r="2" spans="3:13" ht="15" customHeight="1" x14ac:dyDescent="0.15">
      <c r="C2" s="58" t="s">
        <v>221</v>
      </c>
      <c r="D2" s="57"/>
      <c r="E2" s="57"/>
      <c r="F2" s="57"/>
      <c r="G2" s="57"/>
      <c r="H2" s="57"/>
      <c r="I2" s="57"/>
      <c r="J2" s="57"/>
      <c r="K2" s="57"/>
      <c r="L2" s="57"/>
    </row>
    <row r="3" spans="3:13" ht="9" customHeight="1" x14ac:dyDescent="0.15">
      <c r="C3" s="57"/>
      <c r="D3" s="57"/>
      <c r="E3" s="57"/>
      <c r="F3" s="57"/>
      <c r="G3" s="57"/>
      <c r="H3" s="57"/>
      <c r="I3" s="57"/>
      <c r="J3" s="57"/>
      <c r="K3" s="57"/>
      <c r="L3" s="57"/>
    </row>
    <row r="4" spans="3:13" ht="15" customHeight="1" x14ac:dyDescent="0.15">
      <c r="C4" s="163" t="s">
        <v>222</v>
      </c>
      <c r="D4" s="163"/>
      <c r="E4" s="163"/>
      <c r="F4" s="163"/>
      <c r="G4" s="163"/>
      <c r="H4" s="163"/>
      <c r="I4" s="163"/>
      <c r="J4" s="163"/>
      <c r="K4" s="163"/>
      <c r="L4" s="163"/>
      <c r="M4" s="162"/>
    </row>
    <row r="5" spans="3:13" ht="9" customHeight="1" x14ac:dyDescent="0.15">
      <c r="C5" s="57"/>
      <c r="D5" s="57"/>
      <c r="E5" s="57"/>
      <c r="F5" s="57"/>
      <c r="G5" s="57"/>
      <c r="H5" s="57"/>
      <c r="I5" s="57"/>
      <c r="J5" s="57"/>
      <c r="K5" s="57"/>
      <c r="L5" s="57"/>
    </row>
    <row r="6" spans="3:13" ht="15" customHeight="1" x14ac:dyDescent="0.15">
      <c r="C6" s="57" t="s">
        <v>266</v>
      </c>
      <c r="D6" s="57"/>
      <c r="E6" s="57"/>
      <c r="F6" s="57"/>
      <c r="G6" s="57"/>
      <c r="H6" s="57"/>
      <c r="I6" s="57"/>
      <c r="J6" s="57"/>
      <c r="K6" s="57"/>
      <c r="L6" s="57"/>
    </row>
    <row r="7" spans="3:13" ht="15" customHeight="1" x14ac:dyDescent="0.15">
      <c r="C7" s="57" t="s">
        <v>236</v>
      </c>
      <c r="D7" s="57"/>
      <c r="E7" s="57"/>
      <c r="F7" s="57"/>
      <c r="G7" s="57"/>
      <c r="H7" s="57"/>
      <c r="I7" s="57"/>
      <c r="J7" s="57"/>
      <c r="K7" s="57"/>
      <c r="L7" s="57"/>
    </row>
    <row r="8" spans="3:13" ht="15" customHeight="1" x14ac:dyDescent="0.15">
      <c r="C8" s="57" t="s">
        <v>271</v>
      </c>
      <c r="D8" s="57"/>
      <c r="E8" s="57"/>
      <c r="F8" s="57"/>
      <c r="G8" s="57"/>
      <c r="H8" s="57"/>
      <c r="I8" s="57"/>
      <c r="J8" s="57"/>
      <c r="K8" s="57"/>
      <c r="L8" s="57"/>
    </row>
    <row r="9" spans="3:13" ht="54.95" customHeight="1" x14ac:dyDescent="0.15">
      <c r="C9" s="220" t="s">
        <v>223</v>
      </c>
      <c r="D9" s="62" t="s">
        <v>286</v>
      </c>
      <c r="E9" s="62" t="s">
        <v>284</v>
      </c>
      <c r="F9" s="61" t="s">
        <v>224</v>
      </c>
      <c r="G9" s="257" t="s">
        <v>287</v>
      </c>
      <c r="H9" s="258"/>
      <c r="I9" s="257" t="s">
        <v>285</v>
      </c>
      <c r="J9" s="258"/>
      <c r="K9" s="61" t="s">
        <v>281</v>
      </c>
      <c r="L9" s="62" t="s">
        <v>288</v>
      </c>
    </row>
    <row r="10" spans="3:13" ht="15" customHeight="1" x14ac:dyDescent="0.15">
      <c r="C10" s="202"/>
      <c r="D10" s="63" t="s">
        <v>225</v>
      </c>
      <c r="E10" s="63" t="s">
        <v>226</v>
      </c>
      <c r="F10" s="63" t="s">
        <v>225</v>
      </c>
      <c r="G10" s="259"/>
      <c r="H10" s="260"/>
      <c r="I10" s="259"/>
      <c r="J10" s="260"/>
      <c r="K10" s="63" t="s">
        <v>226</v>
      </c>
      <c r="L10" s="63" t="s">
        <v>227</v>
      </c>
    </row>
    <row r="11" spans="3:13" ht="30.95" customHeight="1" x14ac:dyDescent="0.15">
      <c r="C11" s="65"/>
      <c r="D11" s="65" t="s">
        <v>228</v>
      </c>
      <c r="E11" s="65" t="s">
        <v>229</v>
      </c>
      <c r="F11" s="142" t="s">
        <v>230</v>
      </c>
      <c r="G11" s="203" t="s">
        <v>231</v>
      </c>
      <c r="H11" s="203"/>
      <c r="I11" s="203" t="s">
        <v>232</v>
      </c>
      <c r="J11" s="203"/>
      <c r="K11" s="142" t="s">
        <v>233</v>
      </c>
      <c r="L11" s="142" t="s">
        <v>234</v>
      </c>
    </row>
    <row r="12" spans="3:13" ht="15.95" customHeight="1" x14ac:dyDescent="0.15">
      <c r="C12" s="4"/>
      <c r="D12" s="5"/>
      <c r="E12" s="6"/>
      <c r="F12" s="143" t="e">
        <f>ROUND(D12/E12,0)</f>
        <v>#DIV/0!</v>
      </c>
      <c r="G12" s="7"/>
      <c r="H12" s="2" t="s">
        <v>55</v>
      </c>
      <c r="I12" s="7"/>
      <c r="J12" s="2" t="s">
        <v>55</v>
      </c>
      <c r="K12" s="164">
        <f>IF(G12&gt;I12,"error",I12-G12)</f>
        <v>0</v>
      </c>
      <c r="L12" s="143">
        <f>IF(K12&gt;=E12,0,ROUND((D12-(F12*K12))/1000,0))</f>
        <v>0</v>
      </c>
    </row>
    <row r="13" spans="3:13" ht="15.95" customHeight="1" x14ac:dyDescent="0.15">
      <c r="C13" s="4"/>
      <c r="D13" s="5"/>
      <c r="E13" s="6"/>
      <c r="F13" s="143" t="e">
        <f t="shared" ref="F13:F14" si="0">ROUND(D13/E13,0)</f>
        <v>#DIV/0!</v>
      </c>
      <c r="G13" s="7"/>
      <c r="H13" s="2" t="s">
        <v>55</v>
      </c>
      <c r="I13" s="7"/>
      <c r="J13" s="2" t="s">
        <v>55</v>
      </c>
      <c r="K13" s="164">
        <f t="shared" ref="K13:K14" si="1">IF(G13&gt;I13,"error",I13-G13)</f>
        <v>0</v>
      </c>
      <c r="L13" s="143">
        <f t="shared" ref="L13:L14" si="2">IF(K13&gt;=E13,0,ROUND((D13-(F13*K13))/1000,0))</f>
        <v>0</v>
      </c>
    </row>
    <row r="14" spans="3:13" ht="15.95" customHeight="1" x14ac:dyDescent="0.15">
      <c r="C14" s="3"/>
      <c r="D14" s="8"/>
      <c r="E14" s="9"/>
      <c r="F14" s="143" t="e">
        <f t="shared" si="0"/>
        <v>#DIV/0!</v>
      </c>
      <c r="G14" s="10"/>
      <c r="H14" s="2" t="s">
        <v>55</v>
      </c>
      <c r="I14" s="10"/>
      <c r="J14" s="2" t="s">
        <v>55</v>
      </c>
      <c r="K14" s="164">
        <f t="shared" si="1"/>
        <v>0</v>
      </c>
      <c r="L14" s="143">
        <f t="shared" si="2"/>
        <v>0</v>
      </c>
    </row>
    <row r="15" spans="3:13" ht="15.95" customHeight="1" x14ac:dyDescent="0.15">
      <c r="C15" s="11" t="s">
        <v>235</v>
      </c>
      <c r="D15" s="12"/>
      <c r="E15" s="12"/>
      <c r="F15" s="12"/>
      <c r="G15" s="12"/>
      <c r="H15" s="12"/>
      <c r="I15" s="12"/>
      <c r="J15" s="12"/>
      <c r="K15" s="2"/>
      <c r="L15" s="143">
        <f>SUM(L12:L14)</f>
        <v>0</v>
      </c>
    </row>
    <row r="16" spans="3:13" ht="15.95" customHeight="1" x14ac:dyDescent="0.15">
      <c r="C16" s="13" t="s">
        <v>300</v>
      </c>
      <c r="L16" s="14"/>
    </row>
    <row r="17" spans="3:14" ht="15.95" customHeight="1" x14ac:dyDescent="0.15"/>
    <row r="18" spans="3:14" ht="14.1" customHeight="1" x14ac:dyDescent="0.15">
      <c r="C18" s="92" t="s">
        <v>53</v>
      </c>
      <c r="D18" s="92"/>
      <c r="E18" s="92"/>
      <c r="F18" s="92"/>
      <c r="H18" s="15"/>
      <c r="I18" s="15"/>
      <c r="J18" s="15"/>
      <c r="K18" s="15"/>
      <c r="L18" s="15"/>
    </row>
    <row r="19" spans="3:14" ht="14.1" customHeight="1" x14ac:dyDescent="0.15">
      <c r="C19" s="165" t="s">
        <v>54</v>
      </c>
      <c r="D19" s="166"/>
      <c r="E19" s="166"/>
      <c r="F19" s="167"/>
      <c r="H19" s="165" t="s">
        <v>56</v>
      </c>
      <c r="I19" s="166"/>
      <c r="J19" s="166"/>
      <c r="K19" s="166"/>
      <c r="L19" s="166"/>
      <c r="M19" s="173"/>
      <c r="N19" s="174"/>
    </row>
    <row r="20" spans="3:14" ht="14.1" customHeight="1" x14ac:dyDescent="0.15">
      <c r="C20" s="96" t="s">
        <v>244</v>
      </c>
      <c r="D20" s="92"/>
      <c r="E20" s="92"/>
      <c r="F20" s="168"/>
      <c r="H20" s="112" t="s">
        <v>255</v>
      </c>
      <c r="I20" s="92"/>
      <c r="J20" s="92"/>
      <c r="K20" s="113"/>
      <c r="L20" s="113"/>
      <c r="M20" s="148"/>
      <c r="N20" s="175"/>
    </row>
    <row r="21" spans="3:14" ht="14.1" customHeight="1" x14ac:dyDescent="0.15">
      <c r="C21" s="96" t="s">
        <v>245</v>
      </c>
      <c r="D21" s="92"/>
      <c r="E21" s="92">
        <v>15</v>
      </c>
      <c r="F21" s="168" t="s">
        <v>55</v>
      </c>
      <c r="H21" s="103" t="s">
        <v>258</v>
      </c>
      <c r="I21" s="104"/>
      <c r="J21" s="104"/>
      <c r="K21" s="104"/>
      <c r="L21" s="104"/>
      <c r="M21" s="57">
        <v>17</v>
      </c>
      <c r="N21" s="176" t="s">
        <v>55</v>
      </c>
    </row>
    <row r="22" spans="3:14" ht="14.1" customHeight="1" x14ac:dyDescent="0.15">
      <c r="C22" s="96" t="s">
        <v>246</v>
      </c>
      <c r="D22" s="92"/>
      <c r="E22" s="92">
        <v>14</v>
      </c>
      <c r="F22" s="168" t="s">
        <v>55</v>
      </c>
      <c r="H22" s="96" t="s">
        <v>256</v>
      </c>
      <c r="I22" s="92"/>
      <c r="J22" s="92"/>
      <c r="K22" s="92"/>
      <c r="L22" s="92"/>
      <c r="M22" s="57">
        <v>14</v>
      </c>
      <c r="N22" s="176" t="s">
        <v>55</v>
      </c>
    </row>
    <row r="23" spans="3:14" ht="14.1" customHeight="1" x14ac:dyDescent="0.15">
      <c r="C23" s="103" t="s">
        <v>254</v>
      </c>
      <c r="D23" s="107"/>
      <c r="E23" s="92">
        <v>38</v>
      </c>
      <c r="F23" s="168" t="s">
        <v>55</v>
      </c>
      <c r="H23" s="108" t="s">
        <v>257</v>
      </c>
      <c r="I23" s="109"/>
      <c r="J23" s="109"/>
      <c r="K23" s="109"/>
      <c r="L23" s="109"/>
      <c r="M23" s="177">
        <v>5</v>
      </c>
      <c r="N23" s="178" t="s">
        <v>55</v>
      </c>
    </row>
    <row r="24" spans="3:14" ht="14.1" customHeight="1" x14ac:dyDescent="0.15">
      <c r="C24" s="100" t="s">
        <v>248</v>
      </c>
      <c r="D24" s="99"/>
      <c r="E24" s="92">
        <v>34</v>
      </c>
      <c r="F24" s="168" t="s">
        <v>55</v>
      </c>
      <c r="H24" s="92"/>
      <c r="I24" s="92"/>
      <c r="J24" s="92"/>
      <c r="K24" s="92"/>
      <c r="L24" s="92"/>
      <c r="M24" s="57"/>
      <c r="N24" s="57"/>
    </row>
    <row r="25" spans="3:14" ht="14.1" customHeight="1" x14ac:dyDescent="0.15">
      <c r="C25" s="100" t="s">
        <v>249</v>
      </c>
      <c r="D25" s="92"/>
      <c r="E25" s="101"/>
      <c r="F25" s="102"/>
      <c r="H25" s="165" t="s">
        <v>57</v>
      </c>
      <c r="I25" s="166"/>
      <c r="J25" s="166"/>
      <c r="K25" s="166"/>
      <c r="L25" s="166"/>
      <c r="M25" s="173"/>
      <c r="N25" s="174"/>
    </row>
    <row r="26" spans="3:14" ht="14.1" customHeight="1" x14ac:dyDescent="0.15">
      <c r="C26" s="100" t="s">
        <v>250</v>
      </c>
      <c r="D26" s="92"/>
      <c r="E26" s="92">
        <v>31</v>
      </c>
      <c r="F26" s="168" t="s">
        <v>55</v>
      </c>
      <c r="H26" s="96" t="s">
        <v>259</v>
      </c>
      <c r="I26" s="92"/>
      <c r="J26" s="92"/>
      <c r="K26" s="92"/>
      <c r="L26" s="92"/>
      <c r="M26" s="57">
        <v>7</v>
      </c>
      <c r="N26" s="176" t="s">
        <v>55</v>
      </c>
    </row>
    <row r="27" spans="3:14" ht="14.1" customHeight="1" x14ac:dyDescent="0.15">
      <c r="C27" s="100" t="s">
        <v>251</v>
      </c>
      <c r="D27" s="92"/>
      <c r="E27" s="92">
        <v>24</v>
      </c>
      <c r="F27" s="168" t="s">
        <v>55</v>
      </c>
      <c r="G27" s="16"/>
      <c r="H27" s="96" t="s">
        <v>260</v>
      </c>
      <c r="I27" s="92"/>
      <c r="J27" s="92"/>
      <c r="K27" s="92"/>
      <c r="L27" s="92"/>
      <c r="M27" s="57">
        <v>10</v>
      </c>
      <c r="N27" s="176" t="s">
        <v>55</v>
      </c>
    </row>
    <row r="28" spans="3:14" ht="14.1" customHeight="1" x14ac:dyDescent="0.15">
      <c r="C28" s="169" t="s">
        <v>252</v>
      </c>
      <c r="D28" s="170"/>
      <c r="E28" s="170">
        <v>17</v>
      </c>
      <c r="F28" s="171" t="s">
        <v>55</v>
      </c>
      <c r="H28" s="96" t="s">
        <v>261</v>
      </c>
      <c r="I28" s="92"/>
      <c r="J28" s="92"/>
      <c r="K28" s="92"/>
      <c r="L28" s="92"/>
      <c r="M28" s="57"/>
      <c r="N28" s="176"/>
    </row>
    <row r="29" spans="3:14" ht="14.1" customHeight="1" x14ac:dyDescent="0.15">
      <c r="C29" s="100" t="s">
        <v>253</v>
      </c>
      <c r="D29" s="92"/>
      <c r="E29" s="92"/>
      <c r="F29" s="168"/>
      <c r="H29" s="96" t="s">
        <v>262</v>
      </c>
      <c r="I29" s="92"/>
      <c r="J29" s="92"/>
      <c r="K29" s="92"/>
      <c r="L29" s="92"/>
      <c r="M29" s="57">
        <v>17</v>
      </c>
      <c r="N29" s="176" t="s">
        <v>55</v>
      </c>
    </row>
    <row r="30" spans="3:14" ht="14.1" customHeight="1" x14ac:dyDescent="0.15">
      <c r="C30" s="100" t="s">
        <v>245</v>
      </c>
      <c r="D30" s="92"/>
      <c r="E30" s="92">
        <v>22</v>
      </c>
      <c r="F30" s="168" t="s">
        <v>55</v>
      </c>
      <c r="H30" s="108" t="s">
        <v>263</v>
      </c>
      <c r="I30" s="109"/>
      <c r="J30" s="109"/>
      <c r="K30" s="109"/>
      <c r="L30" s="109"/>
      <c r="M30" s="177">
        <v>8</v>
      </c>
      <c r="N30" s="178" t="s">
        <v>55</v>
      </c>
    </row>
    <row r="31" spans="3:14" ht="14.1" customHeight="1" x14ac:dyDescent="0.15">
      <c r="C31" s="100" t="s">
        <v>246</v>
      </c>
      <c r="D31" s="92"/>
      <c r="E31" s="92">
        <v>20</v>
      </c>
      <c r="F31" s="168" t="s">
        <v>55</v>
      </c>
      <c r="H31" s="92"/>
      <c r="I31" s="92"/>
      <c r="J31" s="92"/>
      <c r="K31" s="92"/>
      <c r="L31" s="92"/>
      <c r="M31" s="57"/>
      <c r="N31" s="57"/>
    </row>
    <row r="32" spans="3:14" ht="14.1" customHeight="1" x14ac:dyDescent="0.15">
      <c r="C32" s="103" t="s">
        <v>254</v>
      </c>
      <c r="D32" s="107"/>
      <c r="E32" s="92">
        <v>39</v>
      </c>
      <c r="F32" s="168" t="s">
        <v>55</v>
      </c>
      <c r="H32" s="92" t="s">
        <v>58</v>
      </c>
      <c r="I32" s="92"/>
      <c r="J32" s="92"/>
      <c r="K32" s="92"/>
      <c r="L32" s="92"/>
      <c r="M32" s="57"/>
      <c r="N32" s="57"/>
    </row>
    <row r="33" spans="3:14" ht="14.1" customHeight="1" x14ac:dyDescent="0.15">
      <c r="C33" s="100" t="s">
        <v>248</v>
      </c>
      <c r="D33" s="99"/>
      <c r="E33" s="92">
        <v>38</v>
      </c>
      <c r="F33" s="168" t="s">
        <v>55</v>
      </c>
      <c r="H33" s="115" t="s">
        <v>59</v>
      </c>
      <c r="I33" s="92"/>
      <c r="J33" s="92"/>
      <c r="K33" s="92"/>
      <c r="L33" s="92"/>
      <c r="M33" s="57"/>
      <c r="N33" s="125" t="s">
        <v>60</v>
      </c>
    </row>
    <row r="34" spans="3:14" ht="14.1" customHeight="1" x14ac:dyDescent="0.15">
      <c r="C34" s="96" t="s">
        <v>249</v>
      </c>
      <c r="D34" s="92"/>
      <c r="E34" s="92"/>
      <c r="F34" s="168"/>
    </row>
    <row r="35" spans="3:14" ht="14.1" customHeight="1" x14ac:dyDescent="0.15">
      <c r="C35" s="96" t="s">
        <v>250</v>
      </c>
      <c r="D35" s="92"/>
      <c r="E35" s="92">
        <v>34</v>
      </c>
      <c r="F35" s="168" t="s">
        <v>55</v>
      </c>
    </row>
    <row r="36" spans="3:14" ht="14.1" customHeight="1" x14ac:dyDescent="0.15">
      <c r="C36" s="96" t="s">
        <v>251</v>
      </c>
      <c r="D36" s="92"/>
      <c r="E36" s="92">
        <v>27</v>
      </c>
      <c r="F36" s="168" t="s">
        <v>55</v>
      </c>
    </row>
    <row r="37" spans="3:14" ht="14.1" customHeight="1" x14ac:dyDescent="0.15">
      <c r="C37" s="108" t="s">
        <v>252</v>
      </c>
      <c r="D37" s="109"/>
      <c r="E37" s="109">
        <v>19</v>
      </c>
      <c r="F37" s="172" t="s">
        <v>55</v>
      </c>
    </row>
    <row r="38" spans="3:14" ht="15" customHeight="1" x14ac:dyDescent="0.15"/>
    <row r="39" spans="3:14" ht="15" customHeight="1" x14ac:dyDescent="0.15"/>
    <row r="40" spans="3:14" ht="15" customHeight="1" x14ac:dyDescent="0.15"/>
    <row r="41" spans="3:14" ht="15" customHeight="1" x14ac:dyDescent="0.15"/>
    <row r="42" spans="3:14" ht="15" customHeight="1" x14ac:dyDescent="0.15"/>
    <row r="43" spans="3:14" ht="15" customHeight="1" x14ac:dyDescent="0.15"/>
    <row r="44" spans="3:14" ht="15" customHeight="1" x14ac:dyDescent="0.15"/>
    <row r="45" spans="3:14" ht="15" customHeight="1" x14ac:dyDescent="0.15"/>
    <row r="46" spans="3:14" ht="15" customHeight="1" x14ac:dyDescent="0.15"/>
    <row r="47" spans="3:14" ht="15" customHeight="1" x14ac:dyDescent="0.15">
      <c r="K47" s="16"/>
    </row>
    <row r="48" spans="3:14" ht="15" customHeight="1" x14ac:dyDescent="0.15"/>
    <row r="49" s="1" customFormat="1" ht="15" customHeight="1" x14ac:dyDescent="0.15"/>
    <row r="50" s="1" customFormat="1" ht="15" customHeight="1" x14ac:dyDescent="0.15"/>
    <row r="51" s="1" customFormat="1" ht="15" customHeight="1" x14ac:dyDescent="0.15"/>
    <row r="52" s="1" customFormat="1" ht="15" customHeight="1" x14ac:dyDescent="0.15"/>
    <row r="53" s="1" customFormat="1" ht="15" customHeight="1" x14ac:dyDescent="0.15"/>
  </sheetData>
  <sheetProtection algorithmName="SHA-512" hashValue="6JNdq1+kpa04GY7LXva7DYusropd2qWE8yS/QCv/SgcM2AS3EkQg9FcXtsEOjwR7BEU7vXfk366O0sd5+eRtfA==" saltValue="e9/jVeudT5gH4SuhCbERPA==" spinCount="100000" sheet="1" objects="1" scenarios="1" formatCells="0"/>
  <mergeCells count="5">
    <mergeCell ref="G9:H10"/>
    <mergeCell ref="I9:J10"/>
    <mergeCell ref="C9:C10"/>
    <mergeCell ref="G11:H11"/>
    <mergeCell ref="I11:J11"/>
  </mergeCells>
  <phoneticPr fontId="1"/>
  <hyperlinks>
    <hyperlink ref="H33" r:id="rId1" xr:uid="{7B7FC275-4B34-4226-AA85-19CE692576FD}"/>
  </hyperlinks>
  <printOptions horizontalCentered="1"/>
  <pageMargins left="0.51181102362204722" right="0.51181102362204722" top="0.86614173228346458" bottom="0.86614173228346458" header="0" footer="0"/>
  <pageSetup paperSize="9" scale="90" fitToHeight="0" orientation="landscape" blackAndWhite="1"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Q56"/>
  <sheetViews>
    <sheetView view="pageBreakPreview" zoomScaleNormal="100" zoomScaleSheetLayoutView="100" workbookViewId="0">
      <selection activeCell="K13" sqref="K13"/>
    </sheetView>
  </sheetViews>
  <sheetFormatPr defaultRowHeight="13.5" x14ac:dyDescent="0.15"/>
  <cols>
    <col min="1" max="1" width="11.625" style="1" customWidth="1"/>
    <col min="2" max="3" width="2.625" style="1" customWidth="1"/>
    <col min="4" max="4" width="23.625" style="1" customWidth="1"/>
    <col min="5" max="5" width="10.625" style="1" customWidth="1"/>
    <col min="6" max="6" width="3.625" style="1" customWidth="1"/>
    <col min="7" max="7" width="7.625" style="1" customWidth="1"/>
    <col min="8" max="8" width="3.625" style="1" customWidth="1"/>
    <col min="9" max="9" width="8.625" style="1" customWidth="1"/>
    <col min="10" max="10" width="9" style="1"/>
    <col min="11" max="11" width="23.625" style="1" customWidth="1"/>
    <col min="12" max="12" width="9.625" style="1" customWidth="1"/>
    <col min="13" max="13" width="3.625" style="1" customWidth="1"/>
    <col min="14" max="14" width="7.625" style="1" customWidth="1"/>
    <col min="15" max="15" width="3.625" style="1" customWidth="1"/>
    <col min="16" max="16384" width="9" style="1"/>
  </cols>
  <sheetData>
    <row r="1" spans="3:17" ht="15" customHeight="1" x14ac:dyDescent="0.15"/>
    <row r="2" spans="3:17" ht="15" customHeight="1" x14ac:dyDescent="0.15">
      <c r="C2" s="58" t="s">
        <v>36</v>
      </c>
      <c r="D2" s="57"/>
      <c r="E2" s="57"/>
      <c r="F2" s="57"/>
      <c r="G2" s="57"/>
      <c r="H2" s="57"/>
      <c r="I2" s="57"/>
      <c r="J2" s="57"/>
      <c r="K2" s="57"/>
      <c r="L2" s="57"/>
      <c r="M2" s="57"/>
      <c r="N2" s="57"/>
      <c r="O2" s="57"/>
      <c r="P2" s="57"/>
      <c r="Q2" s="57"/>
    </row>
    <row r="3" spans="3:17" ht="9" customHeight="1" x14ac:dyDescent="0.15">
      <c r="C3" s="57"/>
      <c r="D3" s="57"/>
      <c r="E3" s="57"/>
      <c r="F3" s="57"/>
      <c r="G3" s="57"/>
      <c r="H3" s="57"/>
      <c r="I3" s="57"/>
      <c r="J3" s="57"/>
      <c r="K3" s="57"/>
      <c r="L3" s="57"/>
      <c r="M3" s="57"/>
      <c r="N3" s="57"/>
      <c r="O3" s="57"/>
      <c r="P3" s="57"/>
      <c r="Q3" s="57"/>
    </row>
    <row r="4" spans="3:17" ht="30.95" customHeight="1" x14ac:dyDescent="0.15">
      <c r="C4" s="57"/>
      <c r="D4" s="221" t="s">
        <v>37</v>
      </c>
      <c r="E4" s="221"/>
      <c r="F4" s="221"/>
      <c r="G4" s="221"/>
      <c r="H4" s="221"/>
      <c r="I4" s="221"/>
      <c r="J4" s="221"/>
      <c r="K4" s="221"/>
      <c r="L4" s="222"/>
      <c r="M4" s="222"/>
      <c r="N4" s="222"/>
      <c r="O4" s="222"/>
      <c r="P4" s="222"/>
      <c r="Q4" s="222"/>
    </row>
    <row r="5" spans="3:17" ht="9" customHeight="1" x14ac:dyDescent="0.15">
      <c r="C5" s="57"/>
      <c r="D5" s="59"/>
      <c r="E5" s="59"/>
      <c r="F5" s="59"/>
      <c r="G5" s="59"/>
      <c r="H5" s="59"/>
      <c r="I5" s="59"/>
      <c r="J5" s="59"/>
      <c r="K5" s="59"/>
      <c r="L5" s="57"/>
      <c r="M5" s="57"/>
      <c r="N5" s="57"/>
      <c r="O5" s="57"/>
      <c r="P5" s="57"/>
      <c r="Q5" s="57"/>
    </row>
    <row r="6" spans="3:17" ht="14.1" customHeight="1" x14ac:dyDescent="0.15">
      <c r="C6" s="57"/>
      <c r="D6" s="57" t="s">
        <v>266</v>
      </c>
      <c r="E6" s="57"/>
      <c r="F6" s="57"/>
      <c r="G6" s="57"/>
      <c r="H6" s="57"/>
      <c r="I6" s="57"/>
      <c r="J6" s="57"/>
      <c r="K6" s="57"/>
      <c r="L6" s="57"/>
      <c r="M6" s="57"/>
      <c r="N6" s="57"/>
      <c r="O6" s="57"/>
      <c r="P6" s="57"/>
      <c r="Q6" s="57"/>
    </row>
    <row r="7" spans="3:17" ht="14.1" customHeight="1" x14ac:dyDescent="0.15">
      <c r="C7" s="57"/>
      <c r="D7" s="57" t="s">
        <v>52</v>
      </c>
      <c r="E7" s="57"/>
      <c r="F7" s="57"/>
      <c r="G7" s="57"/>
      <c r="H7" s="57"/>
      <c r="I7" s="57"/>
      <c r="J7" s="57"/>
      <c r="K7" s="57"/>
      <c r="L7" s="57"/>
      <c r="M7" s="57"/>
      <c r="N7" s="57"/>
      <c r="O7" s="57"/>
      <c r="P7" s="57"/>
      <c r="Q7" s="57"/>
    </row>
    <row r="8" spans="3:17" ht="14.1" customHeight="1" x14ac:dyDescent="0.15">
      <c r="D8" s="195" t="s">
        <v>38</v>
      </c>
      <c r="E8" s="195" t="s">
        <v>39</v>
      </c>
      <c r="F8" s="220" t="s">
        <v>40</v>
      </c>
      <c r="G8" s="220"/>
      <c r="H8" s="220" t="s">
        <v>41</v>
      </c>
      <c r="I8" s="220"/>
    </row>
    <row r="9" spans="3:17" ht="14.1" customHeight="1" x14ac:dyDescent="0.15">
      <c r="D9" s="195"/>
      <c r="E9" s="195"/>
      <c r="F9" s="202"/>
      <c r="G9" s="202"/>
      <c r="H9" s="202" t="s">
        <v>42</v>
      </c>
      <c r="I9" s="202"/>
    </row>
    <row r="10" spans="3:17" ht="14.1" customHeight="1" x14ac:dyDescent="0.15">
      <c r="D10" s="195"/>
      <c r="E10" s="220"/>
      <c r="F10" s="202" t="s">
        <v>43</v>
      </c>
      <c r="G10" s="202"/>
      <c r="H10" s="202" t="s">
        <v>43</v>
      </c>
      <c r="I10" s="202"/>
    </row>
    <row r="11" spans="3:17" ht="14.1" customHeight="1" x14ac:dyDescent="0.15">
      <c r="D11" s="195"/>
      <c r="E11" s="65" t="s">
        <v>44</v>
      </c>
      <c r="F11" s="203" t="s">
        <v>45</v>
      </c>
      <c r="G11" s="203"/>
      <c r="H11" s="203" t="s">
        <v>46</v>
      </c>
      <c r="I11" s="203"/>
    </row>
    <row r="12" spans="3:17" ht="15" customHeight="1" x14ac:dyDescent="0.15">
      <c r="D12" s="4"/>
      <c r="E12" s="42"/>
      <c r="F12" s="215"/>
      <c r="G12" s="216"/>
      <c r="H12" s="212" t="str">
        <f>IFERROR(ROUND(F12/E12,0),"")</f>
        <v/>
      </c>
      <c r="I12" s="217"/>
    </row>
    <row r="13" spans="3:17" ht="15" customHeight="1" x14ac:dyDescent="0.15">
      <c r="D13" s="4"/>
      <c r="E13" s="42"/>
      <c r="F13" s="215"/>
      <c r="G13" s="216"/>
      <c r="H13" s="212" t="str">
        <f t="shared" ref="H13:H14" si="0">IFERROR(ROUND(F13/E13,0),"")</f>
        <v/>
      </c>
      <c r="I13" s="213"/>
    </row>
    <row r="14" spans="3:17" ht="15" customHeight="1" x14ac:dyDescent="0.15">
      <c r="D14" s="4"/>
      <c r="E14" s="42"/>
      <c r="F14" s="215"/>
      <c r="G14" s="216"/>
      <c r="H14" s="212" t="str">
        <f t="shared" si="0"/>
        <v/>
      </c>
      <c r="I14" s="213"/>
    </row>
    <row r="15" spans="3:17" ht="15" customHeight="1" x14ac:dyDescent="0.15">
      <c r="D15" s="4"/>
      <c r="E15" s="42"/>
      <c r="F15" s="215"/>
      <c r="G15" s="216"/>
      <c r="H15" s="212" t="str">
        <f t="shared" ref="H15:H16" si="1">IFERROR(ROUND(F15/E15,0),"")</f>
        <v/>
      </c>
      <c r="I15" s="213"/>
    </row>
    <row r="16" spans="3:17" ht="15" customHeight="1" x14ac:dyDescent="0.15">
      <c r="D16" s="4"/>
      <c r="E16" s="42"/>
      <c r="F16" s="215"/>
      <c r="G16" s="216"/>
      <c r="H16" s="212" t="str">
        <f t="shared" si="1"/>
        <v/>
      </c>
      <c r="I16" s="213"/>
    </row>
    <row r="17" spans="4:15" ht="15" customHeight="1" x14ac:dyDescent="0.15">
      <c r="D17" s="70" t="s">
        <v>47</v>
      </c>
      <c r="E17" s="56" t="s">
        <v>48</v>
      </c>
      <c r="F17" s="89" t="s">
        <v>49</v>
      </c>
      <c r="G17" s="90">
        <f>SUM(F12:G16)</f>
        <v>0</v>
      </c>
      <c r="H17" s="89" t="s">
        <v>50</v>
      </c>
      <c r="I17" s="90">
        <f>SUM(H12:I16)</f>
        <v>0</v>
      </c>
    </row>
    <row r="18" spans="4:15" ht="15" customHeight="1" x14ac:dyDescent="0.15">
      <c r="D18" s="72" t="s">
        <v>51</v>
      </c>
      <c r="E18" s="91" t="e">
        <f>ROUNDDOWN(G17/I17,1)</f>
        <v>#DIV/0!</v>
      </c>
      <c r="F18" s="214"/>
      <c r="G18" s="225"/>
      <c r="H18" s="214"/>
      <c r="I18" s="213"/>
    </row>
    <row r="19" spans="4:15" ht="9" customHeight="1" x14ac:dyDescent="0.15"/>
    <row r="20" spans="4:15" ht="14.1" customHeight="1" x14ac:dyDescent="0.15">
      <c r="D20" s="92" t="s">
        <v>53</v>
      </c>
      <c r="E20" s="92"/>
      <c r="F20" s="92"/>
      <c r="G20" s="92"/>
      <c r="H20" s="92"/>
    </row>
    <row r="21" spans="4:15" ht="14.1" customHeight="1" x14ac:dyDescent="0.15">
      <c r="D21" s="207" t="s">
        <v>54</v>
      </c>
      <c r="E21" s="208"/>
      <c r="F21" s="208"/>
      <c r="G21" s="208"/>
      <c r="H21" s="209"/>
      <c r="K21" s="207" t="s">
        <v>56</v>
      </c>
      <c r="L21" s="208"/>
      <c r="M21" s="208"/>
      <c r="N21" s="208"/>
      <c r="O21" s="209"/>
    </row>
    <row r="22" spans="4:15" ht="14.1" customHeight="1" x14ac:dyDescent="0.15">
      <c r="D22" s="93" t="s">
        <v>244</v>
      </c>
      <c r="E22" s="94"/>
      <c r="F22" s="94"/>
      <c r="G22" s="94"/>
      <c r="H22" s="95"/>
      <c r="K22" s="112" t="s">
        <v>255</v>
      </c>
      <c r="L22" s="113"/>
      <c r="M22" s="113"/>
      <c r="N22" s="113"/>
      <c r="O22" s="114"/>
    </row>
    <row r="23" spans="4:15" ht="14.1" customHeight="1" x14ac:dyDescent="0.15">
      <c r="D23" s="198" t="s">
        <v>245</v>
      </c>
      <c r="E23" s="199"/>
      <c r="F23" s="199"/>
      <c r="G23" s="97">
        <v>15</v>
      </c>
      <c r="H23" s="98" t="s">
        <v>55</v>
      </c>
      <c r="I23" s="16"/>
      <c r="K23" s="218" t="s">
        <v>258</v>
      </c>
      <c r="L23" s="219"/>
      <c r="M23" s="219"/>
      <c r="N23" s="210">
        <v>17</v>
      </c>
      <c r="O23" s="211" t="s">
        <v>55</v>
      </c>
    </row>
    <row r="24" spans="4:15" ht="14.1" customHeight="1" x14ac:dyDescent="0.15">
      <c r="D24" s="198" t="s">
        <v>246</v>
      </c>
      <c r="E24" s="199"/>
      <c r="F24" s="199"/>
      <c r="G24" s="97">
        <v>14</v>
      </c>
      <c r="H24" s="98" t="s">
        <v>55</v>
      </c>
      <c r="K24" s="218"/>
      <c r="L24" s="219"/>
      <c r="M24" s="219"/>
      <c r="N24" s="210"/>
      <c r="O24" s="211"/>
    </row>
    <row r="25" spans="4:15" ht="14.1" customHeight="1" x14ac:dyDescent="0.15">
      <c r="D25" s="226" t="s">
        <v>247</v>
      </c>
      <c r="E25" s="227"/>
      <c r="F25" s="227"/>
      <c r="G25" s="97">
        <v>38</v>
      </c>
      <c r="H25" s="98" t="s">
        <v>55</v>
      </c>
      <c r="K25" s="198" t="s">
        <v>256</v>
      </c>
      <c r="L25" s="199"/>
      <c r="M25" s="199"/>
      <c r="N25" s="97">
        <v>14</v>
      </c>
      <c r="O25" s="98" t="s">
        <v>55</v>
      </c>
    </row>
    <row r="26" spans="4:15" ht="14.1" customHeight="1" x14ac:dyDescent="0.15">
      <c r="D26" s="223" t="s">
        <v>248</v>
      </c>
      <c r="E26" s="224"/>
      <c r="F26" s="224"/>
      <c r="G26" s="97">
        <v>34</v>
      </c>
      <c r="H26" s="98" t="s">
        <v>55</v>
      </c>
      <c r="K26" s="196" t="s">
        <v>257</v>
      </c>
      <c r="L26" s="197"/>
      <c r="M26" s="197"/>
      <c r="N26" s="110">
        <v>5</v>
      </c>
      <c r="O26" s="111" t="s">
        <v>55</v>
      </c>
    </row>
    <row r="27" spans="4:15" ht="14.1" customHeight="1" x14ac:dyDescent="0.15">
      <c r="D27" s="204" t="s">
        <v>249</v>
      </c>
      <c r="E27" s="205"/>
      <c r="F27" s="205"/>
      <c r="G27" s="205"/>
      <c r="H27" s="206"/>
      <c r="K27" s="92"/>
      <c r="L27" s="92"/>
      <c r="M27" s="92"/>
      <c r="N27" s="92"/>
      <c r="O27" s="92"/>
    </row>
    <row r="28" spans="4:15" ht="14.1" customHeight="1" x14ac:dyDescent="0.15">
      <c r="D28" s="200" t="s">
        <v>250</v>
      </c>
      <c r="E28" s="201"/>
      <c r="F28" s="201"/>
      <c r="G28" s="97">
        <v>31</v>
      </c>
      <c r="H28" s="98" t="s">
        <v>55</v>
      </c>
      <c r="K28" s="207" t="s">
        <v>57</v>
      </c>
      <c r="L28" s="208"/>
      <c r="M28" s="208"/>
      <c r="N28" s="208"/>
      <c r="O28" s="209"/>
    </row>
    <row r="29" spans="4:15" ht="14.1" customHeight="1" x14ac:dyDescent="0.15">
      <c r="D29" s="200" t="s">
        <v>251</v>
      </c>
      <c r="E29" s="201"/>
      <c r="F29" s="201"/>
      <c r="G29" s="97">
        <v>24</v>
      </c>
      <c r="H29" s="98" t="s">
        <v>55</v>
      </c>
      <c r="K29" s="198" t="s">
        <v>259</v>
      </c>
      <c r="L29" s="199"/>
      <c r="M29" s="199"/>
      <c r="N29" s="97">
        <v>7</v>
      </c>
      <c r="O29" s="98" t="s">
        <v>55</v>
      </c>
    </row>
    <row r="30" spans="4:15" ht="14.1" customHeight="1" x14ac:dyDescent="0.15">
      <c r="D30" s="228" t="s">
        <v>252</v>
      </c>
      <c r="E30" s="229"/>
      <c r="F30" s="229"/>
      <c r="G30" s="105">
        <v>17</v>
      </c>
      <c r="H30" s="106" t="s">
        <v>55</v>
      </c>
      <c r="K30" s="198" t="s">
        <v>260</v>
      </c>
      <c r="L30" s="199"/>
      <c r="M30" s="199"/>
      <c r="N30" s="97">
        <v>10</v>
      </c>
      <c r="O30" s="98" t="s">
        <v>55</v>
      </c>
    </row>
    <row r="31" spans="4:15" ht="14.1" customHeight="1" x14ac:dyDescent="0.15">
      <c r="D31" s="100" t="s">
        <v>253</v>
      </c>
      <c r="E31" s="101"/>
      <c r="F31" s="101"/>
      <c r="G31" s="97"/>
      <c r="H31" s="98"/>
      <c r="K31" s="96" t="s">
        <v>261</v>
      </c>
      <c r="L31" s="92"/>
      <c r="M31" s="92"/>
      <c r="N31" s="97"/>
      <c r="O31" s="98"/>
    </row>
    <row r="32" spans="4:15" ht="14.1" customHeight="1" x14ac:dyDescent="0.15">
      <c r="D32" s="200" t="s">
        <v>245</v>
      </c>
      <c r="E32" s="201"/>
      <c r="F32" s="201"/>
      <c r="G32" s="97">
        <v>22</v>
      </c>
      <c r="H32" s="98" t="s">
        <v>55</v>
      </c>
      <c r="I32" s="16"/>
      <c r="K32" s="198" t="s">
        <v>262</v>
      </c>
      <c r="L32" s="199"/>
      <c r="M32" s="199"/>
      <c r="N32" s="97">
        <v>17</v>
      </c>
      <c r="O32" s="98" t="s">
        <v>55</v>
      </c>
    </row>
    <row r="33" spans="4:15" ht="14.1" customHeight="1" x14ac:dyDescent="0.15">
      <c r="D33" s="200" t="s">
        <v>246</v>
      </c>
      <c r="E33" s="201"/>
      <c r="F33" s="201"/>
      <c r="G33" s="97">
        <v>20</v>
      </c>
      <c r="H33" s="98" t="s">
        <v>55</v>
      </c>
      <c r="K33" s="196" t="s">
        <v>263</v>
      </c>
      <c r="L33" s="197"/>
      <c r="M33" s="197"/>
      <c r="N33" s="110">
        <v>8</v>
      </c>
      <c r="O33" s="111" t="s">
        <v>55</v>
      </c>
    </row>
    <row r="34" spans="4:15" ht="14.1" customHeight="1" x14ac:dyDescent="0.15">
      <c r="D34" s="218" t="s">
        <v>254</v>
      </c>
      <c r="E34" s="219"/>
      <c r="F34" s="219"/>
      <c r="G34" s="97">
        <v>39</v>
      </c>
      <c r="H34" s="98" t="s">
        <v>55</v>
      </c>
      <c r="K34" s="92"/>
      <c r="L34" s="92"/>
      <c r="M34" s="92"/>
      <c r="N34" s="92"/>
      <c r="O34" s="92"/>
    </row>
    <row r="35" spans="4:15" ht="14.1" customHeight="1" x14ac:dyDescent="0.15">
      <c r="D35" s="223" t="s">
        <v>248</v>
      </c>
      <c r="E35" s="224"/>
      <c r="F35" s="224"/>
      <c r="G35" s="97">
        <v>38</v>
      </c>
      <c r="H35" s="98" t="s">
        <v>55</v>
      </c>
      <c r="K35" s="92" t="s">
        <v>58</v>
      </c>
      <c r="L35" s="92"/>
      <c r="M35" s="92"/>
      <c r="N35" s="92"/>
      <c r="O35" s="92"/>
    </row>
    <row r="36" spans="4:15" ht="14.1" customHeight="1" x14ac:dyDescent="0.15">
      <c r="D36" s="96" t="s">
        <v>249</v>
      </c>
      <c r="E36" s="92"/>
      <c r="F36" s="92"/>
      <c r="G36" s="97"/>
      <c r="H36" s="98"/>
      <c r="K36" s="115" t="s">
        <v>59</v>
      </c>
      <c r="L36" s="92" t="s">
        <v>60</v>
      </c>
      <c r="M36" s="92"/>
      <c r="N36" s="92"/>
      <c r="O36" s="92"/>
    </row>
    <row r="37" spans="4:15" ht="14.1" customHeight="1" x14ac:dyDescent="0.15">
      <c r="D37" s="198" t="s">
        <v>250</v>
      </c>
      <c r="E37" s="199"/>
      <c r="F37" s="199"/>
      <c r="G37" s="97">
        <v>34</v>
      </c>
      <c r="H37" s="98" t="s">
        <v>55</v>
      </c>
    </row>
    <row r="38" spans="4:15" ht="14.1" customHeight="1" x14ac:dyDescent="0.15">
      <c r="D38" s="198" t="s">
        <v>251</v>
      </c>
      <c r="E38" s="199"/>
      <c r="F38" s="199"/>
      <c r="G38" s="97">
        <v>27</v>
      </c>
      <c r="H38" s="98" t="s">
        <v>55</v>
      </c>
    </row>
    <row r="39" spans="4:15" ht="14.1" customHeight="1" x14ac:dyDescent="0.15">
      <c r="D39" s="196" t="s">
        <v>252</v>
      </c>
      <c r="E39" s="197"/>
      <c r="F39" s="197"/>
      <c r="G39" s="110">
        <v>19</v>
      </c>
      <c r="H39" s="111" t="s">
        <v>55</v>
      </c>
    </row>
    <row r="40" spans="4:15" ht="15" customHeight="1" x14ac:dyDescent="0.15"/>
    <row r="41" spans="4:15" ht="15" customHeight="1" x14ac:dyDescent="0.15"/>
    <row r="42" spans="4:15" ht="15" customHeight="1" x14ac:dyDescent="0.15"/>
    <row r="43" spans="4:15" ht="15" customHeight="1" x14ac:dyDescent="0.15"/>
    <row r="44" spans="4:15" ht="15" customHeight="1" x14ac:dyDescent="0.15"/>
    <row r="45" spans="4:15" ht="15" customHeight="1" x14ac:dyDescent="0.15">
      <c r="I45" s="16"/>
    </row>
    <row r="46" spans="4:15" ht="15" customHeight="1" x14ac:dyDescent="0.15"/>
    <row r="47" spans="4:15" ht="15" customHeight="1" x14ac:dyDescent="0.15"/>
    <row r="48" spans="4:15" ht="15" customHeight="1" x14ac:dyDescent="0.15"/>
    <row r="49" spans="9:9" ht="15" customHeight="1" x14ac:dyDescent="0.15"/>
    <row r="50" spans="9:9" ht="15" customHeight="1" x14ac:dyDescent="0.15">
      <c r="I50" s="16"/>
    </row>
    <row r="51" spans="9:9" ht="15" customHeight="1" x14ac:dyDescent="0.15"/>
    <row r="52" spans="9:9" ht="15" customHeight="1" x14ac:dyDescent="0.15"/>
    <row r="53" spans="9:9" ht="15" customHeight="1" x14ac:dyDescent="0.15">
      <c r="I53" s="16"/>
    </row>
    <row r="54" spans="9:9" ht="15" customHeight="1" x14ac:dyDescent="0.15"/>
    <row r="55" spans="9:9" ht="15" customHeight="1" x14ac:dyDescent="0.15"/>
    <row r="56" spans="9:9" ht="15" customHeight="1" x14ac:dyDescent="0.15"/>
  </sheetData>
  <sheetProtection algorithmName="SHA-512" hashValue="GUrYP0iuRxlF6j9P+XHn4l8x2wEjX+0ALbgIa6eomUhw8LsBMnst54Tb1y4U3apvA713KDMCR/VTo1CtfTgkJg==" saltValue="QvD09me/QZRf/DKmM0RK3w==" spinCount="100000" sheet="1" objects="1" scenarios="1" formatCells="0"/>
  <mergeCells count="49">
    <mergeCell ref="D37:F37"/>
    <mergeCell ref="D38:F38"/>
    <mergeCell ref="D39:F39"/>
    <mergeCell ref="D25:F25"/>
    <mergeCell ref="D26:F26"/>
    <mergeCell ref="D30:F30"/>
    <mergeCell ref="D32:F32"/>
    <mergeCell ref="D33:F33"/>
    <mergeCell ref="D28:F28"/>
    <mergeCell ref="D4:Q4"/>
    <mergeCell ref="D35:F35"/>
    <mergeCell ref="K32:M32"/>
    <mergeCell ref="F16:G16"/>
    <mergeCell ref="H16:I16"/>
    <mergeCell ref="D34:F34"/>
    <mergeCell ref="D23:F23"/>
    <mergeCell ref="D24:F24"/>
    <mergeCell ref="E8:E10"/>
    <mergeCell ref="F8:G9"/>
    <mergeCell ref="F10:G10"/>
    <mergeCell ref="F11:G11"/>
    <mergeCell ref="D8:D11"/>
    <mergeCell ref="F18:G18"/>
    <mergeCell ref="D21:H21"/>
    <mergeCell ref="K21:O21"/>
    <mergeCell ref="K23:M24"/>
    <mergeCell ref="H8:I8"/>
    <mergeCell ref="H9:I9"/>
    <mergeCell ref="F13:G13"/>
    <mergeCell ref="H13:I13"/>
    <mergeCell ref="F15:G15"/>
    <mergeCell ref="H15:I15"/>
    <mergeCell ref="F14:G14"/>
    <mergeCell ref="K33:M33"/>
    <mergeCell ref="K29:M29"/>
    <mergeCell ref="K30:M30"/>
    <mergeCell ref="D29:F29"/>
    <mergeCell ref="H10:I10"/>
    <mergeCell ref="H11:I11"/>
    <mergeCell ref="D27:H27"/>
    <mergeCell ref="K28:O28"/>
    <mergeCell ref="K25:M25"/>
    <mergeCell ref="K26:M26"/>
    <mergeCell ref="N23:N24"/>
    <mergeCell ref="O23:O24"/>
    <mergeCell ref="H14:I14"/>
    <mergeCell ref="H18:I18"/>
    <mergeCell ref="F12:G12"/>
    <mergeCell ref="H12:I12"/>
  </mergeCells>
  <phoneticPr fontId="1"/>
  <hyperlinks>
    <hyperlink ref="K36" r:id="rId1" xr:uid="{76A66E1F-D052-4698-A726-6CB1A8D53E9F}"/>
  </hyperlinks>
  <printOptions horizontalCentered="1"/>
  <pageMargins left="0.51181102362204722" right="0.51181102362204722" top="0.86614173228346458" bottom="0.86614173228346458" header="0" footer="0"/>
  <pageSetup paperSize="9" scale="95" fitToWidth="0" orientation="landscape" blackAndWhite="1"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P51"/>
  <sheetViews>
    <sheetView view="pageBreakPreview" zoomScaleNormal="100" zoomScaleSheetLayoutView="100" workbookViewId="0">
      <selection activeCell="L24" sqref="L24"/>
    </sheetView>
  </sheetViews>
  <sheetFormatPr defaultRowHeight="13.5" x14ac:dyDescent="0.15"/>
  <cols>
    <col min="1" max="1" width="11.625" style="1" customWidth="1"/>
    <col min="2" max="3" width="2.625" style="1" customWidth="1"/>
    <col min="4" max="4" width="20.625" style="1" customWidth="1"/>
    <col min="5" max="9" width="10.625" style="1" customWidth="1"/>
    <col min="10" max="11" width="7.625" style="1" customWidth="1"/>
    <col min="12" max="12" width="12.625" style="1" customWidth="1"/>
    <col min="13" max="16" width="7.625" style="1" customWidth="1"/>
    <col min="17" max="16384" width="9" style="1"/>
  </cols>
  <sheetData>
    <row r="1" spans="3:16" ht="15.95" customHeight="1" x14ac:dyDescent="0.15"/>
    <row r="2" spans="3:16" ht="15.95" customHeight="1" x14ac:dyDescent="0.15">
      <c r="C2" s="116" t="s">
        <v>61</v>
      </c>
      <c r="D2" s="57"/>
      <c r="E2" s="57"/>
      <c r="F2" s="57"/>
      <c r="G2" s="57"/>
      <c r="H2" s="57"/>
      <c r="I2" s="57"/>
      <c r="J2" s="57"/>
      <c r="K2" s="57"/>
      <c r="L2" s="57"/>
      <c r="M2" s="57"/>
      <c r="N2" s="57"/>
      <c r="O2" s="57"/>
      <c r="P2" s="57"/>
    </row>
    <row r="3" spans="3:16" ht="9" customHeight="1" x14ac:dyDescent="0.15">
      <c r="C3" s="57"/>
      <c r="D3" s="57"/>
      <c r="E3" s="57"/>
      <c r="F3" s="57"/>
      <c r="G3" s="57"/>
      <c r="H3" s="57"/>
      <c r="I3" s="57"/>
      <c r="J3" s="57"/>
      <c r="K3" s="57"/>
      <c r="L3" s="57"/>
      <c r="M3" s="57"/>
      <c r="N3" s="57"/>
      <c r="O3" s="57"/>
      <c r="P3" s="57"/>
    </row>
    <row r="4" spans="3:16" ht="15.95" customHeight="1" x14ac:dyDescent="0.15">
      <c r="C4" s="57" t="s">
        <v>62</v>
      </c>
      <c r="D4" s="57"/>
      <c r="E4" s="57"/>
      <c r="F4" s="57"/>
      <c r="G4" s="57"/>
      <c r="H4" s="57"/>
      <c r="I4" s="57"/>
      <c r="J4" s="57"/>
      <c r="K4" s="57"/>
      <c r="L4" s="57"/>
      <c r="M4" s="57"/>
      <c r="N4" s="57"/>
      <c r="O4" s="57"/>
      <c r="P4" s="57"/>
    </row>
    <row r="5" spans="3:16" ht="15.95" customHeight="1" x14ac:dyDescent="0.15">
      <c r="C5" s="57"/>
      <c r="D5" s="163" t="s">
        <v>63</v>
      </c>
      <c r="E5" s="163"/>
      <c r="F5" s="163"/>
      <c r="G5" s="163"/>
      <c r="H5" s="163"/>
      <c r="I5" s="163"/>
      <c r="J5" s="163"/>
      <c r="K5" s="163"/>
      <c r="L5" s="163"/>
      <c r="M5" s="57"/>
      <c r="N5" s="57"/>
      <c r="O5" s="57"/>
      <c r="P5" s="57"/>
    </row>
    <row r="6" spans="3:16" ht="9" customHeight="1" x14ac:dyDescent="0.15">
      <c r="C6" s="57"/>
      <c r="D6" s="57"/>
      <c r="E6" s="57"/>
      <c r="F6" s="57"/>
      <c r="G6" s="57"/>
      <c r="H6" s="57"/>
      <c r="I6" s="57"/>
      <c r="J6" s="57"/>
      <c r="K6" s="57"/>
      <c r="L6" s="57"/>
      <c r="M6" s="57"/>
      <c r="N6" s="57"/>
      <c r="O6" s="57"/>
      <c r="P6" s="57"/>
    </row>
    <row r="7" spans="3:16" ht="15.95" customHeight="1" x14ac:dyDescent="0.15">
      <c r="C7" s="57"/>
      <c r="D7" s="117" t="s">
        <v>80</v>
      </c>
      <c r="E7" s="57" t="s">
        <v>81</v>
      </c>
      <c r="F7" s="57"/>
      <c r="G7" s="57"/>
      <c r="H7" s="57"/>
      <c r="I7" s="57"/>
      <c r="J7" s="57"/>
      <c r="K7" s="57"/>
      <c r="L7" s="57"/>
      <c r="M7" s="57"/>
      <c r="N7" s="57"/>
      <c r="O7" s="57"/>
      <c r="P7" s="57"/>
    </row>
    <row r="8" spans="3:16" ht="15.95" customHeight="1" x14ac:dyDescent="0.15">
      <c r="C8" s="57"/>
      <c r="D8" s="117" t="s">
        <v>82</v>
      </c>
      <c r="E8" s="57" t="s">
        <v>83</v>
      </c>
      <c r="F8" s="57"/>
      <c r="G8" s="57"/>
      <c r="H8" s="57"/>
      <c r="I8" s="57"/>
      <c r="J8" s="57"/>
      <c r="K8" s="57"/>
      <c r="L8" s="57"/>
      <c r="M8" s="57"/>
      <c r="N8" s="57"/>
      <c r="O8" s="57"/>
      <c r="P8" s="57"/>
    </row>
    <row r="9" spans="3:16" ht="15.95" customHeight="1" x14ac:dyDescent="0.15">
      <c r="C9" s="57"/>
      <c r="D9" s="117" t="s">
        <v>84</v>
      </c>
      <c r="E9" s="57" t="s">
        <v>237</v>
      </c>
      <c r="F9" s="57"/>
      <c r="G9" s="57"/>
      <c r="H9" s="57"/>
      <c r="I9" s="57"/>
      <c r="J9" s="57"/>
      <c r="K9" s="57"/>
      <c r="L9" s="57"/>
      <c r="M9" s="57"/>
      <c r="N9" s="57"/>
      <c r="O9" s="57"/>
      <c r="P9" s="57"/>
    </row>
    <row r="10" spans="3:16" ht="15.95" customHeight="1" x14ac:dyDescent="0.15">
      <c r="C10" s="57"/>
      <c r="D10" s="117"/>
      <c r="E10" s="57" t="s">
        <v>85</v>
      </c>
      <c r="F10" s="57"/>
      <c r="G10" s="57"/>
      <c r="H10" s="57"/>
      <c r="I10" s="57"/>
      <c r="J10" s="57"/>
      <c r="K10" s="57"/>
      <c r="L10" s="57"/>
      <c r="M10" s="57"/>
      <c r="N10" s="57"/>
      <c r="O10" s="57"/>
      <c r="P10" s="57"/>
    </row>
    <row r="11" spans="3:16" ht="15.95" customHeight="1" x14ac:dyDescent="0.15">
      <c r="C11" s="57"/>
      <c r="D11" s="117" t="s">
        <v>86</v>
      </c>
      <c r="E11" s="57" t="s">
        <v>87</v>
      </c>
      <c r="F11" s="57"/>
      <c r="G11" s="57"/>
      <c r="H11" s="57"/>
      <c r="I11" s="57"/>
      <c r="J11" s="57"/>
      <c r="K11" s="57"/>
      <c r="L11" s="57"/>
      <c r="M11" s="57"/>
      <c r="N11" s="57"/>
      <c r="O11" s="57"/>
      <c r="P11" s="57"/>
    </row>
    <row r="12" spans="3:16" ht="15.95" customHeight="1" x14ac:dyDescent="0.15">
      <c r="C12" s="57"/>
      <c r="D12" s="117"/>
      <c r="E12" s="57" t="s">
        <v>85</v>
      </c>
      <c r="F12" s="57"/>
      <c r="G12" s="57"/>
      <c r="H12" s="57"/>
      <c r="I12" s="57"/>
      <c r="J12" s="57"/>
      <c r="K12" s="57"/>
      <c r="L12" s="57"/>
      <c r="M12" s="57"/>
      <c r="N12" s="57"/>
      <c r="O12" s="57"/>
      <c r="P12" s="57"/>
    </row>
    <row r="13" spans="3:16" ht="15.95" customHeight="1" x14ac:dyDescent="0.15">
      <c r="C13" s="57"/>
      <c r="D13" s="117" t="s">
        <v>88</v>
      </c>
      <c r="E13" s="57" t="s">
        <v>89</v>
      </c>
      <c r="F13" s="57"/>
      <c r="G13" s="57"/>
      <c r="H13" s="57"/>
      <c r="I13" s="57"/>
      <c r="J13" s="57"/>
      <c r="K13" s="57"/>
      <c r="L13" s="57"/>
      <c r="M13" s="57"/>
      <c r="N13" s="57"/>
      <c r="O13" s="57"/>
      <c r="P13" s="57"/>
    </row>
    <row r="14" spans="3:16" ht="15.95" customHeight="1" x14ac:dyDescent="0.15">
      <c r="C14" s="57"/>
      <c r="D14" s="117" t="s">
        <v>90</v>
      </c>
      <c r="E14" s="57" t="s">
        <v>91</v>
      </c>
      <c r="F14" s="57"/>
      <c r="G14" s="57"/>
      <c r="H14" s="57"/>
      <c r="I14" s="57"/>
      <c r="J14" s="57"/>
      <c r="K14" s="57"/>
      <c r="L14" s="57"/>
      <c r="M14" s="57"/>
      <c r="N14" s="57"/>
      <c r="O14" s="57"/>
      <c r="P14" s="57"/>
    </row>
    <row r="15" spans="3:16" ht="9" customHeight="1" x14ac:dyDescent="0.15">
      <c r="C15" s="57"/>
      <c r="D15" s="57"/>
      <c r="E15" s="57"/>
      <c r="F15" s="57"/>
      <c r="G15" s="57"/>
      <c r="H15" s="57"/>
      <c r="I15" s="57"/>
      <c r="J15" s="57"/>
      <c r="K15" s="57"/>
      <c r="L15" s="57"/>
      <c r="M15" s="57"/>
      <c r="N15" s="57"/>
      <c r="O15" s="57"/>
      <c r="P15" s="57"/>
    </row>
    <row r="16" spans="3:16" ht="15.95" customHeight="1" x14ac:dyDescent="0.15">
      <c r="C16" s="57"/>
      <c r="D16" s="57" t="s">
        <v>266</v>
      </c>
      <c r="E16" s="57"/>
      <c r="F16" s="57"/>
      <c r="G16" s="57"/>
      <c r="H16" s="57"/>
      <c r="I16" s="57"/>
      <c r="J16" s="57"/>
      <c r="K16" s="57"/>
      <c r="L16" s="57"/>
      <c r="M16" s="118" t="s">
        <v>270</v>
      </c>
      <c r="N16" s="57"/>
      <c r="O16" s="57"/>
      <c r="P16" s="57"/>
    </row>
    <row r="17" spans="3:16" ht="15.95" customHeight="1" x14ac:dyDescent="0.15">
      <c r="C17" s="57"/>
      <c r="D17" s="57" t="s">
        <v>79</v>
      </c>
      <c r="E17" s="57"/>
      <c r="F17" s="57"/>
      <c r="G17" s="57"/>
      <c r="H17" s="57"/>
      <c r="I17" s="57"/>
      <c r="J17" s="57"/>
      <c r="K17" s="57"/>
      <c r="L17" s="57"/>
      <c r="M17" s="57"/>
      <c r="N17" s="57"/>
      <c r="O17" s="57"/>
      <c r="P17" s="57"/>
    </row>
    <row r="18" spans="3:16" ht="40.5" x14ac:dyDescent="0.15">
      <c r="D18" s="230" t="s">
        <v>64</v>
      </c>
      <c r="E18" s="119" t="s">
        <v>273</v>
      </c>
      <c r="F18" s="119" t="s">
        <v>274</v>
      </c>
      <c r="G18" s="119" t="s">
        <v>272</v>
      </c>
      <c r="H18" s="119" t="s">
        <v>65</v>
      </c>
      <c r="I18" s="119" t="s">
        <v>66</v>
      </c>
      <c r="J18" s="119" t="s">
        <v>67</v>
      </c>
      <c r="K18" s="119" t="s">
        <v>68</v>
      </c>
      <c r="L18" s="119" t="s">
        <v>69</v>
      </c>
    </row>
    <row r="19" spans="3:16" ht="15.95" customHeight="1" x14ac:dyDescent="0.15">
      <c r="D19" s="231"/>
      <c r="E19" s="63" t="s">
        <v>70</v>
      </c>
      <c r="F19" s="63" t="s">
        <v>70</v>
      </c>
      <c r="G19" s="63" t="s">
        <v>70</v>
      </c>
      <c r="H19" s="63" t="s">
        <v>71</v>
      </c>
      <c r="I19" s="63" t="s">
        <v>72</v>
      </c>
      <c r="J19" s="63" t="s">
        <v>73</v>
      </c>
      <c r="K19" s="63" t="s">
        <v>73</v>
      </c>
      <c r="L19" s="63" t="s">
        <v>43</v>
      </c>
    </row>
    <row r="20" spans="3:16" ht="40.5" x14ac:dyDescent="0.15">
      <c r="D20" s="120"/>
      <c r="E20" s="121" t="s">
        <v>44</v>
      </c>
      <c r="F20" s="121" t="s">
        <v>45</v>
      </c>
      <c r="G20" s="121" t="s">
        <v>74</v>
      </c>
      <c r="H20" s="121" t="s">
        <v>49</v>
      </c>
      <c r="I20" s="121" t="s">
        <v>50</v>
      </c>
      <c r="J20" s="121" t="s">
        <v>75</v>
      </c>
      <c r="K20" s="121" t="s">
        <v>76</v>
      </c>
      <c r="L20" s="121" t="s">
        <v>77</v>
      </c>
    </row>
    <row r="21" spans="3:16" ht="15.95" customHeight="1" x14ac:dyDescent="0.15">
      <c r="D21" s="4"/>
      <c r="E21" s="46"/>
      <c r="F21" s="46"/>
      <c r="G21" s="122">
        <f>F21-E21</f>
        <v>0</v>
      </c>
      <c r="H21" s="42"/>
      <c r="I21" s="42"/>
      <c r="J21" s="4"/>
      <c r="K21" s="3">
        <v>100</v>
      </c>
      <c r="L21" s="123">
        <f>ROUND(G21*(H21/100)*I21*(J21/100)*(K21/100),0)</f>
        <v>0</v>
      </c>
    </row>
    <row r="22" spans="3:16" ht="15.95" customHeight="1" x14ac:dyDescent="0.15">
      <c r="D22" s="4"/>
      <c r="E22" s="46"/>
      <c r="F22" s="46"/>
      <c r="G22" s="122">
        <f>F22-E22</f>
        <v>0</v>
      </c>
      <c r="H22" s="42"/>
      <c r="I22" s="42"/>
      <c r="J22" s="47"/>
      <c r="K22" s="3">
        <v>100</v>
      </c>
      <c r="L22" s="123">
        <f>ROUND(G22*(H22/100)*I22*(J22/100)*(K22/100),0)</f>
        <v>0</v>
      </c>
      <c r="M22" s="53"/>
      <c r="N22" s="54"/>
      <c r="O22" s="54"/>
    </row>
    <row r="23" spans="3:16" ht="15.95" customHeight="1" x14ac:dyDescent="0.15">
      <c r="D23" s="4"/>
      <c r="E23" s="46"/>
      <c r="F23" s="46"/>
      <c r="G23" s="122">
        <f t="shared" ref="G23:G25" si="0">F23-E23</f>
        <v>0</v>
      </c>
      <c r="H23" s="42"/>
      <c r="I23" s="42"/>
      <c r="J23" s="4"/>
      <c r="K23" s="3">
        <v>100</v>
      </c>
      <c r="L23" s="123">
        <f t="shared" ref="L23:L25" si="1">ROUND(G23*(H23/100)*I23*(J23/100)*(K23/100),0)</f>
        <v>0</v>
      </c>
      <c r="M23" s="53"/>
      <c r="N23" s="54"/>
      <c r="O23" s="54"/>
    </row>
    <row r="24" spans="3:16" ht="15.95" customHeight="1" x14ac:dyDescent="0.15">
      <c r="D24" s="4"/>
      <c r="E24" s="46"/>
      <c r="F24" s="46"/>
      <c r="G24" s="122">
        <f t="shared" si="0"/>
        <v>0</v>
      </c>
      <c r="H24" s="42"/>
      <c r="I24" s="42"/>
      <c r="J24" s="4"/>
      <c r="K24" s="3">
        <v>100</v>
      </c>
      <c r="L24" s="123">
        <f t="shared" si="1"/>
        <v>0</v>
      </c>
    </row>
    <row r="25" spans="3:16" ht="15.95" customHeight="1" x14ac:dyDescent="0.15">
      <c r="D25" s="4"/>
      <c r="E25" s="46"/>
      <c r="F25" s="46"/>
      <c r="G25" s="122">
        <f t="shared" si="0"/>
        <v>0</v>
      </c>
      <c r="H25" s="42"/>
      <c r="I25" s="42"/>
      <c r="J25" s="4"/>
      <c r="K25" s="3">
        <v>100</v>
      </c>
      <c r="L25" s="123">
        <f t="shared" si="1"/>
        <v>0</v>
      </c>
    </row>
    <row r="26" spans="3:16" ht="15.95" customHeight="1" x14ac:dyDescent="0.15">
      <c r="D26" s="11" t="s">
        <v>78</v>
      </c>
      <c r="E26" s="12"/>
      <c r="F26" s="12"/>
      <c r="G26" s="12"/>
      <c r="H26" s="12"/>
      <c r="I26" s="12"/>
      <c r="J26" s="12"/>
      <c r="K26" s="2"/>
      <c r="L26" s="123">
        <f>SUM(L21:L25)</f>
        <v>0</v>
      </c>
    </row>
    <row r="27" spans="3:16" ht="15.95" customHeight="1" x14ac:dyDescent="0.15">
      <c r="D27" s="13" t="s">
        <v>290</v>
      </c>
      <c r="E27" s="13"/>
      <c r="F27" s="13"/>
      <c r="G27" s="13"/>
      <c r="H27" s="13"/>
      <c r="I27" s="13"/>
      <c r="J27" s="13"/>
      <c r="K27" s="13"/>
      <c r="L27" s="13"/>
    </row>
    <row r="28" spans="3:16" ht="15.95" customHeight="1" x14ac:dyDescent="0.15">
      <c r="D28" s="1" t="s">
        <v>291</v>
      </c>
    </row>
    <row r="29" spans="3:16" ht="15.95" customHeight="1" x14ac:dyDescent="0.15">
      <c r="D29" s="233" t="s">
        <v>92</v>
      </c>
      <c r="E29" s="233"/>
      <c r="F29" s="233"/>
      <c r="G29" s="233"/>
    </row>
    <row r="30" spans="3:16" ht="15.95" customHeight="1" x14ac:dyDescent="0.15">
      <c r="D30" s="124"/>
      <c r="E30" s="124"/>
      <c r="F30" s="124"/>
      <c r="G30" s="125" t="s">
        <v>93</v>
      </c>
    </row>
    <row r="31" spans="3:16" ht="15.95" customHeight="1" x14ac:dyDescent="0.15">
      <c r="D31" s="232" t="s">
        <v>94</v>
      </c>
      <c r="E31" s="232"/>
      <c r="F31" s="232"/>
      <c r="G31" s="119" t="s">
        <v>67</v>
      </c>
      <c r="I31" s="57" t="s">
        <v>95</v>
      </c>
      <c r="J31" s="57"/>
      <c r="K31" s="57"/>
      <c r="L31" s="57"/>
      <c r="M31" s="57"/>
      <c r="N31" s="57"/>
    </row>
    <row r="32" spans="3:16" ht="15.95" customHeight="1" x14ac:dyDescent="0.15">
      <c r="D32" s="232"/>
      <c r="E32" s="232"/>
      <c r="F32" s="232"/>
      <c r="G32" s="126" t="s">
        <v>96</v>
      </c>
      <c r="I32" s="57"/>
      <c r="J32" s="57"/>
      <c r="K32" s="57"/>
      <c r="L32" s="57"/>
      <c r="M32" s="57"/>
      <c r="N32" s="57"/>
    </row>
    <row r="33" spans="4:15" ht="15.95" customHeight="1" x14ac:dyDescent="0.15">
      <c r="D33" s="235" t="s">
        <v>97</v>
      </c>
      <c r="E33" s="235" t="s">
        <v>98</v>
      </c>
      <c r="F33" s="235"/>
      <c r="G33" s="128">
        <v>26</v>
      </c>
      <c r="I33" s="234" t="s">
        <v>99</v>
      </c>
      <c r="J33" s="234"/>
      <c r="K33" s="234"/>
      <c r="L33" s="138"/>
      <c r="M33" s="138"/>
      <c r="N33" s="138"/>
      <c r="O33" s="244"/>
    </row>
    <row r="34" spans="4:15" ht="15.95" customHeight="1" x14ac:dyDescent="0.15">
      <c r="D34" s="235"/>
      <c r="E34" s="235" t="s">
        <v>100</v>
      </c>
      <c r="F34" s="235"/>
      <c r="G34" s="129" t="s">
        <v>48</v>
      </c>
      <c r="I34" s="234"/>
      <c r="J34" s="234"/>
      <c r="K34" s="234"/>
      <c r="L34" s="139"/>
      <c r="M34" s="139"/>
      <c r="N34" s="139"/>
      <c r="O34" s="244"/>
    </row>
    <row r="35" spans="4:15" ht="15.95" customHeight="1" x14ac:dyDescent="0.15">
      <c r="D35" s="235" t="s">
        <v>101</v>
      </c>
      <c r="E35" s="240" t="s">
        <v>102</v>
      </c>
      <c r="F35" s="240"/>
      <c r="G35" s="131">
        <v>9</v>
      </c>
      <c r="I35" s="57"/>
      <c r="J35" s="57"/>
      <c r="K35" s="57"/>
      <c r="L35" s="57"/>
      <c r="M35" s="57"/>
      <c r="N35" s="57"/>
    </row>
    <row r="36" spans="4:15" ht="15.95" customHeight="1" x14ac:dyDescent="0.15">
      <c r="D36" s="235"/>
      <c r="E36" s="237" t="s">
        <v>103</v>
      </c>
      <c r="F36" s="133" t="s">
        <v>104</v>
      </c>
      <c r="G36" s="129" t="s">
        <v>48</v>
      </c>
      <c r="H36" s="55"/>
      <c r="I36" s="246" t="s">
        <v>105</v>
      </c>
      <c r="J36" s="247" t="s">
        <v>106</v>
      </c>
      <c r="K36" s="247"/>
      <c r="L36" s="247"/>
      <c r="M36" s="247"/>
      <c r="N36" s="249" t="s">
        <v>107</v>
      </c>
    </row>
    <row r="37" spans="4:15" ht="15.95" customHeight="1" x14ac:dyDescent="0.15">
      <c r="D37" s="235"/>
      <c r="E37" s="238"/>
      <c r="F37" s="134" t="s">
        <v>108</v>
      </c>
      <c r="G37" s="129" t="s">
        <v>48</v>
      </c>
      <c r="H37" s="55"/>
      <c r="I37" s="246"/>
      <c r="J37" s="248" t="s">
        <v>109</v>
      </c>
      <c r="K37" s="248"/>
      <c r="L37" s="248"/>
      <c r="M37" s="248"/>
      <c r="N37" s="234"/>
    </row>
    <row r="38" spans="4:15" ht="15.95" customHeight="1" x14ac:dyDescent="0.15">
      <c r="D38" s="235" t="s">
        <v>110</v>
      </c>
      <c r="E38" s="245" t="s">
        <v>111</v>
      </c>
      <c r="F38" s="135" t="s">
        <v>104</v>
      </c>
      <c r="G38" s="131" t="s">
        <v>48</v>
      </c>
    </row>
    <row r="39" spans="4:15" ht="15.95" customHeight="1" x14ac:dyDescent="0.15">
      <c r="D39" s="235"/>
      <c r="E39" s="237"/>
      <c r="F39" s="133" t="s">
        <v>108</v>
      </c>
      <c r="G39" s="129" t="s">
        <v>48</v>
      </c>
    </row>
    <row r="40" spans="4:15" ht="15.95" customHeight="1" x14ac:dyDescent="0.15">
      <c r="D40" s="127" t="s">
        <v>303</v>
      </c>
      <c r="E40" s="242" t="s">
        <v>303</v>
      </c>
      <c r="F40" s="243"/>
      <c r="G40" s="128">
        <v>31</v>
      </c>
    </row>
    <row r="41" spans="4:15" ht="15.95" customHeight="1" x14ac:dyDescent="0.15">
      <c r="D41" s="235" t="s">
        <v>112</v>
      </c>
      <c r="E41" s="240" t="s">
        <v>304</v>
      </c>
      <c r="F41" s="240"/>
      <c r="G41" s="131">
        <v>17</v>
      </c>
    </row>
    <row r="42" spans="4:15" ht="15.95" customHeight="1" x14ac:dyDescent="0.15">
      <c r="D42" s="235"/>
      <c r="E42" s="240" t="s">
        <v>305</v>
      </c>
      <c r="F42" s="240"/>
      <c r="G42" s="131">
        <v>16</v>
      </c>
    </row>
    <row r="43" spans="4:15" ht="15.95" customHeight="1" x14ac:dyDescent="0.15">
      <c r="D43" s="235"/>
      <c r="E43" s="240" t="s">
        <v>306</v>
      </c>
      <c r="F43" s="240"/>
      <c r="G43" s="131">
        <v>12</v>
      </c>
    </row>
    <row r="44" spans="4:15" ht="15.95" customHeight="1" x14ac:dyDescent="0.15">
      <c r="D44" s="236" t="s">
        <v>113</v>
      </c>
      <c r="E44" s="240" t="s">
        <v>315</v>
      </c>
      <c r="F44" s="240"/>
      <c r="G44" s="131" t="s">
        <v>48</v>
      </c>
    </row>
    <row r="45" spans="4:15" ht="15.95" customHeight="1" x14ac:dyDescent="0.15">
      <c r="D45" s="236"/>
      <c r="E45" s="241" t="s">
        <v>114</v>
      </c>
      <c r="F45" s="241"/>
      <c r="G45" s="129" t="s">
        <v>48</v>
      </c>
    </row>
    <row r="46" spans="4:15" ht="15.95" customHeight="1" x14ac:dyDescent="0.15">
      <c r="D46" s="236"/>
      <c r="E46" s="239" t="s">
        <v>115</v>
      </c>
      <c r="F46" s="239"/>
      <c r="G46" s="137" t="s">
        <v>48</v>
      </c>
    </row>
    <row r="47" spans="4:15" ht="15.95" customHeight="1" x14ac:dyDescent="0.15">
      <c r="D47" s="235" t="s">
        <v>116</v>
      </c>
      <c r="E47" s="240" t="s">
        <v>117</v>
      </c>
      <c r="F47" s="240"/>
      <c r="G47" s="131">
        <v>16</v>
      </c>
    </row>
    <row r="48" spans="4:15" ht="15.95" customHeight="1" x14ac:dyDescent="0.15">
      <c r="D48" s="235"/>
      <c r="E48" s="241" t="s">
        <v>118</v>
      </c>
      <c r="F48" s="241"/>
      <c r="G48" s="129">
        <v>1</v>
      </c>
    </row>
    <row r="49" spans="4:7" ht="15.95" customHeight="1" x14ac:dyDescent="0.15">
      <c r="D49" s="235"/>
      <c r="E49" s="241" t="s">
        <v>307</v>
      </c>
      <c r="F49" s="241"/>
      <c r="G49" s="129">
        <v>22</v>
      </c>
    </row>
    <row r="50" spans="4:7" ht="15.95" customHeight="1" x14ac:dyDescent="0.15">
      <c r="D50" s="130" t="s">
        <v>119</v>
      </c>
      <c r="E50" s="235" t="s">
        <v>98</v>
      </c>
      <c r="F50" s="235"/>
      <c r="G50" s="128">
        <v>12</v>
      </c>
    </row>
    <row r="51" spans="4:7" ht="15.95" customHeight="1" x14ac:dyDescent="0.15">
      <c r="D51" s="136" t="s">
        <v>309</v>
      </c>
      <c r="E51" s="235" t="s">
        <v>100</v>
      </c>
      <c r="F51" s="235"/>
      <c r="G51" s="128">
        <v>10</v>
      </c>
    </row>
  </sheetData>
  <sheetProtection algorithmName="SHA-512" hashValue="GVUt66DVeDu/YQpJXaJF9S65Hwacz0p2U/3bJdCj+QotW01kHnwwDuP8cQf8eZnjM/pBlz6N4tBOLZ9GWuo/hQ==" saltValue="/yYMzpT66VWWOuVrV0Ukeg==" spinCount="100000" sheet="1" objects="1" scenarios="1" formatCells="0"/>
  <mergeCells count="32">
    <mergeCell ref="E45:F45"/>
    <mergeCell ref="E40:F40"/>
    <mergeCell ref="O33:O34"/>
    <mergeCell ref="E50:F50"/>
    <mergeCell ref="E41:F41"/>
    <mergeCell ref="E42:F42"/>
    <mergeCell ref="E43:F43"/>
    <mergeCell ref="E44:F44"/>
    <mergeCell ref="E38:E39"/>
    <mergeCell ref="E33:F33"/>
    <mergeCell ref="E34:F34"/>
    <mergeCell ref="E35:F35"/>
    <mergeCell ref="I36:I37"/>
    <mergeCell ref="J36:M36"/>
    <mergeCell ref="J37:M37"/>
    <mergeCell ref="N36:N37"/>
    <mergeCell ref="D18:D19"/>
    <mergeCell ref="D31:F32"/>
    <mergeCell ref="D29:G29"/>
    <mergeCell ref="I33:K34"/>
    <mergeCell ref="E51:F51"/>
    <mergeCell ref="D33:D34"/>
    <mergeCell ref="D35:D37"/>
    <mergeCell ref="D38:D39"/>
    <mergeCell ref="D41:D43"/>
    <mergeCell ref="D44:D46"/>
    <mergeCell ref="D47:D49"/>
    <mergeCell ref="E36:E37"/>
    <mergeCell ref="E46:F46"/>
    <mergeCell ref="E47:F47"/>
    <mergeCell ref="E48:F48"/>
    <mergeCell ref="E49:F49"/>
  </mergeCells>
  <phoneticPr fontId="1"/>
  <printOptions horizontalCentered="1"/>
  <pageMargins left="0.51181102362204722" right="0.51181102362204722" top="0.86614173228346458" bottom="0.86614173228346458" header="0" footer="0"/>
  <pageSetup paperSize="9" fitToHeight="0" orientation="landscape" blackAndWhite="1" r:id="rId1"/>
  <rowBreaks count="1" manualBreakCount="1">
    <brk id="28"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C3FA2-F14C-4185-A5F3-A4BDBE29868F}">
  <dimension ref="C1:W51"/>
  <sheetViews>
    <sheetView view="pageBreakPreview" zoomScaleNormal="100" zoomScaleSheetLayoutView="100" workbookViewId="0">
      <selection activeCell="C2" sqref="C2"/>
    </sheetView>
  </sheetViews>
  <sheetFormatPr defaultRowHeight="13.5" x14ac:dyDescent="0.15"/>
  <cols>
    <col min="1" max="1" width="11.625" style="1" customWidth="1"/>
    <col min="2" max="3" width="2.625" style="1" customWidth="1"/>
    <col min="4" max="4" width="20.625" style="1" customWidth="1"/>
    <col min="5" max="9" width="10.625" style="1" customWidth="1"/>
    <col min="10" max="11" width="7.625" style="1" customWidth="1"/>
    <col min="12" max="12" width="12.625" style="1" customWidth="1"/>
    <col min="13" max="17" width="7.625" style="1" customWidth="1"/>
    <col min="18" max="26" width="9" style="1" customWidth="1"/>
    <col min="27" max="16384" width="9" style="1"/>
  </cols>
  <sheetData>
    <row r="1" spans="3:23" ht="15.95" customHeight="1" x14ac:dyDescent="0.15"/>
    <row r="2" spans="3:23" ht="15.95" customHeight="1" x14ac:dyDescent="0.15">
      <c r="C2" s="58" t="s">
        <v>61</v>
      </c>
      <c r="D2" s="57"/>
      <c r="E2" s="57"/>
      <c r="F2" s="57"/>
      <c r="G2" s="57"/>
      <c r="H2" s="57"/>
      <c r="I2" s="57"/>
      <c r="J2" s="57"/>
      <c r="K2" s="57"/>
      <c r="L2" s="57"/>
      <c r="M2" s="57"/>
      <c r="N2" s="57"/>
      <c r="O2" s="57"/>
    </row>
    <row r="3" spans="3:23" ht="9" customHeight="1" x14ac:dyDescent="0.15">
      <c r="C3" s="57"/>
      <c r="D3" s="57"/>
      <c r="E3" s="57"/>
      <c r="F3" s="57"/>
      <c r="G3" s="57"/>
      <c r="H3" s="57"/>
      <c r="I3" s="57"/>
      <c r="J3" s="57"/>
      <c r="K3" s="57"/>
      <c r="L3" s="57"/>
      <c r="M3" s="57"/>
      <c r="N3" s="57"/>
      <c r="O3" s="57"/>
    </row>
    <row r="4" spans="3:23" ht="15.95" customHeight="1" x14ac:dyDescent="0.15">
      <c r="C4" s="57" t="s">
        <v>120</v>
      </c>
      <c r="D4" s="57"/>
      <c r="E4" s="57"/>
      <c r="F4" s="57"/>
      <c r="G4" s="57"/>
      <c r="H4" s="57"/>
      <c r="I4" s="57"/>
      <c r="J4" s="57"/>
      <c r="K4" s="57"/>
      <c r="L4" s="57"/>
      <c r="M4" s="57"/>
      <c r="N4" s="57"/>
      <c r="O4" s="57"/>
    </row>
    <row r="5" spans="3:23" ht="45" customHeight="1" x14ac:dyDescent="0.15">
      <c r="C5" s="57"/>
      <c r="D5" s="221" t="s">
        <v>267</v>
      </c>
      <c r="E5" s="221"/>
      <c r="F5" s="221"/>
      <c r="G5" s="221"/>
      <c r="H5" s="221"/>
      <c r="I5" s="221"/>
      <c r="J5" s="221"/>
      <c r="K5" s="221"/>
      <c r="L5" s="221"/>
      <c r="M5" s="221"/>
      <c r="N5" s="221"/>
      <c r="O5" s="221"/>
      <c r="P5" s="22"/>
      <c r="Q5" s="22"/>
      <c r="R5" s="22"/>
      <c r="S5" s="22"/>
      <c r="T5" s="22"/>
      <c r="U5" s="22"/>
      <c r="V5" s="22"/>
      <c r="W5" s="22"/>
    </row>
    <row r="6" spans="3:23" ht="9" customHeight="1" x14ac:dyDescent="0.15">
      <c r="C6" s="57"/>
      <c r="D6" s="57"/>
      <c r="E6" s="57"/>
      <c r="F6" s="57"/>
      <c r="G6" s="57"/>
      <c r="H6" s="57"/>
      <c r="I6" s="57"/>
      <c r="J6" s="57"/>
      <c r="K6" s="57"/>
      <c r="L6" s="57"/>
      <c r="M6" s="57"/>
      <c r="N6" s="57"/>
      <c r="O6" s="57"/>
    </row>
    <row r="7" spans="3:23" ht="15.95" customHeight="1" x14ac:dyDescent="0.15">
      <c r="C7" s="57"/>
      <c r="D7" s="117" t="s">
        <v>84</v>
      </c>
      <c r="E7" s="57" t="s">
        <v>237</v>
      </c>
      <c r="F7" s="57"/>
      <c r="G7" s="57"/>
      <c r="H7" s="57"/>
      <c r="I7" s="57"/>
      <c r="J7" s="57"/>
      <c r="K7" s="57"/>
      <c r="L7" s="57"/>
      <c r="M7" s="57"/>
      <c r="N7" s="57"/>
      <c r="O7" s="57"/>
    </row>
    <row r="8" spans="3:23" ht="15.95" customHeight="1" x14ac:dyDescent="0.15">
      <c r="C8" s="57"/>
      <c r="D8" s="117" t="s">
        <v>126</v>
      </c>
      <c r="E8" s="57" t="s">
        <v>238</v>
      </c>
      <c r="F8" s="57"/>
      <c r="G8" s="57"/>
      <c r="H8" s="57"/>
      <c r="I8" s="57"/>
      <c r="J8" s="57"/>
      <c r="K8" s="57"/>
      <c r="L8" s="57"/>
      <c r="M8" s="57"/>
      <c r="N8" s="57"/>
      <c r="O8" s="57"/>
    </row>
    <row r="9" spans="3:23" ht="15.95" customHeight="1" x14ac:dyDescent="0.15">
      <c r="C9" s="57"/>
      <c r="D9" s="117" t="s">
        <v>124</v>
      </c>
      <c r="E9" s="57" t="s">
        <v>127</v>
      </c>
      <c r="F9" s="57"/>
      <c r="G9" s="57"/>
      <c r="H9" s="57"/>
      <c r="I9" s="57"/>
      <c r="J9" s="57"/>
      <c r="K9" s="57"/>
      <c r="L9" s="57"/>
      <c r="M9" s="57"/>
      <c r="N9" s="57"/>
      <c r="O9" s="57"/>
    </row>
    <row r="10" spans="3:23" ht="15.95" customHeight="1" x14ac:dyDescent="0.15">
      <c r="C10" s="57"/>
      <c r="D10" s="117" t="s">
        <v>86</v>
      </c>
      <c r="E10" s="57" t="s">
        <v>87</v>
      </c>
      <c r="F10" s="57"/>
      <c r="G10" s="57"/>
      <c r="H10" s="57"/>
      <c r="I10" s="57"/>
      <c r="J10" s="57"/>
      <c r="K10" s="57"/>
      <c r="L10" s="57"/>
      <c r="M10" s="57"/>
      <c r="N10" s="57"/>
      <c r="O10" s="57"/>
    </row>
    <row r="11" spans="3:23" ht="15.95" customHeight="1" x14ac:dyDescent="0.15">
      <c r="C11" s="57"/>
      <c r="D11" s="117"/>
      <c r="E11" s="57" t="s">
        <v>85</v>
      </c>
      <c r="F11" s="57"/>
      <c r="G11" s="57"/>
      <c r="H11" s="57"/>
      <c r="I11" s="57"/>
      <c r="J11" s="57"/>
      <c r="K11" s="57"/>
      <c r="L11" s="57"/>
      <c r="M11" s="57"/>
      <c r="N11" s="57"/>
      <c r="O11" s="57"/>
    </row>
    <row r="12" spans="3:23" ht="15.95" customHeight="1" x14ac:dyDescent="0.15">
      <c r="C12" s="57"/>
      <c r="D12" s="117"/>
      <c r="E12" s="57" t="s">
        <v>128</v>
      </c>
      <c r="F12" s="57"/>
      <c r="G12" s="57"/>
      <c r="H12" s="57"/>
      <c r="I12" s="57"/>
      <c r="J12" s="57"/>
      <c r="K12" s="57"/>
      <c r="L12" s="57"/>
      <c r="M12" s="57"/>
      <c r="N12" s="57"/>
      <c r="O12" s="57"/>
    </row>
    <row r="13" spans="3:23" ht="15.95" customHeight="1" x14ac:dyDescent="0.15">
      <c r="C13" s="57"/>
      <c r="D13" s="117" t="s">
        <v>88</v>
      </c>
      <c r="E13" s="57" t="s">
        <v>89</v>
      </c>
      <c r="F13" s="57"/>
      <c r="G13" s="57"/>
      <c r="H13" s="57"/>
      <c r="I13" s="57"/>
      <c r="J13" s="57"/>
      <c r="K13" s="57"/>
      <c r="L13" s="57"/>
      <c r="M13" s="57"/>
      <c r="N13" s="57"/>
      <c r="O13" s="57"/>
    </row>
    <row r="14" spans="3:23" ht="15.95" customHeight="1" x14ac:dyDescent="0.15">
      <c r="C14" s="57"/>
      <c r="D14" s="117" t="s">
        <v>90</v>
      </c>
      <c r="E14" s="57" t="s">
        <v>91</v>
      </c>
      <c r="F14" s="57"/>
      <c r="G14" s="57"/>
      <c r="H14" s="57"/>
      <c r="I14" s="57"/>
      <c r="J14" s="57"/>
      <c r="K14" s="57"/>
      <c r="L14" s="57"/>
      <c r="M14" s="57"/>
      <c r="N14" s="57"/>
      <c r="O14" s="57"/>
    </row>
    <row r="15" spans="3:23" ht="9" customHeight="1" x14ac:dyDescent="0.15">
      <c r="C15" s="57"/>
      <c r="D15" s="57"/>
      <c r="E15" s="57"/>
      <c r="F15" s="57"/>
      <c r="G15" s="57"/>
      <c r="H15" s="57"/>
      <c r="I15" s="57"/>
      <c r="J15" s="57"/>
      <c r="K15" s="57"/>
      <c r="L15" s="57"/>
      <c r="M15" s="57"/>
      <c r="N15" s="57"/>
      <c r="O15" s="57"/>
    </row>
    <row r="16" spans="3:23" ht="15.95" customHeight="1" x14ac:dyDescent="0.15">
      <c r="C16" s="57"/>
      <c r="D16" s="57" t="s">
        <v>266</v>
      </c>
      <c r="E16" s="57"/>
      <c r="F16" s="57"/>
      <c r="G16" s="57"/>
      <c r="H16" s="57"/>
      <c r="I16" s="57"/>
      <c r="J16" s="57"/>
      <c r="K16" s="57"/>
      <c r="L16" s="140"/>
      <c r="M16" s="118" t="s">
        <v>270</v>
      </c>
      <c r="N16" s="57"/>
      <c r="O16" s="57"/>
    </row>
    <row r="17" spans="3:15" ht="15.95" customHeight="1" x14ac:dyDescent="0.15">
      <c r="C17" s="57"/>
      <c r="D17" s="57" t="s">
        <v>52</v>
      </c>
      <c r="E17" s="57"/>
      <c r="F17" s="57"/>
      <c r="G17" s="57"/>
      <c r="H17" s="57"/>
      <c r="I17" s="57"/>
      <c r="J17" s="57"/>
      <c r="K17" s="57"/>
      <c r="L17" s="57"/>
      <c r="M17" s="57"/>
      <c r="N17" s="57"/>
      <c r="O17" s="57"/>
    </row>
    <row r="18" spans="3:15" ht="40.5" x14ac:dyDescent="0.15">
      <c r="D18" s="220" t="s">
        <v>64</v>
      </c>
      <c r="E18" s="62" t="s">
        <v>121</v>
      </c>
      <c r="F18" s="62" t="s">
        <v>122</v>
      </c>
      <c r="G18" s="62" t="s">
        <v>123</v>
      </c>
      <c r="H18" s="62" t="s">
        <v>276</v>
      </c>
      <c r="I18" s="62" t="s">
        <v>66</v>
      </c>
      <c r="J18" s="62" t="s">
        <v>67</v>
      </c>
      <c r="K18" s="62" t="s">
        <v>68</v>
      </c>
      <c r="L18" s="62" t="s">
        <v>69</v>
      </c>
    </row>
    <row r="19" spans="3:15" ht="15.95" customHeight="1" x14ac:dyDescent="0.15">
      <c r="D19" s="202"/>
      <c r="E19" s="63" t="s">
        <v>71</v>
      </c>
      <c r="F19" s="63" t="s">
        <v>71</v>
      </c>
      <c r="G19" s="63" t="s">
        <v>71</v>
      </c>
      <c r="H19" s="63" t="s">
        <v>125</v>
      </c>
      <c r="I19" s="63" t="s">
        <v>72</v>
      </c>
      <c r="J19" s="63" t="s">
        <v>73</v>
      </c>
      <c r="K19" s="63" t="s">
        <v>73</v>
      </c>
      <c r="L19" s="63" t="s">
        <v>43</v>
      </c>
    </row>
    <row r="20" spans="3:15" ht="40.5" x14ac:dyDescent="0.15">
      <c r="D20" s="141"/>
      <c r="E20" s="65" t="s">
        <v>44</v>
      </c>
      <c r="F20" s="65" t="s">
        <v>45</v>
      </c>
      <c r="G20" s="142" t="s">
        <v>74</v>
      </c>
      <c r="H20" s="65" t="s">
        <v>49</v>
      </c>
      <c r="I20" s="65" t="s">
        <v>50</v>
      </c>
      <c r="J20" s="65" t="s">
        <v>75</v>
      </c>
      <c r="K20" s="65" t="s">
        <v>76</v>
      </c>
      <c r="L20" s="142" t="s">
        <v>77</v>
      </c>
    </row>
    <row r="21" spans="3:15" ht="15.95" customHeight="1" x14ac:dyDescent="0.15">
      <c r="D21" s="4"/>
      <c r="E21" s="45"/>
      <c r="F21" s="45"/>
      <c r="G21" s="143">
        <f>F21-E21</f>
        <v>0</v>
      </c>
      <c r="H21" s="46"/>
      <c r="I21" s="42"/>
      <c r="J21" s="4"/>
      <c r="K21" s="3">
        <v>100</v>
      </c>
      <c r="L21" s="123">
        <f>ROUND(G21*(H21/100)*I21*(J21/100)*(K21/100),0)</f>
        <v>0</v>
      </c>
    </row>
    <row r="22" spans="3:15" ht="15.95" customHeight="1" x14ac:dyDescent="0.15">
      <c r="D22" s="4"/>
      <c r="E22" s="45"/>
      <c r="F22" s="45"/>
      <c r="G22" s="143">
        <f>F22-E22</f>
        <v>0</v>
      </c>
      <c r="H22" s="46"/>
      <c r="I22" s="42"/>
      <c r="J22" s="47"/>
      <c r="K22" s="3">
        <v>100</v>
      </c>
      <c r="L22" s="123">
        <f>ROUND(G22*(H22/100)*I22*(J22/100)*(K22/100),0)</f>
        <v>0</v>
      </c>
    </row>
    <row r="23" spans="3:15" ht="15.95" customHeight="1" x14ac:dyDescent="0.15">
      <c r="D23" s="4"/>
      <c r="E23" s="45"/>
      <c r="F23" s="45"/>
      <c r="G23" s="143">
        <f t="shared" ref="G23:G25" si="0">F23-E23</f>
        <v>0</v>
      </c>
      <c r="H23" s="46"/>
      <c r="I23" s="42"/>
      <c r="J23" s="4"/>
      <c r="K23" s="3">
        <v>100</v>
      </c>
      <c r="L23" s="123">
        <f t="shared" ref="L23:L25" si="1">ROUND(G23*(H23/100)*I23*(J23/100)*(K23/100),0)</f>
        <v>0</v>
      </c>
    </row>
    <row r="24" spans="3:15" ht="15.95" customHeight="1" x14ac:dyDescent="0.15">
      <c r="D24" s="4"/>
      <c r="E24" s="45"/>
      <c r="F24" s="45"/>
      <c r="G24" s="143">
        <f t="shared" si="0"/>
        <v>0</v>
      </c>
      <c r="H24" s="46"/>
      <c r="I24" s="42"/>
      <c r="J24" s="4"/>
      <c r="K24" s="3">
        <v>100</v>
      </c>
      <c r="L24" s="123">
        <f t="shared" si="1"/>
        <v>0</v>
      </c>
    </row>
    <row r="25" spans="3:15" ht="15.95" customHeight="1" x14ac:dyDescent="0.15">
      <c r="D25" s="4"/>
      <c r="E25" s="45"/>
      <c r="F25" s="45"/>
      <c r="G25" s="143">
        <f t="shared" si="0"/>
        <v>0</v>
      </c>
      <c r="H25" s="46"/>
      <c r="I25" s="42"/>
      <c r="J25" s="4"/>
      <c r="K25" s="3">
        <v>100</v>
      </c>
      <c r="L25" s="123">
        <f t="shared" si="1"/>
        <v>0</v>
      </c>
    </row>
    <row r="26" spans="3:15" ht="15.95" customHeight="1" x14ac:dyDescent="0.15">
      <c r="D26" s="11" t="s">
        <v>78</v>
      </c>
      <c r="E26" s="12"/>
      <c r="F26" s="12"/>
      <c r="G26" s="12"/>
      <c r="H26" s="12"/>
      <c r="I26" s="12"/>
      <c r="J26" s="12"/>
      <c r="K26" s="2"/>
      <c r="L26" s="123">
        <f>SUM(L21:L25)</f>
        <v>0</v>
      </c>
    </row>
    <row r="27" spans="3:15" ht="15.95" customHeight="1" x14ac:dyDescent="0.15">
      <c r="D27" s="13" t="s">
        <v>292</v>
      </c>
      <c r="E27" s="13"/>
      <c r="F27" s="13"/>
      <c r="G27" s="13"/>
      <c r="H27" s="13"/>
      <c r="I27" s="13"/>
      <c r="J27" s="13"/>
      <c r="K27" s="13"/>
      <c r="L27" s="13"/>
    </row>
    <row r="28" spans="3:15" ht="15.95" customHeight="1" x14ac:dyDescent="0.15">
      <c r="D28" s="1" t="s">
        <v>293</v>
      </c>
    </row>
    <row r="29" spans="3:15" ht="15.95" customHeight="1" x14ac:dyDescent="0.15">
      <c r="D29" s="233" t="s">
        <v>129</v>
      </c>
      <c r="E29" s="233"/>
      <c r="F29" s="233"/>
      <c r="G29" s="233"/>
    </row>
    <row r="30" spans="3:15" ht="15.95" customHeight="1" x14ac:dyDescent="0.15">
      <c r="D30" s="124"/>
      <c r="E30" s="124"/>
      <c r="F30" s="124"/>
      <c r="G30" s="125" t="s">
        <v>93</v>
      </c>
    </row>
    <row r="31" spans="3:15" ht="15.95" customHeight="1" x14ac:dyDescent="0.15">
      <c r="D31" s="232" t="s">
        <v>94</v>
      </c>
      <c r="E31" s="232"/>
      <c r="F31" s="232"/>
      <c r="G31" s="119" t="s">
        <v>67</v>
      </c>
      <c r="H31" s="57"/>
      <c r="I31" s="57" t="s">
        <v>95</v>
      </c>
      <c r="J31" s="57"/>
      <c r="K31" s="57"/>
      <c r="L31" s="57"/>
      <c r="M31" s="57"/>
      <c r="N31" s="57"/>
      <c r="O31" s="57"/>
    </row>
    <row r="32" spans="3:15" ht="15.95" customHeight="1" x14ac:dyDescent="0.15">
      <c r="D32" s="232"/>
      <c r="E32" s="232"/>
      <c r="F32" s="232"/>
      <c r="G32" s="126" t="s">
        <v>130</v>
      </c>
      <c r="H32" s="57"/>
      <c r="I32" s="57"/>
      <c r="J32" s="57"/>
      <c r="K32" s="57"/>
      <c r="L32" s="57"/>
      <c r="M32" s="57"/>
      <c r="N32" s="57"/>
      <c r="O32" s="57"/>
    </row>
    <row r="33" spans="4:22" ht="15.95" customHeight="1" x14ac:dyDescent="0.15">
      <c r="D33" s="235" t="s">
        <v>97</v>
      </c>
      <c r="E33" s="235" t="s">
        <v>98</v>
      </c>
      <c r="F33" s="235"/>
      <c r="G33" s="128">
        <v>92</v>
      </c>
      <c r="H33" s="132" t="s">
        <v>317</v>
      </c>
      <c r="I33" s="144"/>
      <c r="J33" s="144"/>
      <c r="K33" s="144"/>
      <c r="L33" s="144"/>
      <c r="M33" s="144"/>
      <c r="N33" s="144"/>
      <c r="O33" s="145"/>
      <c r="P33" s="48"/>
      <c r="Q33" s="48"/>
      <c r="R33" s="48"/>
      <c r="S33" s="48"/>
      <c r="U33" s="49"/>
      <c r="V33" s="50"/>
    </row>
    <row r="34" spans="4:22" ht="15.95" customHeight="1" x14ac:dyDescent="0.15">
      <c r="D34" s="235"/>
      <c r="E34" s="235" t="s">
        <v>100</v>
      </c>
      <c r="F34" s="235"/>
      <c r="G34" s="128">
        <v>89</v>
      </c>
      <c r="H34" s="146"/>
      <c r="I34" s="146"/>
      <c r="J34" s="146"/>
      <c r="K34" s="146"/>
      <c r="L34" s="146"/>
      <c r="M34" s="146"/>
      <c r="N34" s="146"/>
      <c r="O34" s="146"/>
      <c r="P34" s="52"/>
      <c r="Q34" s="52"/>
      <c r="R34" s="52"/>
      <c r="S34" s="52"/>
      <c r="U34" s="49"/>
    </row>
    <row r="35" spans="4:22" ht="15.95" customHeight="1" x14ac:dyDescent="0.15">
      <c r="D35" s="235" t="s">
        <v>101</v>
      </c>
      <c r="E35" s="240" t="s">
        <v>102</v>
      </c>
      <c r="F35" s="240"/>
      <c r="G35" s="131">
        <v>90</v>
      </c>
      <c r="H35" s="146"/>
      <c r="I35" s="146"/>
      <c r="J35" s="146"/>
      <c r="K35" s="146"/>
      <c r="L35" s="146"/>
      <c r="M35" s="146"/>
      <c r="N35" s="146"/>
      <c r="O35" s="146"/>
    </row>
    <row r="36" spans="4:22" ht="15.95" customHeight="1" x14ac:dyDescent="0.15">
      <c r="D36" s="235"/>
      <c r="E36" s="237" t="s">
        <v>103</v>
      </c>
      <c r="F36" s="133" t="s">
        <v>104</v>
      </c>
      <c r="G36" s="129">
        <v>84</v>
      </c>
      <c r="H36" s="145" t="s">
        <v>131</v>
      </c>
      <c r="I36" s="146"/>
      <c r="J36" s="145"/>
      <c r="K36" s="146"/>
      <c r="L36" s="146"/>
      <c r="M36" s="146"/>
      <c r="N36" s="146"/>
      <c r="O36" s="146"/>
    </row>
    <row r="37" spans="4:22" ht="15.95" customHeight="1" x14ac:dyDescent="0.15">
      <c r="D37" s="235"/>
      <c r="E37" s="238"/>
      <c r="F37" s="134" t="s">
        <v>108</v>
      </c>
      <c r="G37" s="137">
        <v>87</v>
      </c>
      <c r="H37" s="147"/>
      <c r="I37" s="145"/>
      <c r="J37" s="253" t="s">
        <v>105</v>
      </c>
      <c r="K37" s="250" t="s">
        <v>132</v>
      </c>
      <c r="L37" s="250"/>
      <c r="M37" s="250"/>
      <c r="N37" s="252" t="s">
        <v>107</v>
      </c>
      <c r="O37" s="146"/>
    </row>
    <row r="38" spans="4:22" ht="15.95" customHeight="1" x14ac:dyDescent="0.15">
      <c r="D38" s="235" t="s">
        <v>110</v>
      </c>
      <c r="E38" s="245" t="s">
        <v>111</v>
      </c>
      <c r="F38" s="135" t="s">
        <v>104</v>
      </c>
      <c r="G38" s="131">
        <v>88</v>
      </c>
      <c r="H38" s="146"/>
      <c r="I38" s="146"/>
      <c r="J38" s="254"/>
      <c r="K38" s="251" t="s">
        <v>133</v>
      </c>
      <c r="L38" s="251"/>
      <c r="M38" s="251"/>
      <c r="N38" s="252"/>
      <c r="O38" s="146"/>
    </row>
    <row r="39" spans="4:22" ht="15.95" customHeight="1" x14ac:dyDescent="0.15">
      <c r="D39" s="235"/>
      <c r="E39" s="237"/>
      <c r="F39" s="133" t="s">
        <v>108</v>
      </c>
      <c r="G39" s="137">
        <v>88</v>
      </c>
      <c r="H39" s="146"/>
      <c r="I39" s="146"/>
      <c r="J39" s="146"/>
      <c r="K39" s="146"/>
      <c r="L39" s="146"/>
      <c r="M39" s="146"/>
      <c r="N39" s="146"/>
      <c r="O39" s="146"/>
    </row>
    <row r="40" spans="4:22" ht="15.95" customHeight="1" x14ac:dyDescent="0.15">
      <c r="D40" s="127" t="s">
        <v>303</v>
      </c>
      <c r="E40" s="242" t="s">
        <v>303</v>
      </c>
      <c r="F40" s="243"/>
      <c r="G40" s="129">
        <v>92</v>
      </c>
      <c r="H40" s="145" t="s">
        <v>318</v>
      </c>
      <c r="I40" s="146"/>
      <c r="J40" s="146"/>
      <c r="K40" s="146"/>
      <c r="L40" s="146"/>
      <c r="M40" s="146"/>
      <c r="N40" s="146"/>
      <c r="O40" s="146"/>
    </row>
    <row r="41" spans="4:22" ht="15.95" customHeight="1" x14ac:dyDescent="0.15">
      <c r="D41" s="235" t="s">
        <v>112</v>
      </c>
      <c r="E41" s="240" t="s">
        <v>304</v>
      </c>
      <c r="F41" s="240"/>
      <c r="G41" s="131">
        <v>91</v>
      </c>
      <c r="H41" s="51"/>
      <c r="I41" s="51"/>
      <c r="J41" s="51"/>
      <c r="K41" s="51"/>
      <c r="L41" s="51"/>
      <c r="M41" s="51"/>
      <c r="N41" s="51"/>
      <c r="O41" s="51"/>
    </row>
    <row r="42" spans="4:22" ht="15.95" customHeight="1" x14ac:dyDescent="0.15">
      <c r="D42" s="235"/>
      <c r="E42" s="240" t="s">
        <v>305</v>
      </c>
      <c r="F42" s="240"/>
      <c r="G42" s="131">
        <v>91</v>
      </c>
    </row>
    <row r="43" spans="4:22" ht="15.95" customHeight="1" x14ac:dyDescent="0.15">
      <c r="D43" s="235"/>
      <c r="E43" s="240" t="s">
        <v>306</v>
      </c>
      <c r="F43" s="240"/>
      <c r="G43" s="131">
        <v>90</v>
      </c>
    </row>
    <row r="44" spans="4:22" ht="15.95" customHeight="1" x14ac:dyDescent="0.15">
      <c r="D44" s="236" t="s">
        <v>113</v>
      </c>
      <c r="E44" s="240" t="s">
        <v>316</v>
      </c>
      <c r="F44" s="240"/>
      <c r="G44" s="131">
        <v>83</v>
      </c>
    </row>
    <row r="45" spans="4:22" ht="15.95" customHeight="1" x14ac:dyDescent="0.15">
      <c r="D45" s="236"/>
      <c r="E45" s="241" t="s">
        <v>114</v>
      </c>
      <c r="F45" s="241"/>
      <c r="G45" s="129">
        <v>87</v>
      </c>
    </row>
    <row r="46" spans="4:22" ht="15.95" customHeight="1" x14ac:dyDescent="0.15">
      <c r="D46" s="236"/>
      <c r="E46" s="239" t="s">
        <v>115</v>
      </c>
      <c r="F46" s="239"/>
      <c r="G46" s="137">
        <v>88</v>
      </c>
    </row>
    <row r="47" spans="4:22" ht="15.95" customHeight="1" x14ac:dyDescent="0.15">
      <c r="D47" s="235" t="s">
        <v>116</v>
      </c>
      <c r="E47" s="240" t="s">
        <v>117</v>
      </c>
      <c r="F47" s="240"/>
      <c r="G47" s="131">
        <v>91</v>
      </c>
    </row>
    <row r="48" spans="4:22" ht="15.95" customHeight="1" x14ac:dyDescent="0.15">
      <c r="D48" s="235"/>
      <c r="E48" s="241" t="s">
        <v>118</v>
      </c>
      <c r="F48" s="241"/>
      <c r="G48" s="129">
        <v>89</v>
      </c>
    </row>
    <row r="49" spans="4:7" ht="15.95" customHeight="1" x14ac:dyDescent="0.15">
      <c r="D49" s="235"/>
      <c r="E49" s="241" t="s">
        <v>308</v>
      </c>
      <c r="F49" s="241"/>
      <c r="G49" s="129">
        <v>91</v>
      </c>
    </row>
    <row r="50" spans="4:7" ht="15.95" customHeight="1" x14ac:dyDescent="0.15">
      <c r="D50" s="130" t="s">
        <v>119</v>
      </c>
      <c r="E50" s="235" t="s">
        <v>98</v>
      </c>
      <c r="F50" s="235"/>
      <c r="G50" s="128">
        <v>23</v>
      </c>
    </row>
    <row r="51" spans="4:7" ht="15.95" customHeight="1" x14ac:dyDescent="0.15">
      <c r="D51" s="136" t="s">
        <v>309</v>
      </c>
      <c r="E51" s="235" t="s">
        <v>100</v>
      </c>
      <c r="F51" s="235"/>
      <c r="G51" s="128">
        <v>17</v>
      </c>
    </row>
  </sheetData>
  <sheetProtection algorithmName="SHA-512" hashValue="3774wWPcU1OPtaCx2sMTgPi4ey/LcGNRmCDL2WDm9t5vJHKdFhyqQC9aWYC1e7ejKfqPCBI/AsoBA/kLCPuz1g==" saltValue="f0SgvFQBv7/AX/iNNB+bkg==" spinCount="100000" sheet="1" objects="1" scenarios="1" formatCells="0"/>
  <mergeCells count="31">
    <mergeCell ref="E50:F50"/>
    <mergeCell ref="E51:F51"/>
    <mergeCell ref="E43:F43"/>
    <mergeCell ref="E34:F34"/>
    <mergeCell ref="D47:D49"/>
    <mergeCell ref="E47:F47"/>
    <mergeCell ref="E48:F48"/>
    <mergeCell ref="E49:F49"/>
    <mergeCell ref="D44:D46"/>
    <mergeCell ref="E44:F44"/>
    <mergeCell ref="E45:F45"/>
    <mergeCell ref="E46:F46"/>
    <mergeCell ref="D38:D39"/>
    <mergeCell ref="E38:E39"/>
    <mergeCell ref="D41:D43"/>
    <mergeCell ref="E41:F41"/>
    <mergeCell ref="E42:F42"/>
    <mergeCell ref="K37:M37"/>
    <mergeCell ref="K38:M38"/>
    <mergeCell ref="D5:O5"/>
    <mergeCell ref="N37:N38"/>
    <mergeCell ref="J37:J38"/>
    <mergeCell ref="D35:D37"/>
    <mergeCell ref="E35:F35"/>
    <mergeCell ref="E36:E37"/>
    <mergeCell ref="D18:D19"/>
    <mergeCell ref="D29:G29"/>
    <mergeCell ref="D31:F32"/>
    <mergeCell ref="D33:D34"/>
    <mergeCell ref="E33:F33"/>
    <mergeCell ref="E40:F40"/>
  </mergeCells>
  <phoneticPr fontId="1"/>
  <printOptions horizontalCentered="1"/>
  <pageMargins left="0.51181102362204722" right="0.51181102362204722" top="0.86614173228346458" bottom="0.86614173228346458" header="0" footer="0"/>
  <pageSetup paperSize="9" fitToHeight="0" orientation="landscape" blackAndWhite="1" r:id="rId1"/>
  <rowBreaks count="1" manualBreakCount="1">
    <brk id="28"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P28"/>
  <sheetViews>
    <sheetView view="pageBreakPreview" zoomScaleNormal="100" zoomScaleSheetLayoutView="100" workbookViewId="0">
      <selection activeCell="J12" sqref="J12"/>
    </sheetView>
  </sheetViews>
  <sheetFormatPr defaultRowHeight="13.5" x14ac:dyDescent="0.15"/>
  <cols>
    <col min="1" max="1" width="11.625" style="1" customWidth="1"/>
    <col min="2" max="3" width="2.625" style="1" customWidth="1"/>
    <col min="4" max="4" width="20.625" style="1" customWidth="1"/>
    <col min="5" max="10" width="10.625" style="1" customWidth="1"/>
    <col min="11" max="11" width="7.625" style="1" customWidth="1"/>
    <col min="12" max="12" width="12.625" style="1" customWidth="1"/>
    <col min="13" max="15" width="7.625" style="1" customWidth="1"/>
    <col min="16" max="16384" width="9" style="1"/>
  </cols>
  <sheetData>
    <row r="1" spans="3:16" ht="15.95" customHeight="1" x14ac:dyDescent="0.15"/>
    <row r="2" spans="3:16" ht="15.95" customHeight="1" x14ac:dyDescent="0.15">
      <c r="C2" s="58" t="s">
        <v>61</v>
      </c>
      <c r="D2" s="57"/>
      <c r="E2" s="57"/>
      <c r="F2" s="57"/>
      <c r="G2" s="57"/>
      <c r="H2" s="57"/>
      <c r="I2" s="57"/>
      <c r="J2" s="57"/>
      <c r="K2" s="57"/>
      <c r="L2" s="57"/>
      <c r="M2" s="57"/>
      <c r="N2" s="57"/>
      <c r="O2" s="57"/>
    </row>
    <row r="3" spans="3:16" ht="9" customHeight="1" x14ac:dyDescent="0.15">
      <c r="C3" s="57"/>
      <c r="D3" s="57"/>
      <c r="E3" s="57"/>
      <c r="F3" s="57"/>
      <c r="G3" s="57"/>
      <c r="H3" s="57"/>
      <c r="I3" s="57"/>
      <c r="J3" s="57"/>
      <c r="K3" s="57"/>
      <c r="L3" s="57"/>
      <c r="M3" s="57"/>
      <c r="N3" s="57"/>
      <c r="O3" s="57"/>
    </row>
    <row r="4" spans="3:16" ht="15.95" customHeight="1" x14ac:dyDescent="0.15">
      <c r="C4" s="57" t="s">
        <v>134</v>
      </c>
      <c r="D4" s="57"/>
      <c r="E4" s="57"/>
      <c r="F4" s="57"/>
      <c r="G4" s="57"/>
      <c r="H4" s="57"/>
      <c r="I4" s="57"/>
      <c r="J4" s="57"/>
      <c r="K4" s="57"/>
      <c r="L4" s="57"/>
      <c r="M4" s="57"/>
      <c r="N4" s="57"/>
      <c r="O4" s="57"/>
    </row>
    <row r="5" spans="3:16" ht="30.95" customHeight="1" x14ac:dyDescent="0.15">
      <c r="C5" s="57"/>
      <c r="D5" s="221" t="s">
        <v>268</v>
      </c>
      <c r="E5" s="189"/>
      <c r="F5" s="189"/>
      <c r="G5" s="189"/>
      <c r="H5" s="189"/>
      <c r="I5" s="189"/>
      <c r="J5" s="189"/>
      <c r="K5" s="189"/>
      <c r="L5" s="189"/>
      <c r="M5" s="189"/>
      <c r="N5" s="189"/>
      <c r="O5" s="189"/>
      <c r="P5" s="17"/>
    </row>
    <row r="6" spans="3:16" ht="9" customHeight="1" x14ac:dyDescent="0.15">
      <c r="C6" s="57"/>
      <c r="D6" s="59"/>
      <c r="E6" s="59"/>
      <c r="F6" s="59"/>
      <c r="G6" s="59"/>
      <c r="H6" s="59"/>
      <c r="I6" s="59"/>
      <c r="J6" s="59"/>
      <c r="K6" s="59"/>
      <c r="L6" s="59"/>
      <c r="M6" s="59"/>
      <c r="N6" s="59"/>
      <c r="O6" s="59"/>
      <c r="P6" s="17"/>
    </row>
    <row r="7" spans="3:16" ht="15.95" customHeight="1" x14ac:dyDescent="0.15">
      <c r="C7" s="57"/>
      <c r="D7" s="117" t="s">
        <v>124</v>
      </c>
      <c r="E7" s="57" t="s">
        <v>146</v>
      </c>
      <c r="F7" s="57"/>
      <c r="G7" s="57"/>
      <c r="H7" s="57"/>
      <c r="I7" s="57"/>
      <c r="J7" s="57"/>
      <c r="K7" s="57"/>
      <c r="L7" s="57"/>
      <c r="M7" s="57"/>
      <c r="N7" s="57"/>
      <c r="O7" s="57"/>
    </row>
    <row r="8" spans="3:16" ht="15.95" customHeight="1" x14ac:dyDescent="0.15">
      <c r="C8" s="57"/>
      <c r="D8" s="117" t="s">
        <v>126</v>
      </c>
      <c r="E8" s="148" t="s">
        <v>264</v>
      </c>
      <c r="F8" s="148"/>
      <c r="G8" s="148"/>
      <c r="H8" s="148"/>
      <c r="I8" s="148"/>
      <c r="J8" s="148"/>
      <c r="K8" s="148"/>
      <c r="L8" s="148"/>
      <c r="M8" s="148"/>
      <c r="N8" s="148"/>
      <c r="O8" s="148"/>
    </row>
    <row r="9" spans="3:16" ht="15.95" customHeight="1" x14ac:dyDescent="0.15">
      <c r="C9" s="57"/>
      <c r="D9" s="117"/>
      <c r="E9" s="57" t="s">
        <v>147</v>
      </c>
      <c r="F9" s="57"/>
      <c r="G9" s="57"/>
      <c r="H9" s="57"/>
      <c r="I9" s="57"/>
      <c r="J9" s="57"/>
      <c r="K9" s="57"/>
      <c r="L9" s="57"/>
      <c r="M9" s="57"/>
      <c r="N9" s="57"/>
      <c r="O9" s="57"/>
    </row>
    <row r="10" spans="3:16" ht="15.95" customHeight="1" x14ac:dyDescent="0.15">
      <c r="C10" s="57"/>
      <c r="D10" s="117" t="s">
        <v>148</v>
      </c>
      <c r="E10" s="57" t="s">
        <v>149</v>
      </c>
      <c r="F10" s="57"/>
      <c r="G10" s="57"/>
      <c r="H10" s="57"/>
      <c r="I10" s="57"/>
      <c r="J10" s="57"/>
      <c r="K10" s="57"/>
      <c r="L10" s="57"/>
      <c r="M10" s="57"/>
      <c r="N10" s="57"/>
      <c r="O10" s="57"/>
    </row>
    <row r="11" spans="3:16" ht="15.95" customHeight="1" x14ac:dyDescent="0.15">
      <c r="C11" s="57"/>
      <c r="D11" s="117"/>
      <c r="E11" s="57" t="s">
        <v>150</v>
      </c>
      <c r="F11" s="57"/>
      <c r="G11" s="57"/>
      <c r="H11" s="57"/>
      <c r="I11" s="57"/>
      <c r="J11" s="57"/>
      <c r="K11" s="57"/>
      <c r="L11" s="57"/>
      <c r="M11" s="57"/>
      <c r="N11" s="57"/>
      <c r="O11" s="57"/>
    </row>
    <row r="12" spans="3:16" ht="15.95" customHeight="1" x14ac:dyDescent="0.15">
      <c r="C12" s="57"/>
      <c r="D12" s="117" t="s">
        <v>151</v>
      </c>
      <c r="E12" s="57" t="s">
        <v>152</v>
      </c>
      <c r="F12" s="57"/>
      <c r="G12" s="57"/>
      <c r="H12" s="57"/>
      <c r="I12" s="57"/>
      <c r="J12" s="57"/>
      <c r="K12" s="57"/>
      <c r="L12" s="57"/>
      <c r="M12" s="57"/>
      <c r="N12" s="57"/>
      <c r="O12" s="57"/>
    </row>
    <row r="13" spans="3:16" ht="15.95" customHeight="1" x14ac:dyDescent="0.15">
      <c r="C13" s="57"/>
      <c r="D13" s="117" t="s">
        <v>90</v>
      </c>
      <c r="E13" s="57" t="s">
        <v>153</v>
      </c>
      <c r="F13" s="57"/>
      <c r="G13" s="57"/>
      <c r="H13" s="57"/>
      <c r="I13" s="57"/>
      <c r="J13" s="57"/>
      <c r="K13" s="57"/>
      <c r="L13" s="57"/>
      <c r="M13" s="57"/>
      <c r="N13" s="57"/>
      <c r="O13" s="57"/>
    </row>
    <row r="14" spans="3:16" ht="9" customHeight="1" x14ac:dyDescent="0.15">
      <c r="C14" s="57"/>
      <c r="D14" s="59"/>
      <c r="E14" s="59"/>
      <c r="F14" s="59"/>
      <c r="G14" s="59"/>
      <c r="H14" s="59"/>
      <c r="I14" s="59"/>
      <c r="J14" s="59"/>
      <c r="K14" s="59"/>
      <c r="L14" s="59"/>
      <c r="M14" s="57"/>
      <c r="N14" s="57"/>
      <c r="O14" s="57"/>
    </row>
    <row r="15" spans="3:16" ht="15.95" customHeight="1" x14ac:dyDescent="0.15">
      <c r="C15" s="57"/>
      <c r="D15" s="57" t="s">
        <v>266</v>
      </c>
      <c r="E15" s="57"/>
      <c r="F15" s="57"/>
      <c r="G15" s="57"/>
      <c r="H15" s="57"/>
      <c r="I15" s="57"/>
      <c r="J15" s="57"/>
      <c r="K15" s="57"/>
      <c r="L15" s="118" t="s">
        <v>270</v>
      </c>
      <c r="M15" s="57"/>
      <c r="N15" s="57"/>
      <c r="O15" s="57"/>
    </row>
    <row r="16" spans="3:16" ht="15.95" customHeight="1" x14ac:dyDescent="0.15">
      <c r="C16" s="57"/>
      <c r="D16" s="57" t="s">
        <v>52</v>
      </c>
      <c r="E16" s="57"/>
      <c r="F16" s="57"/>
      <c r="G16" s="57"/>
      <c r="H16" s="57"/>
      <c r="I16" s="57"/>
      <c r="J16" s="57"/>
      <c r="K16" s="57"/>
      <c r="L16" s="57"/>
      <c r="M16" s="57"/>
      <c r="N16" s="57"/>
      <c r="O16" s="57"/>
    </row>
    <row r="17" spans="4:12" ht="22.5" customHeight="1" x14ac:dyDescent="0.15">
      <c r="D17" s="220" t="s">
        <v>135</v>
      </c>
      <c r="E17" s="255" t="s">
        <v>277</v>
      </c>
      <c r="F17" s="255" t="s">
        <v>122</v>
      </c>
      <c r="G17" s="255" t="s">
        <v>136</v>
      </c>
      <c r="H17" s="195" t="s">
        <v>137</v>
      </c>
      <c r="I17" s="195"/>
      <c r="J17" s="195"/>
      <c r="K17" s="255" t="s">
        <v>68</v>
      </c>
      <c r="L17" s="255" t="s">
        <v>69</v>
      </c>
    </row>
    <row r="18" spans="4:12" ht="22.5" customHeight="1" x14ac:dyDescent="0.15">
      <c r="D18" s="202"/>
      <c r="E18" s="256"/>
      <c r="F18" s="256"/>
      <c r="G18" s="256"/>
      <c r="H18" s="63" t="s">
        <v>138</v>
      </c>
      <c r="I18" s="63" t="s">
        <v>139</v>
      </c>
      <c r="J18" s="63" t="s">
        <v>140</v>
      </c>
      <c r="K18" s="256"/>
      <c r="L18" s="256"/>
    </row>
    <row r="19" spans="4:12" ht="15.95" customHeight="1" x14ac:dyDescent="0.15">
      <c r="D19" s="202"/>
      <c r="E19" s="149" t="s">
        <v>141</v>
      </c>
      <c r="F19" s="149" t="s">
        <v>71</v>
      </c>
      <c r="G19" s="149" t="s">
        <v>142</v>
      </c>
      <c r="H19" s="78"/>
      <c r="I19" s="78"/>
      <c r="J19" s="78"/>
      <c r="K19" s="149" t="s">
        <v>73</v>
      </c>
      <c r="L19" s="149" t="s">
        <v>43</v>
      </c>
    </row>
    <row r="20" spans="4:12" ht="27" x14ac:dyDescent="0.15">
      <c r="D20" s="64"/>
      <c r="E20" s="150" t="s">
        <v>44</v>
      </c>
      <c r="F20" s="66" t="s">
        <v>45</v>
      </c>
      <c r="G20" s="151" t="s">
        <v>143</v>
      </c>
      <c r="H20" s="66" t="s">
        <v>49</v>
      </c>
      <c r="I20" s="66" t="s">
        <v>50</v>
      </c>
      <c r="J20" s="66" t="s">
        <v>144</v>
      </c>
      <c r="K20" s="66" t="s">
        <v>76</v>
      </c>
      <c r="L20" s="151" t="s">
        <v>145</v>
      </c>
    </row>
    <row r="21" spans="4:12" ht="15.95" customHeight="1" x14ac:dyDescent="0.15">
      <c r="D21" s="4"/>
      <c r="E21" s="26"/>
      <c r="F21" s="18"/>
      <c r="G21" s="122">
        <f>ROUND((E21*F21)/100,2)</f>
        <v>0</v>
      </c>
      <c r="H21" s="24"/>
      <c r="I21" s="24"/>
      <c r="J21" s="123">
        <f>I21-H21</f>
        <v>0</v>
      </c>
      <c r="K21" s="3">
        <v>100</v>
      </c>
      <c r="L21" s="123">
        <f>ROUND(G21*J21*(K21/100),0)</f>
        <v>0</v>
      </c>
    </row>
    <row r="22" spans="4:12" ht="15.95" customHeight="1" x14ac:dyDescent="0.15">
      <c r="D22" s="4"/>
      <c r="E22" s="26"/>
      <c r="F22" s="18"/>
      <c r="G22" s="122">
        <f t="shared" ref="G22:G25" si="0">ROUND((E22*F22)/100,2)</f>
        <v>0</v>
      </c>
      <c r="H22" s="42"/>
      <c r="I22" s="42"/>
      <c r="J22" s="123">
        <f t="shared" ref="J22:J25" si="1">I22-H22</f>
        <v>0</v>
      </c>
      <c r="K22" s="3">
        <v>100</v>
      </c>
      <c r="L22" s="123">
        <f t="shared" ref="L22:L25" si="2">ROUND(G22*J22*(K22/100),0)</f>
        <v>0</v>
      </c>
    </row>
    <row r="23" spans="4:12" ht="15.95" customHeight="1" x14ac:dyDescent="0.15">
      <c r="D23" s="4"/>
      <c r="E23" s="26"/>
      <c r="F23" s="18"/>
      <c r="G23" s="122">
        <f t="shared" si="0"/>
        <v>0</v>
      </c>
      <c r="H23" s="42"/>
      <c r="I23" s="42"/>
      <c r="J23" s="123">
        <f t="shared" si="1"/>
        <v>0</v>
      </c>
      <c r="K23" s="3">
        <v>100</v>
      </c>
      <c r="L23" s="123">
        <f t="shared" si="2"/>
        <v>0</v>
      </c>
    </row>
    <row r="24" spans="4:12" ht="15.95" customHeight="1" x14ac:dyDescent="0.15">
      <c r="D24" s="4"/>
      <c r="E24" s="26"/>
      <c r="F24" s="18"/>
      <c r="G24" s="122">
        <f t="shared" si="0"/>
        <v>0</v>
      </c>
      <c r="H24" s="24"/>
      <c r="I24" s="24"/>
      <c r="J24" s="123">
        <f t="shared" si="1"/>
        <v>0</v>
      </c>
      <c r="K24" s="3">
        <v>100</v>
      </c>
      <c r="L24" s="123">
        <f t="shared" si="2"/>
        <v>0</v>
      </c>
    </row>
    <row r="25" spans="4:12" ht="15.95" customHeight="1" x14ac:dyDescent="0.15">
      <c r="D25" s="4"/>
      <c r="E25" s="26"/>
      <c r="F25" s="18"/>
      <c r="G25" s="122">
        <f t="shared" si="0"/>
        <v>0</v>
      </c>
      <c r="H25" s="24"/>
      <c r="I25" s="24"/>
      <c r="J25" s="123">
        <f t="shared" si="1"/>
        <v>0</v>
      </c>
      <c r="K25" s="3">
        <v>100</v>
      </c>
      <c r="L25" s="123">
        <f t="shared" si="2"/>
        <v>0</v>
      </c>
    </row>
    <row r="26" spans="4:12" ht="15.95" customHeight="1" x14ac:dyDescent="0.15">
      <c r="D26" s="11" t="s">
        <v>78</v>
      </c>
      <c r="E26" s="43"/>
      <c r="F26" s="43"/>
      <c r="G26" s="44"/>
      <c r="H26" s="12"/>
      <c r="I26" s="12"/>
      <c r="J26" s="12"/>
      <c r="K26" s="2"/>
      <c r="L26" s="123">
        <f>SUM(L21:L25)</f>
        <v>0</v>
      </c>
    </row>
    <row r="27" spans="4:12" ht="15.95" customHeight="1" x14ac:dyDescent="0.15">
      <c r="D27" s="13" t="s">
        <v>294</v>
      </c>
      <c r="E27" s="13"/>
      <c r="F27" s="13"/>
      <c r="G27" s="13"/>
      <c r="H27" s="13"/>
      <c r="I27" s="13"/>
      <c r="J27" s="13"/>
      <c r="K27" s="13"/>
      <c r="L27" s="13"/>
    </row>
    <row r="28" spans="4:12" ht="15.95" customHeight="1" x14ac:dyDescent="0.15">
      <c r="D28" s="1" t="s">
        <v>301</v>
      </c>
    </row>
  </sheetData>
  <sheetProtection algorithmName="SHA-512" hashValue="owkuzE5MkUCepnLEgY5XS8F7pcQMOGyTDGiIJIv6DWmZfV+aHNSZlGwNTs3Z5EnJh8Q8EPMz8FIFsnhMUzDBuQ==" saltValue="Qvm9DSczXlki2ec+6MfBvw==" spinCount="100000" sheet="1" objects="1" scenarios="1" formatCells="0"/>
  <mergeCells count="8">
    <mergeCell ref="D5:O5"/>
    <mergeCell ref="H17:J17"/>
    <mergeCell ref="K17:K18"/>
    <mergeCell ref="L17:L18"/>
    <mergeCell ref="D17:D19"/>
    <mergeCell ref="E17:E18"/>
    <mergeCell ref="F17:F18"/>
    <mergeCell ref="G17:G18"/>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O30"/>
  <sheetViews>
    <sheetView view="pageBreakPreview" zoomScaleNormal="100" zoomScaleSheetLayoutView="100" workbookViewId="0">
      <selection activeCell="G24" sqref="G24"/>
    </sheetView>
  </sheetViews>
  <sheetFormatPr defaultRowHeight="13.5" x14ac:dyDescent="0.15"/>
  <cols>
    <col min="1" max="1" width="11.625" style="1" customWidth="1"/>
    <col min="2" max="3" width="2.625" style="1" customWidth="1"/>
    <col min="4" max="5" width="20.625" style="1" customWidth="1"/>
    <col min="6" max="11" width="10.625" style="1" customWidth="1"/>
    <col min="12" max="12" width="7.625" style="1" customWidth="1"/>
    <col min="13" max="13" width="12.625" style="1" customWidth="1"/>
    <col min="14" max="14" width="7.625" style="1" customWidth="1"/>
    <col min="15" max="16384" width="9" style="1"/>
  </cols>
  <sheetData>
    <row r="1" spans="3:15" ht="15.95" customHeight="1" x14ac:dyDescent="0.15"/>
    <row r="2" spans="3:15" ht="15.95" customHeight="1" x14ac:dyDescent="0.15">
      <c r="C2" s="58" t="s">
        <v>61</v>
      </c>
      <c r="D2" s="57"/>
      <c r="E2" s="57"/>
      <c r="F2" s="57"/>
      <c r="G2" s="57"/>
      <c r="H2" s="57"/>
      <c r="I2" s="57"/>
      <c r="J2" s="57"/>
      <c r="K2" s="57"/>
      <c r="L2" s="57"/>
      <c r="M2" s="57"/>
      <c r="N2" s="57"/>
    </row>
    <row r="3" spans="3:15" ht="9" customHeight="1" x14ac:dyDescent="0.15">
      <c r="C3" s="57"/>
      <c r="D3" s="57"/>
      <c r="E3" s="57"/>
      <c r="F3" s="57"/>
      <c r="G3" s="57"/>
      <c r="H3" s="57"/>
      <c r="I3" s="57"/>
      <c r="J3" s="57"/>
      <c r="K3" s="57"/>
      <c r="L3" s="57"/>
      <c r="M3" s="57"/>
      <c r="N3" s="57"/>
    </row>
    <row r="4" spans="3:15" ht="15.95" customHeight="1" x14ac:dyDescent="0.15">
      <c r="C4" s="57" t="s">
        <v>154</v>
      </c>
      <c r="D4" s="57"/>
      <c r="E4" s="57"/>
      <c r="F4" s="57"/>
      <c r="G4" s="57"/>
      <c r="H4" s="57"/>
      <c r="I4" s="57"/>
      <c r="J4" s="57"/>
      <c r="K4" s="57"/>
      <c r="L4" s="57"/>
      <c r="M4" s="57"/>
      <c r="N4" s="57"/>
    </row>
    <row r="5" spans="3:15" ht="30" customHeight="1" x14ac:dyDescent="0.15">
      <c r="C5" s="57"/>
      <c r="D5" s="221" t="s">
        <v>243</v>
      </c>
      <c r="E5" s="221"/>
      <c r="F5" s="221"/>
      <c r="G5" s="221"/>
      <c r="H5" s="221"/>
      <c r="I5" s="221"/>
      <c r="J5" s="221"/>
      <c r="K5" s="221"/>
      <c r="L5" s="221"/>
      <c r="M5" s="221"/>
      <c r="N5" s="152"/>
      <c r="O5" s="22"/>
    </row>
    <row r="6" spans="3:15" ht="9" customHeight="1" x14ac:dyDescent="0.15">
      <c r="C6" s="57"/>
      <c r="D6" s="59"/>
      <c r="E6" s="59"/>
      <c r="F6" s="59"/>
      <c r="G6" s="59"/>
      <c r="H6" s="59"/>
      <c r="I6" s="59"/>
      <c r="J6" s="59"/>
      <c r="K6" s="59"/>
      <c r="L6" s="59"/>
      <c r="M6" s="59"/>
      <c r="N6" s="152"/>
      <c r="O6" s="22"/>
    </row>
    <row r="7" spans="3:15" ht="15.95" customHeight="1" x14ac:dyDescent="0.15">
      <c r="C7" s="57"/>
      <c r="D7" s="117" t="s">
        <v>158</v>
      </c>
      <c r="E7" s="57" t="s">
        <v>159</v>
      </c>
      <c r="F7" s="57"/>
      <c r="G7" s="57"/>
      <c r="H7" s="57"/>
      <c r="I7" s="57"/>
      <c r="J7" s="57"/>
      <c r="K7" s="57"/>
      <c r="L7" s="57"/>
      <c r="M7" s="57"/>
      <c r="N7" s="57"/>
    </row>
    <row r="8" spans="3:15" ht="15.95" customHeight="1" x14ac:dyDescent="0.15">
      <c r="C8" s="57"/>
      <c r="D8" s="117" t="s">
        <v>124</v>
      </c>
      <c r="E8" s="57" t="s">
        <v>160</v>
      </c>
      <c r="F8" s="57"/>
      <c r="G8" s="57"/>
      <c r="H8" s="57"/>
      <c r="I8" s="57"/>
      <c r="J8" s="57"/>
      <c r="K8" s="57"/>
      <c r="L8" s="57"/>
      <c r="M8" s="57"/>
      <c r="N8" s="57"/>
    </row>
    <row r="9" spans="3:15" ht="15.95" customHeight="1" x14ac:dyDescent="0.15">
      <c r="C9" s="57"/>
      <c r="D9" s="117"/>
      <c r="E9" s="57" t="s">
        <v>161</v>
      </c>
      <c r="F9" s="57"/>
      <c r="G9" s="57"/>
      <c r="H9" s="57"/>
      <c r="I9" s="57"/>
      <c r="J9" s="57"/>
      <c r="K9" s="57"/>
      <c r="L9" s="57"/>
      <c r="M9" s="57"/>
      <c r="N9" s="57"/>
    </row>
    <row r="10" spans="3:15" ht="15.95" customHeight="1" x14ac:dyDescent="0.15">
      <c r="C10" s="57"/>
      <c r="D10" s="117" t="s">
        <v>126</v>
      </c>
      <c r="E10" s="57" t="s">
        <v>239</v>
      </c>
      <c r="F10" s="57"/>
      <c r="G10" s="57"/>
      <c r="H10" s="57"/>
      <c r="I10" s="57"/>
      <c r="J10" s="57"/>
      <c r="K10" s="57"/>
      <c r="L10" s="57"/>
      <c r="M10" s="57"/>
      <c r="N10" s="57"/>
    </row>
    <row r="11" spans="3:15" ht="15.95" customHeight="1" x14ac:dyDescent="0.15">
      <c r="C11" s="57"/>
      <c r="D11" s="117"/>
      <c r="E11" s="57" t="s">
        <v>162</v>
      </c>
      <c r="F11" s="57"/>
      <c r="G11" s="57"/>
      <c r="H11" s="57"/>
      <c r="I11" s="57"/>
      <c r="J11" s="57"/>
      <c r="K11" s="57"/>
      <c r="L11" s="57"/>
      <c r="M11" s="57"/>
      <c r="N11" s="57"/>
    </row>
    <row r="12" spans="3:15" ht="15.95" customHeight="1" x14ac:dyDescent="0.15">
      <c r="C12" s="57"/>
      <c r="D12" s="117"/>
      <c r="E12" s="57" t="s">
        <v>265</v>
      </c>
      <c r="F12" s="57"/>
      <c r="G12" s="57"/>
      <c r="H12" s="57"/>
      <c r="I12" s="57"/>
      <c r="J12" s="57"/>
      <c r="K12" s="57"/>
      <c r="L12" s="57"/>
      <c r="M12" s="57"/>
      <c r="N12" s="57"/>
    </row>
    <row r="13" spans="3:15" ht="15.95" customHeight="1" x14ac:dyDescent="0.15">
      <c r="C13" s="57"/>
      <c r="D13" s="117" t="s">
        <v>148</v>
      </c>
      <c r="E13" s="57" t="s">
        <v>149</v>
      </c>
      <c r="F13" s="57"/>
      <c r="G13" s="57"/>
      <c r="H13" s="57"/>
      <c r="I13" s="57"/>
      <c r="J13" s="57"/>
      <c r="K13" s="57"/>
      <c r="L13" s="57"/>
      <c r="M13" s="57"/>
      <c r="N13" s="57"/>
    </row>
    <row r="14" spans="3:15" ht="15.95" customHeight="1" x14ac:dyDescent="0.15">
      <c r="C14" s="57"/>
      <c r="D14" s="117" t="s">
        <v>151</v>
      </c>
      <c r="E14" s="57" t="s">
        <v>163</v>
      </c>
      <c r="F14" s="57"/>
      <c r="G14" s="57"/>
      <c r="H14" s="57"/>
      <c r="I14" s="57"/>
      <c r="J14" s="57"/>
      <c r="K14" s="57"/>
      <c r="L14" s="57"/>
      <c r="M14" s="57"/>
      <c r="N14" s="57"/>
    </row>
    <row r="15" spans="3:15" ht="15.95" customHeight="1" x14ac:dyDescent="0.15">
      <c r="C15" s="57"/>
      <c r="D15" s="117" t="s">
        <v>90</v>
      </c>
      <c r="E15" s="57" t="s">
        <v>91</v>
      </c>
      <c r="F15" s="57"/>
      <c r="G15" s="57"/>
      <c r="H15" s="57"/>
      <c r="I15" s="57"/>
      <c r="J15" s="57"/>
      <c r="K15" s="57"/>
      <c r="L15" s="57"/>
      <c r="M15" s="57"/>
      <c r="N15" s="57"/>
    </row>
    <row r="16" spans="3:15" ht="9" customHeight="1" x14ac:dyDescent="0.15">
      <c r="C16" s="57"/>
      <c r="D16" s="59"/>
      <c r="E16" s="59"/>
      <c r="F16" s="59"/>
      <c r="G16" s="59"/>
      <c r="H16" s="59"/>
      <c r="I16" s="59"/>
      <c r="J16" s="59"/>
      <c r="K16" s="59"/>
      <c r="L16" s="59"/>
      <c r="M16" s="57"/>
      <c r="N16" s="57"/>
    </row>
    <row r="17" spans="3:14" ht="15.95" customHeight="1" x14ac:dyDescent="0.15">
      <c r="C17" s="57"/>
      <c r="D17" s="57" t="s">
        <v>266</v>
      </c>
      <c r="E17" s="57"/>
      <c r="F17" s="57"/>
      <c r="G17" s="57"/>
      <c r="H17" s="57"/>
      <c r="I17" s="57"/>
      <c r="J17" s="57"/>
      <c r="K17" s="57"/>
      <c r="L17" s="57"/>
      <c r="M17" s="118" t="s">
        <v>270</v>
      </c>
      <c r="N17" s="57"/>
    </row>
    <row r="18" spans="3:14" ht="15.95" customHeight="1" x14ac:dyDescent="0.15">
      <c r="C18" s="57"/>
      <c r="D18" s="57" t="s">
        <v>52</v>
      </c>
      <c r="E18" s="57"/>
      <c r="F18" s="57"/>
      <c r="G18" s="57"/>
      <c r="H18" s="57"/>
      <c r="I18" s="57"/>
      <c r="J18" s="57"/>
      <c r="K18" s="57"/>
      <c r="L18" s="57"/>
      <c r="M18" s="57"/>
      <c r="N18" s="57"/>
    </row>
    <row r="19" spans="3:14" ht="22.5" customHeight="1" x14ac:dyDescent="0.15">
      <c r="D19" s="220" t="s">
        <v>155</v>
      </c>
      <c r="E19" s="220" t="s">
        <v>156</v>
      </c>
      <c r="F19" s="255" t="s">
        <v>277</v>
      </c>
      <c r="G19" s="255" t="s">
        <v>122</v>
      </c>
      <c r="H19" s="255" t="s">
        <v>136</v>
      </c>
      <c r="I19" s="195" t="s">
        <v>157</v>
      </c>
      <c r="J19" s="195"/>
      <c r="K19" s="195"/>
      <c r="L19" s="220" t="s">
        <v>68</v>
      </c>
      <c r="M19" s="220" t="s">
        <v>69</v>
      </c>
    </row>
    <row r="20" spans="3:14" ht="22.5" customHeight="1" x14ac:dyDescent="0.15">
      <c r="D20" s="202"/>
      <c r="E20" s="202"/>
      <c r="F20" s="256"/>
      <c r="G20" s="256"/>
      <c r="H20" s="256"/>
      <c r="I20" s="153" t="s">
        <v>138</v>
      </c>
      <c r="J20" s="153" t="s">
        <v>139</v>
      </c>
      <c r="K20" s="63" t="s">
        <v>140</v>
      </c>
      <c r="L20" s="202"/>
      <c r="M20" s="202"/>
    </row>
    <row r="21" spans="3:14" ht="15.95" customHeight="1" x14ac:dyDescent="0.15">
      <c r="D21" s="202"/>
      <c r="E21" s="202"/>
      <c r="F21" s="149" t="s">
        <v>141</v>
      </c>
      <c r="G21" s="149" t="s">
        <v>71</v>
      </c>
      <c r="H21" s="63" t="s">
        <v>142</v>
      </c>
      <c r="I21" s="60"/>
      <c r="J21" s="78"/>
      <c r="K21" s="60"/>
      <c r="L21" s="63" t="s">
        <v>73</v>
      </c>
      <c r="M21" s="63" t="s">
        <v>43</v>
      </c>
    </row>
    <row r="22" spans="3:14" ht="27" x14ac:dyDescent="0.15">
      <c r="D22" s="64"/>
      <c r="E22" s="150"/>
      <c r="F22" s="154" t="s">
        <v>44</v>
      </c>
      <c r="G22" s="65" t="s">
        <v>45</v>
      </c>
      <c r="H22" s="142" t="s">
        <v>143</v>
      </c>
      <c r="I22" s="155" t="s">
        <v>49</v>
      </c>
      <c r="J22" s="155" t="s">
        <v>50</v>
      </c>
      <c r="K22" s="65" t="s">
        <v>144</v>
      </c>
      <c r="L22" s="65" t="s">
        <v>76</v>
      </c>
      <c r="M22" s="142" t="s">
        <v>145</v>
      </c>
      <c r="N22" s="22"/>
    </row>
    <row r="23" spans="3:14" ht="15.95" customHeight="1" x14ac:dyDescent="0.15">
      <c r="D23" s="4"/>
      <c r="E23" s="40"/>
      <c r="F23" s="41"/>
      <c r="G23" s="5"/>
      <c r="H23" s="122">
        <f>ROUND(F23*(G23/100),2)</f>
        <v>0</v>
      </c>
      <c r="I23" s="24"/>
      <c r="J23" s="24"/>
      <c r="K23" s="156">
        <f>J23-I23</f>
        <v>0</v>
      </c>
      <c r="L23" s="3">
        <v>100</v>
      </c>
      <c r="M23" s="156">
        <f>ROUND(H23*K23*(L23/100),0)</f>
        <v>0</v>
      </c>
    </row>
    <row r="24" spans="3:14" ht="15.95" customHeight="1" x14ac:dyDescent="0.15">
      <c r="D24" s="4"/>
      <c r="E24" s="40"/>
      <c r="F24" s="26"/>
      <c r="G24" s="5"/>
      <c r="H24" s="122">
        <f t="shared" ref="H24:H27" si="0">ROUND(F24*(G24/100),2)</f>
        <v>0</v>
      </c>
      <c r="I24" s="42"/>
      <c r="J24" s="42"/>
      <c r="K24" s="156">
        <f t="shared" ref="K24:K27" si="1">J24-I24</f>
        <v>0</v>
      </c>
      <c r="L24" s="3">
        <v>100</v>
      </c>
      <c r="M24" s="156">
        <f t="shared" ref="M24:M27" si="2">ROUND(H24*K24*(L24/100),0)</f>
        <v>0</v>
      </c>
    </row>
    <row r="25" spans="3:14" ht="15.95" customHeight="1" x14ac:dyDescent="0.15">
      <c r="D25" s="4"/>
      <c r="E25" s="40"/>
      <c r="F25" s="26"/>
      <c r="G25" s="5"/>
      <c r="H25" s="122">
        <f t="shared" si="0"/>
        <v>0</v>
      </c>
      <c r="I25" s="24"/>
      <c r="J25" s="24"/>
      <c r="K25" s="156">
        <f t="shared" si="1"/>
        <v>0</v>
      </c>
      <c r="L25" s="3">
        <v>100</v>
      </c>
      <c r="M25" s="156">
        <f t="shared" si="2"/>
        <v>0</v>
      </c>
    </row>
    <row r="26" spans="3:14" ht="15.95" customHeight="1" x14ac:dyDescent="0.15">
      <c r="D26" s="4"/>
      <c r="E26" s="40"/>
      <c r="F26" s="26"/>
      <c r="G26" s="5"/>
      <c r="H26" s="122">
        <f t="shared" si="0"/>
        <v>0</v>
      </c>
      <c r="I26" s="24"/>
      <c r="J26" s="24"/>
      <c r="K26" s="156">
        <f t="shared" si="1"/>
        <v>0</v>
      </c>
      <c r="L26" s="3">
        <v>100</v>
      </c>
      <c r="M26" s="156">
        <f t="shared" si="2"/>
        <v>0</v>
      </c>
    </row>
    <row r="27" spans="3:14" ht="15.95" customHeight="1" x14ac:dyDescent="0.15">
      <c r="D27" s="4"/>
      <c r="E27" s="40"/>
      <c r="F27" s="26"/>
      <c r="G27" s="5"/>
      <c r="H27" s="122">
        <f t="shared" si="0"/>
        <v>0</v>
      </c>
      <c r="I27" s="24"/>
      <c r="J27" s="24"/>
      <c r="K27" s="156">
        <f t="shared" si="1"/>
        <v>0</v>
      </c>
      <c r="L27" s="3">
        <v>100</v>
      </c>
      <c r="M27" s="156">
        <f t="shared" si="2"/>
        <v>0</v>
      </c>
    </row>
    <row r="28" spans="3:14" ht="15.95" customHeight="1" x14ac:dyDescent="0.15">
      <c r="D28" s="11" t="s">
        <v>78</v>
      </c>
      <c r="E28" s="43"/>
      <c r="F28" s="43"/>
      <c r="G28" s="44"/>
      <c r="H28" s="12"/>
      <c r="I28" s="12"/>
      <c r="J28" s="12"/>
      <c r="K28" s="12"/>
      <c r="L28" s="2"/>
      <c r="M28" s="156">
        <f>SUM(M23:M27)</f>
        <v>0</v>
      </c>
    </row>
    <row r="29" spans="3:14" ht="15.95" customHeight="1" x14ac:dyDescent="0.15">
      <c r="D29" s="13" t="s">
        <v>294</v>
      </c>
      <c r="E29" s="13"/>
      <c r="F29" s="13"/>
      <c r="G29" s="13"/>
      <c r="H29" s="13"/>
      <c r="I29" s="13"/>
      <c r="J29" s="13"/>
      <c r="K29" s="13"/>
      <c r="L29" s="13"/>
      <c r="M29" s="13"/>
    </row>
    <row r="30" spans="3:14" ht="15.95" customHeight="1" x14ac:dyDescent="0.15">
      <c r="D30" s="1" t="s">
        <v>302</v>
      </c>
    </row>
  </sheetData>
  <sheetProtection algorithmName="SHA-512" hashValue="Gj9y6B1/91D6Ia592v7SCAA1q+svwPfXaVucrkJTeShf6f2OyaFt26hIuN2aWaoUEXuGMrMjoqbO4TXl95A2hA==" saltValue="4AghoWrXpHM+qeFdltrtgQ==" spinCount="100000" sheet="1" objects="1" scenarios="1" formatCells="0"/>
  <mergeCells count="9">
    <mergeCell ref="D5:M5"/>
    <mergeCell ref="L19:L20"/>
    <mergeCell ref="M19:M20"/>
    <mergeCell ref="I19:K19"/>
    <mergeCell ref="D19:D21"/>
    <mergeCell ref="E19:E21"/>
    <mergeCell ref="F19:F20"/>
    <mergeCell ref="G19:G20"/>
    <mergeCell ref="H19:H20"/>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J24"/>
  <sheetViews>
    <sheetView view="pageBreakPreview" zoomScaleNormal="100" zoomScaleSheetLayoutView="100" workbookViewId="0">
      <selection activeCell="G24" sqref="G24"/>
    </sheetView>
  </sheetViews>
  <sheetFormatPr defaultRowHeight="13.5" x14ac:dyDescent="0.15"/>
  <cols>
    <col min="1" max="1" width="11.625" style="1" customWidth="1"/>
    <col min="2" max="3" width="2.625" style="1" customWidth="1"/>
    <col min="4" max="9" width="20.625" style="1" customWidth="1"/>
    <col min="10" max="11" width="7.625" style="1" customWidth="1"/>
    <col min="12" max="16384" width="9" style="1"/>
  </cols>
  <sheetData>
    <row r="1" spans="3:9" ht="15.95" customHeight="1" x14ac:dyDescent="0.15"/>
    <row r="2" spans="3:9" ht="15.95" customHeight="1" x14ac:dyDescent="0.15">
      <c r="C2" s="58" t="s">
        <v>61</v>
      </c>
      <c r="D2" s="57"/>
      <c r="E2" s="57"/>
      <c r="F2" s="57"/>
      <c r="G2" s="57"/>
      <c r="H2" s="57"/>
      <c r="I2" s="57"/>
    </row>
    <row r="3" spans="3:9" ht="9" customHeight="1" x14ac:dyDescent="0.15">
      <c r="C3" s="57"/>
      <c r="D3" s="57"/>
      <c r="E3" s="57"/>
      <c r="F3" s="57"/>
      <c r="G3" s="57"/>
      <c r="H3" s="57"/>
      <c r="I3" s="57"/>
    </row>
    <row r="4" spans="3:9" ht="15.95" customHeight="1" x14ac:dyDescent="0.15">
      <c r="C4" s="57" t="s">
        <v>164</v>
      </c>
      <c r="D4" s="57"/>
      <c r="E4" s="57"/>
      <c r="F4" s="57"/>
      <c r="G4" s="57"/>
      <c r="H4" s="57"/>
      <c r="I4" s="57"/>
    </row>
    <row r="5" spans="3:9" ht="15.95" customHeight="1" x14ac:dyDescent="0.15">
      <c r="C5" s="57"/>
      <c r="D5" s="221" t="s">
        <v>165</v>
      </c>
      <c r="E5" s="221"/>
      <c r="F5" s="221"/>
      <c r="G5" s="221"/>
      <c r="H5" s="221"/>
      <c r="I5" s="221"/>
    </row>
    <row r="6" spans="3:9" ht="9" customHeight="1" x14ac:dyDescent="0.15">
      <c r="C6" s="57"/>
      <c r="D6" s="59"/>
      <c r="E6" s="59"/>
      <c r="F6" s="59"/>
      <c r="G6" s="59"/>
      <c r="H6" s="59"/>
      <c r="I6" s="59"/>
    </row>
    <row r="7" spans="3:9" ht="15.95" customHeight="1" x14ac:dyDescent="0.15">
      <c r="C7" s="57"/>
      <c r="D7" s="117" t="s">
        <v>175</v>
      </c>
      <c r="E7" s="57" t="s">
        <v>176</v>
      </c>
      <c r="F7" s="57"/>
      <c r="G7" s="57"/>
      <c r="H7" s="57"/>
      <c r="I7" s="57"/>
    </row>
    <row r="8" spans="3:9" ht="15.95" customHeight="1" x14ac:dyDescent="0.15">
      <c r="C8" s="57"/>
      <c r="D8" s="117" t="s">
        <v>177</v>
      </c>
      <c r="E8" s="57" t="s">
        <v>178</v>
      </c>
      <c r="F8" s="57"/>
      <c r="G8" s="57"/>
      <c r="H8" s="57"/>
      <c r="I8" s="57"/>
    </row>
    <row r="9" spans="3:9" ht="15.95" customHeight="1" x14ac:dyDescent="0.15">
      <c r="C9" s="57"/>
      <c r="D9" s="117" t="s">
        <v>179</v>
      </c>
      <c r="E9" s="57" t="s">
        <v>180</v>
      </c>
      <c r="F9" s="57"/>
      <c r="G9" s="57"/>
      <c r="H9" s="57"/>
      <c r="I9" s="57"/>
    </row>
    <row r="10" spans="3:9" ht="15.95" customHeight="1" x14ac:dyDescent="0.15">
      <c r="C10" s="57"/>
      <c r="D10" s="117" t="s">
        <v>181</v>
      </c>
      <c r="E10" s="57" t="s">
        <v>182</v>
      </c>
      <c r="F10" s="57"/>
      <c r="G10" s="57"/>
      <c r="H10" s="57"/>
      <c r="I10" s="57"/>
    </row>
    <row r="11" spans="3:9" ht="9" customHeight="1" x14ac:dyDescent="0.15">
      <c r="C11" s="57"/>
      <c r="D11" s="59"/>
      <c r="E11" s="59"/>
      <c r="F11" s="59"/>
      <c r="G11" s="59"/>
      <c r="H11" s="59"/>
      <c r="I11" s="59"/>
    </row>
    <row r="12" spans="3:9" ht="15.95" customHeight="1" x14ac:dyDescent="0.15">
      <c r="C12" s="57"/>
      <c r="D12" s="57" t="s">
        <v>266</v>
      </c>
      <c r="E12" s="57"/>
      <c r="F12" s="57"/>
      <c r="G12" s="57"/>
      <c r="H12" s="57"/>
      <c r="I12" s="57"/>
    </row>
    <row r="13" spans="3:9" ht="15.95" customHeight="1" x14ac:dyDescent="0.15">
      <c r="C13" s="57"/>
      <c r="D13" s="57" t="s">
        <v>174</v>
      </c>
      <c r="E13" s="57"/>
      <c r="F13" s="57"/>
      <c r="G13" s="57"/>
      <c r="H13" s="57"/>
      <c r="I13" s="57"/>
    </row>
    <row r="14" spans="3:9" ht="15.95" customHeight="1" x14ac:dyDescent="0.15">
      <c r="D14" s="220" t="s">
        <v>166</v>
      </c>
      <c r="E14" s="61" t="s">
        <v>167</v>
      </c>
      <c r="F14" s="61" t="s">
        <v>168</v>
      </c>
      <c r="G14" s="61" t="s">
        <v>169</v>
      </c>
      <c r="H14" s="61" t="s">
        <v>170</v>
      </c>
      <c r="I14" s="61" t="s">
        <v>171</v>
      </c>
    </row>
    <row r="15" spans="3:9" ht="15.95" customHeight="1" x14ac:dyDescent="0.15">
      <c r="D15" s="202"/>
      <c r="E15" s="63" t="s">
        <v>142</v>
      </c>
      <c r="F15" s="63" t="s">
        <v>142</v>
      </c>
      <c r="G15" s="63" t="s">
        <v>72</v>
      </c>
      <c r="H15" s="63" t="s">
        <v>72</v>
      </c>
      <c r="I15" s="153" t="s">
        <v>43</v>
      </c>
    </row>
    <row r="16" spans="3:9" ht="15.95" customHeight="1" x14ac:dyDescent="0.15">
      <c r="D16" s="64"/>
      <c r="E16" s="65" t="s">
        <v>44</v>
      </c>
      <c r="F16" s="66" t="s">
        <v>45</v>
      </c>
      <c r="G16" s="66" t="s">
        <v>172</v>
      </c>
      <c r="H16" s="65" t="s">
        <v>49</v>
      </c>
      <c r="I16" s="65" t="s">
        <v>173</v>
      </c>
    </row>
    <row r="17" spans="4:10" ht="15.95" customHeight="1" x14ac:dyDescent="0.15">
      <c r="D17" s="4"/>
      <c r="E17" s="39"/>
      <c r="F17" s="39"/>
      <c r="G17" s="25"/>
      <c r="H17" s="25"/>
      <c r="I17" s="67">
        <f>ROUND((F17-E17)*(G17-H17),0)</f>
        <v>0</v>
      </c>
      <c r="J17" s="22"/>
    </row>
    <row r="18" spans="4:10" ht="15.95" customHeight="1" x14ac:dyDescent="0.15">
      <c r="D18" s="4"/>
      <c r="E18" s="26"/>
      <c r="F18" s="26"/>
      <c r="G18" s="24"/>
      <c r="H18" s="24"/>
      <c r="I18" s="156">
        <f t="shared" ref="I18:I21" si="0">ROUND((F18-E18)*(G18-H18),0)</f>
        <v>0</v>
      </c>
    </row>
    <row r="19" spans="4:10" ht="15.95" customHeight="1" x14ac:dyDescent="0.15">
      <c r="D19" s="4"/>
      <c r="E19" s="26"/>
      <c r="F19" s="26"/>
      <c r="G19" s="24"/>
      <c r="H19" s="24"/>
      <c r="I19" s="156">
        <f t="shared" si="0"/>
        <v>0</v>
      </c>
    </row>
    <row r="20" spans="4:10" ht="15.95" customHeight="1" x14ac:dyDescent="0.15">
      <c r="D20" s="4"/>
      <c r="E20" s="26"/>
      <c r="F20" s="26"/>
      <c r="G20" s="24"/>
      <c r="H20" s="24"/>
      <c r="I20" s="156">
        <f t="shared" si="0"/>
        <v>0</v>
      </c>
    </row>
    <row r="21" spans="4:10" ht="15.95" customHeight="1" x14ac:dyDescent="0.15">
      <c r="D21" s="4"/>
      <c r="E21" s="26"/>
      <c r="F21" s="26"/>
      <c r="G21" s="24"/>
      <c r="H21" s="24"/>
      <c r="I21" s="156">
        <f t="shared" si="0"/>
        <v>0</v>
      </c>
    </row>
    <row r="22" spans="4:10" ht="15.95" customHeight="1" x14ac:dyDescent="0.15">
      <c r="D22" s="11" t="s">
        <v>78</v>
      </c>
      <c r="E22" s="27"/>
      <c r="F22" s="28"/>
      <c r="G22" s="28"/>
      <c r="H22" s="30"/>
      <c r="I22" s="156">
        <f>SUM(I17:I21)</f>
        <v>0</v>
      </c>
    </row>
    <row r="23" spans="4:10" ht="15.95" customHeight="1" x14ac:dyDescent="0.15">
      <c r="D23" s="13" t="s">
        <v>295</v>
      </c>
      <c r="E23" s="13"/>
      <c r="F23" s="13"/>
      <c r="G23" s="13"/>
      <c r="H23" s="13"/>
      <c r="I23" s="13"/>
    </row>
    <row r="24" spans="4:10" ht="15.95" customHeight="1" x14ac:dyDescent="0.15">
      <c r="D24" s="1" t="s">
        <v>296</v>
      </c>
    </row>
  </sheetData>
  <sheetProtection algorithmName="SHA-512" hashValue="Ip3fDRke5uV671SGkkwwUrQoWo5yMNVeGtcwDXZ8bKE8z/ysw5GIjtnAy6IFViVsQu/tPqUQvpZcJ6KROpojZw==" saltValue="VBrPLvgvT07LGuWf/rGLpg==" spinCount="100000" sheet="1" objects="1" scenarios="1" formatCells="0"/>
  <mergeCells count="2">
    <mergeCell ref="D14:D15"/>
    <mergeCell ref="D5:I5"/>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L22"/>
  <sheetViews>
    <sheetView view="pageBreakPreview" zoomScaleNormal="100" zoomScaleSheetLayoutView="100" workbookViewId="0">
      <selection activeCell="G21" sqref="G21"/>
    </sheetView>
  </sheetViews>
  <sheetFormatPr defaultRowHeight="13.5" x14ac:dyDescent="0.15"/>
  <cols>
    <col min="1" max="1" width="11.625" style="1" customWidth="1"/>
    <col min="2" max="3" width="2.625" style="1" customWidth="1"/>
    <col min="4" max="7" width="20.625" style="1" customWidth="1"/>
    <col min="8" max="12" width="7.625" style="1" customWidth="1"/>
    <col min="13" max="16384" width="9" style="1"/>
  </cols>
  <sheetData>
    <row r="1" spans="3:12" ht="15.95" customHeight="1" x14ac:dyDescent="0.15"/>
    <row r="2" spans="3:12" ht="15.95" customHeight="1" x14ac:dyDescent="0.15">
      <c r="C2" s="58" t="s">
        <v>61</v>
      </c>
      <c r="D2" s="57"/>
      <c r="E2" s="57"/>
      <c r="F2" s="57"/>
      <c r="G2" s="57"/>
      <c r="H2" s="57"/>
      <c r="I2" s="57"/>
      <c r="J2" s="57"/>
      <c r="K2" s="57"/>
      <c r="L2" s="57"/>
    </row>
    <row r="3" spans="3:12" ht="9" customHeight="1" x14ac:dyDescent="0.15">
      <c r="C3" s="57"/>
      <c r="D3" s="57"/>
      <c r="E3" s="57"/>
      <c r="F3" s="57"/>
      <c r="G3" s="57"/>
      <c r="H3" s="57"/>
      <c r="I3" s="57"/>
      <c r="J3" s="57"/>
      <c r="K3" s="57"/>
      <c r="L3" s="57"/>
    </row>
    <row r="4" spans="3:12" ht="15.95" customHeight="1" x14ac:dyDescent="0.15">
      <c r="C4" s="57" t="s">
        <v>183</v>
      </c>
      <c r="D4" s="57"/>
      <c r="E4" s="57"/>
      <c r="F4" s="57"/>
      <c r="G4" s="57"/>
      <c r="H4" s="57"/>
      <c r="I4" s="57"/>
      <c r="J4" s="57"/>
      <c r="K4" s="57"/>
      <c r="L4" s="57"/>
    </row>
    <row r="5" spans="3:12" ht="30.95" customHeight="1" x14ac:dyDescent="0.15">
      <c r="C5" s="57"/>
      <c r="D5" s="221" t="s">
        <v>269</v>
      </c>
      <c r="E5" s="221"/>
      <c r="F5" s="221"/>
      <c r="G5" s="221"/>
      <c r="H5" s="221"/>
      <c r="I5" s="221"/>
      <c r="J5" s="221"/>
      <c r="K5" s="221"/>
      <c r="L5" s="221"/>
    </row>
    <row r="6" spans="3:12" ht="9" customHeight="1" x14ac:dyDescent="0.15">
      <c r="C6" s="57"/>
      <c r="D6" s="59"/>
      <c r="E6" s="59"/>
      <c r="F6" s="59"/>
      <c r="G6" s="59"/>
      <c r="H6" s="57"/>
      <c r="I6" s="57"/>
      <c r="J6" s="57"/>
      <c r="K6" s="57"/>
      <c r="L6" s="57"/>
    </row>
    <row r="7" spans="3:12" ht="15.95" customHeight="1" x14ac:dyDescent="0.15">
      <c r="C7" s="57"/>
      <c r="D7" s="117" t="s">
        <v>187</v>
      </c>
      <c r="E7" s="57" t="s">
        <v>188</v>
      </c>
      <c r="F7" s="57"/>
      <c r="G7" s="57"/>
      <c r="H7" s="57"/>
      <c r="I7" s="57"/>
      <c r="J7" s="57"/>
      <c r="K7" s="57"/>
      <c r="L7" s="57"/>
    </row>
    <row r="8" spans="3:12" ht="15.95" customHeight="1" x14ac:dyDescent="0.15">
      <c r="C8" s="57"/>
      <c r="D8" s="117" t="s">
        <v>189</v>
      </c>
      <c r="E8" s="57" t="s">
        <v>190</v>
      </c>
      <c r="F8" s="57"/>
      <c r="G8" s="57"/>
      <c r="H8" s="57"/>
      <c r="I8" s="57"/>
      <c r="J8" s="57"/>
      <c r="K8" s="57"/>
      <c r="L8" s="57"/>
    </row>
    <row r="9" spans="3:12" ht="9" customHeight="1" x14ac:dyDescent="0.15">
      <c r="C9" s="57"/>
      <c r="D9" s="117"/>
      <c r="E9" s="57"/>
      <c r="F9" s="57"/>
      <c r="G9" s="57"/>
      <c r="H9" s="57"/>
      <c r="I9" s="57"/>
      <c r="J9" s="57"/>
      <c r="K9" s="57"/>
      <c r="L9" s="57"/>
    </row>
    <row r="10" spans="3:12" ht="15.95" customHeight="1" x14ac:dyDescent="0.15">
      <c r="C10" s="57"/>
      <c r="D10" s="57" t="s">
        <v>266</v>
      </c>
      <c r="E10" s="57"/>
      <c r="F10" s="57"/>
      <c r="G10" s="57"/>
      <c r="H10" s="57"/>
      <c r="I10" s="57"/>
      <c r="J10" s="57"/>
      <c r="K10" s="57"/>
      <c r="L10" s="57"/>
    </row>
    <row r="11" spans="3:12" ht="15.95" customHeight="1" x14ac:dyDescent="0.15">
      <c r="C11" s="57"/>
      <c r="D11" s="57" t="s">
        <v>174</v>
      </c>
      <c r="E11" s="57"/>
      <c r="F11" s="57"/>
      <c r="G11" s="57"/>
      <c r="H11" s="57"/>
      <c r="I11" s="57"/>
      <c r="J11" s="57"/>
      <c r="K11" s="57"/>
      <c r="L11" s="57"/>
    </row>
    <row r="12" spans="3:12" ht="15.95" customHeight="1" x14ac:dyDescent="0.15">
      <c r="D12" s="220" t="s">
        <v>166</v>
      </c>
      <c r="E12" s="61" t="s">
        <v>184</v>
      </c>
      <c r="F12" s="61" t="s">
        <v>185</v>
      </c>
      <c r="G12" s="61" t="s">
        <v>171</v>
      </c>
    </row>
    <row r="13" spans="3:12" ht="15.95" customHeight="1" x14ac:dyDescent="0.15">
      <c r="D13" s="202"/>
      <c r="E13" s="63" t="s">
        <v>43</v>
      </c>
      <c r="F13" s="63" t="s">
        <v>43</v>
      </c>
      <c r="G13" s="63" t="s">
        <v>43</v>
      </c>
    </row>
    <row r="14" spans="3:12" ht="15.95" customHeight="1" x14ac:dyDescent="0.15">
      <c r="D14" s="64"/>
      <c r="E14" s="65" t="s">
        <v>44</v>
      </c>
      <c r="F14" s="66" t="s">
        <v>45</v>
      </c>
      <c r="G14" s="66" t="s">
        <v>186</v>
      </c>
    </row>
    <row r="15" spans="3:12" ht="15.95" customHeight="1" x14ac:dyDescent="0.15">
      <c r="D15" s="35"/>
      <c r="E15" s="36"/>
      <c r="F15" s="36"/>
      <c r="G15" s="157">
        <f>E15-F15</f>
        <v>0</v>
      </c>
    </row>
    <row r="16" spans="3:12" ht="15.95" customHeight="1" x14ac:dyDescent="0.15">
      <c r="D16" s="35"/>
      <c r="E16" s="36"/>
      <c r="F16" s="37"/>
      <c r="G16" s="158">
        <f t="shared" ref="G16:G19" si="0">E16-F16</f>
        <v>0</v>
      </c>
    </row>
    <row r="17" spans="4:8" ht="15.95" customHeight="1" x14ac:dyDescent="0.15">
      <c r="D17" s="4"/>
      <c r="E17" s="25"/>
      <c r="F17" s="25"/>
      <c r="G17" s="67">
        <f t="shared" si="0"/>
        <v>0</v>
      </c>
      <c r="H17" s="22"/>
    </row>
    <row r="18" spans="4:8" ht="15.95" customHeight="1" x14ac:dyDescent="0.15">
      <c r="D18" s="4"/>
      <c r="E18" s="25"/>
      <c r="F18" s="24"/>
      <c r="G18" s="156">
        <f t="shared" si="0"/>
        <v>0</v>
      </c>
    </row>
    <row r="19" spans="4:8" ht="15.95" customHeight="1" x14ac:dyDescent="0.15">
      <c r="D19" s="4"/>
      <c r="E19" s="38"/>
      <c r="F19" s="24"/>
      <c r="G19" s="156">
        <f t="shared" si="0"/>
        <v>0</v>
      </c>
    </row>
    <row r="20" spans="4:8" ht="15.95" customHeight="1" x14ac:dyDescent="0.15">
      <c r="D20" s="11" t="s">
        <v>78</v>
      </c>
      <c r="E20" s="27"/>
      <c r="F20" s="30"/>
      <c r="G20" s="156">
        <f>SUM(G15:G19)</f>
        <v>0</v>
      </c>
    </row>
    <row r="21" spans="4:8" ht="15.95" customHeight="1" x14ac:dyDescent="0.15">
      <c r="D21" s="13" t="s">
        <v>297</v>
      </c>
    </row>
    <row r="22" spans="4:8" ht="15.95" customHeight="1" x14ac:dyDescent="0.15"/>
  </sheetData>
  <sheetProtection algorithmName="SHA-512" hashValue="GOhxWY5MAksRkPc+PeXyCQXuOH2kbGYe/vZf6LTUg+FIjb/3o9rVU7cglAlSqQf2ZvMc1kHByK006kse4Xpt6w==" saltValue="l/GWy+jPgQPHRLGsSMbrPA==" spinCount="100000" sheet="1" objects="1" scenarios="1" formatCells="0"/>
  <mergeCells count="2">
    <mergeCell ref="D12:D13"/>
    <mergeCell ref="D5:L5"/>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176B9-7EBA-4F17-8076-EB869BB9123D}">
  <dimension ref="C1:J26"/>
  <sheetViews>
    <sheetView view="pageBreakPreview" zoomScaleNormal="100" zoomScaleSheetLayoutView="100" workbookViewId="0">
      <selection activeCell="E21" sqref="E21"/>
    </sheetView>
  </sheetViews>
  <sheetFormatPr defaultRowHeight="13.5" x14ac:dyDescent="0.15"/>
  <cols>
    <col min="1" max="1" width="11.625" style="1" customWidth="1"/>
    <col min="2" max="3" width="2.625" style="1" customWidth="1"/>
    <col min="4" max="9" width="20.625" style="1" customWidth="1"/>
    <col min="10" max="10" width="2.625" style="1" customWidth="1"/>
    <col min="11" max="16384" width="9" style="1"/>
  </cols>
  <sheetData>
    <row r="1" spans="3:9" ht="15.95" customHeight="1" x14ac:dyDescent="0.15"/>
    <row r="2" spans="3:9" ht="15.95" customHeight="1" x14ac:dyDescent="0.15">
      <c r="C2" s="58" t="s">
        <v>61</v>
      </c>
      <c r="D2" s="57"/>
      <c r="E2" s="57"/>
      <c r="F2" s="57"/>
      <c r="G2" s="57"/>
      <c r="H2" s="57"/>
      <c r="I2" s="57"/>
    </row>
    <row r="3" spans="3:9" ht="9" customHeight="1" x14ac:dyDescent="0.15">
      <c r="C3" s="57"/>
      <c r="D3" s="57"/>
      <c r="E3" s="57"/>
      <c r="F3" s="57"/>
      <c r="G3" s="57"/>
      <c r="H3" s="57"/>
      <c r="I3" s="57"/>
    </row>
    <row r="4" spans="3:9" ht="15.95" customHeight="1" x14ac:dyDescent="0.15">
      <c r="C4" s="57" t="s">
        <v>191</v>
      </c>
      <c r="D4" s="57"/>
      <c r="E4" s="57"/>
      <c r="F4" s="57"/>
      <c r="G4" s="57"/>
      <c r="H4" s="57"/>
      <c r="I4" s="57"/>
    </row>
    <row r="5" spans="3:9" ht="32.25" customHeight="1" x14ac:dyDescent="0.15">
      <c r="C5" s="57"/>
      <c r="D5" s="221" t="s">
        <v>242</v>
      </c>
      <c r="E5" s="221"/>
      <c r="F5" s="221"/>
      <c r="G5" s="221"/>
      <c r="H5" s="221"/>
      <c r="I5" s="221"/>
    </row>
    <row r="6" spans="3:9" ht="9" customHeight="1" x14ac:dyDescent="0.15">
      <c r="C6" s="57"/>
      <c r="D6" s="59"/>
      <c r="E6" s="59"/>
      <c r="F6" s="59"/>
      <c r="G6" s="59"/>
      <c r="H6" s="59"/>
      <c r="I6" s="59"/>
    </row>
    <row r="7" spans="3:9" ht="15.95" customHeight="1" x14ac:dyDescent="0.15">
      <c r="C7" s="57"/>
      <c r="D7" s="117" t="s">
        <v>204</v>
      </c>
      <c r="E7" s="57" t="s">
        <v>205</v>
      </c>
      <c r="F7" s="57"/>
      <c r="G7" s="57"/>
      <c r="H7" s="57"/>
      <c r="I7" s="57"/>
    </row>
    <row r="8" spans="3:9" ht="15.95" customHeight="1" x14ac:dyDescent="0.15">
      <c r="C8" s="57"/>
      <c r="D8" s="117" t="s">
        <v>206</v>
      </c>
      <c r="E8" s="57" t="s">
        <v>207</v>
      </c>
      <c r="F8" s="57"/>
      <c r="G8" s="57"/>
      <c r="H8" s="57"/>
      <c r="I8" s="57"/>
    </row>
    <row r="9" spans="3:9" ht="15.95" customHeight="1" x14ac:dyDescent="0.15">
      <c r="C9" s="57"/>
      <c r="D9" s="117" t="s">
        <v>204</v>
      </c>
      <c r="E9" s="57" t="s">
        <v>208</v>
      </c>
      <c r="F9" s="57"/>
      <c r="G9" s="57"/>
      <c r="H9" s="57"/>
      <c r="I9" s="57"/>
    </row>
    <row r="10" spans="3:9" ht="15.95" customHeight="1" x14ac:dyDescent="0.15">
      <c r="C10" s="57"/>
      <c r="D10" s="117"/>
      <c r="E10" s="57" t="s">
        <v>209</v>
      </c>
      <c r="F10" s="57"/>
      <c r="G10" s="57"/>
      <c r="H10" s="57"/>
      <c r="I10" s="57"/>
    </row>
    <row r="11" spans="3:9" ht="15.95" customHeight="1" x14ac:dyDescent="0.15">
      <c r="C11" s="57"/>
      <c r="D11" s="117" t="s">
        <v>210</v>
      </c>
      <c r="E11" s="57" t="s">
        <v>211</v>
      </c>
      <c r="F11" s="57"/>
      <c r="G11" s="57"/>
      <c r="H11" s="57"/>
      <c r="I11" s="57"/>
    </row>
    <row r="12" spans="3:9" ht="15.95" customHeight="1" x14ac:dyDescent="0.15">
      <c r="C12" s="57"/>
      <c r="D12" s="117" t="s">
        <v>212</v>
      </c>
      <c r="E12" s="57" t="s">
        <v>283</v>
      </c>
      <c r="F12" s="57"/>
      <c r="G12" s="57"/>
      <c r="H12" s="57"/>
      <c r="I12" s="57"/>
    </row>
    <row r="13" spans="3:9" ht="9" customHeight="1" x14ac:dyDescent="0.15">
      <c r="C13" s="57"/>
      <c r="D13" s="117"/>
      <c r="E13" s="57"/>
      <c r="F13" s="57"/>
      <c r="G13" s="57"/>
      <c r="H13" s="57"/>
      <c r="I13" s="57"/>
    </row>
    <row r="14" spans="3:9" ht="15.95" customHeight="1" x14ac:dyDescent="0.15">
      <c r="C14" s="57"/>
      <c r="D14" s="57" t="s">
        <v>266</v>
      </c>
      <c r="E14" s="57"/>
      <c r="F14" s="57"/>
      <c r="G14" s="159"/>
      <c r="H14" s="57"/>
      <c r="I14" s="159"/>
    </row>
    <row r="15" spans="3:9" ht="15.95" customHeight="1" x14ac:dyDescent="0.15">
      <c r="C15" s="57"/>
      <c r="D15" s="57" t="s">
        <v>203</v>
      </c>
      <c r="E15" s="57"/>
      <c r="F15" s="57"/>
      <c r="G15" s="159"/>
      <c r="H15" s="57"/>
      <c r="I15" s="159"/>
    </row>
    <row r="16" spans="3:9" ht="45" customHeight="1" x14ac:dyDescent="0.15">
      <c r="D16" s="62" t="s">
        <v>192</v>
      </c>
      <c r="E16" s="62" t="s">
        <v>193</v>
      </c>
      <c r="F16" s="62" t="s">
        <v>194</v>
      </c>
      <c r="G16" s="62" t="s">
        <v>195</v>
      </c>
      <c r="H16" s="62" t="s">
        <v>196</v>
      </c>
      <c r="I16" s="62" t="s">
        <v>171</v>
      </c>
    </row>
    <row r="17" spans="4:10" ht="15.95" customHeight="1" x14ac:dyDescent="0.15">
      <c r="D17" s="63" t="s">
        <v>197</v>
      </c>
      <c r="E17" s="63" t="s">
        <v>198</v>
      </c>
      <c r="F17" s="149" t="s">
        <v>197</v>
      </c>
      <c r="G17" s="63" t="s">
        <v>199</v>
      </c>
      <c r="H17" s="63" t="s">
        <v>200</v>
      </c>
      <c r="I17" s="153" t="s">
        <v>43</v>
      </c>
    </row>
    <row r="18" spans="4:10" ht="15.95" customHeight="1" x14ac:dyDescent="0.15">
      <c r="D18" s="66" t="s">
        <v>44</v>
      </c>
      <c r="E18" s="160" t="s">
        <v>45</v>
      </c>
      <c r="F18" s="160" t="s">
        <v>172</v>
      </c>
      <c r="G18" s="66" t="s">
        <v>49</v>
      </c>
      <c r="H18" s="160" t="s">
        <v>50</v>
      </c>
      <c r="I18" s="66" t="s">
        <v>201</v>
      </c>
    </row>
    <row r="19" spans="4:10" ht="15.95" customHeight="1" x14ac:dyDescent="0.15">
      <c r="D19" s="4"/>
      <c r="E19" s="24"/>
      <c r="F19" s="24"/>
      <c r="G19" s="25"/>
      <c r="H19" s="26"/>
      <c r="I19" s="161">
        <f>ROUND((D19*E19)+(F19*G19*H19),0)</f>
        <v>0</v>
      </c>
      <c r="J19" s="22"/>
    </row>
    <row r="20" spans="4:10" ht="15.95" customHeight="1" x14ac:dyDescent="0.15">
      <c r="D20" s="4"/>
      <c r="E20" s="24"/>
      <c r="F20" s="24"/>
      <c r="G20" s="25"/>
      <c r="H20" s="26"/>
      <c r="I20" s="161">
        <f t="shared" ref="I20:I23" si="0">ROUND((D20*E20)+(F20*G20*H20),0)</f>
        <v>0</v>
      </c>
      <c r="J20" s="22"/>
    </row>
    <row r="21" spans="4:10" ht="15.95" customHeight="1" x14ac:dyDescent="0.15">
      <c r="D21" s="4"/>
      <c r="E21" s="24"/>
      <c r="F21" s="24"/>
      <c r="G21" s="25"/>
      <c r="H21" s="26"/>
      <c r="I21" s="161">
        <f t="shared" si="0"/>
        <v>0</v>
      </c>
      <c r="J21" s="22"/>
    </row>
    <row r="22" spans="4:10" ht="15.95" customHeight="1" x14ac:dyDescent="0.15">
      <c r="D22" s="4"/>
      <c r="E22" s="24"/>
      <c r="F22" s="24"/>
      <c r="G22" s="25"/>
      <c r="H22" s="26"/>
      <c r="I22" s="161">
        <f t="shared" si="0"/>
        <v>0</v>
      </c>
      <c r="J22" s="22"/>
    </row>
    <row r="23" spans="4:10" ht="15.95" customHeight="1" x14ac:dyDescent="0.15">
      <c r="D23" s="4"/>
      <c r="E23" s="24"/>
      <c r="F23" s="24"/>
      <c r="G23" s="25"/>
      <c r="H23" s="26"/>
      <c r="I23" s="161">
        <f t="shared" si="0"/>
        <v>0</v>
      </c>
      <c r="J23" s="22"/>
    </row>
    <row r="24" spans="4:10" ht="15.95" customHeight="1" x14ac:dyDescent="0.15">
      <c r="D24" s="11" t="s">
        <v>202</v>
      </c>
      <c r="E24" s="27"/>
      <c r="F24" s="28"/>
      <c r="G24" s="29"/>
      <c r="H24" s="30"/>
      <c r="I24" s="161">
        <f>SUM(I19:I23)</f>
        <v>0</v>
      </c>
      <c r="J24" s="22"/>
    </row>
    <row r="25" spans="4:10" ht="15.95" customHeight="1" x14ac:dyDescent="0.15">
      <c r="D25" s="13" t="s">
        <v>298</v>
      </c>
      <c r="E25" s="31"/>
      <c r="F25" s="32"/>
      <c r="G25" s="33"/>
      <c r="H25" s="32"/>
      <c r="I25" s="34"/>
      <c r="J25" s="22"/>
    </row>
    <row r="26" spans="4:10" ht="15.95" customHeight="1" x14ac:dyDescent="0.15">
      <c r="D26" s="1" t="s">
        <v>299</v>
      </c>
    </row>
  </sheetData>
  <sheetProtection algorithmName="SHA-512" hashValue="ANlqjiKZu85ZyTtwB+c2iHX0jDyy4Yq6IWeaXuO5Ge/iG13CuZtlraDNcUy4wjSj54yYEadeklre1rceKNHY3Q==" saltValue="3SNbkQIdAlVi7W0epi3U1w==" spinCount="100000" sheet="1" objects="1" scenarios="1" formatCells="0"/>
  <mergeCells count="1">
    <mergeCell ref="D5:I5"/>
  </mergeCells>
  <phoneticPr fontId="1"/>
  <printOptions horizontalCentered="1"/>
  <pageMargins left="0.51181102362204722" right="0.51181102362204722" top="0.86614173228346458" bottom="0.86614173228346458" header="0" footer="0"/>
  <pageSetup paperSize="9" orientation="landscape"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8c7b847-9c3d-4f6d-bcaa-38f7f61c6f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91A1E6344CBDF4599D9914EA1B6FCF5" ma:contentTypeVersion="13" ma:contentTypeDescription="新しいドキュメントを作成します。" ma:contentTypeScope="" ma:versionID="f62821dc1b3b1898b54021e88b6132ea">
  <xsd:schema xmlns:xsd="http://www.w3.org/2001/XMLSchema" xmlns:xs="http://www.w3.org/2001/XMLSchema" xmlns:p="http://schemas.microsoft.com/office/2006/metadata/properties" xmlns:ns2="f8c7b847-9c3d-4f6d-bcaa-38f7f61c6f5f" xmlns:ns3="85ec59af-1a16-40a0-b163-384e34c79a5c" targetNamespace="http://schemas.microsoft.com/office/2006/metadata/properties" ma:root="true" ma:fieldsID="9e8b639e48f950838afd734454e6939c" ns2:_="" ns3:_="">
    <xsd:import namespace="f8c7b847-9c3d-4f6d-bcaa-38f7f61c6f5f"/>
    <xsd:import namespace="85ec59af-1a16-40a0-b163-384e34c79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c7b847-9c3d-4f6d-bcaa-38f7f61c6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872609-09d8-45fc-976e-aa44846e9e2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697217-FF82-40B7-96B4-2EC07B17F4D8}">
  <ds:schemaRefs>
    <ds:schemaRef ds:uri="http://purl.org/dc/elements/1.1/"/>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dcmitype/"/>
    <ds:schemaRef ds:uri="http://schemas.microsoft.com/office/infopath/2007/PartnerControls"/>
    <ds:schemaRef ds:uri="85ec59af-1a16-40a0-b163-384e34c79a5c"/>
    <ds:schemaRef ds:uri="f8c7b847-9c3d-4f6d-bcaa-38f7f61c6f5f"/>
  </ds:schemaRefs>
</ds:datastoreItem>
</file>

<file path=customXml/itemProps2.xml><?xml version="1.0" encoding="utf-8"?>
<ds:datastoreItem xmlns:ds="http://schemas.openxmlformats.org/officeDocument/2006/customXml" ds:itemID="{2695F3DE-D9B5-44A8-8D21-346E5F0D0C50}">
  <ds:schemaRefs>
    <ds:schemaRef ds:uri="http://schemas.microsoft.com/sharepoint/v3/contenttype/forms"/>
  </ds:schemaRefs>
</ds:datastoreItem>
</file>

<file path=customXml/itemProps3.xml><?xml version="1.0" encoding="utf-8"?>
<ds:datastoreItem xmlns:ds="http://schemas.openxmlformats.org/officeDocument/2006/customXml" ds:itemID="{676B94B1-517B-425D-8025-8B0D0D3AA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c7b847-9c3d-4f6d-bcaa-38f7f61c6f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総括表</vt:lpstr>
      <vt:lpstr>事業費</vt:lpstr>
      <vt:lpstr>作付増加</vt:lpstr>
      <vt:lpstr>単収増加</vt:lpstr>
      <vt:lpstr>品質向上</vt:lpstr>
      <vt:lpstr>農産加工</vt:lpstr>
      <vt:lpstr>販売促進</vt:lpstr>
      <vt:lpstr>流通経費</vt:lpstr>
      <vt:lpstr>就業機会</vt:lpstr>
      <vt:lpstr>維持管理</vt:lpstr>
      <vt:lpstr>廃用損失</vt:lpstr>
      <vt:lpstr>維持管理!Print_Area</vt:lpstr>
      <vt:lpstr>作付増加!Print_Area</vt:lpstr>
      <vt:lpstr>事業費!Print_Area</vt:lpstr>
      <vt:lpstr>就業機会!Print_Area</vt:lpstr>
      <vt:lpstr>総括表!Print_Area</vt:lpstr>
      <vt:lpstr>単収増加!Print_Area</vt:lpstr>
      <vt:lpstr>農産加工!Print_Area</vt:lpstr>
      <vt:lpstr>廃用損失!Print_Area</vt:lpstr>
      <vt:lpstr>販売促進!Print_Area</vt:lpstr>
      <vt:lpstr>品質向上!Print_Area</vt:lpstr>
      <vt:lpstr>流通経費!Print_Area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2024-02-05T01:29:08Z</dcterms:created>
  <dcterms:modified xsi:type="dcterms:W3CDTF">2026-06-09T02:59:58Z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0x010100391A1E6344CBDF4599D9914EA1B6FCF5</vt:lpwstr>
  </property>
</Properties>
</file>