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66925"/>
  <xr:revisionPtr revIDLastSave="0" documentId="13_ncr:1_{89ACAE28-ECCE-4CC8-961B-FA6B65A10FA0}" xr6:coauthVersionLast="47" xr6:coauthVersionMax="47" xr10:uidLastSave="{00000000-0000-0000-0000-000000000000}"/>
  <bookViews>
    <workbookView xWindow="29355" yWindow="1500" windowWidth="21600" windowHeight="11295" tabRatio="675" xr2:uid="{A63EBE5D-C15E-4C79-B20D-BF2CF9AED540}"/>
  </bookViews>
  <sheets>
    <sheet name="【様式第1-1号】事業実施計画書" sheetId="13" r:id="rId1"/>
    <sheet name="【様式第1-2号】推進事業実施計画書（サービス事業者用）" sheetId="10" r:id="rId2"/>
    <sheet name="【様式第1-3号】利用者一覧" sheetId="25" r:id="rId3"/>
    <sheet name="リース別添１－１（様式第１－２関係）" sheetId="26" r:id="rId4"/>
    <sheet name="リース別添１－２（様式第１－２関係）" sheetId="27" r:id="rId5"/>
  </sheets>
  <externalReferences>
    <externalReference r:id="rId6"/>
  </externalReferences>
  <definedNames>
    <definedName name="_xlnm.Print_Area" localSheetId="0">'【様式第1-1号】事業実施計画書'!$A$1:$BI$31</definedName>
    <definedName name="_xlnm.Print_Area" localSheetId="1">'【様式第1-2号】推進事業実施計画書（サービス事業者用）'!$A$1:$BJ$255</definedName>
    <definedName name="_xlnm.Print_Area" localSheetId="2">'【様式第1-3号】利用者一覧'!$A$1:$BU$40</definedName>
    <definedName name="_xlnm.Print_Area" localSheetId="3">'リース別添１－１（様式第１－２関係）'!$A$1:$J$38</definedName>
    <definedName name="_xlnm.Print_Area" localSheetId="4">'リース別添１－２（様式第１－２関係）'!$A$1:$I$29</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7" i="10" l="1"/>
  <c r="BB101" i="10"/>
  <c r="BB102" i="10"/>
  <c r="BB103" i="10"/>
  <c r="BB104" i="10" s="1"/>
  <c r="AG104" i="10"/>
  <c r="AL104" i="10"/>
  <c r="AQ104" i="10"/>
  <c r="L39" i="25"/>
  <c r="AV165" i="10"/>
  <c r="AW26" i="25"/>
  <c r="G39" i="25"/>
  <c r="B39" i="25"/>
  <c r="AC39" i="25" l="1"/>
  <c r="Q39" i="25"/>
  <c r="AW28" i="25"/>
  <c r="AW27" i="25"/>
  <c r="AW14" i="25"/>
  <c r="AW13" i="25"/>
  <c r="AW12" i="25"/>
  <c r="AW11" i="25"/>
  <c r="AW10" i="25"/>
  <c r="U15" i="13"/>
  <c r="AB136" i="10"/>
  <c r="AV197" i="10" l="1"/>
  <c r="BL19" i="10" l="1"/>
  <c r="AC15" i="13" l="1"/>
  <c r="AK15" i="13"/>
  <c r="I185" i="10"/>
  <c r="M185" i="10"/>
  <c r="B185" i="10"/>
  <c r="AG91" i="10" l="1"/>
  <c r="U157" i="10" s="1"/>
  <c r="AL91" i="10"/>
  <c r="AB157" i="10" s="1"/>
  <c r="BB89" i="10"/>
  <c r="AQ91" i="10"/>
  <c r="AL136" i="10"/>
  <c r="U136" i="10"/>
  <c r="U158" i="10" l="1"/>
  <c r="BB90" i="10"/>
  <c r="AL157" i="10" l="1"/>
  <c r="AB158" i="10"/>
  <c r="BB88" i="10"/>
  <c r="BA197" i="10" l="1"/>
  <c r="BA205" i="10"/>
  <c r="BA204" i="10"/>
  <c r="BA202" i="10"/>
  <c r="BA203" i="10"/>
  <c r="BA200" i="10"/>
  <c r="BA199" i="10"/>
  <c r="BA196" i="10"/>
  <c r="AV198" i="10"/>
  <c r="BA198" i="10" s="1"/>
  <c r="AV201" i="10"/>
  <c r="BA201" i="10" s="1"/>
  <c r="M187" i="10"/>
  <c r="M183" i="10"/>
  <c r="I183" i="10"/>
  <c r="I187" i="10"/>
  <c r="B187" i="10"/>
  <c r="B183" i="10"/>
  <c r="BB91" i="10" l="1"/>
  <c r="AM177" i="10" l="1"/>
  <c r="BF45" i="10"/>
  <c r="BA195" i="10" s="1"/>
  <c r="AL158" i="10" l="1"/>
  <c r="BA206" i="10"/>
</calcChain>
</file>

<file path=xl/sharedStrings.xml><?xml version="1.0" encoding="utf-8"?>
<sst xmlns="http://schemas.openxmlformats.org/spreadsheetml/2006/main" count="930" uniqueCount="592">
  <si>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</si>
  <si>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</si>
  <si>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</si>
  <si>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</si>
  <si>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</si>
  <si>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</si>
  <si>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</si>
  <si>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</si>
  <si>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</si>
  <si>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</si>
  <si>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</si>
  <si>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</si>
  <si>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</si>
  <si>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</si>
  <si>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</si>
  <si>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</si>
  <si>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</si>
  <si>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</si>
  <si>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</si>
  <si>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</si>
  <si>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</si>
  <si>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</si>
  <si>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</si>
  <si>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</si>
  <si>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</si>
  <si>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</si>
  <si>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</si>
  <si>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</si>
  <si>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</si>
  <si>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</si>
  <si>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</si>
  <si>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</si>
  <si>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</si>
  <si>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</si>
  <si>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</si>
  <si>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</si>
  <si>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</si>
  <si>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</si>
  <si>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</si>
  <si>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</si>
  <si>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</si>
  <si>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</si>
  <si>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</si>
  <si>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</si>
  <si>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</si>
  <si>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</si>
  <si>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</si>
  <si>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</si>
  <si>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</si>
  <si>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</si>
  <si>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</si>
  <si>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</si>
  <si>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</si>
  <si>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</si>
  <si>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</si>
  <si>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</si>
  <si>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</si>
  <si>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</si>
  <si>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</si>
  <si>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</si>
  <si>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</si>
  <si>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</si>
  <si>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</si>
  <si>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</si>
  <si>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</si>
  <si>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</si>
  <si>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</si>
  <si>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</si>
  <si>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</si>
  <si>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</si>
  <si>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</si>
  <si>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</si>
  <si>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</si>
  <si>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</si>
  <si>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</si>
  <si>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</si>
  <si>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</si>
  <si>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</si>
  <si>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</si>
  <si>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</si>
  <si>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</si>
  <si>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</si>
  <si>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</si>
  <si>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</si>
  <si>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</si>
  <si>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</si>
  <si>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</si>
  <si>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</si>
  <si>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</si>
  <si>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</si>
  <si>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</si>
  <si>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</si>
  <si>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</si>
  <si>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</si>
  <si>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</si>
  <si>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</si>
  <si>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</si>
  <si>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</si>
  <si>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</si>
  <si>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</si>
  <si>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</si>
  <si>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</si>
  <si>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</si>
  <si>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</si>
  <si>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</si>
  <si>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</si>
  <si>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</si>
  <si>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</si>
  <si>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</si>
  <si>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</si>
  <si>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</si>
  <si>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</si>
  <si>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</si>
  <si>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</si>
  <si>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</si>
  <si>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</si>
  <si>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</si>
  <si>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</si>
  <si>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</si>
  <si>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</si>
  <si>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</si>
  <si>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</si>
  <si>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</si>
  <si>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</si>
  <si>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</si>
  <si>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</si>
  <si>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</si>
  <si>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</si>
  <si>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</si>
  <si>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</si>
  <si>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</si>
  <si>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</si>
  <si>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</si>
  <si>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</si>
  <si>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</si>
  <si>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</si>
  <si>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</si>
  <si>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</si>
  <si>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</si>
  <si>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</si>
  <si>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</si>
  <si>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</si>
  <si>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</si>
  <si>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</si>
  <si>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</si>
  <si>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</si>
  <si>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</si>
  <si>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</si>
  <si>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</si>
  <si>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</si>
  <si>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</si>
  <si>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</si>
  <si>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</si>
  <si>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</si>
  <si>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</si>
  <si>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</si>
  <si>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</si>
  <si>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</si>
  <si>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</si>
  <si>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</si>
  <si>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</si>
  <si>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</si>
  <si>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</si>
  <si>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</si>
  <si>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</si>
  <si>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</si>
  <si>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</si>
  <si>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</si>
  <si>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</si>
  <si>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</si>
  <si>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</si>
  <si>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</si>
  <si>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</si>
  <si>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</si>
  <si>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</si>
  <si>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</si>
  <si>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</si>
  <si>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</si>
  <si>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</si>
  <si>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</si>
  <si>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</si>
  <si>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</si>
  <si>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</si>
  <si>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</si>
  <si>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</si>
  <si>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</si>
  <si>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</si>
  <si>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</si>
  <si>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</si>
  <si>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</si>
  <si>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</si>
  <si>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</si>
  <si>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</si>
  <si>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</si>
  <si>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</si>
  <si>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</si>
  <si>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</si>
  <si>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</si>
  <si>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</si>
  <si>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</si>
  <si>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</si>
  <si>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</si>
  <si>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</si>
  <si>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</si>
  <si>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</si>
  <si>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</si>
  <si>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</si>
  <si>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</si>
  <si>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</si>
  <si>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</si>
  <si>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</si>
  <si>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</si>
  <si>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</si>
  <si>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</si>
  <si>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</si>
  <si>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</si>
  <si>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</si>
  <si>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</si>
  <si>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</si>
  <si>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</si>
  <si>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</si>
  <si>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</si>
  <si>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</si>
  <si>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</si>
  <si>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</si>
  <si>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</si>
  <si>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</si>
  <si>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</si>
  <si>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</si>
  <si>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</si>
  <si>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</si>
  <si>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</si>
  <si>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</si>
  <si>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</si>
  <si>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</si>
  <si>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</si>
  <si>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</si>
  <si>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</si>
  <si>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</si>
  <si>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</si>
  <si>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</si>
  <si>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</si>
  <si>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</si>
  <si>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</si>
  <si>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</si>
  <si>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</si>
  <si>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</si>
  <si>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</si>
  <si>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</si>
  <si>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</si>
  <si>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</si>
  <si>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</si>
  <si>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</si>
  <si>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</si>
  <si>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</si>
  <si>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</si>
  <si>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</si>
  <si>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</si>
  <si>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</si>
  <si>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</si>
  <si>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</si>
  <si>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</si>
  <si>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</si>
  <si>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</si>
  <si>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</si>
  <si>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</si>
  <si>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</si>
  <si>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</si>
  <si>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</si>
  <si>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</si>
  <si>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</si>
  <si>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</si>
  <si>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</si>
  <si>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</si>
  <si>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</si>
  <si>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</si>
  <si>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</si>
  <si>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</si>
  <si>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</si>
  <si>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</si>
  <si>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</si>
  <si>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</si>
  <si>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</si>
  <si>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</si>
  <si>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</si>
  <si>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</si>
  <si>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</si>
  <si>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</si>
  <si>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</si>
  <si>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</si>
  <si>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</si>
  <si>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</si>
  <si>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</si>
  <si>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</si>
  <si>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</si>
  <si>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</si>
  <si>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</si>
  <si>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</si>
  <si>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</si>
  <si>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</si>
  <si>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</si>
  <si>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</si>
  <si>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</si>
  <si>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</si>
  <si>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</si>
  <si>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</si>
  <si>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</si>
  <si>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</si>
  <si>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</si>
  <si>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</si>
  <si>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</si>
  <si>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</si>
  <si>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</si>
  <si>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</si>
  <si>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</si>
  <si>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</si>
  <si>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</si>
  <si>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</si>
  <si>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</si>
  <si>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</si>
  <si>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</si>
  <si>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</si>
  <si>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</si>
  <si>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</si>
  <si>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</si>
  <si>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</si>
  <si>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</si>
  <si>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</si>
  <si>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</si>
  <si>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</si>
  <si>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</si>
  <si>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</si>
  <si>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</si>
  <si>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</si>
  <si>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</si>
  <si>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</si>
  <si>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</si>
  <si>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</si>
  <si>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</si>
  <si>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</si>
  <si>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</si>
  <si>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</si>
  <si>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</si>
  <si>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</si>
  <si>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</si>
  <si>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</si>
  <si>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</si>
  <si>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</si>
  <si>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</si>
  <si>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</si>
  <si>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</si>
  <si>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</si>
  <si>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</si>
  <si>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</si>
  <si>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</si>
  <si>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</si>
  <si>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</si>
  <si>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</si>
  <si>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</si>
  <si>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</si>
  <si>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</si>
  <si>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</si>
  <si>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</si>
  <si>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</si>
  <si>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</si>
  <si>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</si>
  <si>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</si>
  <si>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</si>
  <si>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</si>
  <si>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</si>
  <si>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</si>
  <si>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</si>
  <si>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</si>
  <si>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</si>
  <si>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</si>
  <si>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</si>
  <si>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</si>
  <si>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</si>
  <si>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</si>
  <si>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</si>
  <si>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</si>
  <si>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</si>
  <si>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</si>
  <si>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</si>
  <si>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</si>
  <si>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</si>
  <si>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</si>
  <si>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</si>
  <si>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</si>
  <si>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</si>
  <si>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</si>
  <si>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</si>
  <si>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</si>
  <si>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</si>
  <si>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</si>
  <si>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</si>
  <si>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</si>
  <si>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</si>
  <si>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</si>
  <si>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</si>
  <si>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</si>
  <si>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</si>
  <si>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</si>
  <si>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</si>
  <si>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</si>
  <si>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</si>
  <si>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t>
    <phoneticPr fontId="5"/>
  </si>
  <si>
    <t>☑</t>
  </si>
  <si>
    <t>○</t>
  </si>
  <si>
    <t>株式会社MAFFサービス</t>
    <rPh sb="0" eb="4">
      <t>カブシキカイシャ</t>
    </rPh>
    <phoneticPr fontId="5"/>
  </si>
  <si>
    <t>代表取締役</t>
    <rPh sb="0" eb="5">
      <t>ダイヒョウトリシマリヤク</t>
    </rPh>
    <phoneticPr fontId="5"/>
  </si>
  <si>
    <t>農業支援サービス課　主任</t>
    <rPh sb="0" eb="4">
      <t>ノウギョウシエン</t>
    </rPh>
    <rPh sb="8" eb="9">
      <t>カ</t>
    </rPh>
    <rPh sb="10" eb="12">
      <t>シュニン</t>
    </rPh>
    <phoneticPr fontId="5"/>
  </si>
  <si>
    <t>○○　××</t>
    <phoneticPr fontId="5"/>
  </si>
  <si>
    <t>00-0000-0000</t>
    <phoneticPr fontId="5"/>
  </si>
  <si>
    <t>○○＠・・・</t>
    <phoneticPr fontId="5"/>
  </si>
  <si>
    <t>△△　○○</t>
    <phoneticPr fontId="5"/>
  </si>
  <si>
    <t>経理部　担当官</t>
    <rPh sb="0" eb="3">
      <t>ケイリブ</t>
    </rPh>
    <rPh sb="4" eb="7">
      <t>タントウカン</t>
    </rPh>
    <phoneticPr fontId="5"/>
  </si>
  <si>
    <t>××　△△</t>
    <phoneticPr fontId="5"/>
  </si>
  <si>
    <t>××＠・・・</t>
    <phoneticPr fontId="5"/>
  </si>
  <si>
    <t>　2024年　4月　1日～</t>
    <phoneticPr fontId="5"/>
  </si>
  <si>
    <t>　2025年　3月　31日</t>
    <phoneticPr fontId="5"/>
  </si>
  <si>
    <t>　2024年　3月　31日</t>
    <phoneticPr fontId="5"/>
  </si>
  <si>
    <t>　2023年　4月　1日～</t>
    <phoneticPr fontId="5"/>
  </si>
  <si>
    <t>　2023年　3月　31日</t>
    <phoneticPr fontId="5"/>
  </si>
  <si>
    <t>　2022年　4月　1日～</t>
    <phoneticPr fontId="5"/>
  </si>
  <si>
    <t>小麦</t>
    <rPh sb="0" eb="2">
      <t>コムギ</t>
    </rPh>
    <phoneticPr fontId="5"/>
  </si>
  <si>
    <t>十勝・オホーツク</t>
    <rPh sb="0" eb="2">
      <t>トカチ</t>
    </rPh>
    <phoneticPr fontId="5"/>
  </si>
  <si>
    <t>達成</t>
  </si>
  <si>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</si>
  <si>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収穫作業の代行</t>
    <rPh sb="0" eb="4">
      <t>シュウカクサギョウ</t>
    </rPh>
    <rPh sb="5" eb="7">
      <t>ダイコウ</t>
    </rPh>
    <phoneticPr fontId="5"/>
  </si>
  <si>
    <t>サービスを提供する○○地区では、高齢化の進行により、農作業に従事する人材の確保が困難な状況である。特に収穫作業は身体的負荷が大きく、多くの時間と労働力を要するため、農業者にとって大きな負担となっている。このような状況に対し、株式会社MAFFサービスが収穫作業を代行することで、サービス利用者の作業負担を軽減し、営農の継続が期待される。</t>
    <rPh sb="5" eb="7">
      <t>テイキョウ</t>
    </rPh>
    <rPh sb="11" eb="13">
      <t>チク</t>
    </rPh>
    <rPh sb="16" eb="19">
      <t>コウレイカ</t>
    </rPh>
    <rPh sb="20" eb="22">
      <t>シンコウ</t>
    </rPh>
    <rPh sb="26" eb="29">
      <t>ノウサギョウ</t>
    </rPh>
    <rPh sb="30" eb="32">
      <t>ジュウジ</t>
    </rPh>
    <rPh sb="34" eb="36">
      <t>ジンザイ</t>
    </rPh>
    <rPh sb="37" eb="39">
      <t>カクホ</t>
    </rPh>
    <rPh sb="40" eb="42">
      <t>コンナン</t>
    </rPh>
    <rPh sb="43" eb="45">
      <t>ジョウキョウ</t>
    </rPh>
    <rPh sb="49" eb="50">
      <t>トク</t>
    </rPh>
    <rPh sb="51" eb="55">
      <t>シュウカクサギョウ</t>
    </rPh>
    <rPh sb="62" eb="63">
      <t>オオ</t>
    </rPh>
    <rPh sb="66" eb="67">
      <t>オオ</t>
    </rPh>
    <rPh sb="69" eb="71">
      <t>ジカン</t>
    </rPh>
    <rPh sb="72" eb="75">
      <t>ロウドウリョク</t>
    </rPh>
    <rPh sb="106" eb="108">
      <t>ジョウキョウ</t>
    </rPh>
    <rPh sb="109" eb="110">
      <t>タイ</t>
    </rPh>
    <rPh sb="112" eb="116">
      <t>カブシキカイシャ</t>
    </rPh>
    <rPh sb="125" eb="127">
      <t>シュウカク</t>
    </rPh>
    <rPh sb="127" eb="129">
      <t>サギョウ</t>
    </rPh>
    <rPh sb="130" eb="132">
      <t>ダイコウ</t>
    </rPh>
    <rPh sb="142" eb="144">
      <t>リヨウ</t>
    </rPh>
    <rPh sb="146" eb="150">
      <t>サギョウフタン</t>
    </rPh>
    <rPh sb="151" eb="153">
      <t>ケイゲン</t>
    </rPh>
    <rPh sb="155" eb="157">
      <t>エイノウ</t>
    </rPh>
    <rPh sb="158" eb="160">
      <t>ケイゾク</t>
    </rPh>
    <rPh sb="161" eb="163">
      <t>キタイ</t>
    </rPh>
    <phoneticPr fontId="5"/>
  </si>
  <si>
    <t>○○地区を中心に、隣接する市町村において高齢化、保有機械の老朽化により営農が困難になりつつある農業者を主要なターゲットとして、収穫作業の代行サービスを展開する。</t>
    <rPh sb="2" eb="4">
      <t>チク</t>
    </rPh>
    <rPh sb="5" eb="7">
      <t>チュウシン</t>
    </rPh>
    <rPh sb="9" eb="11">
      <t>リンセツ</t>
    </rPh>
    <rPh sb="13" eb="16">
      <t>シチョウソン</t>
    </rPh>
    <rPh sb="20" eb="23">
      <t>コウレイカ</t>
    </rPh>
    <rPh sb="24" eb="26">
      <t>ホユウ</t>
    </rPh>
    <rPh sb="26" eb="28">
      <t>キカイ</t>
    </rPh>
    <rPh sb="29" eb="32">
      <t>ロウキュウカ</t>
    </rPh>
    <rPh sb="35" eb="37">
      <t>エイノウ</t>
    </rPh>
    <rPh sb="38" eb="40">
      <t>コンナン</t>
    </rPh>
    <rPh sb="47" eb="50">
      <t>ノウギョウシャ</t>
    </rPh>
    <rPh sb="51" eb="53">
      <t>シュヨウ</t>
    </rPh>
    <rPh sb="63" eb="67">
      <t>シュウカクサギョウ</t>
    </rPh>
    <rPh sb="68" eb="70">
      <t>ダイコウ</t>
    </rPh>
    <rPh sb="75" eb="77">
      <t>テンカイ</t>
    </rPh>
    <phoneticPr fontId="5"/>
  </si>
  <si>
    <t>コンバイン</t>
    <phoneticPr fontId="5"/>
  </si>
  <si>
    <t>abcde</t>
    <phoneticPr fontId="5"/>
  </si>
  <si>
    <t>qwerty</t>
    <phoneticPr fontId="5"/>
  </si>
  <si>
    <t>新品</t>
  </si>
  <si>
    <t>R8.8月</t>
    <rPh sb="4" eb="5">
      <t>ガツ</t>
    </rPh>
    <phoneticPr fontId="5"/>
  </si>
  <si>
    <t>別紙根拠資料のとおり</t>
    <rPh sb="0" eb="2">
      <t>ベッシ</t>
    </rPh>
    <rPh sb="2" eb="6">
      <t>コンキョシリョウ</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</si>
  <si>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</si>
  <si>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東京都練馬区光原町3-12-8</t>
    <phoneticPr fontId="5"/>
  </si>
  <si>
    <r>
      <rPr>
        <sz val="11"/>
        <color rgb="FF0070C0"/>
        <rFont val="ＭＳ ゴシック"/>
        <family val="3"/>
        <charset val="128"/>
      </rPr>
      <t>北海道農政事務所長</t>
    </r>
    <r>
      <rPr>
        <sz val="11"/>
        <rFont val="ＭＳ ゴシック"/>
        <family val="3"/>
        <charset val="128"/>
      </rPr>
      <t>　殿</t>
    </r>
    <rPh sb="10" eb="11">
      <t>ドノ</t>
    </rPh>
    <phoneticPr fontId="5"/>
  </si>
  <si>
    <r>
      <t>第　</t>
    </r>
    <r>
      <rPr>
        <sz val="11"/>
        <color rgb="FF0070C0"/>
        <rFont val="ＭＳ ゴシック"/>
        <family val="3"/>
        <charset val="128"/>
      </rPr>
      <t>X</t>
    </r>
    <r>
      <rPr>
        <sz val="11"/>
        <rFont val="ＭＳ ゴシック"/>
        <family val="3"/>
        <charset val="128"/>
      </rPr>
      <t>　期</t>
    </r>
    <rPh sb="0" eb="1">
      <t>ダイ</t>
    </rPh>
    <rPh sb="4" eb="5">
      <t>キ</t>
    </rPh>
    <phoneticPr fontId="5"/>
  </si>
  <si>
    <r>
      <t>第　</t>
    </r>
    <r>
      <rPr>
        <sz val="11"/>
        <color rgb="FF0070C0"/>
        <rFont val="ＭＳ ゴシック"/>
        <family val="3"/>
        <charset val="128"/>
      </rPr>
      <t>Y</t>
    </r>
    <r>
      <rPr>
        <sz val="11"/>
        <rFont val="ＭＳ ゴシック"/>
        <family val="3"/>
        <charset val="128"/>
      </rPr>
      <t>　期</t>
    </r>
    <rPh sb="0" eb="1">
      <t>ダイ</t>
    </rPh>
    <rPh sb="4" eb="5">
      <t>キ</t>
    </rPh>
    <phoneticPr fontId="5"/>
  </si>
  <si>
    <r>
      <t>第　</t>
    </r>
    <r>
      <rPr>
        <sz val="11"/>
        <color rgb="FF0070C0"/>
        <rFont val="ＭＳ ゴシック"/>
        <family val="3"/>
        <charset val="128"/>
      </rPr>
      <t>Z</t>
    </r>
    <r>
      <rPr>
        <sz val="11"/>
        <rFont val="ＭＳ ゴシック"/>
        <family val="3"/>
        <charset val="128"/>
      </rPr>
      <t>　期</t>
    </r>
    <rPh sb="0" eb="1">
      <t>ダイ</t>
    </rPh>
    <rPh sb="4" eb="5">
      <t>キ</t>
    </rPh>
    <phoneticPr fontId="5"/>
  </si>
  <si>
    <r>
      <t>現状（令和</t>
    </r>
    <r>
      <rPr>
        <sz val="11"/>
        <color rgb="FF0070C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</si>
  <si>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0070C0"/>
        <rFont val="ＭＳ ゴシック"/>
        <family val="3"/>
        <charset val="128"/>
      </rPr>
      <t>８</t>
    </r>
    <r>
      <rPr>
        <sz val="11"/>
        <rFont val="ＭＳ ゴシック"/>
        <family val="3"/>
        <charset val="128"/>
      </rPr>
      <t>年度）</t>
    </r>
    <phoneticPr fontId="5"/>
  </si>
  <si>
    <r>
      <t>令和</t>
    </r>
    <r>
      <rPr>
        <sz val="11"/>
        <color rgb="FF0070C0"/>
        <rFont val="ＭＳ ゴシック"/>
        <family val="3"/>
        <charset val="128"/>
      </rPr>
      <t>９</t>
    </r>
    <r>
      <rPr>
        <sz val="11"/>
        <rFont val="ＭＳ ゴシック"/>
        <family val="3"/>
        <charset val="128"/>
      </rPr>
      <t>年度</t>
    </r>
    <phoneticPr fontId="5"/>
  </si>
  <si>
    <r>
      <t>目標年度
（令和</t>
    </r>
    <r>
      <rPr>
        <sz val="11"/>
        <color rgb="FF0070C0"/>
        <rFont val="ＭＳ ゴシック"/>
        <family val="3"/>
        <charset val="128"/>
      </rPr>
      <t>10</t>
    </r>
    <r>
      <rPr>
        <sz val="11"/>
        <rFont val="ＭＳ ゴシック"/>
        <family val="3"/>
        <charset val="128"/>
      </rPr>
      <t>年度）</t>
    </r>
    <phoneticPr fontId="5"/>
  </si>
  <si>
    <r>
      <t>現状（※１）
（令和</t>
    </r>
    <r>
      <rPr>
        <sz val="11"/>
        <color rgb="FF0070C0"/>
        <rFont val="ＭＳ ゴシック"/>
        <family val="3"/>
        <charset val="128"/>
      </rPr>
      <t>７</t>
    </r>
    <r>
      <rPr>
        <sz val="11"/>
        <rFont val="ＭＳ ゴシック"/>
        <family val="3"/>
      </rPr>
      <t>年度）</t>
    </r>
    <rPh sb="8" eb="10">
      <t>レイワ</t>
    </rPh>
    <phoneticPr fontId="5"/>
  </si>
  <si>
    <r>
      <t>事業実施年度
（令和</t>
    </r>
    <r>
      <rPr>
        <sz val="11"/>
        <color rgb="FF0070C0"/>
        <rFont val="ＭＳ ゴシック"/>
        <family val="3"/>
        <charset val="128"/>
      </rPr>
      <t>８</t>
    </r>
    <r>
      <rPr>
        <sz val="11"/>
        <rFont val="ＭＳ ゴシック"/>
        <family val="3"/>
      </rPr>
      <t>年度）</t>
    </r>
    <phoneticPr fontId="5"/>
  </si>
  <si>
    <r>
      <t>令和</t>
    </r>
    <r>
      <rPr>
        <sz val="11"/>
        <color rgb="FF0070C0"/>
        <rFont val="ＭＳ ゴシック"/>
        <family val="3"/>
        <charset val="128"/>
      </rPr>
      <t>９</t>
    </r>
    <r>
      <rPr>
        <sz val="11"/>
        <rFont val="ＭＳ ゴシック"/>
        <family val="3"/>
      </rPr>
      <t>年度</t>
    </r>
    <phoneticPr fontId="5"/>
  </si>
  <si>
    <r>
      <t>目標年度
（令和</t>
    </r>
    <r>
      <rPr>
        <sz val="11"/>
        <color rgb="FF0070C0"/>
        <rFont val="ＭＳ ゴシック"/>
        <family val="3"/>
        <charset val="128"/>
      </rPr>
      <t>10</t>
    </r>
    <r>
      <rPr>
        <sz val="11"/>
        <rFont val="ＭＳ ゴシック"/>
        <family val="3"/>
      </rPr>
      <t>年度）</t>
    </r>
    <phoneticPr fontId="5"/>
  </si>
  <si>
    <t>本事業で導入するコンバインは、一般に広く使用されている機種よりも大型で、１時間当たりの作業面積も大きいため、効率よく短時間で収穫作業を実施することが可能になる。</t>
    <rPh sb="0" eb="3">
      <t>ホンジギョウ</t>
    </rPh>
    <rPh sb="4" eb="6">
      <t>ドウニュウ</t>
    </rPh>
    <rPh sb="27" eb="29">
      <t>キシュ</t>
    </rPh>
    <phoneticPr fontId="5"/>
  </si>
  <si>
    <t>添付の根拠資料のとおり（利用者の同意書等）</t>
    <rPh sb="19" eb="20">
      <t>トウ</t>
    </rPh>
    <phoneticPr fontId="5"/>
  </si>
  <si>
    <t>メーカーHPで確認
自動操舵付</t>
    <rPh sb="7" eb="9">
      <t>カクニン</t>
    </rPh>
    <phoneticPr fontId="5"/>
  </si>
  <si>
    <t>令和７年５月</t>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</si>
  <si>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</si>
  <si>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</si>
  <si>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</si>
  <si>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</si>
  <si>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</si>
  <si>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</si>
  <si>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</si>
  <si>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</si>
  <si>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</si>
  <si>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</si>
  <si>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</si>
  <si>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</si>
  <si>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</si>
  <si>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</si>
  <si>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</si>
  <si>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</si>
  <si>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</si>
  <si>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</si>
  <si>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phoneticPr fontId="5"/>
  </si>
  <si>
    <t>北海道○○市○○地区</t>
    <rPh sb="0" eb="3">
      <t>ホッカイドウ</t>
    </rPh>
    <rPh sb="5" eb="6">
      <t>シ</t>
    </rPh>
    <rPh sb="8" eb="10">
      <t>チク</t>
    </rPh>
    <phoneticPr fontId="5"/>
  </si>
  <si>
    <t>-</t>
  </si>
  <si>
    <t>収穫</t>
    <rPh sb="0" eb="2">
      <t>シュウカク</t>
    </rPh>
    <phoneticPr fontId="5"/>
  </si>
  <si>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</si>
  <si>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</si>
  <si>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</si>
  <si>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</si>
  <si>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</si>
  <si>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</si>
  <si>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</si>
  <si>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</si>
  <si>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</si>
  <si>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</si>
  <si>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</si>
  <si>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</si>
  <si>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</si>
  <si>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</si>
  <si>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A農協</t>
    <rPh sb="1" eb="3">
      <t>ノウキョウ</t>
    </rPh>
    <phoneticPr fontId="5"/>
  </si>
  <si>
    <t>北海道○○市</t>
    <rPh sb="0" eb="3">
      <t>ホッカイドウ</t>
    </rPh>
    <rPh sb="5" eb="6">
      <t>シ</t>
    </rPh>
    <phoneticPr fontId="5"/>
  </si>
  <si>
    <t>人</t>
    <rPh sb="0" eb="1">
      <t>ニン</t>
    </rPh>
    <phoneticPr fontId="5"/>
  </si>
  <si>
    <t>B農協</t>
    <rPh sb="1" eb="3">
      <t>ノウキョウ</t>
    </rPh>
    <phoneticPr fontId="5"/>
  </si>
  <si>
    <t>C農協</t>
    <rPh sb="1" eb="3">
      <t>ノウキョウ</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</si>
  <si>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</si>
  <si>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</si>
  <si>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</si>
  <si>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</si>
  <si>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</si>
  <si>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</si>
  <si>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</si>
  <si>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</si>
  <si>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</si>
  <si>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</si>
  <si>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</si>
  <si>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</si>
  <si>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</si>
  <si>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</si>
  <si>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</si>
  <si>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小麦の収穫代行サービスを提供するため、コンバインを導入する。</t>
    <rPh sb="0" eb="2">
      <t>コムギ</t>
    </rPh>
    <rPh sb="12" eb="14">
      <t>テイキョウ</t>
    </rPh>
    <rPh sb="25" eb="27">
      <t>ドウニュウ</t>
    </rPh>
    <phoneticPr fontId="5"/>
  </si>
  <si>
    <t>　　　　　　　　　　　　　　　　　　　　　　　　　担当部署：○○部○○課</t>
    <rPh sb="25" eb="29">
      <t>タントウブショ</t>
    </rPh>
    <rPh sb="32" eb="33">
      <t>ブ</t>
    </rPh>
    <rPh sb="35" eb="36">
      <t>カ</t>
    </rPh>
    <phoneticPr fontId="5"/>
  </si>
  <si>
    <t>コンバインの導入　</t>
    <rPh sb="6" eb="8">
      <t>ドウニュウ</t>
    </rPh>
    <phoneticPr fontId="5"/>
  </si>
  <si>
    <t>○○リース</t>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</si>
  <si>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</si>
  <si>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</si>
  <si>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</si>
  <si>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</si>
  <si>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</si>
  <si>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</si>
  <si>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</si>
  <si>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</si>
  <si>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</si>
  <si>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</si>
  <si>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</si>
  <si>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</si>
  <si>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</si>
  <si>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</si>
  <si>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</si>
  <si>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</si>
  <si>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</si>
  <si>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</si>
  <si>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</si>
  <si>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</si>
  <si>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</si>
  <si>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</si>
  <si>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</si>
  <si>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</si>
  <si>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</si>
  <si>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</si>
  <si>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</si>
  <si>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</si>
  <si>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</si>
  <si>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</si>
  <si>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</si>
  <si>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</si>
  <si>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</si>
  <si>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</si>
  <si>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型式名</t>
  </si>
  <si>
    <t>現有機の有無 
(有の場合：能力・取
得年月・台数など)</t>
    <phoneticPr fontId="5"/>
  </si>
  <si>
    <t>リース期間</t>
  </si>
  <si>
    <t>開始日～終了日（※１）</t>
  </si>
  <si>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</si>
  <si>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</si>
  <si>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</si>
  <si>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</si>
  <si>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</si>
  <si>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</si>
  <si>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</si>
  <si>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</si>
  <si>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</si>
  <si>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</si>
  <si>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</si>
  <si>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</si>
  <si>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</si>
  <si>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</si>
  <si>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</si>
  <si>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</si>
  <si>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</si>
  <si>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</si>
  <si>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</si>
  <si>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</si>
  <si>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</si>
  <si>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株式会社MAFFサービス</t>
  </si>
  <si>
    <t>カブシキカイシャマフサービス</t>
    <phoneticPr fontId="5"/>
  </si>
  <si>
    <t>北海道農政事務所長　殿</t>
    <rPh sb="0" eb="8">
      <t>ホッカイドウノウセイジムショ</t>
    </rPh>
    <rPh sb="8" eb="9">
      <t>チョウ</t>
    </rPh>
    <rPh sb="10" eb="11">
      <t>ドノ</t>
    </rPh>
    <phoneticPr fontId="5"/>
  </si>
  <si>
    <t>○○〇</t>
    <phoneticPr fontId="5"/>
  </si>
  <si>
    <t>○○〇〇</t>
    <phoneticPr fontId="5"/>
  </si>
  <si>
    <t>××　□□</t>
    <phoneticPr fontId="5"/>
  </si>
  <si>
    <r>
      <rPr>
        <sz val="11"/>
        <color rgb="FF0070C0"/>
        <rFont val="ＭＳ ゴシック"/>
        <family val="3"/>
        <charset val="128"/>
      </rPr>
      <t>〇</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</si>
  <si>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r>
      <rPr>
        <sz val="11"/>
        <color rgb="FF0070C0"/>
        <rFont val="ＭＳ ゴシック"/>
        <family val="3"/>
        <charset val="128"/>
      </rPr>
      <t>１</t>
    </r>
    <r>
      <rPr>
        <sz val="11"/>
        <rFont val="ＭＳ ゴシック"/>
        <family val="3"/>
        <charset val="128"/>
      </rPr>
      <t>　台</t>
    </r>
    <rPh sb="2" eb="3">
      <t>ダイ</t>
    </rPh>
    <phoneticPr fontId="5"/>
  </si>
  <si>
    <t>（円）</t>
    <rPh sb="1" eb="2">
      <t>エン</t>
    </rPh>
    <phoneticPr fontId="5"/>
  </si>
  <si>
    <t>東京都板橋区竹風町2-987</t>
    <rPh sb="3" eb="5">
      <t>イタバシ</t>
    </rPh>
    <rPh sb="5" eb="6">
      <t>ク</t>
    </rPh>
    <rPh sb="6" eb="7">
      <t>タケ</t>
    </rPh>
    <rPh sb="7" eb="8">
      <t>フウ</t>
    </rPh>
    <rPh sb="8" eb="9">
      <t>チョウ</t>
    </rPh>
    <phoneticPr fontId="5"/>
  </si>
  <si>
    <t>マルマルリースカブシキカイシャ</t>
    <phoneticPr fontId="5"/>
  </si>
  <si>
    <t>東京都板橋区竹風町2-987</t>
    <phoneticPr fontId="5"/>
  </si>
  <si>
    <t>○○リース株式会社</t>
    <phoneticPr fontId="5"/>
  </si>
  <si>
    <t>メーカーHPで確認</t>
    <rPh sb="7" eb="9">
      <t>カクニン</t>
    </rPh>
    <phoneticPr fontId="5"/>
  </si>
  <si>
    <t>無</t>
    <rPh sb="0" eb="1">
      <t>ナシ</t>
    </rPh>
    <phoneticPr fontId="5"/>
  </si>
  <si>
    <t>減額した金額
1,250,000円</t>
    <phoneticPr fontId="5"/>
  </si>
  <si>
    <t>別添１－２のリース諸費用から、機等に係る消費税相当額を除いている。</t>
    <rPh sb="0" eb="2">
      <t>ベッテン</t>
    </rPh>
    <rPh sb="9" eb="12">
      <t>ショヒヨウ</t>
    </rPh>
    <rPh sb="15" eb="16">
      <t>キ</t>
    </rPh>
    <rPh sb="16" eb="17">
      <t>トウ</t>
    </rPh>
    <rPh sb="18" eb="19">
      <t>カカ</t>
    </rPh>
    <rPh sb="20" eb="26">
      <t>ショウヒゼイソウトウガク</t>
    </rPh>
    <rPh sb="27" eb="28">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</si>
</sst>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12"/>
      <name val="ＭＳ ゴシック"/>
      <family val="3"/>
    </font>
    <font>
      <sz val="18"/>
      <name val="ＭＳ ゴシック"/>
      <family val="3"/>
      <charset val="128"/>
    </font>
    <font>
      <sz val="22"/>
      <name val="ＭＳ ゴシック"/>
      <family val="3"/>
      <charset val="128"/>
    </font>
    <font>
      <sz val="11"/>
      <name val="游ゴシック"/>
      <family val="2"/>
      <charset val="128"/>
      <scheme val="minor"/>
    </font>
    <font>
      <sz val="11"/>
      <color rgb="FFFF0000"/>
      <name val="ＭＳ ゴシック"/>
      <family val="3"/>
      <charset val="128"/>
    </font>
    <font>
      <sz val="10"/>
      <color rgb="FFFF0000"/>
      <name val="ＭＳ ゴシック"/>
      <family val="3"/>
      <charset val="128"/>
    </font>
    <font>
      <sz val="11"/>
      <color rgb="FF0070C0"/>
      <name val="ＭＳ ゴシック"/>
      <family val="3"/>
      <charset val="128"/>
    </font>
    <font>
      <sz val="11"/>
      <color rgb="FF0070C0"/>
      <name val="ＭＳ ゴシック"/>
      <family val="3"/>
    </font>
    <font>
      <sz val="9"/>
      <color rgb="FF0070C0"/>
      <name val="ＭＳ ゴシック"/>
      <family val="3"/>
      <charset val="128"/>
    </font>
    <font>
      <sz val="10"/>
      <color rgb="FF0070C0"/>
      <name val="ＭＳ ゴシック"/>
      <family val="3"/>
      <charset val="128"/>
    </font>
    <font>
      <sz val="11"/>
      <color theme="1"/>
      <name val="ＭＳ ゴシック"/>
      <family val="3"/>
    </font>
    <font>
      <sz val="11"/>
      <color theme="4"/>
      <name val="ＭＳ ゴシック"/>
      <family val="3"/>
    </font>
    <font>
      <sz val="11"/>
      <color theme="4"/>
      <name val="ＭＳ ゴシック"/>
      <family val="3"/>
      <charset val="128"/>
    </font>
    <font>
      <sz val="9"/>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11"/>
      <color theme="1"/>
      <name val="ＭＳ ゴシック"/>
      <family val="3"/>
      <charset val="128"/>
    </font>
    <font>
      <sz val="10"/>
      <name val="ＭＳ Ｐゴシック"/>
      <family val="3"/>
      <charset val="128"/>
    </font>
    <font>
      <sz val="16"/>
      <name val="ＭＳ ゴシック"/>
      <family val="3"/>
    </font>
    <font>
      <sz val="8"/>
      <name val="ＭＳ Ｐゴシック"/>
      <family val="3"/>
    </font>
    <font>
      <sz val="10"/>
      <color rgb="FF0070C0"/>
      <name val="ＭＳ ゴシック"/>
      <family val="3"/>
    </font>
    <font>
      <sz val="9"/>
      <name val="ＭＳ Ｐゴシック"/>
      <family val="3"/>
      <charset val="128"/>
    </font>
    <font>
      <b/>
      <u/>
      <sz val="11"/>
      <color theme="1"/>
      <name val="ＭＳ ゴシック"/>
      <family val="3"/>
      <charset val="128"/>
    </font>
    <font>
      <sz val="9"/>
      <color theme="1"/>
      <name val="ＭＳ ゴシック"/>
      <family val="3"/>
      <charset val="128"/>
    </font>
    <font>
      <sz val="11"/>
      <color rgb="FF000000"/>
      <name val="游ゴシック"/>
      <family val="3"/>
      <charset val="128"/>
      <scheme val="minor"/>
    </font>
    <font>
      <sz val="11"/>
      <name val="游ゴシック"/>
      <family val="3"/>
      <charset val="128"/>
      <scheme val="minor"/>
    </font>
    <font>
      <sz val="12"/>
      <name val="ＭＳ ゴシック"/>
      <family val="3"/>
      <charset val="128"/>
    </font>
    <font>
      <sz val="9"/>
      <color rgb="FF0070C0"/>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darkGrid">
        <bgColor rgb="FF0070C0"/>
      </patternFill>
    </fill>
  </fills>
  <borders count="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6" fillId="0" borderId="0">
      <alignment vertical="center"/>
    </xf>
    <xf numFmtId="0" fontId="27" fillId="0" borderId="0">
      <alignment vertical="center"/>
    </xf>
    <xf numFmtId="0" fontId="26" fillId="0" borderId="0">
      <alignment vertical="center"/>
    </xf>
    <xf numFmtId="0" fontId="27" fillId="0" borderId="0">
      <alignment vertical="center"/>
    </xf>
    <xf numFmtId="0" fontId="2" fillId="0" borderId="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7" fillId="0" borderId="0">
      <alignment vertical="center"/>
    </xf>
    <xf numFmtId="0" fontId="18" fillId="0" borderId="0">
      <alignment vertical="center"/>
    </xf>
    <xf numFmtId="0" fontId="1" fillId="0" borderId="0">
      <alignment vertical="center"/>
    </xf>
    <xf numFmtId="0" fontId="1" fillId="0" borderId="0">
      <alignment vertical="center"/>
    </xf>
  </cellStyleXfs>
  <cellXfs count="964">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7"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8"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49"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1" fillId="0" borderId="40" xfId="5" applyNumberFormat="1" applyFont="1" applyBorder="1" applyAlignment="1">
      <alignment vertical="center" shrinkToFit="1"/>
    </xf>
    <xf numFmtId="49" fontId="21" fillId="0" borderId="48"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8" xfId="2" applyFont="1" applyBorder="1">
      <alignment vertical="center"/>
    </xf>
    <xf numFmtId="0" fontId="3" fillId="0" borderId="12" xfId="2" applyFont="1" applyBorder="1" applyAlignment="1">
      <alignment horizontal="center" vertical="center" wrapText="1"/>
    </xf>
    <xf numFmtId="0" fontId="22"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3" fillId="0" borderId="0" xfId="2" applyFont="1">
      <alignment vertical="center"/>
    </xf>
    <xf numFmtId="0" fontId="23"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5" fillId="0" borderId="0" xfId="2" applyFont="1">
      <alignment vertical="center"/>
    </xf>
    <xf numFmtId="0" fontId="3" fillId="0" borderId="0" xfId="2" applyFont="1" applyAlignment="1">
      <alignment horizontal="center" vertical="center"/>
    </xf>
    <xf numFmtId="0" fontId="22" fillId="0" borderId="0" xfId="2" applyFont="1" applyAlignment="1">
      <alignment horizontal="center"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0" xfId="2" applyFont="1" applyAlignment="1">
      <alignment horizontal="left" vertical="center" wrapText="1"/>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9" xfId="2" applyFont="1" applyBorder="1" applyAlignment="1">
      <alignment vertical="top" wrapTex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3" fillId="0" borderId="13" xfId="2" applyFont="1" applyBorder="1" applyAlignment="1">
      <alignment vertical="center" wrapText="1" shrinkToFit="1"/>
    </xf>
    <xf numFmtId="0" fontId="13" fillId="3" borderId="0" xfId="3" applyFont="1" applyFill="1" applyAlignment="1">
      <alignment horizontal="left" vertical="center"/>
    </xf>
    <xf numFmtId="0" fontId="13" fillId="3" borderId="0" xfId="3" applyFont="1" applyFill="1">
      <alignmen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2" fillId="3" borderId="0" xfId="3" applyFont="1" applyFill="1" applyAlignment="1">
      <alignment vertical="center" wrapText="1"/>
    </xf>
    <xf numFmtId="0" fontId="7" fillId="0" borderId="0" xfId="2" applyFont="1" applyAlignment="1">
      <alignment horizontal="center" vertical="center" wrapText="1"/>
    </xf>
    <xf numFmtId="0" fontId="4" fillId="2" borderId="4" xfId="2" applyFont="1" applyFill="1" applyBorder="1">
      <alignment vertical="center"/>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6" fillId="2" borderId="4" xfId="2" applyFont="1" applyFill="1" applyBorder="1">
      <alignment vertical="center"/>
    </xf>
    <xf numFmtId="0" fontId="37" fillId="2" borderId="4" xfId="2" applyFont="1" applyFill="1" applyBorder="1" applyAlignment="1">
      <alignment vertical="center" wrapText="1"/>
    </xf>
    <xf numFmtId="0" fontId="37" fillId="2" borderId="12" xfId="2" applyFont="1" applyFill="1" applyBorder="1" applyAlignment="1">
      <alignment vertical="center" wrapText="1"/>
    </xf>
    <xf numFmtId="0" fontId="34" fillId="4" borderId="13" xfId="2" applyFont="1" applyFill="1" applyBorder="1" applyAlignment="1">
      <alignment horizontal="center" vertical="center" wrapText="1"/>
    </xf>
    <xf numFmtId="0" fontId="34" fillId="4" borderId="49" xfId="2" applyFont="1" applyFill="1" applyBorder="1" applyAlignment="1">
      <alignment horizontal="center" vertical="center" wrapText="1"/>
    </xf>
    <xf numFmtId="0" fontId="34" fillId="4" borderId="14" xfId="2" applyFont="1" applyFill="1" applyBorder="1" applyAlignment="1">
      <alignment horizontal="center" vertical="center" wrapText="1"/>
    </xf>
    <xf numFmtId="0" fontId="49" fillId="3" borderId="0" xfId="6" applyFont="1" applyFill="1">
      <alignment vertical="center"/>
    </xf>
    <xf numFmtId="0" fontId="7" fillId="0" borderId="0" xfId="2" applyFont="1" applyAlignment="1">
      <alignment vertical="center" wrapText="1"/>
    </xf>
    <xf numFmtId="0" fontId="3" fillId="0" borderId="0" xfId="2" applyFont="1" applyAlignment="1"/>
    <xf numFmtId="0" fontId="12" fillId="3" borderId="2" xfId="2" applyFont="1" applyFill="1" applyBorder="1">
      <alignment vertical="center"/>
    </xf>
    <xf numFmtId="0" fontId="12" fillId="0" borderId="2" xfId="2" applyFont="1" applyBorder="1">
      <alignment vertical="center"/>
    </xf>
    <xf numFmtId="0" fontId="51" fillId="2" borderId="0" xfId="2" applyFont="1" applyFill="1" applyAlignment="1">
      <alignment vertical="center" wrapText="1"/>
    </xf>
    <xf numFmtId="0" fontId="29" fillId="2" borderId="0" xfId="2" applyFont="1" applyFill="1">
      <alignment vertical="center"/>
    </xf>
    <xf numFmtId="0" fontId="13" fillId="0" borderId="0" xfId="2" applyFont="1" applyAlignment="1">
      <alignment horizontal="center" vertical="center"/>
    </xf>
    <xf numFmtId="0" fontId="3" fillId="0" borderId="0" xfId="2" applyFont="1" applyAlignment="1">
      <alignment horizontal="right" vertical="center"/>
    </xf>
    <xf numFmtId="0" fontId="10" fillId="0" borderId="3" xfId="2" applyFont="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53" fillId="3" borderId="0" xfId="6" applyFont="1" applyFill="1">
      <alignment vertical="center"/>
    </xf>
    <xf numFmtId="0" fontId="48" fillId="0" borderId="0" xfId="2" applyFont="1">
      <alignment vertical="center"/>
    </xf>
    <xf numFmtId="0" fontId="13" fillId="3" borderId="3" xfId="2" applyFont="1" applyFill="1" applyBorder="1">
      <alignment vertical="center"/>
    </xf>
    <xf numFmtId="0" fontId="55" fillId="0" borderId="0" xfId="2" applyFont="1">
      <alignment vertical="center"/>
    </xf>
    <xf numFmtId="0" fontId="56"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8" fillId="2" borderId="4" xfId="2" applyFont="1" applyFill="1" applyBorder="1" applyAlignment="1">
      <alignment vertical="center" wrapText="1"/>
    </xf>
    <xf numFmtId="0" fontId="57"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57"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57" fillId="0" borderId="3" xfId="0" applyFont="1" applyBorder="1">
      <alignment vertical="center"/>
    </xf>
    <xf numFmtId="0" fontId="4" fillId="0" borderId="0" xfId="0" applyFont="1" applyAlignment="1">
      <alignment horizontal="right" vertical="center"/>
    </xf>
    <xf numFmtId="0" fontId="58" fillId="0" borderId="0" xfId="0" applyFont="1" applyAlignment="1">
      <alignment horizontal="center"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36" fillId="0" borderId="15" xfId="0" applyFont="1" applyBorder="1">
      <alignment vertical="center"/>
    </xf>
    <xf numFmtId="0" fontId="36" fillId="0" borderId="0" xfId="0" applyFont="1">
      <alignment vertical="center"/>
    </xf>
    <xf numFmtId="0" fontId="36" fillId="0" borderId="3" xfId="0" applyFont="1" applyBorder="1">
      <alignment vertical="center"/>
    </xf>
    <xf numFmtId="0" fontId="4" fillId="0" borderId="52" xfId="0" applyFont="1" applyBorder="1" applyAlignment="1">
      <alignment horizontal="center" vertical="center"/>
    </xf>
    <xf numFmtId="0" fontId="4" fillId="0" borderId="2" xfId="0" applyFont="1" applyBorder="1" applyAlignment="1">
      <alignment horizontal="center" vertical="center"/>
    </xf>
    <xf numFmtId="38" fontId="57" fillId="0" borderId="0" xfId="0" applyNumberFormat="1" applyFont="1">
      <alignment vertical="center"/>
    </xf>
    <xf numFmtId="0" fontId="4" fillId="0" borderId="4" xfId="0" applyFont="1" applyBorder="1" applyAlignment="1">
      <alignment horizontal="left" vertical="center"/>
    </xf>
    <xf numFmtId="0" fontId="36" fillId="0" borderId="4" xfId="0" applyFont="1" applyBorder="1" applyAlignment="1">
      <alignment horizontal="left" vertical="center"/>
    </xf>
    <xf numFmtId="38" fontId="36" fillId="0" borderId="1" xfId="1" applyFont="1" applyBorder="1" applyAlignment="1">
      <alignment horizontal="right" vertical="center"/>
    </xf>
    <xf numFmtId="38" fontId="36" fillId="0" borderId="3" xfId="1" applyFont="1" applyBorder="1" applyAlignment="1">
      <alignment horizontal="right" vertical="center"/>
    </xf>
    <xf numFmtId="0" fontId="36" fillId="0" borderId="1" xfId="0" applyFont="1" applyBorder="1" applyAlignment="1">
      <alignment horizontal="right" vertical="center"/>
    </xf>
    <xf numFmtId="0" fontId="36" fillId="0" borderId="3" xfId="0" applyFont="1" applyBorder="1" applyAlignment="1">
      <alignment horizontal="right" vertical="center"/>
    </xf>
    <xf numFmtId="38" fontId="36" fillId="0" borderId="80" xfId="1" applyFont="1" applyBorder="1" applyAlignment="1">
      <alignment horizontal="right" vertical="center"/>
    </xf>
    <xf numFmtId="38" fontId="36" fillId="0" borderId="52" xfId="1" applyFont="1" applyBorder="1" applyAlignment="1">
      <alignment horizontal="right" vertical="center"/>
    </xf>
    <xf numFmtId="0" fontId="4" fillId="0" borderId="40" xfId="0" applyFont="1" applyBorder="1" applyAlignment="1">
      <alignment horizontal="left" vertical="center"/>
    </xf>
    <xf numFmtId="0" fontId="4" fillId="0" borderId="48"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79" xfId="0" applyFont="1" applyBorder="1" applyAlignment="1">
      <alignment horizontal="left" vertical="center"/>
    </xf>
    <xf numFmtId="0" fontId="36" fillId="0" borderId="1" xfId="0" applyFont="1" applyBorder="1" applyAlignment="1">
      <alignment horizontal="center" vertical="center"/>
    </xf>
    <xf numFmtId="0" fontId="36" fillId="0" borderId="3"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0" borderId="2" xfId="0" applyFont="1" applyBorder="1" applyAlignment="1">
      <alignment horizontal="left" vertical="center"/>
    </xf>
    <xf numFmtId="0" fontId="4" fillId="0" borderId="4" xfId="0" applyFont="1" applyBorder="1" applyAlignment="1">
      <alignment horizontal="left" vertical="center" wrapText="1"/>
    </xf>
    <xf numFmtId="0" fontId="10" fillId="0" borderId="0" xfId="2" applyFont="1" applyAlignment="1">
      <alignment horizontal="center" vertical="center"/>
    </xf>
    <xf numFmtId="0" fontId="36" fillId="2" borderId="6" xfId="3" applyFont="1" applyFill="1" applyBorder="1" applyAlignment="1">
      <alignment vertical="top" wrapText="1"/>
    </xf>
    <xf numFmtId="0" fontId="36" fillId="2" borderId="12" xfId="3" applyFont="1" applyFill="1" applyBorder="1" applyAlignment="1">
      <alignment vertical="top" wrapText="1"/>
    </xf>
    <xf numFmtId="0" fontId="36" fillId="2" borderId="10" xfId="3" applyFont="1" applyFill="1" applyBorder="1" applyAlignment="1">
      <alignment vertical="top" wrapText="1"/>
    </xf>
    <xf numFmtId="0" fontId="36" fillId="2" borderId="9" xfId="3" applyFont="1" applyFill="1" applyBorder="1" applyAlignment="1">
      <alignment vertical="top" wrapText="1"/>
    </xf>
    <xf numFmtId="0" fontId="36" fillId="2" borderId="0" xfId="3" applyFont="1" applyFill="1" applyAlignment="1">
      <alignment vertical="top" wrapText="1"/>
    </xf>
    <xf numFmtId="0" fontId="36" fillId="2" borderId="11" xfId="3" applyFont="1" applyFill="1" applyBorder="1" applyAlignment="1">
      <alignment vertical="top" wrapText="1"/>
    </xf>
    <xf numFmtId="0" fontId="36" fillId="2" borderId="13" xfId="3" applyFont="1" applyFill="1" applyBorder="1" applyAlignment="1">
      <alignment vertical="top" wrapText="1"/>
    </xf>
    <xf numFmtId="0" fontId="36" fillId="2" borderId="15" xfId="3" applyFont="1" applyFill="1" applyBorder="1" applyAlignment="1">
      <alignment vertical="top" wrapText="1"/>
    </xf>
    <xf numFmtId="0" fontId="36" fillId="2" borderId="14" xfId="3" applyFont="1" applyFill="1" applyBorder="1" applyAlignment="1">
      <alignment vertical="top"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2" xfId="3" applyFont="1" applyFill="1" applyBorder="1" applyAlignment="1">
      <alignment horizontal="right" vertical="center" wrapText="1"/>
    </xf>
    <xf numFmtId="38" fontId="36" fillId="2" borderId="1" xfId="1" applyFont="1" applyFill="1" applyBorder="1" applyAlignment="1">
      <alignment horizontal="right" vertical="center" wrapText="1"/>
    </xf>
    <xf numFmtId="38" fontId="36" fillId="2" borderId="3" xfId="1" applyFont="1" applyFill="1" applyBorder="1" applyAlignment="1">
      <alignment horizontal="right" vertical="center" wrapText="1"/>
    </xf>
    <xf numFmtId="38" fontId="36" fillId="2" borderId="2" xfId="1" applyFont="1" applyFill="1" applyBorder="1" applyAlignment="1">
      <alignment horizontal="right"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36" fillId="2" borderId="62" xfId="2" applyFont="1" applyFill="1" applyBorder="1" applyAlignment="1">
      <alignment horizontal="center" vertical="center"/>
    </xf>
    <xf numFmtId="0" fontId="36" fillId="2" borderId="59"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58" xfId="2" applyFont="1" applyFill="1" applyBorder="1" applyAlignment="1">
      <alignment horizontal="left" vertical="center" wrapText="1"/>
    </xf>
    <xf numFmtId="0" fontId="4" fillId="2" borderId="60" xfId="2" applyFont="1" applyFill="1" applyBorder="1" applyAlignment="1">
      <alignment horizontal="left" vertical="center" wrapText="1"/>
    </xf>
    <xf numFmtId="0" fontId="4" fillId="2" borderId="64"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3" fillId="3" borderId="0" xfId="3" applyFont="1" applyFill="1" applyAlignment="1">
      <alignment horizontal="left" vertical="center" shrinkToFit="1"/>
    </xf>
    <xf numFmtId="0" fontId="4" fillId="2" borderId="61" xfId="2" applyFont="1" applyFill="1" applyBorder="1" applyAlignment="1">
      <alignment horizontal="center" vertical="center"/>
    </xf>
    <xf numFmtId="0" fontId="4" fillId="2" borderId="56" xfId="2" applyFont="1" applyFill="1" applyBorder="1" applyAlignment="1">
      <alignment horizontal="center" vertical="center"/>
    </xf>
    <xf numFmtId="0" fontId="4" fillId="2" borderId="55" xfId="2" applyFont="1" applyFill="1" applyBorder="1" applyAlignment="1">
      <alignment horizontal="left" vertical="center"/>
    </xf>
    <xf numFmtId="0" fontId="4" fillId="2" borderId="57" xfId="2" applyFont="1" applyFill="1" applyBorder="1" applyAlignment="1">
      <alignment horizontal="left" vertical="center"/>
    </xf>
    <xf numFmtId="0" fontId="4" fillId="2" borderId="63" xfId="2" applyFont="1" applyFill="1" applyBorder="1" applyAlignment="1">
      <alignment horizontal="left" vertical="center"/>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36" fillId="2" borderId="6" xfId="3" applyFont="1" applyFill="1" applyBorder="1" applyAlignment="1">
      <alignment horizontal="center" vertical="center" wrapText="1"/>
    </xf>
    <xf numFmtId="0" fontId="36" fillId="2" borderId="12" xfId="3" applyFont="1" applyFill="1" applyBorder="1" applyAlignment="1">
      <alignment horizontal="center" vertical="center" wrapText="1"/>
    </xf>
    <xf numFmtId="0" fontId="36" fillId="2" borderId="10" xfId="3" applyFont="1" applyFill="1" applyBorder="1" applyAlignment="1">
      <alignment horizontal="center" vertical="center" wrapText="1"/>
    </xf>
    <xf numFmtId="0" fontId="36" fillId="2" borderId="9" xfId="3" applyFont="1" applyFill="1" applyBorder="1" applyAlignment="1">
      <alignment horizontal="center" vertical="center" wrapText="1"/>
    </xf>
    <xf numFmtId="0" fontId="36" fillId="2" borderId="0" xfId="3" applyFont="1" applyFill="1" applyAlignment="1">
      <alignment horizontal="center" vertical="center" wrapText="1"/>
    </xf>
    <xf numFmtId="0" fontId="36" fillId="2" borderId="11" xfId="3" applyFont="1" applyFill="1" applyBorder="1" applyAlignment="1">
      <alignment horizontal="center" vertical="center" wrapText="1"/>
    </xf>
    <xf numFmtId="0" fontId="36" fillId="2" borderId="13" xfId="3" applyFont="1" applyFill="1" applyBorder="1" applyAlignment="1">
      <alignment horizontal="center" vertical="center" wrapText="1"/>
    </xf>
    <xf numFmtId="0" fontId="36" fillId="2" borderId="15" xfId="3" applyFont="1" applyFill="1" applyBorder="1" applyAlignment="1">
      <alignment horizontal="center" vertical="center" wrapText="1"/>
    </xf>
    <xf numFmtId="0" fontId="36"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2" fillId="3" borderId="0" xfId="3" applyFont="1" applyFill="1" applyAlignment="1">
      <alignment horizontal="center" vertical="center" wrapText="1"/>
    </xf>
    <xf numFmtId="0" fontId="13"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36" fillId="2" borderId="1" xfId="2" applyFont="1" applyFill="1" applyBorder="1" applyAlignment="1">
      <alignment horizontal="center" vertical="center" wrapText="1"/>
    </xf>
    <xf numFmtId="0" fontId="36" fillId="2" borderId="3" xfId="2" applyFont="1" applyFill="1" applyBorder="1" applyAlignment="1">
      <alignment horizontal="center" vertical="center" wrapText="1"/>
    </xf>
    <xf numFmtId="0" fontId="36" fillId="2" borderId="2" xfId="2" applyFont="1" applyFill="1" applyBorder="1" applyAlignment="1">
      <alignment horizontal="center" vertical="center" wrapText="1"/>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top" wrapText="1"/>
    </xf>
    <xf numFmtId="38" fontId="3" fillId="2" borderId="6" xfId="4" applyFont="1" applyFill="1" applyBorder="1" applyAlignment="1">
      <alignment horizontal="right" vertical="center" shrinkToFit="1"/>
    </xf>
    <xf numFmtId="38" fontId="3" fillId="2" borderId="12" xfId="4" applyFont="1" applyFill="1" applyBorder="1" applyAlignment="1">
      <alignment horizontal="right" vertical="center" shrinkToFit="1"/>
    </xf>
    <xf numFmtId="38" fontId="3" fillId="2" borderId="10" xfId="4" applyFont="1" applyFill="1" applyBorder="1" applyAlignment="1">
      <alignment horizontal="right" vertical="center" shrinkToFit="1"/>
    </xf>
    <xf numFmtId="38" fontId="3" fillId="2" borderId="5" xfId="4" applyFont="1" applyFill="1" applyBorder="1" applyAlignment="1">
      <alignment horizontal="right"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5" xfId="4" applyFont="1" applyBorder="1" applyAlignment="1">
      <alignment horizontal="right" vertical="center" shrinkToFit="1"/>
    </xf>
    <xf numFmtId="0" fontId="3" fillId="2" borderId="4" xfId="2" applyFont="1" applyFill="1" applyBorder="1" applyAlignment="1">
      <alignment horizontal="center" vertical="center"/>
    </xf>
    <xf numFmtId="0" fontId="3" fillId="0" borderId="74" xfId="2" applyFont="1" applyBorder="1" applyAlignment="1">
      <alignment horizontal="center" vertical="center" shrinkToFit="1"/>
    </xf>
    <xf numFmtId="0" fontId="3" fillId="0" borderId="75" xfId="2" applyFont="1" applyBorder="1" applyAlignment="1">
      <alignment horizontal="center" vertical="center" shrinkToFit="1"/>
    </xf>
    <xf numFmtId="38" fontId="3" fillId="0" borderId="75" xfId="2" applyNumberFormat="1" applyFont="1" applyBorder="1" applyAlignment="1">
      <alignment horizontal="right" vertical="center"/>
    </xf>
    <xf numFmtId="0" fontId="3" fillId="0" borderId="75" xfId="2" applyFont="1" applyBorder="1" applyAlignment="1">
      <alignment horizontal="right" vertical="center"/>
    </xf>
    <xf numFmtId="38" fontId="12" fillId="0" borderId="74" xfId="4" applyFont="1" applyBorder="1" applyAlignment="1">
      <alignment horizontal="center" vertical="center" wrapText="1" shrinkToFit="1"/>
    </xf>
    <xf numFmtId="38" fontId="12" fillId="0" borderId="75" xfId="4" applyFont="1" applyBorder="1" applyAlignment="1">
      <alignment horizontal="center" vertical="center" wrapText="1" shrinkToFit="1"/>
    </xf>
    <xf numFmtId="38" fontId="3" fillId="0" borderId="75" xfId="4" applyFont="1" applyBorder="1" applyAlignment="1">
      <alignment horizontal="right" vertical="center" shrinkToFit="1"/>
    </xf>
    <xf numFmtId="38" fontId="3" fillId="0" borderId="76" xfId="4" applyFont="1" applyBorder="1" applyAlignment="1">
      <alignment horizontal="right" vertical="center" shrinkToFit="1"/>
    </xf>
    <xf numFmtId="0" fontId="3" fillId="2" borderId="2" xfId="2"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3" fillId="2" borderId="5" xfId="1" applyFont="1" applyFill="1" applyBorder="1" applyAlignment="1">
      <alignment horizontal="right" vertical="center" shrinkToFit="1"/>
    </xf>
    <xf numFmtId="38" fontId="37" fillId="2" borderId="6" xfId="4" applyFont="1" applyFill="1" applyBorder="1" applyAlignment="1">
      <alignment horizontal="right" vertical="center" shrinkToFit="1"/>
    </xf>
    <xf numFmtId="38" fontId="37" fillId="2" borderId="12" xfId="4" applyFont="1" applyFill="1" applyBorder="1" applyAlignment="1">
      <alignment horizontal="right" vertical="center" shrinkToFit="1"/>
    </xf>
    <xf numFmtId="38" fontId="37" fillId="2" borderId="10" xfId="4" applyFont="1" applyFill="1" applyBorder="1" applyAlignment="1">
      <alignment horizontal="right" vertical="center" shrinkToFit="1"/>
    </xf>
    <xf numFmtId="38" fontId="37" fillId="2" borderId="5" xfId="4" applyFont="1" applyFill="1" applyBorder="1" applyAlignment="1">
      <alignment horizontal="right" vertical="center" shrinkToFit="1"/>
    </xf>
    <xf numFmtId="38" fontId="37" fillId="2" borderId="5" xfId="4" applyFont="1" applyFill="1" applyBorder="1" applyAlignment="1">
      <alignment horizontal="center" vertical="center" shrinkToFit="1"/>
    </xf>
    <xf numFmtId="0" fontId="37" fillId="2" borderId="4" xfId="2" applyFont="1" applyFill="1" applyBorder="1" applyAlignment="1">
      <alignment horizontal="center" vertical="center"/>
    </xf>
    <xf numFmtId="38" fontId="3" fillId="0" borderId="4" xfId="4" applyFont="1" applyBorder="1" applyAlignment="1">
      <alignment horizontal="right" vertical="center" shrinkToFit="1"/>
    </xf>
    <xf numFmtId="0" fontId="59" fillId="2" borderId="6" xfId="2" applyFont="1" applyFill="1" applyBorder="1" applyAlignment="1">
      <alignment horizontal="left" vertical="center" wrapText="1"/>
    </xf>
    <xf numFmtId="0" fontId="38" fillId="2" borderId="12" xfId="2" applyFont="1" applyFill="1" applyBorder="1" applyAlignment="1">
      <alignment horizontal="left" vertical="center" wrapText="1"/>
    </xf>
    <xf numFmtId="0" fontId="38" fillId="2" borderId="10" xfId="2" applyFont="1" applyFill="1" applyBorder="1" applyAlignment="1">
      <alignment horizontal="left" vertical="center" wrapText="1"/>
    </xf>
    <xf numFmtId="0" fontId="37" fillId="2" borderId="1" xfId="2" applyFont="1" applyFill="1" applyBorder="1" applyAlignment="1">
      <alignment horizontal="center" vertical="center" shrinkToFit="1"/>
    </xf>
    <xf numFmtId="0" fontId="37" fillId="2" borderId="3" xfId="2" applyFont="1" applyFill="1" applyBorder="1" applyAlignment="1">
      <alignment horizontal="center" vertical="center" shrinkToFit="1"/>
    </xf>
    <xf numFmtId="0" fontId="37" fillId="2" borderId="2" xfId="2" applyFont="1" applyFill="1" applyBorder="1" applyAlignment="1">
      <alignment horizontal="center" vertical="center" shrinkToFit="1"/>
    </xf>
    <xf numFmtId="38" fontId="37" fillId="2" borderId="4" xfId="1" applyFont="1" applyFill="1" applyBorder="1" applyAlignment="1">
      <alignment horizontal="right" vertical="center" shrinkToFit="1"/>
    </xf>
    <xf numFmtId="38" fontId="37" fillId="2" borderId="6" xfId="4" applyFont="1" applyFill="1" applyBorder="1" applyAlignment="1">
      <alignment horizontal="center" vertical="center" shrinkToFit="1"/>
    </xf>
    <xf numFmtId="38" fontId="37" fillId="2" borderId="10" xfId="4" applyFont="1" applyFill="1" applyBorder="1" applyAlignment="1">
      <alignment horizontal="center" vertical="center" shrinkToFit="1"/>
    </xf>
    <xf numFmtId="0" fontId="37" fillId="2" borderId="6" xfId="2" applyFont="1" applyFill="1" applyBorder="1" applyAlignment="1">
      <alignment horizontal="center" vertical="center" shrinkToFit="1"/>
    </xf>
    <xf numFmtId="0" fontId="37" fillId="2" borderId="12" xfId="2" applyFont="1" applyFill="1" applyBorder="1" applyAlignment="1">
      <alignment horizontal="center" vertical="center" shrinkToFit="1"/>
    </xf>
    <xf numFmtId="0" fontId="37" fillId="2" borderId="10" xfId="2" applyFont="1" applyFill="1" applyBorder="1" applyAlignment="1">
      <alignment horizontal="center" vertical="center" shrinkToFit="1"/>
    </xf>
    <xf numFmtId="0" fontId="37" fillId="2" borderId="5" xfId="2" applyFont="1" applyFill="1" applyBorder="1" applyAlignment="1">
      <alignment horizontal="center" vertical="center" shrinkToFit="1"/>
    </xf>
    <xf numFmtId="38" fontId="37" fillId="2" borderId="5" xfId="1" applyFont="1" applyFill="1" applyBorder="1" applyAlignment="1">
      <alignment horizontal="right" vertical="center" shrinkToFit="1"/>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3" fillId="0" borderId="15" xfId="2" applyFont="1" applyBorder="1" applyAlignment="1">
      <alignment horizontal="left" vertical="center"/>
    </xf>
    <xf numFmtId="0" fontId="3" fillId="0" borderId="0" xfId="2" applyFont="1" applyAlignment="1">
      <alignment horizontal="left" vertical="center"/>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67"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12" fillId="0" borderId="4" xfId="2" applyFont="1" applyBorder="1" applyAlignment="1">
      <alignment horizontal="left" vertical="center" wrapText="1"/>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2" xfId="2" applyFont="1" applyFill="1" applyBorder="1" applyAlignment="1">
      <alignment horizontal="center" vertical="center"/>
    </xf>
    <xf numFmtId="0" fontId="4" fillId="0" borderId="4" xfId="2" applyFont="1" applyBorder="1" applyAlignment="1">
      <alignment horizontal="center" vertical="center"/>
    </xf>
    <xf numFmtId="0" fontId="23" fillId="0" borderId="0" xfId="2" applyFont="1" applyAlignment="1">
      <alignment horizontal="left" vertical="center"/>
    </xf>
    <xf numFmtId="0" fontId="23" fillId="0" borderId="4" xfId="0" applyFont="1" applyBorder="1" applyAlignment="1">
      <alignment horizontal="center" vertical="center"/>
    </xf>
    <xf numFmtId="0" fontId="30" fillId="2" borderId="4" xfId="2" applyFont="1" applyFill="1" applyBorder="1" applyAlignment="1">
      <alignment horizontal="center" vertical="center"/>
    </xf>
    <xf numFmtId="0" fontId="44" fillId="2" borderId="4" xfId="2" applyFont="1" applyFill="1" applyBorder="1" applyAlignment="1">
      <alignment horizontal="center" vertical="center"/>
    </xf>
    <xf numFmtId="0" fontId="45" fillId="2" borderId="4" xfId="2" applyFont="1" applyFill="1" applyBorder="1" applyAlignment="1">
      <alignment horizontal="center" vertical="center"/>
    </xf>
    <xf numFmtId="0" fontId="23" fillId="0" borderId="0" xfId="2" applyFont="1" applyAlignment="1">
      <alignment horizontal="left" vertical="center" wrapText="1"/>
    </xf>
    <xf numFmtId="0" fontId="48" fillId="2" borderId="1" xfId="2" applyFont="1" applyFill="1" applyBorder="1" applyAlignment="1">
      <alignment horizontal="center" vertical="center"/>
    </xf>
    <xf numFmtId="0" fontId="48" fillId="2" borderId="3" xfId="2" applyFont="1" applyFill="1" applyBorder="1" applyAlignment="1">
      <alignment horizontal="center" vertical="center"/>
    </xf>
    <xf numFmtId="0" fontId="48" fillId="2" borderId="2" xfId="2" applyFont="1" applyFill="1" applyBorder="1" applyAlignment="1">
      <alignment horizontal="center" vertical="center"/>
    </xf>
    <xf numFmtId="0" fontId="10" fillId="0" borderId="12" xfId="2" applyFont="1" applyBorder="1" applyAlignment="1">
      <alignment horizontal="left" vertical="center" wrapText="1"/>
    </xf>
    <xf numFmtId="0" fontId="12"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0" xfId="2" applyFont="1" applyAlignment="1">
      <alignment horizontal="left" vertical="center"/>
    </xf>
    <xf numFmtId="0" fontId="3" fillId="0" borderId="1" xfId="2" applyFont="1" applyBorder="1" applyAlignment="1">
      <alignment horizontal="center" vertical="center"/>
    </xf>
    <xf numFmtId="0" fontId="37" fillId="0" borderId="6" xfId="2" applyFont="1" applyBorder="1" applyAlignment="1">
      <alignment horizontal="center" vertical="center" shrinkToFit="1"/>
    </xf>
    <xf numFmtId="0" fontId="37" fillId="0" borderId="12" xfId="2" applyFont="1" applyBorder="1" applyAlignment="1">
      <alignment horizontal="center" vertical="center" shrinkToFit="1"/>
    </xf>
    <xf numFmtId="0" fontId="37" fillId="0" borderId="10" xfId="2" applyFont="1" applyBorder="1" applyAlignment="1">
      <alignment horizontal="center" vertical="center" shrinkToFit="1"/>
    </xf>
    <xf numFmtId="0" fontId="37" fillId="0" borderId="13" xfId="2" applyFont="1" applyBorder="1" applyAlignment="1">
      <alignment horizontal="center" vertical="center" shrinkToFit="1"/>
    </xf>
    <xf numFmtId="0" fontId="37" fillId="0" borderId="15" xfId="2" applyFont="1" applyBorder="1" applyAlignment="1">
      <alignment horizontal="center" vertical="center" shrinkToFit="1"/>
    </xf>
    <xf numFmtId="0" fontId="37"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left" vertical="center"/>
    </xf>
    <xf numFmtId="0" fontId="43" fillId="2" borderId="9" xfId="2" applyFont="1" applyFill="1" applyBorder="1" applyAlignment="1">
      <alignment horizontal="center" wrapText="1" shrinkToFit="1"/>
    </xf>
    <xf numFmtId="0" fontId="4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1"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7" fillId="2" borderId="6" xfId="2" applyFont="1" applyFill="1" applyBorder="1" applyAlignment="1">
      <alignment horizontal="center" vertical="center" wrapText="1"/>
    </xf>
    <xf numFmtId="0" fontId="37" fillId="2" borderId="12" xfId="2" applyFont="1" applyFill="1" applyBorder="1" applyAlignment="1">
      <alignment horizontal="center" vertical="center" wrapText="1"/>
    </xf>
    <xf numFmtId="0" fontId="3" fillId="0" borderId="10" xfId="2" applyFont="1" applyBorder="1" applyAlignment="1">
      <alignment horizontal="center" vertical="center" wrapText="1"/>
    </xf>
    <xf numFmtId="0" fontId="41" fillId="2" borderId="4" xfId="2" applyFont="1" applyFill="1" applyBorder="1" applyAlignment="1">
      <alignment horizontal="center" vertical="center"/>
    </xf>
    <xf numFmtId="0" fontId="37" fillId="2" borderId="1" xfId="2" applyFont="1" applyFill="1" applyBorder="1" applyAlignment="1">
      <alignment horizontal="center" vertical="center" wrapText="1"/>
    </xf>
    <xf numFmtId="0" fontId="37"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42" fillId="2" borderId="4" xfId="2" applyFont="1" applyFill="1" applyBorder="1" applyAlignment="1">
      <alignment horizontal="center" vertical="center"/>
    </xf>
    <xf numFmtId="0" fontId="37" fillId="2" borderId="4" xfId="2" applyFont="1" applyFill="1" applyBorder="1" applyAlignment="1">
      <alignment horizontal="center" vertical="center" wrapText="1"/>
    </xf>
    <xf numFmtId="0" fontId="36" fillId="2" borderId="4" xfId="2" applyFont="1" applyFill="1" applyBorder="1" applyAlignment="1">
      <alignment horizontal="center" vertical="center" wrapText="1"/>
    </xf>
    <xf numFmtId="0" fontId="36" fillId="2" borderId="4" xfId="2" applyFont="1" applyFill="1" applyBorder="1" applyAlignment="1">
      <alignment horizontal="left" vertical="center" wrapText="1"/>
    </xf>
    <xf numFmtId="0" fontId="37" fillId="0" borderId="4" xfId="2" applyFont="1" applyBorder="1" applyAlignment="1">
      <alignment horizontal="center" vertical="center" shrinkToFit="1"/>
    </xf>
    <xf numFmtId="38" fontId="4" fillId="0" borderId="1" xfId="2" applyNumberFormat="1" applyFont="1" applyBorder="1" applyAlignment="1">
      <alignment horizontal="center" vertical="center" wrapText="1"/>
    </xf>
    <xf numFmtId="0" fontId="12" fillId="0" borderId="0" xfId="2" applyFont="1" applyAlignment="1">
      <alignment horizontal="left" vertical="center" wrapText="1"/>
    </xf>
    <xf numFmtId="0" fontId="14" fillId="0" borderId="4" xfId="2" applyFont="1" applyBorder="1" applyAlignment="1">
      <alignment horizontal="center" vertical="center" wrapText="1"/>
    </xf>
    <xf numFmtId="0" fontId="36" fillId="2" borderId="1" xfId="2" applyFont="1" applyFill="1" applyBorder="1" applyAlignment="1">
      <alignment horizontal="center" vertical="center"/>
    </xf>
    <xf numFmtId="0" fontId="36" fillId="2" borderId="3" xfId="2" applyFont="1" applyFill="1" applyBorder="1" applyAlignment="1">
      <alignment horizontal="center" vertical="center"/>
    </xf>
    <xf numFmtId="0" fontId="36" fillId="2" borderId="2" xfId="2" applyFont="1" applyFill="1" applyBorder="1" applyAlignment="1">
      <alignment horizontal="center" vertical="center"/>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36" fillId="2" borderId="7"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38" fontId="36" fillId="2" borderId="5" xfId="4" applyFont="1" applyFill="1" applyBorder="1" applyAlignment="1">
      <alignment horizontal="center" vertical="center" shrinkToFit="1"/>
    </xf>
    <xf numFmtId="0" fontId="3" fillId="0" borderId="1" xfId="2" applyFont="1" applyBorder="1" applyAlignment="1">
      <alignment horizontal="center" vertical="center" wrapText="1"/>
    </xf>
    <xf numFmtId="0" fontId="12" fillId="0" borderId="12" xfId="2" applyFont="1" applyBorder="1" applyAlignment="1">
      <alignment horizontal="left" vertical="center" wrapText="1"/>
    </xf>
    <xf numFmtId="0" fontId="40" fillId="0" borderId="0" xfId="2" applyFont="1" applyAlignment="1">
      <alignment horizontal="left" vertical="center"/>
    </xf>
    <xf numFmtId="0" fontId="13" fillId="0" borderId="48" xfId="2" applyFont="1" applyBorder="1" applyAlignment="1">
      <alignment horizontal="center" vertical="center" wrapText="1"/>
    </xf>
    <xf numFmtId="0" fontId="13" fillId="0" borderId="4" xfId="2" applyFont="1" applyBorder="1" applyAlignment="1">
      <alignment horizontal="center" vertical="center" wrapText="1"/>
    </xf>
    <xf numFmtId="0" fontId="41" fillId="2" borderId="9" xfId="2" applyFont="1" applyFill="1" applyBorder="1" applyAlignment="1">
      <alignment horizontal="center" vertical="center"/>
    </xf>
    <xf numFmtId="0" fontId="42" fillId="2" borderId="0" xfId="2" applyFont="1" applyFill="1" applyAlignment="1">
      <alignment horizontal="center" vertical="center"/>
    </xf>
    <xf numFmtId="0" fontId="42" fillId="2" borderId="11" xfId="2" applyFont="1" applyFill="1" applyBorder="1" applyAlignment="1">
      <alignment horizontal="center" vertical="center"/>
    </xf>
    <xf numFmtId="0" fontId="42" fillId="2" borderId="13"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0" fontId="41" fillId="0" borderId="4" xfId="2" applyFont="1" applyBorder="1" applyAlignment="1">
      <alignment horizontal="center" vertical="center" shrinkToFi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38" fontId="36" fillId="2" borderId="1" xfId="1" applyFont="1" applyFill="1" applyBorder="1" applyAlignment="1">
      <alignment horizontal="center" vertical="center" wrapText="1"/>
    </xf>
    <xf numFmtId="38" fontId="36" fillId="2" borderId="3" xfId="1" applyFont="1" applyFill="1" applyBorder="1" applyAlignment="1">
      <alignment horizontal="center" vertical="center" wrapText="1"/>
    </xf>
    <xf numFmtId="38" fontId="36"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3" fillId="0" borderId="4" xfId="2" applyFont="1" applyBorder="1" applyAlignment="1">
      <alignment horizontal="center" vertical="center" wrapText="1" shrinkToFit="1"/>
    </xf>
    <xf numFmtId="0" fontId="3" fillId="0" borderId="5" xfId="2" applyFont="1" applyBorder="1" applyAlignment="1">
      <alignment horizontal="center" vertical="center" wrapText="1"/>
    </xf>
    <xf numFmtId="0" fontId="4" fillId="0" borderId="4" xfId="2" applyFont="1" applyBorder="1" applyAlignment="1">
      <alignment horizontal="left" vertical="center"/>
    </xf>
    <xf numFmtId="0" fontId="13" fillId="2" borderId="9" xfId="2" applyFont="1" applyFill="1" applyBorder="1" applyAlignment="1">
      <alignment horizontal="center" wrapText="1" shrinkToFit="1"/>
    </xf>
    <xf numFmtId="0" fontId="13" fillId="2" borderId="0" xfId="2" applyFont="1" applyFill="1" applyAlignment="1">
      <alignment horizontal="center" wrapText="1" shrinkToFit="1"/>
    </xf>
    <xf numFmtId="0" fontId="13" fillId="3" borderId="4" xfId="2" applyFont="1" applyFill="1" applyBorder="1" applyAlignment="1">
      <alignment horizontal="center" vertical="center"/>
    </xf>
    <xf numFmtId="0" fontId="43" fillId="2" borderId="6" xfId="2" applyFont="1" applyFill="1" applyBorder="1" applyAlignment="1">
      <alignment horizontal="center" vertical="center" wrapText="1"/>
    </xf>
    <xf numFmtId="0" fontId="43" fillId="2" borderId="12" xfId="2" applyFont="1" applyFill="1" applyBorder="1" applyAlignment="1">
      <alignment horizontal="center" vertical="center" wrapText="1"/>
    </xf>
    <xf numFmtId="0" fontId="43" fillId="2" borderId="10" xfId="2" applyFont="1" applyFill="1" applyBorder="1" applyAlignment="1">
      <alignment horizontal="center" vertical="center" wrapText="1"/>
    </xf>
    <xf numFmtId="0" fontId="43" fillId="2" borderId="13" xfId="2" applyFont="1" applyFill="1" applyBorder="1" applyAlignment="1">
      <alignment horizontal="center" vertical="center" wrapText="1"/>
    </xf>
    <xf numFmtId="0" fontId="43" fillId="2" borderId="15" xfId="2" applyFont="1" applyFill="1" applyBorder="1" applyAlignment="1">
      <alignment horizontal="center" vertical="center" wrapText="1"/>
    </xf>
    <xf numFmtId="0" fontId="43" fillId="2" borderId="14" xfId="2" applyFont="1" applyFill="1" applyBorder="1" applyAlignment="1">
      <alignment horizontal="center" vertical="center" wrapText="1"/>
    </xf>
    <xf numFmtId="0" fontId="38" fillId="2" borderId="6" xfId="2" applyFont="1" applyFill="1" applyBorder="1" applyAlignment="1">
      <alignment horizontal="center" vertical="center"/>
    </xf>
    <xf numFmtId="0" fontId="38" fillId="2" borderId="12" xfId="2" applyFont="1" applyFill="1" applyBorder="1" applyAlignment="1">
      <alignment horizontal="center" vertical="center"/>
    </xf>
    <xf numFmtId="0" fontId="38" fillId="2" borderId="10" xfId="2" applyFont="1" applyFill="1" applyBorder="1" applyAlignment="1">
      <alignment horizontal="center" vertical="center"/>
    </xf>
    <xf numFmtId="0" fontId="38" fillId="2" borderId="13" xfId="2" applyFont="1" applyFill="1" applyBorder="1" applyAlignment="1">
      <alignment horizontal="center" vertical="center"/>
    </xf>
    <xf numFmtId="0" fontId="38" fillId="2" borderId="15" xfId="2" applyFont="1" applyFill="1" applyBorder="1" applyAlignment="1">
      <alignment horizontal="center" vertical="center"/>
    </xf>
    <xf numFmtId="0" fontId="38" fillId="2" borderId="1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24" fillId="2" borderId="4" xfId="2" applyFont="1" applyFill="1" applyBorder="1" applyAlignment="1">
      <alignment horizontal="center" vertical="center"/>
    </xf>
    <xf numFmtId="0" fontId="46" fillId="2" borderId="4" xfId="2" applyFont="1" applyFill="1" applyBorder="1" applyAlignment="1">
      <alignment horizontal="center" vertical="center"/>
    </xf>
    <xf numFmtId="0" fontId="47" fillId="2" borderId="4" xfId="2" applyFont="1" applyFill="1" applyBorder="1" applyAlignment="1">
      <alignment horizontal="center" vertical="center"/>
    </xf>
    <xf numFmtId="0" fontId="24" fillId="0" borderId="0" xfId="2" applyFont="1" applyAlignment="1">
      <alignment horizontal="left"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4" fillId="0" borderId="4" xfId="0" applyFont="1" applyBorder="1" applyAlignment="1">
      <alignment horizontal="center" vertical="center" shrinkToFi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0" xfId="2" applyFont="1" applyBorder="1" applyAlignment="1">
      <alignment horizontal="center" vertical="center"/>
    </xf>
    <xf numFmtId="0" fontId="3" fillId="2" borderId="12" xfId="2" applyFont="1" applyFill="1" applyBorder="1" applyAlignment="1">
      <alignment horizontal="center" vertical="center"/>
    </xf>
    <xf numFmtId="0" fontId="36" fillId="2" borderId="48" xfId="2" applyFont="1" applyFill="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39" fillId="2" borderId="4" xfId="2" applyFont="1" applyFill="1" applyBorder="1" applyAlignment="1">
      <alignment horizontal="center" vertical="center" wrapText="1"/>
    </xf>
    <xf numFmtId="0" fontId="39" fillId="2" borderId="4" xfId="2" applyFont="1" applyFill="1" applyBorder="1" applyAlignment="1">
      <alignment horizontal="center" vertical="center"/>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40" fillId="0" borderId="1" xfId="1" applyFont="1" applyFill="1" applyBorder="1" applyAlignment="1">
      <alignment horizontal="right" vertical="center"/>
    </xf>
    <xf numFmtId="38" fontId="40" fillId="0" borderId="3" xfId="1" applyFont="1" applyFill="1" applyBorder="1" applyAlignment="1">
      <alignment horizontal="right" vertical="center"/>
    </xf>
    <xf numFmtId="38" fontId="40"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38" fontId="48" fillId="0" borderId="1" xfId="2" applyNumberFormat="1" applyFont="1" applyBorder="1" applyAlignment="1">
      <alignment horizontal="right" vertical="center"/>
    </xf>
    <xf numFmtId="0" fontId="48" fillId="0" borderId="3" xfId="2" applyFont="1" applyBorder="1" applyAlignment="1">
      <alignment horizontal="right" vertical="center"/>
    </xf>
    <xf numFmtId="0" fontId="48" fillId="0" borderId="2" xfId="2" applyFont="1" applyBorder="1" applyAlignment="1">
      <alignment horizontal="right"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6" fillId="2" borderId="1" xfId="1" applyFont="1" applyFill="1" applyBorder="1" applyAlignment="1">
      <alignment horizontal="center" vertical="center"/>
    </xf>
    <xf numFmtId="38" fontId="36" fillId="2" borderId="3" xfId="1" applyFont="1" applyFill="1" applyBorder="1" applyAlignment="1">
      <alignment horizontal="center" vertical="center"/>
    </xf>
    <xf numFmtId="38" fontId="36"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8" xfId="2" applyFont="1" applyBorder="1" applyAlignment="1">
      <alignment horizontal="center" vertical="center" wrapText="1"/>
    </xf>
    <xf numFmtId="0" fontId="4" fillId="0" borderId="13" xfId="2" applyFont="1" applyBorder="1" applyAlignment="1">
      <alignment horizontal="center" vertical="center" wrapText="1"/>
    </xf>
    <xf numFmtId="0" fontId="36" fillId="2" borderId="39" xfId="2" applyFont="1" applyFill="1" applyBorder="1" applyAlignment="1">
      <alignment horizontal="center" vertical="center"/>
    </xf>
    <xf numFmtId="0" fontId="36" fillId="2" borderId="15" xfId="2" applyFont="1" applyFill="1" applyBorder="1" applyAlignment="1">
      <alignment horizontal="center" vertical="center"/>
    </xf>
    <xf numFmtId="0" fontId="36" fillId="2" borderId="14" xfId="2" applyFont="1" applyFill="1" applyBorder="1" applyAlignment="1">
      <alignment horizontal="center" vertical="center"/>
    </xf>
    <xf numFmtId="38" fontId="36" fillId="2" borderId="13" xfId="1" applyFont="1" applyFill="1" applyBorder="1" applyAlignment="1">
      <alignment horizontal="center" vertical="center"/>
    </xf>
    <xf numFmtId="38" fontId="36" fillId="2" borderId="15" xfId="1" applyFont="1" applyFill="1" applyBorder="1" applyAlignment="1">
      <alignment horizontal="center" vertical="center"/>
    </xf>
    <xf numFmtId="38" fontId="36" fillId="2" borderId="14" xfId="1" applyFont="1" applyFill="1" applyBorder="1" applyAlignment="1">
      <alignment horizontal="center" vertical="center"/>
    </xf>
    <xf numFmtId="0" fontId="4" fillId="0" borderId="48" xfId="2" applyFont="1" applyBorder="1" applyAlignment="1">
      <alignment horizontal="center" vertical="center"/>
    </xf>
    <xf numFmtId="0" fontId="4" fillId="2" borderId="8" xfId="2" applyFont="1" applyFill="1" applyBorder="1" applyAlignment="1">
      <alignment horizontal="center" vertical="center"/>
    </xf>
    <xf numFmtId="0" fontId="3" fillId="0" borderId="48" xfId="2" applyFont="1" applyBorder="1" applyAlignment="1">
      <alignment horizontal="center" vertical="center" wrapText="1"/>
    </xf>
    <xf numFmtId="0" fontId="3" fillId="0" borderId="13" xfId="2" applyFont="1" applyBorder="1" applyAlignment="1">
      <alignment horizontal="center" vertical="center" wrapText="1"/>
    </xf>
    <xf numFmtId="0" fontId="39" fillId="2" borderId="48" xfId="2" applyFont="1" applyFill="1" applyBorder="1" applyAlignment="1">
      <alignment horizontal="center" vertical="center" wrapText="1"/>
    </xf>
    <xf numFmtId="0" fontId="39" fillId="2" borderId="48" xfId="2" applyFont="1" applyFill="1" applyBorder="1" applyAlignment="1">
      <alignment horizontal="center" vertical="center"/>
    </xf>
    <xf numFmtId="0" fontId="36" fillId="2" borderId="4" xfId="2" applyFont="1" applyFill="1" applyBorder="1" applyAlignment="1">
      <alignment horizontal="left" vertical="center"/>
    </xf>
    <xf numFmtId="38" fontId="34" fillId="2" borderId="1" xfId="1" applyFont="1" applyFill="1" applyBorder="1" applyAlignment="1">
      <alignment horizontal="center" vertical="center"/>
    </xf>
    <xf numFmtId="38" fontId="34" fillId="2" borderId="3" xfId="1" applyFont="1" applyFill="1" applyBorder="1" applyAlignment="1">
      <alignment horizontal="center" vertical="center"/>
    </xf>
    <xf numFmtId="38" fontId="34" fillId="2" borderId="2" xfId="1" applyFont="1" applyFill="1" applyBorder="1" applyAlignment="1">
      <alignment horizontal="center" vertical="center"/>
    </xf>
    <xf numFmtId="0" fontId="35" fillId="2" borderId="4" xfId="2" applyFont="1" applyFill="1" applyBorder="1" applyAlignment="1">
      <alignment horizontal="center" vertical="center" wrapText="1"/>
    </xf>
    <xf numFmtId="0" fontId="34" fillId="2" borderId="4" xfId="2" applyFont="1" applyFill="1" applyBorder="1" applyAlignment="1">
      <alignment horizontal="left" vertical="center" wrapText="1"/>
    </xf>
    <xf numFmtId="0" fontId="34" fillId="2" borderId="4" xfId="2" applyFont="1" applyFill="1" applyBorder="1" applyAlignment="1">
      <alignment horizontal="left" vertical="center"/>
    </xf>
    <xf numFmtId="0" fontId="39" fillId="2" borderId="1" xfId="2" applyFont="1" applyFill="1" applyBorder="1" applyAlignment="1">
      <alignment horizontal="center" vertical="center" wrapText="1"/>
    </xf>
    <xf numFmtId="0" fontId="39" fillId="2" borderId="3" xfId="2" applyFont="1" applyFill="1" applyBorder="1" applyAlignment="1">
      <alignment horizontal="center" vertical="center" wrapText="1"/>
    </xf>
    <xf numFmtId="0" fontId="39" fillId="2" borderId="2" xfId="2" applyFont="1" applyFill="1" applyBorder="1" applyAlignment="1">
      <alignment horizontal="center" vertical="center" wrapText="1"/>
    </xf>
    <xf numFmtId="0" fontId="34" fillId="2" borderId="8" xfId="2" applyFont="1" applyFill="1" applyBorder="1" applyAlignment="1">
      <alignment horizontal="center" vertical="center"/>
    </xf>
    <xf numFmtId="0" fontId="34" fillId="2" borderId="3" xfId="2" applyFont="1" applyFill="1" applyBorder="1" applyAlignment="1">
      <alignment horizontal="center" vertical="center"/>
    </xf>
    <xf numFmtId="0" fontId="34" fillId="2" borderId="2" xfId="2"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36" fillId="2" borderId="48"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0"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36" fillId="2" borderId="4" xfId="2" applyNumberFormat="1" applyFont="1" applyFill="1" applyBorder="1" applyAlignment="1">
      <alignment horizontal="center" vertical="center"/>
    </xf>
    <xf numFmtId="0" fontId="36" fillId="2" borderId="4" xfId="2" applyFont="1" applyFill="1" applyBorder="1" applyAlignment="1">
      <alignment horizontal="center" vertical="center"/>
    </xf>
    <xf numFmtId="49" fontId="3" fillId="0" borderId="4" xfId="5" applyNumberFormat="1" applyFont="1" applyBorder="1" applyAlignment="1">
      <alignment horizontal="left" vertical="center" shrinkToFit="1"/>
    </xf>
    <xf numFmtId="0" fontId="4" fillId="2" borderId="48"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36" fillId="2" borderId="1" xfId="2" applyFont="1" applyFill="1" applyBorder="1" applyAlignment="1">
      <alignment horizontal="left" vertical="center"/>
    </xf>
    <xf numFmtId="0" fontId="36" fillId="2" borderId="3" xfId="2" applyFont="1" applyFill="1" applyBorder="1" applyAlignment="1">
      <alignment horizontal="left" vertical="center"/>
    </xf>
    <xf numFmtId="0" fontId="36" fillId="2" borderId="2" xfId="2" applyFont="1" applyFill="1" applyBorder="1" applyAlignment="1">
      <alignment horizontal="left" vertical="center"/>
    </xf>
    <xf numFmtId="0" fontId="36" fillId="2" borderId="1" xfId="2" applyFont="1" applyFill="1" applyBorder="1" applyAlignment="1">
      <alignment horizontal="left" vertical="center" wrapText="1"/>
    </xf>
    <xf numFmtId="0" fontId="36" fillId="2" borderId="3" xfId="2" applyFont="1" applyFill="1" applyBorder="1" applyAlignment="1">
      <alignment horizontal="left" vertical="center" wrapText="1"/>
    </xf>
    <xf numFmtId="0" fontId="36" fillId="2" borderId="2"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2" fillId="0" borderId="12" xfId="2" applyFont="1" applyBorder="1" applyAlignment="1">
      <alignment horizontal="left" vertical="center"/>
    </xf>
    <xf numFmtId="38" fontId="36" fillId="2" borderId="6" xfId="4" applyFont="1" applyFill="1" applyBorder="1" applyAlignment="1">
      <alignment horizontal="center" vertical="center" shrinkToFit="1"/>
    </xf>
    <xf numFmtId="38" fontId="36" fillId="2" borderId="12" xfId="4" applyFont="1" applyFill="1" applyBorder="1" applyAlignment="1">
      <alignment horizontal="center" vertical="center" shrinkToFit="1"/>
    </xf>
    <xf numFmtId="38" fontId="36" fillId="2" borderId="10" xfId="4" applyFont="1" applyFill="1" applyBorder="1" applyAlignment="1">
      <alignment horizontal="center" vertical="center" shrinkToFit="1"/>
    </xf>
    <xf numFmtId="38" fontId="36" fillId="2" borderId="5" xfId="4" applyFont="1" applyFill="1" applyBorder="1" applyAlignment="1">
      <alignment horizontal="right" vertical="center" shrinkToFit="1"/>
    </xf>
    <xf numFmtId="49" fontId="4" fillId="0" borderId="48" xfId="5" applyNumberFormat="1" applyFont="1" applyBorder="1" applyAlignment="1">
      <alignment horizontal="left" vertical="center" shrinkToFit="1"/>
    </xf>
    <xf numFmtId="0" fontId="36" fillId="2" borderId="12" xfId="2" applyFont="1" applyFill="1" applyBorder="1" applyAlignment="1">
      <alignment horizontal="center" vertical="center" shrinkToFit="1"/>
    </xf>
    <xf numFmtId="0" fontId="36" fillId="2" borderId="10" xfId="2" applyFont="1" applyFill="1" applyBorder="1" applyAlignment="1">
      <alignment horizontal="center" vertical="center" shrinkToFit="1"/>
    </xf>
    <xf numFmtId="38" fontId="4" fillId="0" borderId="5" xfId="4" applyFont="1" applyBorder="1" applyAlignment="1">
      <alignment horizontal="right" vertical="center" shrinkToFit="1"/>
    </xf>
    <xf numFmtId="38" fontId="36" fillId="2" borderId="6" xfId="4" applyFont="1" applyFill="1" applyBorder="1" applyAlignment="1">
      <alignment horizontal="right" vertical="center" shrinkToFit="1"/>
    </xf>
    <xf numFmtId="38" fontId="36" fillId="2" borderId="12" xfId="4" applyFont="1" applyFill="1" applyBorder="1" applyAlignment="1">
      <alignment horizontal="right" vertical="center" shrinkToFit="1"/>
    </xf>
    <xf numFmtId="38" fontId="36" fillId="2" borderId="10" xfId="4" applyFont="1" applyFill="1" applyBorder="1" applyAlignment="1">
      <alignment horizontal="right" vertical="center" shrinkToFit="1"/>
    </xf>
    <xf numFmtId="0" fontId="36" fillId="2" borderId="6" xfId="2" applyFont="1" applyFill="1" applyBorder="1" applyAlignment="1">
      <alignment horizontal="center" vertical="center" shrinkToFit="1"/>
    </xf>
    <xf numFmtId="0" fontId="36" fillId="2" borderId="5" xfId="2" applyFont="1" applyFill="1" applyBorder="1" applyAlignment="1">
      <alignment horizontal="center" vertical="center" shrinkToFit="1"/>
    </xf>
    <xf numFmtId="38" fontId="36" fillId="2" borderId="5" xfId="1" applyFont="1" applyFill="1" applyBorder="1" applyAlignment="1">
      <alignment horizontal="right" vertical="center" shrinkToFit="1"/>
    </xf>
    <xf numFmtId="0" fontId="4" fillId="2" borderId="5" xfId="2" applyFont="1" applyFill="1" applyBorder="1" applyAlignment="1">
      <alignment horizontal="center" vertical="center" shrinkToFit="1"/>
    </xf>
    <xf numFmtId="0" fontId="37" fillId="2" borderId="1" xfId="2" applyFont="1" applyFill="1" applyBorder="1" applyAlignment="1">
      <alignment horizontal="left" vertical="center"/>
    </xf>
    <xf numFmtId="0" fontId="41" fillId="2" borderId="1" xfId="2" applyFont="1" applyFill="1" applyBorder="1" applyAlignment="1">
      <alignment horizontal="left" vertical="top" wrapText="1"/>
    </xf>
    <xf numFmtId="0" fontId="42" fillId="2" borderId="3" xfId="2" applyFont="1" applyFill="1" applyBorder="1" applyAlignment="1">
      <alignment horizontal="left" vertical="top"/>
    </xf>
    <xf numFmtId="0" fontId="42" fillId="2" borderId="2" xfId="2" applyFont="1" applyFill="1" applyBorder="1" applyAlignment="1">
      <alignment horizontal="left" vertical="top"/>
    </xf>
    <xf numFmtId="0" fontId="36" fillId="2" borderId="1" xfId="2" applyFont="1" applyFill="1" applyBorder="1" applyAlignment="1">
      <alignment horizontal="left" vertical="top"/>
    </xf>
    <xf numFmtId="0" fontId="36" fillId="2" borderId="3" xfId="2" applyFont="1" applyFill="1" applyBorder="1" applyAlignment="1">
      <alignment horizontal="left" vertical="top"/>
    </xf>
    <xf numFmtId="0" fontId="36" fillId="2" borderId="2" xfId="2" applyFont="1" applyFill="1" applyBorder="1" applyAlignment="1">
      <alignment horizontal="left" vertical="top"/>
    </xf>
    <xf numFmtId="0" fontId="13"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38"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8" fillId="2" borderId="4" xfId="2" applyFont="1" applyFill="1" applyBorder="1" applyAlignment="1">
      <alignment horizontal="center" vertical="center"/>
    </xf>
    <xf numFmtId="0" fontId="4" fillId="0" borderId="6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36" fillId="2" borderId="6" xfId="2" applyFont="1" applyFill="1" applyBorder="1" applyAlignment="1">
      <alignment horizontal="center" vertical="center" wrapText="1"/>
    </xf>
    <xf numFmtId="0" fontId="36"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34" fillId="2" borderId="1" xfId="2" applyFont="1" applyFill="1" applyBorder="1" applyAlignment="1">
      <alignment horizontal="left" vertical="center" wrapText="1"/>
    </xf>
    <xf numFmtId="0" fontId="34" fillId="2" borderId="3" xfId="2" applyFont="1" applyFill="1" applyBorder="1" applyAlignment="1">
      <alignment horizontal="left" vertical="center" wrapText="1"/>
    </xf>
    <xf numFmtId="0" fontId="34" fillId="2" borderId="2" xfId="2" applyFont="1" applyFill="1" applyBorder="1" applyAlignment="1">
      <alignment horizontal="left"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6" fillId="2" borderId="3" xfId="2" applyFont="1" applyFill="1" applyBorder="1" applyAlignment="1">
      <alignment horizontal="center" vertical="center" shrinkToFit="1"/>
    </xf>
    <xf numFmtId="0" fontId="36"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38" fontId="36" fillId="2" borderId="31" xfId="1" applyFont="1" applyFill="1" applyBorder="1" applyAlignment="1">
      <alignment horizontal="right" vertical="center"/>
    </xf>
    <xf numFmtId="38" fontId="36" fillId="2" borderId="32" xfId="1" applyFont="1" applyFill="1" applyBorder="1" applyAlignment="1">
      <alignment horizontal="right" vertical="center"/>
    </xf>
    <xf numFmtId="38" fontId="36" fillId="2" borderId="33" xfId="1" applyFont="1" applyFill="1" applyBorder="1" applyAlignment="1">
      <alignment horizontal="right" vertical="center"/>
    </xf>
    <xf numFmtId="38" fontId="4" fillId="0" borderId="19" xfId="1" applyFont="1" applyBorder="1" applyAlignment="1">
      <alignment horizontal="center" vertical="center"/>
    </xf>
    <xf numFmtId="38" fontId="34" fillId="2" borderId="18" xfId="1" applyFont="1" applyFill="1" applyBorder="1" applyAlignment="1">
      <alignment horizontal="right" vertical="center"/>
    </xf>
    <xf numFmtId="38" fontId="34" fillId="2" borderId="19" xfId="1" applyFont="1" applyFill="1" applyBorder="1" applyAlignment="1">
      <alignment horizontal="right" vertical="center"/>
    </xf>
    <xf numFmtId="38" fontId="34" fillId="2" borderId="30" xfId="1" applyFont="1" applyFill="1" applyBorder="1" applyAlignment="1">
      <alignment horizontal="right" vertical="center"/>
    </xf>
    <xf numFmtId="38" fontId="36" fillId="2" borderId="18" xfId="1" applyFont="1" applyFill="1" applyBorder="1" applyAlignment="1">
      <alignment horizontal="right" vertical="center"/>
    </xf>
    <xf numFmtId="38" fontId="36" fillId="2" borderId="19" xfId="1" applyFont="1" applyFill="1" applyBorder="1" applyAlignment="1">
      <alignment horizontal="right" vertical="center"/>
    </xf>
    <xf numFmtId="38" fontId="36" fillId="2" borderId="30" xfId="1" applyFont="1" applyFill="1" applyBorder="1" applyAlignment="1">
      <alignment horizontal="right" vertical="center"/>
    </xf>
    <xf numFmtId="0" fontId="37" fillId="2" borderId="29" xfId="2" applyFont="1" applyFill="1" applyBorder="1" applyAlignment="1">
      <alignment horizontal="center" vertical="center"/>
    </xf>
    <xf numFmtId="0" fontId="36" fillId="2" borderId="19" xfId="2" applyFont="1" applyFill="1" applyBorder="1" applyAlignment="1">
      <alignment horizontal="center" vertical="center"/>
    </xf>
    <xf numFmtId="0" fontId="36" fillId="2" borderId="30" xfId="2" applyFont="1" applyFill="1" applyBorder="1" applyAlignment="1">
      <alignment horizontal="center" vertical="center"/>
    </xf>
    <xf numFmtId="0" fontId="3" fillId="2" borderId="77"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36" fillId="2" borderId="9" xfId="2" applyFont="1" applyFill="1" applyBorder="1" applyAlignment="1">
      <alignment horizontal="center" vertical="center" wrapText="1"/>
    </xf>
    <xf numFmtId="0" fontId="36" fillId="2" borderId="0" xfId="2" applyFont="1" applyFill="1" applyAlignment="1">
      <alignment horizontal="center" vertical="center" wrapText="1"/>
    </xf>
    <xf numFmtId="0" fontId="36"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6" fillId="2" borderId="1" xfId="2" applyNumberFormat="1" applyFont="1" applyFill="1" applyBorder="1" applyAlignment="1">
      <alignment horizontal="center" vertical="center" shrinkToFit="1"/>
    </xf>
    <xf numFmtId="176" fontId="36" fillId="2" borderId="3" xfId="2" applyNumberFormat="1" applyFont="1" applyFill="1" applyBorder="1" applyAlignment="1">
      <alignment horizontal="center" vertical="center" shrinkToFit="1"/>
    </xf>
    <xf numFmtId="176" fontId="36"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7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3" xfId="2" applyFont="1" applyBorder="1" applyAlignment="1">
      <alignment horizontal="center" vertical="center" wrapText="1"/>
    </xf>
    <xf numFmtId="0" fontId="36" fillId="2" borderId="27" xfId="2" applyFont="1" applyFill="1" applyBorder="1" applyAlignment="1">
      <alignment horizontal="center" vertical="center" wrapText="1"/>
    </xf>
    <xf numFmtId="0" fontId="36" fillId="2" borderId="65" xfId="2" applyFont="1" applyFill="1" applyBorder="1" applyAlignment="1">
      <alignment horizontal="center" vertical="center" wrapText="1"/>
    </xf>
    <xf numFmtId="0" fontId="36" fillId="2" borderId="6" xfId="2" applyFont="1" applyFill="1" applyBorder="1" applyAlignment="1">
      <alignment horizontal="left" vertical="center" wrapText="1"/>
    </xf>
    <xf numFmtId="0" fontId="36" fillId="2" borderId="12" xfId="2" applyFont="1" applyFill="1" applyBorder="1" applyAlignment="1">
      <alignment horizontal="left" vertical="center" wrapText="1"/>
    </xf>
    <xf numFmtId="0" fontId="36" fillId="2" borderId="10" xfId="2" applyFont="1" applyFill="1" applyBorder="1" applyAlignment="1">
      <alignment horizontal="left" vertical="center" wrapText="1"/>
    </xf>
    <xf numFmtId="0" fontId="36" fillId="2" borderId="9" xfId="2" applyFont="1" applyFill="1" applyBorder="1" applyAlignment="1">
      <alignment horizontal="left" vertical="center" wrapText="1"/>
    </xf>
    <xf numFmtId="0" fontId="36" fillId="2" borderId="0" xfId="2" applyFont="1" applyFill="1" applyAlignment="1">
      <alignment horizontal="left" vertical="center" wrapText="1"/>
    </xf>
    <xf numFmtId="0" fontId="36" fillId="2" borderId="11" xfId="2" applyFont="1" applyFill="1" applyBorder="1" applyAlignment="1">
      <alignment horizontal="left" vertical="center" wrapText="1"/>
    </xf>
    <xf numFmtId="0" fontId="36" fillId="2" borderId="13" xfId="2" applyFont="1" applyFill="1" applyBorder="1" applyAlignment="1">
      <alignment horizontal="left" vertical="center" wrapText="1"/>
    </xf>
    <xf numFmtId="0" fontId="36" fillId="2" borderId="15" xfId="2" applyFont="1" applyFill="1" applyBorder="1" applyAlignment="1">
      <alignment horizontal="left" vertical="center" wrapText="1"/>
    </xf>
    <xf numFmtId="0" fontId="36" fillId="2" borderId="14" xfId="2" applyFont="1" applyFill="1" applyBorder="1" applyAlignment="1">
      <alignment horizontal="left" vertical="center" wrapText="1"/>
    </xf>
    <xf numFmtId="38" fontId="4" fillId="0" borderId="32" xfId="1"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38" fontId="36" fillId="2" borderId="21" xfId="1" applyFont="1" applyFill="1" applyBorder="1" applyAlignment="1">
      <alignment horizontal="right" vertical="center"/>
    </xf>
    <xf numFmtId="38" fontId="36" fillId="2" borderId="22" xfId="1" applyFont="1" applyFill="1" applyBorder="1" applyAlignment="1">
      <alignment horizontal="right"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15" fillId="0" borderId="0" xfId="2" applyFont="1" applyAlignment="1">
      <alignment horizontal="center" vertical="center" wrapText="1"/>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3" fillId="2" borderId="3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77" xfId="2" applyFont="1" applyFill="1" applyBorder="1" applyAlignment="1">
      <alignment horizontal="center" vertical="center"/>
    </xf>
    <xf numFmtId="0" fontId="4" fillId="2" borderId="27" xfId="2" applyFont="1" applyFill="1" applyBorder="1" applyAlignment="1">
      <alignment horizontal="center" vertical="center"/>
    </xf>
    <xf numFmtId="0" fontId="36" fillId="2" borderId="34" xfId="2" applyFont="1" applyFill="1" applyBorder="1" applyAlignment="1">
      <alignment horizontal="center" vertical="center" wrapText="1"/>
    </xf>
    <xf numFmtId="0" fontId="36" fillId="2" borderId="32" xfId="2" applyFont="1" applyFill="1" applyBorder="1" applyAlignment="1">
      <alignment horizontal="center" vertical="center" wrapText="1"/>
    </xf>
    <xf numFmtId="0" fontId="36" fillId="2" borderId="33" xfId="2" applyFont="1" applyFill="1" applyBorder="1" applyAlignment="1">
      <alignment horizontal="center" vertical="center" wrapText="1"/>
    </xf>
    <xf numFmtId="0" fontId="36" fillId="2" borderId="37" xfId="2" applyFont="1" applyFill="1" applyBorder="1" applyAlignment="1">
      <alignment horizontal="center" vertical="center" wrapText="1"/>
    </xf>
    <xf numFmtId="0" fontId="36" fillId="2" borderId="38" xfId="2" applyFont="1" applyFill="1" applyBorder="1" applyAlignment="1">
      <alignment horizontal="center" vertical="center" wrapText="1"/>
    </xf>
    <xf numFmtId="38" fontId="4" fillId="2" borderId="5" xfId="4" applyFont="1" applyFill="1" applyBorder="1" applyAlignment="1">
      <alignment horizontal="right" vertical="center" shrinkToFit="1"/>
    </xf>
    <xf numFmtId="38" fontId="13" fillId="0" borderId="75" xfId="4" applyFont="1" applyBorder="1" applyAlignment="1">
      <alignment horizontal="center" vertical="center" wrapText="1" shrinkToFit="1"/>
    </xf>
    <xf numFmtId="0" fontId="41" fillId="0" borderId="6" xfId="2" applyFont="1" applyBorder="1" applyAlignment="1">
      <alignment horizontal="center" vertical="center" shrinkToFit="1"/>
    </xf>
    <xf numFmtId="0" fontId="41" fillId="0" borderId="12" xfId="2" applyFont="1" applyBorder="1" applyAlignment="1">
      <alignment horizontal="center" vertical="center" shrinkToFit="1"/>
    </xf>
    <xf numFmtId="0" fontId="41" fillId="0" borderId="10" xfId="2" applyFont="1" applyBorder="1" applyAlignment="1">
      <alignment horizontal="center" vertical="center" shrinkToFit="1"/>
    </xf>
    <xf numFmtId="0" fontId="42" fillId="0" borderId="13" xfId="2" applyFont="1" applyBorder="1" applyAlignment="1">
      <alignment horizontal="center" vertical="center" shrinkToFit="1"/>
    </xf>
    <xf numFmtId="0" fontId="42" fillId="0" borderId="15" xfId="2" applyFont="1" applyBorder="1" applyAlignment="1">
      <alignment horizontal="center" vertical="center" shrinkToFit="1"/>
    </xf>
    <xf numFmtId="0" fontId="42" fillId="0" borderId="14" xfId="2" applyFont="1" applyBorder="1" applyAlignment="1">
      <alignment horizontal="center" vertical="center" shrinkToFit="1"/>
    </xf>
    <xf numFmtId="0" fontId="16" fillId="0" borderId="4" xfId="2" applyFont="1" applyBorder="1" applyAlignment="1">
      <alignment horizontal="center" vertical="center" wrapText="1"/>
    </xf>
    <xf numFmtId="38" fontId="4" fillId="2" borderId="6" xfId="4" applyFont="1" applyFill="1" applyBorder="1" applyAlignment="1">
      <alignment horizontal="right" vertical="center" shrinkToFit="1"/>
    </xf>
    <xf numFmtId="38" fontId="4" fillId="2" borderId="12" xfId="4" applyFont="1" applyFill="1" applyBorder="1" applyAlignment="1">
      <alignment horizontal="right" vertical="center" shrinkToFit="1"/>
    </xf>
    <xf numFmtId="38" fontId="4" fillId="2" borderId="10" xfId="4" applyFont="1" applyFill="1" applyBorder="1" applyAlignment="1">
      <alignment horizontal="right" vertical="center"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49" fontId="4" fillId="0" borderId="5"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36" fillId="2" borderId="1" xfId="2" applyFont="1" applyFill="1" applyBorder="1" applyAlignment="1">
      <alignment horizontal="center" vertical="center" shrinkToFit="1"/>
    </xf>
    <xf numFmtId="0" fontId="36" fillId="2" borderId="4" xfId="2" applyFont="1" applyFill="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29" fillId="0" borderId="2" xfId="2" applyFont="1" applyBorder="1" applyAlignment="1">
      <alignment horizontal="left" vertical="center" wrapText="1"/>
    </xf>
    <xf numFmtId="0" fontId="29" fillId="0" borderId="4" xfId="2" applyFont="1" applyBorder="1" applyAlignment="1">
      <alignment horizontal="left" vertical="center" wrapText="1"/>
    </xf>
    <xf numFmtId="0" fontId="29" fillId="0" borderId="1" xfId="2" applyFont="1" applyBorder="1" applyAlignment="1">
      <alignment horizontal="left" vertical="center" wrapText="1"/>
    </xf>
    <xf numFmtId="0" fontId="29" fillId="0" borderId="10" xfId="2" applyFont="1" applyBorder="1" applyAlignment="1">
      <alignment horizontal="left" vertical="center" wrapText="1"/>
    </xf>
    <xf numFmtId="0" fontId="29" fillId="0" borderId="5" xfId="2" applyFont="1" applyBorder="1" applyAlignment="1">
      <alignment horizontal="left" vertical="center" wrapText="1"/>
    </xf>
    <xf numFmtId="0" fontId="29" fillId="0" borderId="6" xfId="2" applyFont="1" applyBorder="1" applyAlignment="1">
      <alignment horizontal="left" vertical="center" wrapText="1"/>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3" fillId="0" borderId="5" xfId="2" applyFont="1" applyBorder="1" applyAlignment="1">
      <alignment horizontal="center" vertical="center" wrapText="1"/>
    </xf>
    <xf numFmtId="0" fontId="24" fillId="0" borderId="5" xfId="2" applyFont="1" applyBorder="1" applyAlignment="1">
      <alignment horizontal="center" vertical="center"/>
    </xf>
    <xf numFmtId="38" fontId="36" fillId="2" borderId="4" xfId="4" applyFont="1" applyFill="1" applyBorder="1" applyAlignment="1">
      <alignment horizontal="right" vertical="center" shrinkToFit="1"/>
    </xf>
    <xf numFmtId="38" fontId="36" fillId="2" borderId="4" xfId="1" applyFont="1" applyFill="1" applyBorder="1" applyAlignment="1">
      <alignment horizontal="right" vertical="center" shrinkToFit="1"/>
    </xf>
    <xf numFmtId="0" fontId="4" fillId="0" borderId="0" xfId="0" applyFont="1" applyAlignment="1">
      <alignment horizontal="left" vertical="center"/>
    </xf>
    <xf numFmtId="0" fontId="33" fillId="0" borderId="0" xfId="0" applyFont="1" applyAlignment="1">
      <alignment horizontal="left"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36" fillId="2" borderId="41" xfId="2" applyFont="1" applyFill="1" applyBorder="1" applyAlignment="1">
      <alignment horizontal="center" vertical="center" wrapText="1"/>
    </xf>
    <xf numFmtId="0" fontId="36" fillId="2" borderId="42" xfId="2" applyFont="1" applyFill="1" applyBorder="1" applyAlignment="1">
      <alignment horizontal="center" vertical="center" wrapText="1"/>
    </xf>
    <xf numFmtId="0" fontId="36" fillId="2" borderId="43" xfId="2" applyFont="1" applyFill="1" applyBorder="1" applyAlignment="1">
      <alignment horizontal="center" vertical="center" wrapText="1"/>
    </xf>
    <xf numFmtId="0" fontId="36" fillId="2" borderId="70" xfId="2" applyFont="1" applyFill="1" applyBorder="1" applyAlignment="1">
      <alignment horizontal="center" vertical="center" wrapText="1"/>
    </xf>
    <xf numFmtId="0" fontId="36" fillId="2" borderId="71" xfId="2" applyFont="1" applyFill="1" applyBorder="1" applyAlignment="1">
      <alignment horizontal="center" vertical="center" wrapText="1"/>
    </xf>
    <xf numFmtId="0" fontId="36" fillId="2" borderId="44" xfId="2" applyFont="1" applyFill="1" applyBorder="1" applyAlignment="1">
      <alignment horizontal="center" vertical="center" wrapText="1"/>
    </xf>
    <xf numFmtId="0" fontId="36" fillId="2" borderId="45" xfId="2" applyFont="1" applyFill="1" applyBorder="1" applyAlignment="1">
      <alignment horizontal="center" vertical="center" wrapText="1"/>
    </xf>
    <xf numFmtId="0" fontId="36" fillId="2" borderId="46" xfId="2" applyFont="1" applyFill="1" applyBorder="1" applyAlignment="1">
      <alignment horizontal="center" vertical="center" wrapText="1"/>
    </xf>
    <xf numFmtId="38" fontId="4" fillId="0" borderId="4" xfId="4" applyFont="1" applyBorder="1" applyAlignment="1">
      <alignment horizontal="right"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0" fillId="0" borderId="0" xfId="2" applyFont="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4"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41" fillId="2" borderId="1" xfId="2" applyFont="1" applyFill="1" applyBorder="1" applyAlignment="1">
      <alignment horizontal="center" vertical="center"/>
    </xf>
    <xf numFmtId="0" fontId="37" fillId="2" borderId="1" xfId="2" applyFont="1" applyFill="1" applyBorder="1" applyAlignment="1">
      <alignment horizontal="center" vertical="center"/>
    </xf>
    <xf numFmtId="0" fontId="37" fillId="2" borderId="3" xfId="2" applyFont="1" applyFill="1" applyBorder="1" applyAlignment="1">
      <alignment horizontal="center" vertical="center"/>
    </xf>
    <xf numFmtId="0" fontId="37" fillId="2" borderId="7" xfId="2" applyFont="1" applyFill="1" applyBorder="1" applyAlignment="1">
      <alignment horizontal="center" vertical="center"/>
    </xf>
    <xf numFmtId="0" fontId="3" fillId="0" borderId="7" xfId="2" applyFont="1" applyBorder="1" applyAlignment="1">
      <alignment horizontal="center" vertical="center"/>
    </xf>
    <xf numFmtId="0" fontId="10" fillId="2" borderId="4"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0" fillId="0" borderId="1" xfId="2" applyFont="1" applyBorder="1" applyAlignment="1">
      <alignment horizontal="center" vertical="center"/>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4" xfId="2" applyFont="1" applyBorder="1" applyAlignment="1">
      <alignment horizontal="center" vertical="center" wrapText="1"/>
    </xf>
    <xf numFmtId="0" fontId="10" fillId="0" borderId="48" xfId="2" applyFont="1" applyBorder="1" applyAlignment="1">
      <alignment horizontal="center" vertical="center"/>
    </xf>
    <xf numFmtId="0" fontId="10" fillId="0" borderId="48"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52" fillId="2" borderId="1" xfId="2" applyFont="1" applyFill="1" applyBorder="1" applyAlignment="1">
      <alignment horizontal="center" vertical="center"/>
    </xf>
    <xf numFmtId="0" fontId="39" fillId="2" borderId="3" xfId="2" applyFont="1" applyFill="1" applyBorder="1" applyAlignment="1">
      <alignment horizontal="center" vertical="center"/>
    </xf>
    <xf numFmtId="0" fontId="39" fillId="2" borderId="2" xfId="2" applyFont="1" applyFill="1" applyBorder="1" applyAlignment="1">
      <alignment horizontal="center" vertical="center"/>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6" fillId="0" borderId="5"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2" fillId="2" borderId="2" xfId="2" applyFont="1" applyFill="1" applyBorder="1" applyAlignment="1">
      <alignment horizontal="center" vertical="center" wrapText="1"/>
    </xf>
    <xf numFmtId="0" fontId="36" fillId="2" borderId="78" xfId="2" applyFont="1" applyFill="1" applyBorder="1" applyAlignment="1">
      <alignment horizontal="center" vertical="center"/>
    </xf>
    <xf numFmtId="0" fontId="37" fillId="2" borderId="78" xfId="2" applyFont="1" applyFill="1" applyBorder="1" applyAlignment="1">
      <alignment horizontal="center" vertical="center"/>
    </xf>
    <xf numFmtId="0" fontId="39" fillId="2" borderId="1" xfId="2" applyFont="1" applyFill="1" applyBorder="1" applyAlignment="1">
      <alignment horizontal="center" vertical="center"/>
    </xf>
    <xf numFmtId="38" fontId="36" fillId="0" borderId="15"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38" fillId="0" borderId="0" xfId="0" applyFont="1" applyAlignment="1">
      <alignment horizontal="center" vertical="center" wrapText="1"/>
    </xf>
    <xf numFmtId="0" fontId="36" fillId="0" borderId="15" xfId="0" applyFont="1" applyBorder="1" applyAlignment="1">
      <alignment horizontal="center" vertical="center"/>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colors>
    <mruColors>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2</xdr:row>
      <xdr:rowOff>0</xdr:rowOff>
    </xdr:from>
    <xdr:to>
      <xdr:col>16</xdr:col>
      <xdr:colOff>114300</xdr:colOff>
      <xdr:row>3</xdr:row>
      <xdr:rowOff>57150</xdr:rowOff>
    </xdr:to>
    <xdr:sp macro="" textlink="">
      <xdr:nvSpPr>
        <xdr:cNvPr id="5123" name="AutoShape 3">
          <a:extLst>
            <a:ext uri="{FF2B5EF4-FFF2-40B4-BE49-F238E27FC236}">
              <a16:creationId xmlns:a16="http://schemas.microsoft.com/office/drawing/2014/main" id="{08C7C9E1-5393-7BD6-C6FC-FAC4A5532F0E}"/>
            </a:ext>
          </a:extLst>
        </xdr:cNvPr>
        <xdr:cNvSpPr>
          <a:spLocks noChangeAspect="1" noChangeArrowheads="1"/>
        </xdr:cNvSpPr>
      </xdr:nvSpPr>
      <xdr:spPr bwMode="auto">
        <a:xfrm>
          <a:off x="2857500" y="101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57976</xdr:colOff>
      <xdr:row>1</xdr:row>
      <xdr:rowOff>778565</xdr:rowOff>
    </xdr:from>
    <xdr:to>
      <xdr:col>31</xdr:col>
      <xdr:colOff>157369</xdr:colOff>
      <xdr:row>3</xdr:row>
      <xdr:rowOff>50108</xdr:rowOff>
    </xdr:to>
    <xdr:sp macro="" textlink="">
      <xdr:nvSpPr>
        <xdr:cNvPr id="2" name="吹き出し: 線 1">
          <a:extLst>
            <a:ext uri="{FF2B5EF4-FFF2-40B4-BE49-F238E27FC236}">
              <a16:creationId xmlns:a16="http://schemas.microsoft.com/office/drawing/2014/main" id="{E98F22F5-EDCA-4244-8775-5D2B1A1D7F53}"/>
            </a:ext>
          </a:extLst>
        </xdr:cNvPr>
        <xdr:cNvSpPr/>
      </xdr:nvSpPr>
      <xdr:spPr>
        <a:xfrm>
          <a:off x="3296476" y="1010478"/>
          <a:ext cx="2766393" cy="306869"/>
        </a:xfrm>
        <a:prstGeom prst="borderCallout1">
          <a:avLst>
            <a:gd name="adj1" fmla="val 77086"/>
            <a:gd name="adj2" fmla="val 29"/>
            <a:gd name="adj3" fmla="val 139900"/>
            <a:gd name="adj4" fmla="val -15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都道府県へ提出の場合は北海道知事等に修正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8280</xdr:colOff>
      <xdr:row>1</xdr:row>
      <xdr:rowOff>41412</xdr:rowOff>
    </xdr:from>
    <xdr:to>
      <xdr:col>16</xdr:col>
      <xdr:colOff>49696</xdr:colOff>
      <xdr:row>1</xdr:row>
      <xdr:rowOff>654326</xdr:rowOff>
    </xdr:to>
    <xdr:sp macro="" textlink="">
      <xdr:nvSpPr>
        <xdr:cNvPr id="3" name="正方形/長方形 2">
          <a:extLst>
            <a:ext uri="{FF2B5EF4-FFF2-40B4-BE49-F238E27FC236}">
              <a16:creationId xmlns:a16="http://schemas.microsoft.com/office/drawing/2014/main" id="{50600D26-A428-4162-8DCC-E77CF95C9D14}"/>
            </a:ext>
          </a:extLst>
        </xdr:cNvPr>
        <xdr:cNvSpPr/>
      </xdr:nvSpPr>
      <xdr:spPr>
        <a:xfrm>
          <a:off x="198780" y="273325"/>
          <a:ext cx="2898916" cy="612914"/>
        </a:xfrm>
        <a:prstGeom prst="rect">
          <a:avLst/>
        </a:prstGeom>
        <a:solidFill>
          <a:schemeClr val="bg1"/>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mn-lt"/>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mn-lt"/>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2</xdr:colOff>
      <xdr:row>23</xdr:row>
      <xdr:rowOff>165651</xdr:rowOff>
    </xdr:from>
    <xdr:to>
      <xdr:col>44</xdr:col>
      <xdr:colOff>8284</xdr:colOff>
      <xdr:row>29</xdr:row>
      <xdr:rowOff>206237</xdr:rowOff>
    </xdr:to>
    <xdr:sp macro="" textlink="">
      <xdr:nvSpPr>
        <xdr:cNvPr id="4" name="正方形/長方形 3">
          <a:extLst>
            <a:ext uri="{FF2B5EF4-FFF2-40B4-BE49-F238E27FC236}">
              <a16:creationId xmlns:a16="http://schemas.microsoft.com/office/drawing/2014/main" id="{702A1569-3B2D-468A-9574-1E6BDD515172}"/>
            </a:ext>
          </a:extLst>
        </xdr:cNvPr>
        <xdr:cNvSpPr/>
      </xdr:nvSpPr>
      <xdr:spPr>
        <a:xfrm>
          <a:off x="190502" y="6228521"/>
          <a:ext cx="8199782" cy="137408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157369</xdr:colOff>
      <xdr:row>19</xdr:row>
      <xdr:rowOff>124239</xdr:rowOff>
    </xdr:from>
    <xdr:to>
      <xdr:col>59</xdr:col>
      <xdr:colOff>157369</xdr:colOff>
      <xdr:row>29</xdr:row>
      <xdr:rowOff>191741</xdr:rowOff>
    </xdr:to>
    <xdr:sp macro="" textlink="">
      <xdr:nvSpPr>
        <xdr:cNvPr id="5" name="吹き出し: 線 4">
          <a:extLst>
            <a:ext uri="{FF2B5EF4-FFF2-40B4-BE49-F238E27FC236}">
              <a16:creationId xmlns:a16="http://schemas.microsoft.com/office/drawing/2014/main" id="{8D839F7E-C54A-473E-98DE-DAA357C80336}"/>
            </a:ext>
          </a:extLst>
        </xdr:cNvPr>
        <xdr:cNvSpPr/>
      </xdr:nvSpPr>
      <xdr:spPr>
        <a:xfrm>
          <a:off x="8920369" y="5416826"/>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173935</xdr:colOff>
      <xdr:row>6</xdr:row>
      <xdr:rowOff>240195</xdr:rowOff>
    </xdr:from>
    <xdr:to>
      <xdr:col>48</xdr:col>
      <xdr:colOff>12742</xdr:colOff>
      <xdr:row>9</xdr:row>
      <xdr:rowOff>0</xdr:rowOff>
    </xdr:to>
    <xdr:sp macro="" textlink="">
      <xdr:nvSpPr>
        <xdr:cNvPr id="7" name="正方形/長方形 6">
          <a:extLst>
            <a:ext uri="{FF2B5EF4-FFF2-40B4-BE49-F238E27FC236}">
              <a16:creationId xmlns:a16="http://schemas.microsoft.com/office/drawing/2014/main" id="{D2D66590-2324-474A-BD6A-A088EAC4F9EE}"/>
            </a:ext>
          </a:extLst>
        </xdr:cNvPr>
        <xdr:cNvSpPr/>
      </xdr:nvSpPr>
      <xdr:spPr>
        <a:xfrm>
          <a:off x="173935" y="2592456"/>
          <a:ext cx="8982807" cy="5549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19</xdr:col>
      <xdr:colOff>182217</xdr:colOff>
      <xdr:row>16</xdr:row>
      <xdr:rowOff>0</xdr:rowOff>
    </xdr:from>
    <xdr:to>
      <xdr:col>43</xdr:col>
      <xdr:colOff>182217</xdr:colOff>
      <xdr:row>17</xdr:row>
      <xdr:rowOff>8282</xdr:rowOff>
    </xdr:to>
    <xdr:sp macro="" textlink="">
      <xdr:nvSpPr>
        <xdr:cNvPr id="10" name="正方形/長方形 9">
          <a:extLst>
            <a:ext uri="{FF2B5EF4-FFF2-40B4-BE49-F238E27FC236}">
              <a16:creationId xmlns:a16="http://schemas.microsoft.com/office/drawing/2014/main" id="{773D99B9-E141-4EF0-B242-76DAF89D013F}"/>
            </a:ext>
          </a:extLst>
        </xdr:cNvPr>
        <xdr:cNvSpPr/>
      </xdr:nvSpPr>
      <xdr:spPr>
        <a:xfrm>
          <a:off x="3801717" y="4721087"/>
          <a:ext cx="4572000" cy="20706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14526</xdr:colOff>
      <xdr:row>98</xdr:row>
      <xdr:rowOff>3049</xdr:rowOff>
    </xdr:from>
    <xdr:to>
      <xdr:col>46</xdr:col>
      <xdr:colOff>165652</xdr:colOff>
      <xdr:row>101</xdr:row>
      <xdr:rowOff>0</xdr:rowOff>
    </xdr:to>
    <xdr:sp macro="" textlink="">
      <xdr:nvSpPr>
        <xdr:cNvPr id="106" name="正方形/長方形 5">
          <a:extLst>
            <a:ext uri="{FF2B5EF4-FFF2-40B4-BE49-F238E27FC236}">
              <a16:creationId xmlns:a16="http://schemas.microsoft.com/office/drawing/2014/main" id="{426524BB-A6E2-42BE-B14E-99FD22FBD0F1}"/>
            </a:ext>
          </a:extLst>
        </xdr:cNvPr>
        <xdr:cNvSpPr/>
      </xdr:nvSpPr>
      <xdr:spPr>
        <a:xfrm flipV="1">
          <a:off x="7667656" y="28834810"/>
          <a:ext cx="879996" cy="186882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8283</xdr:colOff>
      <xdr:row>104</xdr:row>
      <xdr:rowOff>140804</xdr:rowOff>
    </xdr:from>
    <xdr:to>
      <xdr:col>38</xdr:col>
      <xdr:colOff>107673</xdr:colOff>
      <xdr:row>107</xdr:row>
      <xdr:rowOff>41414</xdr:rowOff>
    </xdr:to>
    <xdr:sp macro="" textlink="">
      <xdr:nvSpPr>
        <xdr:cNvPr id="107" name="テキスト ボックス 93">
          <a:extLst>
            <a:ext uri="{FF2B5EF4-FFF2-40B4-BE49-F238E27FC236}">
              <a16:creationId xmlns:a16="http://schemas.microsoft.com/office/drawing/2014/main" id="{27EC5C8E-E38D-4998-92E5-005E8EEC3F2E}"/>
            </a:ext>
          </a:extLst>
        </xdr:cNvPr>
        <xdr:cNvSpPr txBox="1"/>
      </xdr:nvSpPr>
      <xdr:spPr>
        <a:xfrm>
          <a:off x="1283805" y="31291695"/>
          <a:ext cx="5748129" cy="347871"/>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0</xdr:col>
      <xdr:colOff>11595</xdr:colOff>
      <xdr:row>84</xdr:row>
      <xdr:rowOff>207060</xdr:rowOff>
    </xdr:from>
    <xdr:to>
      <xdr:col>13</xdr:col>
      <xdr:colOff>0</xdr:colOff>
      <xdr:row>86</xdr:row>
      <xdr:rowOff>19855</xdr:rowOff>
    </xdr:to>
    <xdr:sp macro="" textlink="">
      <xdr:nvSpPr>
        <xdr:cNvPr id="154" name="正方形/長方形 95">
          <a:extLst>
            <a:ext uri="{FF2B5EF4-FFF2-40B4-BE49-F238E27FC236}">
              <a16:creationId xmlns:a16="http://schemas.microsoft.com/office/drawing/2014/main" id="{AC305B97-0037-4D86-8D34-AAAEE74BFA94}"/>
            </a:ext>
          </a:extLst>
        </xdr:cNvPr>
        <xdr:cNvSpPr/>
      </xdr:nvSpPr>
      <xdr:spPr>
        <a:xfrm>
          <a:off x="11595" y="25907995"/>
          <a:ext cx="2357231"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0</xdr:col>
      <xdr:colOff>0</xdr:colOff>
      <xdr:row>97</xdr:row>
      <xdr:rowOff>226943</xdr:rowOff>
    </xdr:from>
    <xdr:to>
      <xdr:col>14</xdr:col>
      <xdr:colOff>124240</xdr:colOff>
      <xdr:row>99</xdr:row>
      <xdr:rowOff>39738</xdr:rowOff>
    </xdr:to>
    <xdr:sp macro="" textlink="">
      <xdr:nvSpPr>
        <xdr:cNvPr id="155" name="正方形/長方形 97">
          <a:extLst>
            <a:ext uri="{FF2B5EF4-FFF2-40B4-BE49-F238E27FC236}">
              <a16:creationId xmlns:a16="http://schemas.microsoft.com/office/drawing/2014/main" id="{7448293F-7A4A-421B-BDE4-83A58941EF3E}"/>
            </a:ext>
          </a:extLst>
        </xdr:cNvPr>
        <xdr:cNvSpPr/>
      </xdr:nvSpPr>
      <xdr:spPr>
        <a:xfrm>
          <a:off x="0" y="28909617"/>
          <a:ext cx="2675283"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53</xdr:col>
      <xdr:colOff>107672</xdr:colOff>
      <xdr:row>193</xdr:row>
      <xdr:rowOff>33129</xdr:rowOff>
    </xdr:from>
    <xdr:to>
      <xdr:col>66</xdr:col>
      <xdr:colOff>364435</xdr:colOff>
      <xdr:row>195</xdr:row>
      <xdr:rowOff>728870</xdr:rowOff>
    </xdr:to>
    <xdr:sp macro="" textlink="">
      <xdr:nvSpPr>
        <xdr:cNvPr id="411" name="吹き出し: 線 5">
          <a:extLst>
            <a:ext uri="{FF2B5EF4-FFF2-40B4-BE49-F238E27FC236}">
              <a16:creationId xmlns:a16="http://schemas.microsoft.com/office/drawing/2014/main" id="{9848C29C-2152-4F50-9ED0-5DA98F7E84AB}"/>
            </a:ext>
          </a:extLst>
        </xdr:cNvPr>
        <xdr:cNvSpPr/>
      </xdr:nvSpPr>
      <xdr:spPr>
        <a:xfrm>
          <a:off x="9765194" y="54441586"/>
          <a:ext cx="2592458" cy="1424610"/>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82826</xdr:colOff>
      <xdr:row>112</xdr:row>
      <xdr:rowOff>198782</xdr:rowOff>
    </xdr:from>
    <xdr:to>
      <xdr:col>60</xdr:col>
      <xdr:colOff>99392</xdr:colOff>
      <xdr:row>125</xdr:row>
      <xdr:rowOff>198783</xdr:rowOff>
    </xdr:to>
    <xdr:sp macro="" textlink="">
      <xdr:nvSpPr>
        <xdr:cNvPr id="100" name="正方形/長方形 52">
          <a:extLst>
            <a:ext uri="{FF2B5EF4-FFF2-40B4-BE49-F238E27FC236}">
              <a16:creationId xmlns:a16="http://schemas.microsoft.com/office/drawing/2014/main" id="{BCE9EDC6-6FC5-4A27-8AC2-8AFD166D0D3C}"/>
            </a:ext>
          </a:extLst>
        </xdr:cNvPr>
        <xdr:cNvSpPr/>
      </xdr:nvSpPr>
      <xdr:spPr>
        <a:xfrm>
          <a:off x="265043" y="29320434"/>
          <a:ext cx="10767392" cy="3014871"/>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21</xdr:col>
      <xdr:colOff>24849</xdr:colOff>
      <xdr:row>59</xdr:row>
      <xdr:rowOff>911089</xdr:rowOff>
    </xdr:from>
    <xdr:to>
      <xdr:col>33</xdr:col>
      <xdr:colOff>140806</xdr:colOff>
      <xdr:row>59</xdr:row>
      <xdr:rowOff>1474305</xdr:rowOff>
    </xdr:to>
    <xdr:sp macro="" textlink="">
      <xdr:nvSpPr>
        <xdr:cNvPr id="31" name="テキスト ボックス 54">
          <a:extLst>
            <a:ext uri="{FF2B5EF4-FFF2-40B4-BE49-F238E27FC236}">
              <a16:creationId xmlns:a16="http://schemas.microsoft.com/office/drawing/2014/main" id="{3CDE9404-84F6-43CF-944D-F7E8BCFDE3BA}"/>
            </a:ext>
          </a:extLst>
        </xdr:cNvPr>
        <xdr:cNvSpPr txBox="1"/>
      </xdr:nvSpPr>
      <xdr:spPr>
        <a:xfrm>
          <a:off x="3851414" y="15173741"/>
          <a:ext cx="2302566" cy="563216"/>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補助事業事務担当者：○○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役割：申請書類等の作成</a:t>
          </a:r>
        </a:p>
      </xdr:txBody>
    </xdr:sp>
    <xdr:clientData/>
  </xdr:twoCellAnchor>
  <xdr:twoCellAnchor>
    <xdr:from>
      <xdr:col>2</xdr:col>
      <xdr:colOff>8282</xdr:colOff>
      <xdr:row>225</xdr:row>
      <xdr:rowOff>0</xdr:rowOff>
    </xdr:from>
    <xdr:to>
      <xdr:col>60</xdr:col>
      <xdr:colOff>91109</xdr:colOff>
      <xdr:row>230</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74544</xdr:colOff>
      <xdr:row>29</xdr:row>
      <xdr:rowOff>33130</xdr:rowOff>
    </xdr:from>
    <xdr:to>
      <xdr:col>60</xdr:col>
      <xdr:colOff>128635</xdr:colOff>
      <xdr:row>34</xdr:row>
      <xdr:rowOff>132680</xdr:rowOff>
    </xdr:to>
    <xdr:sp macro="" textlink="">
      <xdr:nvSpPr>
        <xdr:cNvPr id="5" name="吹き出し: 線 39">
          <a:extLst>
            <a:ext uri="{FF2B5EF4-FFF2-40B4-BE49-F238E27FC236}">
              <a16:creationId xmlns:a16="http://schemas.microsoft.com/office/drawing/2014/main" id="{EFFF0E39-E3A1-43F3-A9D0-A5B3A41892B7}"/>
            </a:ext>
          </a:extLst>
        </xdr:cNvPr>
        <xdr:cNvSpPr/>
      </xdr:nvSpPr>
      <xdr:spPr>
        <a:xfrm>
          <a:off x="8456544" y="7214152"/>
          <a:ext cx="2605134" cy="919528"/>
        </a:xfrm>
        <a:prstGeom prst="borderCallout1">
          <a:avLst>
            <a:gd name="adj1" fmla="val 45588"/>
            <a:gd name="adj2" fmla="val -153"/>
            <a:gd name="adj3" fmla="val 24003"/>
            <a:gd name="adj4" fmla="val -22099"/>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過去にこれらの事業実施がある場合は、もれなく（複数の場合すべてについて）記入してください。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24848</xdr:colOff>
      <xdr:row>12</xdr:row>
      <xdr:rowOff>248478</xdr:rowOff>
    </xdr:from>
    <xdr:to>
      <xdr:col>19</xdr:col>
      <xdr:colOff>174890</xdr:colOff>
      <xdr:row>17</xdr:row>
      <xdr:rowOff>191615</xdr:rowOff>
    </xdr:to>
    <xdr:sp macro="" textlink="">
      <xdr:nvSpPr>
        <xdr:cNvPr id="7" name="吹き出し: 線 34">
          <a:extLst>
            <a:ext uri="{FF2B5EF4-FFF2-40B4-BE49-F238E27FC236}">
              <a16:creationId xmlns:a16="http://schemas.microsoft.com/office/drawing/2014/main" id="{5304C55F-3EA2-42B5-9103-F78B99526A03}"/>
            </a:ext>
          </a:extLst>
        </xdr:cNvPr>
        <xdr:cNvSpPr/>
      </xdr:nvSpPr>
      <xdr:spPr>
        <a:xfrm>
          <a:off x="24848" y="3677478"/>
          <a:ext cx="3612172" cy="1293202"/>
        </a:xfrm>
        <a:prstGeom prst="borderCallout1">
          <a:avLst>
            <a:gd name="adj1" fmla="val 101008"/>
            <a:gd name="adj2" fmla="val 70302"/>
            <a:gd name="adj3" fmla="val 163191"/>
            <a:gd name="adj4" fmla="val 9447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（空欄だと記載漏れと誤認する恐れがあります。）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9</xdr:row>
      <xdr:rowOff>149087</xdr:rowOff>
    </xdr:from>
    <xdr:to>
      <xdr:col>61</xdr:col>
      <xdr:colOff>124239</xdr:colOff>
      <xdr:row>14</xdr:row>
      <xdr:rowOff>234015</xdr:rowOff>
    </xdr:to>
    <xdr:sp macro="" textlink="">
      <xdr:nvSpPr>
        <xdr:cNvPr id="8" name="吹き出し: 線 5">
          <a:extLst>
            <a:ext uri="{FF2B5EF4-FFF2-40B4-BE49-F238E27FC236}">
              <a16:creationId xmlns:a16="http://schemas.microsoft.com/office/drawing/2014/main" id="{8AB5C27F-F9D0-4F02-AD77-E4FBF51AEB1A}"/>
            </a:ext>
          </a:extLst>
        </xdr:cNvPr>
        <xdr:cNvSpPr/>
      </xdr:nvSpPr>
      <xdr:spPr>
        <a:xfrm>
          <a:off x="9582978" y="2642152"/>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107674</xdr:colOff>
      <xdr:row>14</xdr:row>
      <xdr:rowOff>231912</xdr:rowOff>
    </xdr:from>
    <xdr:to>
      <xdr:col>55</xdr:col>
      <xdr:colOff>128188</xdr:colOff>
      <xdr:row>19</xdr:row>
      <xdr:rowOff>33130</xdr:rowOff>
    </xdr:to>
    <xdr:cxnSp macro="">
      <xdr:nvCxnSpPr>
        <xdr:cNvPr id="9" name="直線コネクタ 8">
          <a:extLst>
            <a:ext uri="{FF2B5EF4-FFF2-40B4-BE49-F238E27FC236}">
              <a16:creationId xmlns:a16="http://schemas.microsoft.com/office/drawing/2014/main" id="{FE5C1FC3-3122-41C5-B578-B1D51F4B4B38}"/>
            </a:ext>
          </a:extLst>
        </xdr:cNvPr>
        <xdr:cNvCxnSpPr/>
      </xdr:nvCxnSpPr>
      <xdr:spPr>
        <a:xfrm flipH="1">
          <a:off x="9582978" y="4240695"/>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10</xdr:col>
      <xdr:colOff>124240</xdr:colOff>
      <xdr:row>238</xdr:row>
      <xdr:rowOff>165652</xdr:rowOff>
    </xdr:from>
    <xdr:to>
      <xdr:col>32</xdr:col>
      <xdr:colOff>38293</xdr:colOff>
      <xdr:row>240</xdr:row>
      <xdr:rowOff>160682</xdr:rowOff>
    </xdr:to>
    <xdr:sp macro="" textlink="">
      <xdr:nvSpPr>
        <xdr:cNvPr id="11" name="吹き出し: 線 23">
          <a:extLst>
            <a:ext uri="{FF2B5EF4-FFF2-40B4-BE49-F238E27FC236}">
              <a16:creationId xmlns:a16="http://schemas.microsoft.com/office/drawing/2014/main" id="{163FA691-F02D-4B69-8B30-52B7D1FC1135}"/>
            </a:ext>
          </a:extLst>
        </xdr:cNvPr>
        <xdr:cNvSpPr/>
      </xdr:nvSpPr>
      <xdr:spPr>
        <a:xfrm>
          <a:off x="1946414" y="66161478"/>
          <a:ext cx="3922836" cy="342900"/>
        </a:xfrm>
        <a:prstGeom prst="borderCallout1">
          <a:avLst>
            <a:gd name="adj1" fmla="val -71601"/>
            <a:gd name="adj2" fmla="val -25638"/>
            <a:gd name="adj3" fmla="val 39758"/>
            <a:gd name="adj4" fmla="val -67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該当する場合は、チェックを入れてください。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132523</xdr:colOff>
      <xdr:row>240</xdr:row>
      <xdr:rowOff>0</xdr:rowOff>
    </xdr:from>
    <xdr:to>
      <xdr:col>10</xdr:col>
      <xdr:colOff>118982</xdr:colOff>
      <xdr:row>242</xdr:row>
      <xdr:rowOff>119588</xdr:rowOff>
    </xdr:to>
    <xdr:cxnSp macro="">
      <xdr:nvCxnSpPr>
        <xdr:cNvPr id="12" name="直線コネクタ 11">
          <a:extLst>
            <a:ext uri="{FF2B5EF4-FFF2-40B4-BE49-F238E27FC236}">
              <a16:creationId xmlns:a16="http://schemas.microsoft.com/office/drawing/2014/main" id="{46D6E36D-8C0B-4569-862B-EC56F515BB6D}"/>
            </a:ext>
          </a:extLst>
        </xdr:cNvPr>
        <xdr:cNvCxnSpPr>
          <a:cxnSpLocks/>
        </xdr:cNvCxnSpPr>
      </xdr:nvCxnSpPr>
      <xdr:spPr>
        <a:xfrm flipV="1">
          <a:off x="1043610" y="66343696"/>
          <a:ext cx="897546" cy="467457"/>
        </a:xfrm>
        <a:prstGeom prst="line">
          <a:avLst/>
        </a:prstGeom>
        <a:noFill/>
        <a:ln w="28575" cap="flat" cmpd="sng" algn="ctr">
          <a:solidFill>
            <a:schemeClr val="accent2"/>
          </a:solidFill>
          <a:prstDash val="solid"/>
          <a:miter lim="800000"/>
        </a:ln>
        <a:effectLst/>
      </xdr:spPr>
    </xdr:cxnSp>
    <xdr:clientData/>
  </xdr:twoCellAnchor>
  <xdr:twoCellAnchor>
    <xdr:from>
      <xdr:col>33</xdr:col>
      <xdr:colOff>60094</xdr:colOff>
      <xdr:row>213</xdr:row>
      <xdr:rowOff>41412</xdr:rowOff>
    </xdr:from>
    <xdr:to>
      <xdr:col>59</xdr:col>
      <xdr:colOff>165652</xdr:colOff>
      <xdr:row>224</xdr:row>
      <xdr:rowOff>149086</xdr:rowOff>
    </xdr:to>
    <xdr:sp macro="" textlink="">
      <xdr:nvSpPr>
        <xdr:cNvPr id="415" name="吹き出し: 線 5">
          <a:extLst>
            <a:ext uri="{FF2B5EF4-FFF2-40B4-BE49-F238E27FC236}">
              <a16:creationId xmlns:a16="http://schemas.microsoft.com/office/drawing/2014/main" id="{E1043A0F-0A23-4CC5-90B6-7709993A6D0E}"/>
            </a:ext>
          </a:extLst>
        </xdr:cNvPr>
        <xdr:cNvSpPr/>
      </xdr:nvSpPr>
      <xdr:spPr>
        <a:xfrm>
          <a:off x="6073268" y="65664521"/>
          <a:ext cx="4843210" cy="2435087"/>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0</xdr:colOff>
      <xdr:row>217</xdr:row>
      <xdr:rowOff>4213</xdr:rowOff>
    </xdr:from>
    <xdr:to>
      <xdr:col>17</xdr:col>
      <xdr:colOff>176954</xdr:colOff>
      <xdr:row>219</xdr:row>
      <xdr:rowOff>10326</xdr:rowOff>
    </xdr:to>
    <xdr:sp macro="" textlink="">
      <xdr:nvSpPr>
        <xdr:cNvPr id="14" name="正方形/長方形 13">
          <a:extLst>
            <a:ext uri="{FF2B5EF4-FFF2-40B4-BE49-F238E27FC236}">
              <a16:creationId xmlns:a16="http://schemas.microsoft.com/office/drawing/2014/main" id="{B78C40E6-1A41-4E2F-824F-9381E7EAC697}"/>
            </a:ext>
          </a:extLst>
        </xdr:cNvPr>
        <xdr:cNvSpPr/>
      </xdr:nvSpPr>
      <xdr:spPr>
        <a:xfrm>
          <a:off x="364435" y="62744974"/>
          <a:ext cx="2910215" cy="58589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34</xdr:col>
      <xdr:colOff>134492</xdr:colOff>
      <xdr:row>59</xdr:row>
      <xdr:rowOff>82827</xdr:rowOff>
    </xdr:from>
    <xdr:to>
      <xdr:col>46</xdr:col>
      <xdr:colOff>8283</xdr:colOff>
      <xdr:row>59</xdr:row>
      <xdr:rowOff>679174</xdr:rowOff>
    </xdr:to>
    <xdr:sp macro="" textlink="">
      <xdr:nvSpPr>
        <xdr:cNvPr id="16" name="テキスト ボックス 21">
          <a:extLst>
            <a:ext uri="{FF2B5EF4-FFF2-40B4-BE49-F238E27FC236}">
              <a16:creationId xmlns:a16="http://schemas.microsoft.com/office/drawing/2014/main" id="{1F0105F9-4E8F-4CE3-B8D8-2A32EDFCD7CD}"/>
            </a:ext>
          </a:extLst>
        </xdr:cNvPr>
        <xdr:cNvSpPr txBox="1"/>
      </xdr:nvSpPr>
      <xdr:spPr>
        <a:xfrm>
          <a:off x="6329883" y="14345479"/>
          <a:ext cx="2060400" cy="59634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mn-lt"/>
              <a:ea typeface="+mn-ea"/>
              <a:cs typeface="+mn-cs"/>
            </a:rPr>
            <a:t>事業統括：○○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役割：事業の進捗管理</a:t>
          </a:r>
        </a:p>
      </xdr:txBody>
    </xdr:sp>
    <xdr:clientData/>
  </xdr:twoCellAnchor>
  <xdr:twoCellAnchor>
    <xdr:from>
      <xdr:col>46</xdr:col>
      <xdr:colOff>164118</xdr:colOff>
      <xdr:row>59</xdr:row>
      <xdr:rowOff>909112</xdr:rowOff>
    </xdr:from>
    <xdr:to>
      <xdr:col>57</xdr:col>
      <xdr:colOff>8283</xdr:colOff>
      <xdr:row>59</xdr:row>
      <xdr:rowOff>1482587</xdr:rowOff>
    </xdr:to>
    <xdr:sp macro="" textlink="">
      <xdr:nvSpPr>
        <xdr:cNvPr id="17" name="テキスト ボックス 33">
          <a:extLst>
            <a:ext uri="{FF2B5EF4-FFF2-40B4-BE49-F238E27FC236}">
              <a16:creationId xmlns:a16="http://schemas.microsoft.com/office/drawing/2014/main" id="{A4F72996-38D2-424E-9AE9-1C0F05B987B5}"/>
            </a:ext>
          </a:extLst>
        </xdr:cNvPr>
        <xdr:cNvSpPr txBox="1"/>
      </xdr:nvSpPr>
      <xdr:spPr>
        <a:xfrm>
          <a:off x="8546118" y="15171764"/>
          <a:ext cx="1848556" cy="5734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発注担当者：○○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役割：コンバインの発注</a:t>
          </a:r>
        </a:p>
      </xdr:txBody>
    </xdr:sp>
    <xdr:clientData/>
  </xdr:twoCellAnchor>
  <xdr:twoCellAnchor>
    <xdr:from>
      <xdr:col>40</xdr:col>
      <xdr:colOff>71387</xdr:colOff>
      <xdr:row>59</xdr:row>
      <xdr:rowOff>679174</xdr:rowOff>
    </xdr:from>
    <xdr:to>
      <xdr:col>40</xdr:col>
      <xdr:colOff>72120</xdr:colOff>
      <xdr:row>59</xdr:row>
      <xdr:rowOff>903760</xdr:rowOff>
    </xdr:to>
    <xdr:cxnSp macro="">
      <xdr:nvCxnSpPr>
        <xdr:cNvPr id="18" name="直線コネクタ 17">
          <a:extLst>
            <a:ext uri="{FF2B5EF4-FFF2-40B4-BE49-F238E27FC236}">
              <a16:creationId xmlns:a16="http://schemas.microsoft.com/office/drawing/2014/main" id="{79529C71-55E6-414E-8A70-E43A41E562AE}"/>
            </a:ext>
          </a:extLst>
        </xdr:cNvPr>
        <xdr:cNvCxnSpPr>
          <a:stCxn id="16" idx="2"/>
          <a:endCxn id="21" idx="0"/>
        </xdr:cNvCxnSpPr>
      </xdr:nvCxnSpPr>
      <xdr:spPr>
        <a:xfrm>
          <a:off x="7360083" y="14941826"/>
          <a:ext cx="733" cy="224586"/>
        </a:xfrm>
        <a:prstGeom prst="line">
          <a:avLst/>
        </a:prstGeom>
        <a:noFill/>
        <a:ln w="6350" cap="flat" cmpd="sng" algn="ctr">
          <a:solidFill>
            <a:srgbClr val="0070C0"/>
          </a:solidFill>
          <a:prstDash val="solid"/>
          <a:miter lim="800000"/>
        </a:ln>
        <a:effectLst/>
      </xdr:spPr>
    </xdr:cxnSp>
    <xdr:clientData/>
  </xdr:twoCellAnchor>
  <xdr:twoCellAnchor>
    <xdr:from>
      <xdr:col>35</xdr:col>
      <xdr:colOff>111109</xdr:colOff>
      <xdr:row>59</xdr:row>
      <xdr:rowOff>903760</xdr:rowOff>
    </xdr:from>
    <xdr:to>
      <xdr:col>45</xdr:col>
      <xdr:colOff>33130</xdr:colOff>
      <xdr:row>59</xdr:row>
      <xdr:rowOff>1482588</xdr:rowOff>
    </xdr:to>
    <xdr:sp macro="" textlink="">
      <xdr:nvSpPr>
        <xdr:cNvPr id="21" name="テキスト ボックス 4">
          <a:extLst>
            <a:ext uri="{FF2B5EF4-FFF2-40B4-BE49-F238E27FC236}">
              <a16:creationId xmlns:a16="http://schemas.microsoft.com/office/drawing/2014/main" id="{2C3B24B3-EDB7-4DFE-A4CD-5D84E3315A12}"/>
            </a:ext>
          </a:extLst>
        </xdr:cNvPr>
        <xdr:cNvSpPr txBox="1"/>
      </xdr:nvSpPr>
      <xdr:spPr>
        <a:xfrm>
          <a:off x="6488718" y="15166412"/>
          <a:ext cx="1744195" cy="578828"/>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会計担当者：○○　○○</a:t>
          </a:r>
          <a:endParaRPr kumimoji="1" lang="en-US" altLang="ja-JP"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役割：証憑整理</a:t>
          </a:r>
        </a:p>
      </xdr:txBody>
    </xdr:sp>
    <xdr:clientData/>
  </xdr:twoCellAnchor>
  <xdr:twoCellAnchor>
    <xdr:from>
      <xdr:col>44</xdr:col>
      <xdr:colOff>24848</xdr:colOff>
      <xdr:row>59</xdr:row>
      <xdr:rowOff>687458</xdr:rowOff>
    </xdr:from>
    <xdr:to>
      <xdr:col>51</xdr:col>
      <xdr:colOff>177309</xdr:colOff>
      <xdr:row>59</xdr:row>
      <xdr:rowOff>909112</xdr:rowOff>
    </xdr:to>
    <xdr:cxnSp macro="">
      <xdr:nvCxnSpPr>
        <xdr:cNvPr id="22" name="直線コネクタ 6">
          <a:extLst>
            <a:ext uri="{FF2B5EF4-FFF2-40B4-BE49-F238E27FC236}">
              <a16:creationId xmlns:a16="http://schemas.microsoft.com/office/drawing/2014/main" id="{A519BCAF-22FE-494A-9EF1-C1EB22CCC13C}"/>
            </a:ext>
          </a:extLst>
        </xdr:cNvPr>
        <xdr:cNvCxnSpPr>
          <a:cxnSpLocks/>
          <a:endCxn id="17" idx="0"/>
        </xdr:cNvCxnSpPr>
      </xdr:nvCxnSpPr>
      <xdr:spPr>
        <a:xfrm>
          <a:off x="8042413" y="14950110"/>
          <a:ext cx="1427983" cy="221654"/>
        </a:xfrm>
        <a:prstGeom prst="line">
          <a:avLst/>
        </a:prstGeom>
        <a:noFill/>
        <a:ln w="6350" cap="flat" cmpd="sng" algn="ctr">
          <a:solidFill>
            <a:srgbClr val="0070C0"/>
          </a:solidFill>
          <a:prstDash val="solid"/>
          <a:miter lim="800000"/>
        </a:ln>
        <a:effectLst/>
      </xdr:spPr>
    </xdr:cxnSp>
    <xdr:clientData/>
  </xdr:twoCellAnchor>
  <xdr:twoCellAnchor>
    <xdr:from>
      <xdr:col>32</xdr:col>
      <xdr:colOff>0</xdr:colOff>
      <xdr:row>89</xdr:row>
      <xdr:rowOff>163679</xdr:rowOff>
    </xdr:from>
    <xdr:to>
      <xdr:col>56</xdr:col>
      <xdr:colOff>171896</xdr:colOff>
      <xdr:row>91</xdr:row>
      <xdr:rowOff>5258</xdr:rowOff>
    </xdr:to>
    <xdr:sp macro="" textlink="">
      <xdr:nvSpPr>
        <xdr:cNvPr id="113" name="正方形/長方形 60">
          <a:extLst>
            <a:ext uri="{FF2B5EF4-FFF2-40B4-BE49-F238E27FC236}">
              <a16:creationId xmlns:a16="http://schemas.microsoft.com/office/drawing/2014/main" id="{42E69E70-652E-4097-B2D5-FF8061E1B5C8}"/>
            </a:ext>
          </a:extLst>
        </xdr:cNvPr>
        <xdr:cNvSpPr/>
      </xdr:nvSpPr>
      <xdr:spPr>
        <a:xfrm>
          <a:off x="5830957" y="25756940"/>
          <a:ext cx="4545113" cy="4462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19495</xdr:colOff>
      <xdr:row>85</xdr:row>
      <xdr:rowOff>1401</xdr:rowOff>
    </xdr:from>
    <xdr:to>
      <xdr:col>57</xdr:col>
      <xdr:colOff>9397</xdr:colOff>
      <xdr:row>89</xdr:row>
      <xdr:rowOff>8282</xdr:rowOff>
    </xdr:to>
    <xdr:sp macro="" textlink="">
      <xdr:nvSpPr>
        <xdr:cNvPr id="112" name="正方形/長方形 61">
          <a:extLst>
            <a:ext uri="{FF2B5EF4-FFF2-40B4-BE49-F238E27FC236}">
              <a16:creationId xmlns:a16="http://schemas.microsoft.com/office/drawing/2014/main" id="{F5F68655-33A8-4F66-8708-E8D666C7072A}"/>
            </a:ext>
          </a:extLst>
        </xdr:cNvPr>
        <xdr:cNvSpPr/>
      </xdr:nvSpPr>
      <xdr:spPr>
        <a:xfrm flipV="1">
          <a:off x="9677017" y="25934249"/>
          <a:ext cx="718771" cy="120785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82826</xdr:colOff>
      <xdr:row>82</xdr:row>
      <xdr:rowOff>41413</xdr:rowOff>
    </xdr:from>
    <xdr:to>
      <xdr:col>61</xdr:col>
      <xdr:colOff>149087</xdr:colOff>
      <xdr:row>84</xdr:row>
      <xdr:rowOff>99391</xdr:rowOff>
    </xdr:to>
    <xdr:sp macro="" textlink="">
      <xdr:nvSpPr>
        <xdr:cNvPr id="125" name="吹き出し: 線 62">
          <a:extLst>
            <a:ext uri="{FF2B5EF4-FFF2-40B4-BE49-F238E27FC236}">
              <a16:creationId xmlns:a16="http://schemas.microsoft.com/office/drawing/2014/main" id="{E6790E56-C0C9-4BF6-831D-9D05871E326A}"/>
            </a:ext>
          </a:extLst>
        </xdr:cNvPr>
        <xdr:cNvSpPr/>
      </xdr:nvSpPr>
      <xdr:spPr>
        <a:xfrm>
          <a:off x="9558130" y="25427609"/>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56</xdr:col>
      <xdr:colOff>171896</xdr:colOff>
      <xdr:row>84</xdr:row>
      <xdr:rowOff>91108</xdr:rowOff>
    </xdr:from>
    <xdr:to>
      <xdr:col>59</xdr:col>
      <xdr:colOff>3614</xdr:colOff>
      <xdr:row>90</xdr:row>
      <xdr:rowOff>204567</xdr:rowOff>
    </xdr:to>
    <xdr:cxnSp macro="">
      <xdr:nvCxnSpPr>
        <xdr:cNvPr id="117" name="直線コネクタ 23">
          <a:extLst>
            <a:ext uri="{FF2B5EF4-FFF2-40B4-BE49-F238E27FC236}">
              <a16:creationId xmlns:a16="http://schemas.microsoft.com/office/drawing/2014/main" id="{A0A46B7B-70C1-4298-BE23-00059CC74227}"/>
            </a:ext>
          </a:extLst>
        </xdr:cNvPr>
        <xdr:cNvCxnSpPr>
          <a:stCxn id="113" idx="3"/>
        </xdr:cNvCxnSpPr>
      </xdr:nvCxnSpPr>
      <xdr:spPr>
        <a:xfrm flipV="1">
          <a:off x="10376070" y="24251478"/>
          <a:ext cx="378370" cy="1728567"/>
        </a:xfrm>
        <a:prstGeom prst="line">
          <a:avLst/>
        </a:prstGeom>
        <a:noFill/>
        <a:ln w="28575" cap="flat" cmpd="sng" algn="ctr">
          <a:solidFill>
            <a:schemeClr val="accent2"/>
          </a:solidFill>
          <a:prstDash val="solid"/>
          <a:miter lim="800000"/>
        </a:ln>
        <a:effectLst/>
      </xdr:spPr>
    </xdr:cxnSp>
    <xdr:clientData/>
  </xdr:twoCellAnchor>
  <xdr:twoCellAnchor>
    <xdr:from>
      <xdr:col>27</xdr:col>
      <xdr:colOff>49695</xdr:colOff>
      <xdr:row>128</xdr:row>
      <xdr:rowOff>49694</xdr:rowOff>
    </xdr:from>
    <xdr:to>
      <xdr:col>43</xdr:col>
      <xdr:colOff>157369</xdr:colOff>
      <xdr:row>133</xdr:row>
      <xdr:rowOff>190500</xdr:rowOff>
    </xdr:to>
    <xdr:sp macro="" textlink="">
      <xdr:nvSpPr>
        <xdr:cNvPr id="70" name="吹き出し: 線 69">
          <a:extLst>
            <a:ext uri="{FF2B5EF4-FFF2-40B4-BE49-F238E27FC236}">
              <a16:creationId xmlns:a16="http://schemas.microsoft.com/office/drawing/2014/main" id="{ABEF29B5-DFA7-4D85-8CE2-0A22084BE8C1}"/>
            </a:ext>
          </a:extLst>
        </xdr:cNvPr>
        <xdr:cNvSpPr/>
      </xdr:nvSpPr>
      <xdr:spPr>
        <a:xfrm>
          <a:off x="4969565" y="32881955"/>
          <a:ext cx="3023152" cy="1267241"/>
        </a:xfrm>
        <a:prstGeom prst="borderCallout1">
          <a:avLst>
            <a:gd name="adj1" fmla="val 9142"/>
            <a:gd name="adj2" fmla="val -552"/>
            <a:gd name="adj3" fmla="val 34736"/>
            <a:gd name="adj4" fmla="val -224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令和８年度内に事業が完了する必要があります。遅くとも令和９年３月３１日までの日付を入力してください。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（基本的には機械の納入予定日となります）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0</xdr:colOff>
      <xdr:row>158</xdr:row>
      <xdr:rowOff>157369</xdr:rowOff>
    </xdr:from>
    <xdr:to>
      <xdr:col>60</xdr:col>
      <xdr:colOff>141315</xdr:colOff>
      <xdr:row>159</xdr:row>
      <xdr:rowOff>0</xdr:rowOff>
    </xdr:to>
    <xdr:sp macro="" textlink="">
      <xdr:nvSpPr>
        <xdr:cNvPr id="71" name="吹き出し: 線 20">
          <a:extLst>
            <a:ext uri="{FF2B5EF4-FFF2-40B4-BE49-F238E27FC236}">
              <a16:creationId xmlns:a16="http://schemas.microsoft.com/office/drawing/2014/main" id="{443A3118-4451-44A9-89C1-E18D0622A4A2}"/>
            </a:ext>
          </a:extLst>
        </xdr:cNvPr>
        <xdr:cNvSpPr/>
      </xdr:nvSpPr>
      <xdr:spPr>
        <a:xfrm>
          <a:off x="8017565" y="40054695"/>
          <a:ext cx="3056793" cy="795131"/>
        </a:xfrm>
        <a:prstGeom prst="borderCallout1">
          <a:avLst>
            <a:gd name="adj1" fmla="val -69166"/>
            <a:gd name="adj2" fmla="val 30079"/>
            <a:gd name="adj3" fmla="val -159"/>
            <a:gd name="adj4" fmla="val 4958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課税事業者は、消費税仕入れ控除税額相当額を国庫補助金額から減額する必要があります。記載例に倣って記載してください。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33131</xdr:colOff>
      <xdr:row>189</xdr:row>
      <xdr:rowOff>190500</xdr:rowOff>
    </xdr:from>
    <xdr:to>
      <xdr:col>55</xdr:col>
      <xdr:colOff>10066</xdr:colOff>
      <xdr:row>192</xdr:row>
      <xdr:rowOff>131408</xdr:rowOff>
    </xdr:to>
    <xdr:sp macro="" textlink="">
      <xdr:nvSpPr>
        <xdr:cNvPr id="74" name="吹き出し: 線 5">
          <a:extLst>
            <a:ext uri="{FF2B5EF4-FFF2-40B4-BE49-F238E27FC236}">
              <a16:creationId xmlns:a16="http://schemas.microsoft.com/office/drawing/2014/main" id="{AED1D770-4DAF-46F6-88C6-96C9B53A6E11}"/>
            </a:ext>
          </a:extLst>
        </xdr:cNvPr>
        <xdr:cNvSpPr/>
      </xdr:nvSpPr>
      <xdr:spPr>
        <a:xfrm>
          <a:off x="7868479" y="48420130"/>
          <a:ext cx="2163544" cy="611800"/>
        </a:xfrm>
        <a:prstGeom prst="borderCallout1">
          <a:avLst>
            <a:gd name="adj1" fmla="val 128230"/>
            <a:gd name="adj2" fmla="val 54293"/>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加算ポイントに該当する場合は、○を選択してください。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8283</xdr:colOff>
      <xdr:row>195</xdr:row>
      <xdr:rowOff>16565</xdr:rowOff>
    </xdr:from>
    <xdr:to>
      <xdr:col>51</xdr:col>
      <xdr:colOff>162308</xdr:colOff>
      <xdr:row>196</xdr:row>
      <xdr:rowOff>3568</xdr:rowOff>
    </xdr:to>
    <xdr:sp macro="" textlink="">
      <xdr:nvSpPr>
        <xdr:cNvPr id="75" name="正方形/長方形 74">
          <a:extLst>
            <a:ext uri="{FF2B5EF4-FFF2-40B4-BE49-F238E27FC236}">
              <a16:creationId xmlns:a16="http://schemas.microsoft.com/office/drawing/2014/main" id="{E60061A9-0FB3-4E11-B2CC-DF8AEB3CE806}"/>
            </a:ext>
          </a:extLst>
        </xdr:cNvPr>
        <xdr:cNvSpPr/>
      </xdr:nvSpPr>
      <xdr:spPr>
        <a:xfrm>
          <a:off x="8572500" y="49853022"/>
          <a:ext cx="882895" cy="101404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16565</xdr:colOff>
      <xdr:row>197</xdr:row>
      <xdr:rowOff>1697934</xdr:rowOff>
    </xdr:from>
    <xdr:to>
      <xdr:col>51</xdr:col>
      <xdr:colOff>170590</xdr:colOff>
      <xdr:row>199</xdr:row>
      <xdr:rowOff>354878</xdr:rowOff>
    </xdr:to>
    <xdr:sp macro="" textlink="">
      <xdr:nvSpPr>
        <xdr:cNvPr id="76" name="正方形/長方形 36">
          <a:extLst>
            <a:ext uri="{FF2B5EF4-FFF2-40B4-BE49-F238E27FC236}">
              <a16:creationId xmlns:a16="http://schemas.microsoft.com/office/drawing/2014/main" id="{E482E9C6-2416-48BD-B8FE-BF55BA4CF5B5}"/>
            </a:ext>
          </a:extLst>
        </xdr:cNvPr>
        <xdr:cNvSpPr/>
      </xdr:nvSpPr>
      <xdr:spPr>
        <a:xfrm>
          <a:off x="8580782" y="53455956"/>
          <a:ext cx="882895" cy="178777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47</xdr:col>
      <xdr:colOff>20229</xdr:colOff>
      <xdr:row>201</xdr:row>
      <xdr:rowOff>16534</xdr:rowOff>
    </xdr:from>
    <xdr:to>
      <xdr:col>51</xdr:col>
      <xdr:colOff>176452</xdr:colOff>
      <xdr:row>204</xdr:row>
      <xdr:rowOff>1352135</xdr:rowOff>
    </xdr:to>
    <xdr:sp macro="" textlink="">
      <xdr:nvSpPr>
        <xdr:cNvPr id="77" name="正方形/長方形 76">
          <a:extLst>
            <a:ext uri="{FF2B5EF4-FFF2-40B4-BE49-F238E27FC236}">
              <a16:creationId xmlns:a16="http://schemas.microsoft.com/office/drawing/2014/main" id="{8261B9F3-1A02-4DFD-8526-677BC0F37C3E}"/>
            </a:ext>
          </a:extLst>
        </xdr:cNvPr>
        <xdr:cNvSpPr/>
      </xdr:nvSpPr>
      <xdr:spPr>
        <a:xfrm>
          <a:off x="8584446" y="55634251"/>
          <a:ext cx="885093" cy="291758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180338</xdr:colOff>
      <xdr:row>180</xdr:row>
      <xdr:rowOff>0</xdr:rowOff>
    </xdr:from>
    <xdr:to>
      <xdr:col>36</xdr:col>
      <xdr:colOff>606</xdr:colOff>
      <xdr:row>188</xdr:row>
      <xdr:rowOff>8283</xdr:rowOff>
    </xdr:to>
    <xdr:sp macro="" textlink="">
      <xdr:nvSpPr>
        <xdr:cNvPr id="78" name="正方形/長方形 77">
          <a:extLst>
            <a:ext uri="{FF2B5EF4-FFF2-40B4-BE49-F238E27FC236}">
              <a16:creationId xmlns:a16="http://schemas.microsoft.com/office/drawing/2014/main" id="{48DB1E4C-6F5C-45C3-B36D-6C296A24330D}"/>
            </a:ext>
          </a:extLst>
        </xdr:cNvPr>
        <xdr:cNvSpPr/>
      </xdr:nvSpPr>
      <xdr:spPr>
        <a:xfrm>
          <a:off x="3278034" y="46142413"/>
          <a:ext cx="3282398" cy="188843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82825</xdr:colOff>
      <xdr:row>184</xdr:row>
      <xdr:rowOff>170843</xdr:rowOff>
    </xdr:from>
    <xdr:to>
      <xdr:col>18</xdr:col>
      <xdr:colOff>8281</xdr:colOff>
      <xdr:row>193</xdr:row>
      <xdr:rowOff>289892</xdr:rowOff>
    </xdr:to>
    <xdr:sp macro="" textlink="">
      <xdr:nvSpPr>
        <xdr:cNvPr id="79" name="吹き出し: 線 78">
          <a:extLst>
            <a:ext uri="{FF2B5EF4-FFF2-40B4-BE49-F238E27FC236}">
              <a16:creationId xmlns:a16="http://schemas.microsoft.com/office/drawing/2014/main" id="{7DAF204C-8154-4206-B9F9-FD2CCA684B8B}"/>
            </a:ext>
          </a:extLst>
        </xdr:cNvPr>
        <xdr:cNvSpPr/>
      </xdr:nvSpPr>
      <xdr:spPr>
        <a:xfrm>
          <a:off x="82825" y="49212169"/>
          <a:ext cx="3205369" cy="1966071"/>
        </a:xfrm>
        <a:prstGeom prst="borderCallout1">
          <a:avLst>
            <a:gd name="adj1" fmla="val 42429"/>
            <a:gd name="adj2" fmla="val 100315"/>
            <a:gd name="adj3" fmla="val -10242"/>
            <a:gd name="adj4" fmla="val 13504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これに該当しない場合は、「安全性検査合格の確認対象の該当」欄は「－」とし、確認したのチェックは不要です。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91109</xdr:colOff>
      <xdr:row>170</xdr:row>
      <xdr:rowOff>546655</xdr:rowOff>
    </xdr:from>
    <xdr:to>
      <xdr:col>75</xdr:col>
      <xdr:colOff>160716</xdr:colOff>
      <xdr:row>175</xdr:row>
      <xdr:rowOff>314739</xdr:rowOff>
    </xdr:to>
    <xdr:sp macro="" textlink="">
      <xdr:nvSpPr>
        <xdr:cNvPr id="80" name="吹き出し: 線 79">
          <a:extLst>
            <a:ext uri="{FF2B5EF4-FFF2-40B4-BE49-F238E27FC236}">
              <a16:creationId xmlns:a16="http://schemas.microsoft.com/office/drawing/2014/main" id="{36F505EE-6FBC-4319-AB71-CC2C73461412}"/>
            </a:ext>
          </a:extLst>
        </xdr:cNvPr>
        <xdr:cNvSpPr/>
      </xdr:nvSpPr>
      <xdr:spPr>
        <a:xfrm>
          <a:off x="11206370" y="47351677"/>
          <a:ext cx="3457194" cy="1060171"/>
        </a:xfrm>
        <a:prstGeom prst="borderCallout1">
          <a:avLst>
            <a:gd name="adj1" fmla="val 59185"/>
            <a:gd name="adj2" fmla="val 314"/>
            <a:gd name="adj3" fmla="val 81161"/>
            <a:gd name="adj4" fmla="val -3383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49696</xdr:colOff>
      <xdr:row>160</xdr:row>
      <xdr:rowOff>91107</xdr:rowOff>
    </xdr:from>
    <xdr:to>
      <xdr:col>78</xdr:col>
      <xdr:colOff>172277</xdr:colOff>
      <xdr:row>165</xdr:row>
      <xdr:rowOff>195882</xdr:rowOff>
    </xdr:to>
    <xdr:sp macro="" textlink="">
      <xdr:nvSpPr>
        <xdr:cNvPr id="82" name="吹き出し: 線 916">
          <a:extLst>
            <a:ext uri="{FF2B5EF4-FFF2-40B4-BE49-F238E27FC236}">
              <a16:creationId xmlns:a16="http://schemas.microsoft.com/office/drawing/2014/main" id="{3BC81728-BACB-4C59-85E5-640C63CBA9A3}"/>
            </a:ext>
          </a:extLst>
        </xdr:cNvPr>
        <xdr:cNvSpPr/>
      </xdr:nvSpPr>
      <xdr:spPr>
        <a:xfrm>
          <a:off x="11164957" y="41032042"/>
          <a:ext cx="3087755" cy="1993210"/>
        </a:xfrm>
        <a:prstGeom prst="borderCallout1">
          <a:avLst>
            <a:gd name="adj1" fmla="val 72944"/>
            <a:gd name="adj2" fmla="val -44956"/>
            <a:gd name="adj3" fmla="val 51004"/>
            <a:gd name="adj4" fmla="val -78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拡大量が０の場合はエラー（セルが黄色表示）になります。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68</xdr:col>
      <xdr:colOff>14494</xdr:colOff>
      <xdr:row>162</xdr:row>
      <xdr:rowOff>44726</xdr:rowOff>
    </xdr:from>
    <xdr:to>
      <xdr:col>75</xdr:col>
      <xdr:colOff>115844</xdr:colOff>
      <xdr:row>165</xdr:row>
      <xdr:rowOff>189889</xdr:rowOff>
    </xdr:to>
    <xdr:pic>
      <xdr:nvPicPr>
        <xdr:cNvPr id="83" name="図 919">
          <a:extLst>
            <a:ext uri="{FF2B5EF4-FFF2-40B4-BE49-F238E27FC236}">
              <a16:creationId xmlns:a16="http://schemas.microsoft.com/office/drawing/2014/main" id="{B1838332-3724-4D32-8891-AD517786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5581" y="41424639"/>
          <a:ext cx="1791002" cy="1594620"/>
        </a:xfrm>
        <a:prstGeom prst="rect">
          <a:avLst/>
        </a:prstGeom>
      </xdr:spPr>
    </xdr:pic>
    <xdr:clientData/>
  </xdr:twoCellAnchor>
  <xdr:twoCellAnchor>
    <xdr:from>
      <xdr:col>24</xdr:col>
      <xdr:colOff>16566</xdr:colOff>
      <xdr:row>160</xdr:row>
      <xdr:rowOff>49695</xdr:rowOff>
    </xdr:from>
    <xdr:to>
      <xdr:col>59</xdr:col>
      <xdr:colOff>82826</xdr:colOff>
      <xdr:row>163</xdr:row>
      <xdr:rowOff>8284</xdr:rowOff>
    </xdr:to>
    <xdr:sp macro="" textlink="">
      <xdr:nvSpPr>
        <xdr:cNvPr id="84" name="吹き出し: 線 83">
          <a:extLst>
            <a:ext uri="{FF2B5EF4-FFF2-40B4-BE49-F238E27FC236}">
              <a16:creationId xmlns:a16="http://schemas.microsoft.com/office/drawing/2014/main" id="{FE40BD1A-B6B1-4ADA-AAC8-92215CB6AC2E}"/>
            </a:ext>
          </a:extLst>
        </xdr:cNvPr>
        <xdr:cNvSpPr/>
      </xdr:nvSpPr>
      <xdr:spPr>
        <a:xfrm>
          <a:off x="4389783" y="40775282"/>
          <a:ext cx="6443869" cy="604632"/>
        </a:xfrm>
        <a:prstGeom prst="borderCallout1">
          <a:avLst>
            <a:gd name="adj1" fmla="val 213605"/>
            <a:gd name="adj2" fmla="val 49277"/>
            <a:gd name="adj3" fmla="val 99397"/>
            <a:gd name="adj4" fmla="val 5665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号「サービス利用者一覧」の値と一致させてください。複数の農業機械を導入する場合は、それぞれの機械を用いて提供するサービスの面積の合計を記載してください。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61</xdr:col>
      <xdr:colOff>66261</xdr:colOff>
      <xdr:row>168</xdr:row>
      <xdr:rowOff>298175</xdr:rowOff>
    </xdr:from>
    <xdr:to>
      <xdr:col>75</xdr:col>
      <xdr:colOff>118443</xdr:colOff>
      <xdr:row>169</xdr:row>
      <xdr:rowOff>612913</xdr:rowOff>
    </xdr:to>
    <xdr:sp macro="" textlink="">
      <xdr:nvSpPr>
        <xdr:cNvPr id="85" name="吹き出し: 線 84">
          <a:extLst>
            <a:ext uri="{FF2B5EF4-FFF2-40B4-BE49-F238E27FC236}">
              <a16:creationId xmlns:a16="http://schemas.microsoft.com/office/drawing/2014/main" id="{85EB3E45-B2A4-492B-A5F9-83C703DF5844}"/>
            </a:ext>
          </a:extLst>
        </xdr:cNvPr>
        <xdr:cNvSpPr/>
      </xdr:nvSpPr>
      <xdr:spPr>
        <a:xfrm>
          <a:off x="11181522" y="45860805"/>
          <a:ext cx="3439769" cy="869673"/>
        </a:xfrm>
        <a:prstGeom prst="borderCallout1">
          <a:avLst>
            <a:gd name="adj1" fmla="val 62555"/>
            <a:gd name="adj2" fmla="val -429"/>
            <a:gd name="adj3" fmla="val 119296"/>
            <a:gd name="adj4" fmla="val -1809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本事業の取組に係る農業支援サービスに限らず事業実施主体が取り組む農業支援サービスについて記載してください。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66262</xdr:colOff>
      <xdr:row>171</xdr:row>
      <xdr:rowOff>41409</xdr:rowOff>
    </xdr:from>
    <xdr:to>
      <xdr:col>39</xdr:col>
      <xdr:colOff>1</xdr:colOff>
      <xdr:row>174</xdr:row>
      <xdr:rowOff>173934</xdr:rowOff>
    </xdr:to>
    <xdr:sp macro="" textlink="">
      <xdr:nvSpPr>
        <xdr:cNvPr id="86" name="吹き出し: 線 85">
          <a:extLst>
            <a:ext uri="{FF2B5EF4-FFF2-40B4-BE49-F238E27FC236}">
              <a16:creationId xmlns:a16="http://schemas.microsoft.com/office/drawing/2014/main" id="{6808E979-F7D0-4407-A9AC-03106F6CC6E2}"/>
            </a:ext>
          </a:extLst>
        </xdr:cNvPr>
        <xdr:cNvSpPr/>
      </xdr:nvSpPr>
      <xdr:spPr>
        <a:xfrm>
          <a:off x="66262" y="49347779"/>
          <a:ext cx="7040217" cy="554938"/>
        </a:xfrm>
        <a:prstGeom prst="borderCallout1">
          <a:avLst>
            <a:gd name="adj1" fmla="val 98357"/>
            <a:gd name="adj2" fmla="val 49246"/>
            <a:gd name="adj3" fmla="val 230145"/>
            <a:gd name="adj4" fmla="val 3846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成果目標年度における本事業で導入する機械のみを用いたサービスに係る売上見込みを記載してください。</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（既に農業支援サービス事業を行っている場合や、サービス事業以外のほかの事業を行っている場合でもその売上は除きます。）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3823</xdr:colOff>
      <xdr:row>176</xdr:row>
      <xdr:rowOff>3122</xdr:rowOff>
    </xdr:from>
    <xdr:to>
      <xdr:col>19</xdr:col>
      <xdr:colOff>167564</xdr:colOff>
      <xdr:row>176</xdr:row>
      <xdr:rowOff>354814</xdr:rowOff>
    </xdr:to>
    <xdr:sp macro="" textlink="">
      <xdr:nvSpPr>
        <xdr:cNvPr id="87" name="正方形/長方形 86">
          <a:extLst>
            <a:ext uri="{FF2B5EF4-FFF2-40B4-BE49-F238E27FC236}">
              <a16:creationId xmlns:a16="http://schemas.microsoft.com/office/drawing/2014/main" id="{94140669-51E8-4126-984D-35E657DB6A66}"/>
            </a:ext>
          </a:extLst>
        </xdr:cNvPr>
        <xdr:cNvSpPr/>
      </xdr:nvSpPr>
      <xdr:spPr>
        <a:xfrm>
          <a:off x="186040" y="45259296"/>
          <a:ext cx="3443654" cy="35169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0</xdr:colOff>
      <xdr:row>175</xdr:row>
      <xdr:rowOff>0</xdr:rowOff>
    </xdr:from>
    <xdr:to>
      <xdr:col>61</xdr:col>
      <xdr:colOff>1403</xdr:colOff>
      <xdr:row>176</xdr:row>
      <xdr:rowOff>364435</xdr:rowOff>
    </xdr:to>
    <xdr:sp macro="" textlink="">
      <xdr:nvSpPr>
        <xdr:cNvPr id="51" name="正方形/長方形 50">
          <a:extLst>
            <a:ext uri="{FF2B5EF4-FFF2-40B4-BE49-F238E27FC236}">
              <a16:creationId xmlns:a16="http://schemas.microsoft.com/office/drawing/2014/main" id="{47C72CC0-1E1C-497B-94F5-D436D3DD0E0A}"/>
            </a:ext>
          </a:extLst>
        </xdr:cNvPr>
        <xdr:cNvSpPr/>
      </xdr:nvSpPr>
      <xdr:spPr>
        <a:xfrm>
          <a:off x="6924261" y="46349478"/>
          <a:ext cx="4192403" cy="101047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140806</xdr:colOff>
      <xdr:row>59</xdr:row>
      <xdr:rowOff>66261</xdr:rowOff>
    </xdr:from>
    <xdr:to>
      <xdr:col>18</xdr:col>
      <xdr:colOff>66261</xdr:colOff>
      <xdr:row>59</xdr:row>
      <xdr:rowOff>861390</xdr:rowOff>
    </xdr:to>
    <xdr:sp macro="" textlink="">
      <xdr:nvSpPr>
        <xdr:cNvPr id="41" name="吹き出し: 線 7">
          <a:extLst>
            <a:ext uri="{FF2B5EF4-FFF2-40B4-BE49-F238E27FC236}">
              <a16:creationId xmlns:a16="http://schemas.microsoft.com/office/drawing/2014/main" id="{8EA5A81F-851B-49F0-B9A0-590230A78C01}"/>
            </a:ext>
          </a:extLst>
        </xdr:cNvPr>
        <xdr:cNvSpPr/>
      </xdr:nvSpPr>
      <xdr:spPr>
        <a:xfrm>
          <a:off x="323023" y="14328913"/>
          <a:ext cx="3023151" cy="795129"/>
        </a:xfrm>
        <a:prstGeom prst="borderCallout1">
          <a:avLst>
            <a:gd name="adj1" fmla="val 61608"/>
            <a:gd name="adj2" fmla="val 173961"/>
            <a:gd name="adj3" fmla="val 51673"/>
            <a:gd name="adj4" fmla="val 10050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事業実施主体における取組の遂行に関する体制（補助事業に従事する者の役割分担等）を記載してください。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8283</xdr:colOff>
      <xdr:row>170</xdr:row>
      <xdr:rowOff>8283</xdr:rowOff>
    </xdr:from>
    <xdr:to>
      <xdr:col>60</xdr:col>
      <xdr:colOff>173935</xdr:colOff>
      <xdr:row>171</xdr:row>
      <xdr:rowOff>8283</xdr:rowOff>
    </xdr:to>
    <xdr:sp macro="" textlink="">
      <xdr:nvSpPr>
        <xdr:cNvPr id="10" name="正方形/長方形 9">
          <a:extLst>
            <a:ext uri="{FF2B5EF4-FFF2-40B4-BE49-F238E27FC236}">
              <a16:creationId xmlns:a16="http://schemas.microsoft.com/office/drawing/2014/main" id="{8733D5A8-5445-4AA0-90EC-9F59DD9C5F44}"/>
            </a:ext>
          </a:extLst>
        </xdr:cNvPr>
        <xdr:cNvSpPr/>
      </xdr:nvSpPr>
      <xdr:spPr>
        <a:xfrm>
          <a:off x="190500" y="45107087"/>
          <a:ext cx="10916478" cy="84482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0</xdr:colOff>
      <xdr:row>1</xdr:row>
      <xdr:rowOff>0</xdr:rowOff>
    </xdr:from>
    <xdr:to>
      <xdr:col>15</xdr:col>
      <xdr:colOff>165655</xdr:colOff>
      <xdr:row>1</xdr:row>
      <xdr:rowOff>612914</xdr:rowOff>
    </xdr:to>
    <xdr:sp macro="" textlink="">
      <xdr:nvSpPr>
        <xdr:cNvPr id="128" name="正方形/長方形 18">
          <a:extLst>
            <a:ext uri="{FF2B5EF4-FFF2-40B4-BE49-F238E27FC236}">
              <a16:creationId xmlns:a16="http://schemas.microsoft.com/office/drawing/2014/main" id="{EAC402F2-1AA5-48BF-B16B-E64EADB370A2}"/>
            </a:ext>
          </a:extLst>
        </xdr:cNvPr>
        <xdr:cNvSpPr/>
      </xdr:nvSpPr>
      <xdr:spPr>
        <a:xfrm>
          <a:off x="0" y="231913"/>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8283</xdr:colOff>
      <xdr:row>72</xdr:row>
      <xdr:rowOff>16566</xdr:rowOff>
    </xdr:from>
    <xdr:to>
      <xdr:col>61</xdr:col>
      <xdr:colOff>24847</xdr:colOff>
      <xdr:row>81</xdr:row>
      <xdr:rowOff>8282</xdr:rowOff>
    </xdr:to>
    <xdr:sp macro="" textlink="">
      <xdr:nvSpPr>
        <xdr:cNvPr id="118" name="正方形/長方形 23">
          <a:extLst>
            <a:ext uri="{FF2B5EF4-FFF2-40B4-BE49-F238E27FC236}">
              <a16:creationId xmlns:a16="http://schemas.microsoft.com/office/drawing/2014/main" id="{5C64C851-9F26-4DD3-85A9-808840191120}"/>
            </a:ext>
          </a:extLst>
        </xdr:cNvPr>
        <xdr:cNvSpPr/>
      </xdr:nvSpPr>
      <xdr:spPr>
        <a:xfrm>
          <a:off x="190500" y="19712609"/>
          <a:ext cx="10949608" cy="5507934"/>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1</xdr:col>
      <xdr:colOff>16565</xdr:colOff>
      <xdr:row>126</xdr:row>
      <xdr:rowOff>8283</xdr:rowOff>
    </xdr:from>
    <xdr:to>
      <xdr:col>60</xdr:col>
      <xdr:colOff>173935</xdr:colOff>
      <xdr:row>128</xdr:row>
      <xdr:rowOff>0</xdr:rowOff>
    </xdr:to>
    <xdr:sp macro="" textlink="">
      <xdr:nvSpPr>
        <xdr:cNvPr id="33" name="正方形/長方形 32">
          <a:extLst>
            <a:ext uri="{FF2B5EF4-FFF2-40B4-BE49-F238E27FC236}">
              <a16:creationId xmlns:a16="http://schemas.microsoft.com/office/drawing/2014/main" id="{45B2428F-FBFC-48CB-82C3-3ACE9A63FB7E}"/>
            </a:ext>
          </a:extLst>
        </xdr:cNvPr>
        <xdr:cNvSpPr/>
      </xdr:nvSpPr>
      <xdr:spPr>
        <a:xfrm>
          <a:off x="198782" y="32376718"/>
          <a:ext cx="10908196" cy="687456"/>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89449</xdr:colOff>
      <xdr:row>48</xdr:row>
      <xdr:rowOff>155713</xdr:rowOff>
    </xdr:from>
    <xdr:to>
      <xdr:col>49</xdr:col>
      <xdr:colOff>77854</xdr:colOff>
      <xdr:row>55</xdr:row>
      <xdr:rowOff>149087</xdr:rowOff>
    </xdr:to>
    <xdr:sp macro="" textlink="">
      <xdr:nvSpPr>
        <xdr:cNvPr id="34" name="吹き出し: 線 39">
          <a:extLst>
            <a:ext uri="{FF2B5EF4-FFF2-40B4-BE49-F238E27FC236}">
              <a16:creationId xmlns:a16="http://schemas.microsoft.com/office/drawing/2014/main" id="{C8F0CA33-081B-4758-9F33-5B1BFA2821BF}"/>
            </a:ext>
          </a:extLst>
        </xdr:cNvPr>
        <xdr:cNvSpPr/>
      </xdr:nvSpPr>
      <xdr:spPr>
        <a:xfrm>
          <a:off x="6102623" y="12314583"/>
          <a:ext cx="2903883" cy="1310308"/>
        </a:xfrm>
        <a:prstGeom prst="borderCallout1">
          <a:avLst>
            <a:gd name="adj1" fmla="val 54538"/>
            <a:gd name="adj2" fmla="val 150330"/>
            <a:gd name="adj3" fmla="val 89331"/>
            <a:gd name="adj4" fmla="val 10018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複数の都道府県にわたる場合（北海道については北海道内の複数総合振興局・振興局）でサービスを提供する場合は、申請先が地方農政局等になっているか確認してください。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49</xdr:col>
      <xdr:colOff>91109</xdr:colOff>
      <xdr:row>45</xdr:row>
      <xdr:rowOff>107674</xdr:rowOff>
    </xdr:from>
    <xdr:to>
      <xdr:col>56</xdr:col>
      <xdr:colOff>91108</xdr:colOff>
      <xdr:row>50</xdr:row>
      <xdr:rowOff>49695</xdr:rowOff>
    </xdr:to>
    <xdr:cxnSp macro="">
      <xdr:nvCxnSpPr>
        <xdr:cNvPr id="36" name="直線コネクタ 35">
          <a:extLst>
            <a:ext uri="{FF2B5EF4-FFF2-40B4-BE49-F238E27FC236}">
              <a16:creationId xmlns:a16="http://schemas.microsoft.com/office/drawing/2014/main" id="{AF1B5999-48FC-BE69-4E74-C096CEF19AEE}"/>
            </a:ext>
          </a:extLst>
        </xdr:cNvPr>
        <xdr:cNvCxnSpPr/>
      </xdr:nvCxnSpPr>
      <xdr:spPr>
        <a:xfrm flipV="1">
          <a:off x="9019761" y="11728174"/>
          <a:ext cx="1275521" cy="861391"/>
        </a:xfrm>
        <a:prstGeom prst="line">
          <a:avLst/>
        </a:prstGeom>
        <a:ln w="2857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11596</xdr:colOff>
      <xdr:row>91</xdr:row>
      <xdr:rowOff>36438</xdr:rowOff>
    </xdr:from>
    <xdr:to>
      <xdr:col>23</xdr:col>
      <xdr:colOff>77857</xdr:colOff>
      <xdr:row>96</xdr:row>
      <xdr:rowOff>49695</xdr:rowOff>
    </xdr:to>
    <xdr:sp macro="" textlink="">
      <xdr:nvSpPr>
        <xdr:cNvPr id="119" name="吹き出し: 線 42">
          <a:extLst>
            <a:ext uri="{FF2B5EF4-FFF2-40B4-BE49-F238E27FC236}">
              <a16:creationId xmlns:a16="http://schemas.microsoft.com/office/drawing/2014/main" id="{CBC5F034-0ACA-41DE-B875-30A0E8A53AE1}"/>
            </a:ext>
          </a:extLst>
        </xdr:cNvPr>
        <xdr:cNvSpPr/>
      </xdr:nvSpPr>
      <xdr:spPr>
        <a:xfrm>
          <a:off x="2562639" y="27774895"/>
          <a:ext cx="1706218" cy="808387"/>
        </a:xfrm>
        <a:prstGeom prst="borderCallout1">
          <a:avLst>
            <a:gd name="adj1" fmla="val 101491"/>
            <a:gd name="adj2" fmla="val 36337"/>
            <a:gd name="adj3" fmla="val 217464"/>
            <a:gd name="adj4" fmla="val 2200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17</xdr:col>
      <xdr:colOff>99391</xdr:colOff>
      <xdr:row>96</xdr:row>
      <xdr:rowOff>91109</xdr:rowOff>
    </xdr:from>
    <xdr:to>
      <xdr:col>20</xdr:col>
      <xdr:colOff>24848</xdr:colOff>
      <xdr:row>99</xdr:row>
      <xdr:rowOff>350772</xdr:rowOff>
    </xdr:to>
    <xdr:cxnSp macro="">
      <xdr:nvCxnSpPr>
        <xdr:cNvPr id="121" name="直線コネクタ 23">
          <a:extLst>
            <a:ext uri="{FF2B5EF4-FFF2-40B4-BE49-F238E27FC236}">
              <a16:creationId xmlns:a16="http://schemas.microsoft.com/office/drawing/2014/main" id="{33F299E7-BAC4-4AFA-BE15-5865B997EB85}"/>
            </a:ext>
          </a:extLst>
        </xdr:cNvPr>
        <xdr:cNvCxnSpPr/>
      </xdr:nvCxnSpPr>
      <xdr:spPr>
        <a:xfrm flipH="1" flipV="1">
          <a:off x="3197087" y="28624696"/>
          <a:ext cx="472109" cy="913989"/>
        </a:xfrm>
        <a:prstGeom prst="line">
          <a:avLst/>
        </a:prstGeom>
        <a:noFill/>
        <a:ln w="28575" cap="flat" cmpd="sng" algn="ctr">
          <a:solidFill>
            <a:schemeClr val="accent2"/>
          </a:solidFill>
          <a:prstDash val="solid"/>
          <a:miter lim="800000"/>
        </a:ln>
        <a:effectLst/>
      </xdr:spPr>
    </xdr:cxnSp>
    <xdr:clientData/>
  </xdr:twoCellAnchor>
  <xdr:twoCellAnchor>
    <xdr:from>
      <xdr:col>17</xdr:col>
      <xdr:colOff>157369</xdr:colOff>
      <xdr:row>96</xdr:row>
      <xdr:rowOff>74543</xdr:rowOff>
    </xdr:from>
    <xdr:to>
      <xdr:col>42</xdr:col>
      <xdr:colOff>107674</xdr:colOff>
      <xdr:row>99</xdr:row>
      <xdr:rowOff>298174</xdr:rowOff>
    </xdr:to>
    <xdr:cxnSp macro="">
      <xdr:nvCxnSpPr>
        <xdr:cNvPr id="120" name="直線コネクタ 23">
          <a:extLst>
            <a:ext uri="{FF2B5EF4-FFF2-40B4-BE49-F238E27FC236}">
              <a16:creationId xmlns:a16="http://schemas.microsoft.com/office/drawing/2014/main" id="{8F4547D6-E049-4D7D-AC77-E8FFAF6AF646}"/>
            </a:ext>
          </a:extLst>
        </xdr:cNvPr>
        <xdr:cNvCxnSpPr/>
      </xdr:nvCxnSpPr>
      <xdr:spPr>
        <a:xfrm flipH="1" flipV="1">
          <a:off x="3255065" y="28608130"/>
          <a:ext cx="4505739" cy="877957"/>
        </a:xfrm>
        <a:prstGeom prst="line">
          <a:avLst/>
        </a:prstGeom>
        <a:noFill/>
        <a:ln w="28575" cap="flat" cmpd="sng" algn="ctr">
          <a:solidFill>
            <a:schemeClr val="accent2"/>
          </a:solidFill>
          <a:prstDash val="solid"/>
          <a:miter lim="800000"/>
        </a:ln>
        <a:effectLst/>
      </xdr:spPr>
    </xdr:cxnSp>
    <xdr:clientData/>
  </xdr:twoCellAnchor>
  <xdr:twoCellAnchor>
    <xdr:from>
      <xdr:col>1</xdr:col>
      <xdr:colOff>8283</xdr:colOff>
      <xdr:row>135</xdr:row>
      <xdr:rowOff>11595</xdr:rowOff>
    </xdr:from>
    <xdr:to>
      <xdr:col>60</xdr:col>
      <xdr:colOff>149088</xdr:colOff>
      <xdr:row>155</xdr:row>
      <xdr:rowOff>215347</xdr:rowOff>
    </xdr:to>
    <xdr:sp macro="" textlink="">
      <xdr:nvSpPr>
        <xdr:cNvPr id="54" name="正方形/長方形 53">
          <a:extLst>
            <a:ext uri="{FF2B5EF4-FFF2-40B4-BE49-F238E27FC236}">
              <a16:creationId xmlns:a16="http://schemas.microsoft.com/office/drawing/2014/main" id="{37D7E8A4-C3FC-437D-A1D4-0425C83218C0}"/>
            </a:ext>
          </a:extLst>
        </xdr:cNvPr>
        <xdr:cNvSpPr/>
      </xdr:nvSpPr>
      <xdr:spPr>
        <a:xfrm>
          <a:off x="190500" y="37813421"/>
          <a:ext cx="10891631" cy="4717774"/>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52</xdr:col>
      <xdr:colOff>57978</xdr:colOff>
      <xdr:row>197</xdr:row>
      <xdr:rowOff>1217544</xdr:rowOff>
    </xdr:from>
    <xdr:to>
      <xdr:col>64</xdr:col>
      <xdr:colOff>59761</xdr:colOff>
      <xdr:row>198</xdr:row>
      <xdr:rowOff>727756</xdr:rowOff>
    </xdr:to>
    <xdr:sp macro="" textlink="">
      <xdr:nvSpPr>
        <xdr:cNvPr id="56" name="吹き出し: 線 5">
          <a:extLst>
            <a:ext uri="{FF2B5EF4-FFF2-40B4-BE49-F238E27FC236}">
              <a16:creationId xmlns:a16="http://schemas.microsoft.com/office/drawing/2014/main" id="{69FDC94D-72F5-47F3-8B3D-AE2831718C29}"/>
            </a:ext>
          </a:extLst>
        </xdr:cNvPr>
        <xdr:cNvSpPr/>
      </xdr:nvSpPr>
      <xdr:spPr>
        <a:xfrm>
          <a:off x="9533282" y="54756327"/>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66261</xdr:colOff>
      <xdr:row>198</xdr:row>
      <xdr:rowOff>748748</xdr:rowOff>
    </xdr:from>
    <xdr:to>
      <xdr:col>58</xdr:col>
      <xdr:colOff>48340</xdr:colOff>
      <xdr:row>202</xdr:row>
      <xdr:rowOff>33130</xdr:rowOff>
    </xdr:to>
    <xdr:cxnSp macro="">
      <xdr:nvCxnSpPr>
        <xdr:cNvPr id="57" name="直線コネクタ 23">
          <a:extLst>
            <a:ext uri="{FF2B5EF4-FFF2-40B4-BE49-F238E27FC236}">
              <a16:creationId xmlns:a16="http://schemas.microsoft.com/office/drawing/2014/main" id="{E367263F-2ECB-469E-AF1D-41B35F311BD4}"/>
            </a:ext>
          </a:extLst>
        </xdr:cNvPr>
        <xdr:cNvCxnSpPr/>
      </xdr:nvCxnSpPr>
      <xdr:spPr>
        <a:xfrm flipV="1">
          <a:off x="9359348" y="56002031"/>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1</xdr:col>
      <xdr:colOff>8284</xdr:colOff>
      <xdr:row>63</xdr:row>
      <xdr:rowOff>16565</xdr:rowOff>
    </xdr:from>
    <xdr:to>
      <xdr:col>60</xdr:col>
      <xdr:colOff>165653</xdr:colOff>
      <xdr:row>65</xdr:row>
      <xdr:rowOff>422413</xdr:rowOff>
    </xdr:to>
    <xdr:sp macro="" textlink="">
      <xdr:nvSpPr>
        <xdr:cNvPr id="59" name="正方形/長方形 58">
          <a:extLst>
            <a:ext uri="{FF2B5EF4-FFF2-40B4-BE49-F238E27FC236}">
              <a16:creationId xmlns:a16="http://schemas.microsoft.com/office/drawing/2014/main" id="{F2B2ABFB-2E92-4899-ACE1-CECE5ECD2B64}"/>
            </a:ext>
          </a:extLst>
        </xdr:cNvPr>
        <xdr:cNvSpPr/>
      </xdr:nvSpPr>
      <xdr:spPr>
        <a:xfrm>
          <a:off x="190501" y="17004195"/>
          <a:ext cx="10908195" cy="1093305"/>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記載不要</a:t>
          </a:r>
        </a:p>
      </xdr:txBody>
    </xdr:sp>
    <xdr:clientData/>
  </xdr:twoCellAnchor>
  <xdr:twoCellAnchor>
    <xdr:from>
      <xdr:col>31</xdr:col>
      <xdr:colOff>149086</xdr:colOff>
      <xdr:row>33</xdr:row>
      <xdr:rowOff>8282</xdr:rowOff>
    </xdr:from>
    <xdr:to>
      <xdr:col>46</xdr:col>
      <xdr:colOff>20959</xdr:colOff>
      <xdr:row>36</xdr:row>
      <xdr:rowOff>248477</xdr:rowOff>
    </xdr:to>
    <xdr:sp macro="" textlink="">
      <xdr:nvSpPr>
        <xdr:cNvPr id="3" name="吹き出し: 線 39">
          <a:extLst>
            <a:ext uri="{FF2B5EF4-FFF2-40B4-BE49-F238E27FC236}">
              <a16:creationId xmlns:a16="http://schemas.microsoft.com/office/drawing/2014/main" id="{CDC7B0C9-5369-4F52-BF5A-19C48BBE3910}"/>
            </a:ext>
          </a:extLst>
        </xdr:cNvPr>
        <xdr:cNvSpPr/>
      </xdr:nvSpPr>
      <xdr:spPr>
        <a:xfrm>
          <a:off x="5797825" y="7885043"/>
          <a:ext cx="2605134" cy="861391"/>
        </a:xfrm>
        <a:prstGeom prst="borderCallout1">
          <a:avLst>
            <a:gd name="adj1" fmla="val 80204"/>
            <a:gd name="adj2" fmla="val 141328"/>
            <a:gd name="adj3" fmla="val 51888"/>
            <a:gd name="adj4" fmla="val 100941"/>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33130</xdr:colOff>
      <xdr:row>38</xdr:row>
      <xdr:rowOff>8282</xdr:rowOff>
    </xdr:from>
    <xdr:to>
      <xdr:col>39</xdr:col>
      <xdr:colOff>182217</xdr:colOff>
      <xdr:row>39</xdr:row>
      <xdr:rowOff>339584</xdr:rowOff>
    </xdr:to>
    <xdr:sp macro="" textlink="">
      <xdr:nvSpPr>
        <xdr:cNvPr id="4" name="吹き出し: 線 39">
          <a:extLst>
            <a:ext uri="{FF2B5EF4-FFF2-40B4-BE49-F238E27FC236}">
              <a16:creationId xmlns:a16="http://schemas.microsoft.com/office/drawing/2014/main" id="{92344089-9BDF-4619-93E2-74503A990718}"/>
            </a:ext>
          </a:extLst>
        </xdr:cNvPr>
        <xdr:cNvSpPr/>
      </xdr:nvSpPr>
      <xdr:spPr>
        <a:xfrm>
          <a:off x="2766391" y="9069456"/>
          <a:ext cx="4522304" cy="629476"/>
        </a:xfrm>
        <a:prstGeom prst="borderCallout1">
          <a:avLst>
            <a:gd name="adj1" fmla="val -21112"/>
            <a:gd name="adj2" fmla="val 88730"/>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33</xdr:col>
      <xdr:colOff>99390</xdr:colOff>
      <xdr:row>124</xdr:row>
      <xdr:rowOff>182216</xdr:rowOff>
    </xdr:from>
    <xdr:to>
      <xdr:col>48</xdr:col>
      <xdr:colOff>120510</xdr:colOff>
      <xdr:row>126</xdr:row>
      <xdr:rowOff>43067</xdr:rowOff>
    </xdr:to>
    <xdr:sp macro="" textlink="">
      <xdr:nvSpPr>
        <xdr:cNvPr id="69" name="吹き出し: 線 68">
          <a:extLst>
            <a:ext uri="{FF2B5EF4-FFF2-40B4-BE49-F238E27FC236}">
              <a16:creationId xmlns:a16="http://schemas.microsoft.com/office/drawing/2014/main" id="{526FC2BC-6882-4129-B175-1452077AEF22}"/>
            </a:ext>
          </a:extLst>
        </xdr:cNvPr>
        <xdr:cNvSpPr/>
      </xdr:nvSpPr>
      <xdr:spPr>
        <a:xfrm>
          <a:off x="6112564" y="32086825"/>
          <a:ext cx="2754381" cy="324677"/>
        </a:xfrm>
        <a:prstGeom prst="borderCallout1">
          <a:avLst>
            <a:gd name="adj1" fmla="val 36932"/>
            <a:gd name="adj2" fmla="val 3"/>
            <a:gd name="adj3" fmla="val 169286"/>
            <a:gd name="adj4" fmla="val -1536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取組を行う時期を網掛けにしてください。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99392</xdr:colOff>
      <xdr:row>59</xdr:row>
      <xdr:rowOff>679175</xdr:rowOff>
    </xdr:from>
    <xdr:to>
      <xdr:col>36</xdr:col>
      <xdr:colOff>69636</xdr:colOff>
      <xdr:row>59</xdr:row>
      <xdr:rowOff>900829</xdr:rowOff>
    </xdr:to>
    <xdr:cxnSp macro="">
      <xdr:nvCxnSpPr>
        <xdr:cNvPr id="66" name="直線コネクタ 6">
          <a:extLst>
            <a:ext uri="{FF2B5EF4-FFF2-40B4-BE49-F238E27FC236}">
              <a16:creationId xmlns:a16="http://schemas.microsoft.com/office/drawing/2014/main" id="{DE16F844-69B9-411A-9DFB-7EE23432F559}"/>
            </a:ext>
          </a:extLst>
        </xdr:cNvPr>
        <xdr:cNvCxnSpPr>
          <a:cxnSpLocks/>
        </xdr:cNvCxnSpPr>
      </xdr:nvCxnSpPr>
      <xdr:spPr>
        <a:xfrm flipH="1">
          <a:off x="5201479" y="14941827"/>
          <a:ext cx="1427983" cy="221654"/>
        </a:xfrm>
        <a:prstGeom prst="line">
          <a:avLst/>
        </a:prstGeom>
        <a:noFill/>
        <a:ln w="6350" cap="flat" cmpd="sng" algn="ctr">
          <a:solidFill>
            <a:srgbClr val="0070C0"/>
          </a:solidFill>
          <a:prstDash val="solid"/>
          <a:miter lim="800000"/>
        </a:ln>
        <a:effectLst/>
      </xdr:spPr>
    </xdr:cxnSp>
    <xdr:clientData/>
  </xdr:twoCellAnchor>
  <xdr:twoCellAnchor>
    <xdr:from>
      <xdr:col>28</xdr:col>
      <xdr:colOff>149088</xdr:colOff>
      <xdr:row>91</xdr:row>
      <xdr:rowOff>66261</xdr:rowOff>
    </xdr:from>
    <xdr:to>
      <xdr:col>61</xdr:col>
      <xdr:colOff>8282</xdr:colOff>
      <xdr:row>96</xdr:row>
      <xdr:rowOff>91109</xdr:rowOff>
    </xdr:to>
    <xdr:sp macro="" textlink="">
      <xdr:nvSpPr>
        <xdr:cNvPr id="123" name="吹き出し: 線 14">
          <a:extLst>
            <a:ext uri="{FF2B5EF4-FFF2-40B4-BE49-F238E27FC236}">
              <a16:creationId xmlns:a16="http://schemas.microsoft.com/office/drawing/2014/main" id="{8A78385E-176E-4C31-B780-8612B30AF758}"/>
            </a:ext>
          </a:extLst>
        </xdr:cNvPr>
        <xdr:cNvSpPr/>
      </xdr:nvSpPr>
      <xdr:spPr>
        <a:xfrm>
          <a:off x="5251175" y="27804718"/>
          <a:ext cx="5872368" cy="81997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twoCellAnchor>
    <xdr:from>
      <xdr:col>56</xdr:col>
      <xdr:colOff>180177</xdr:colOff>
      <xdr:row>97</xdr:row>
      <xdr:rowOff>149086</xdr:rowOff>
    </xdr:from>
    <xdr:to>
      <xdr:col>60</xdr:col>
      <xdr:colOff>173935</xdr:colOff>
      <xdr:row>101</xdr:row>
      <xdr:rowOff>13242</xdr:rowOff>
    </xdr:to>
    <xdr:sp macro="" textlink="">
      <xdr:nvSpPr>
        <xdr:cNvPr id="23" name="正方形/長方形 5">
          <a:extLst>
            <a:ext uri="{FF2B5EF4-FFF2-40B4-BE49-F238E27FC236}">
              <a16:creationId xmlns:a16="http://schemas.microsoft.com/office/drawing/2014/main" id="{0B21F994-66DE-44A1-B738-C343687EE137}"/>
            </a:ext>
          </a:extLst>
        </xdr:cNvPr>
        <xdr:cNvSpPr/>
      </xdr:nvSpPr>
      <xdr:spPr>
        <a:xfrm flipV="1">
          <a:off x="10384351" y="28831760"/>
          <a:ext cx="722627" cy="1885112"/>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107674</xdr:colOff>
      <xdr:row>96</xdr:row>
      <xdr:rowOff>66261</xdr:rowOff>
    </xdr:from>
    <xdr:to>
      <xdr:col>57</xdr:col>
      <xdr:colOff>157370</xdr:colOff>
      <xdr:row>100</xdr:row>
      <xdr:rowOff>24848</xdr:rowOff>
    </xdr:to>
    <xdr:cxnSp macro="">
      <xdr:nvCxnSpPr>
        <xdr:cNvPr id="24" name="直線コネクタ 23">
          <a:extLst>
            <a:ext uri="{FF2B5EF4-FFF2-40B4-BE49-F238E27FC236}">
              <a16:creationId xmlns:a16="http://schemas.microsoft.com/office/drawing/2014/main" id="{E92F65C0-C58E-4BBB-87D0-3BDCA45BE445}"/>
            </a:ext>
          </a:extLst>
        </xdr:cNvPr>
        <xdr:cNvCxnSpPr/>
      </xdr:nvCxnSpPr>
      <xdr:spPr>
        <a:xfrm flipH="1" flipV="1">
          <a:off x="7943022" y="28599848"/>
          <a:ext cx="2600739" cy="969065"/>
        </a:xfrm>
        <a:prstGeom prst="line">
          <a:avLst/>
        </a:prstGeom>
        <a:noFill/>
        <a:ln w="28575" cap="flat" cmpd="sng" algn="ctr">
          <a:solidFill>
            <a:schemeClr val="accent2"/>
          </a:solidFill>
          <a:prstDash val="solid"/>
          <a:miter lim="800000"/>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180976</xdr:colOff>
      <xdr:row>9</xdr:row>
      <xdr:rowOff>19050</xdr:rowOff>
    </xdr:from>
    <xdr:to>
      <xdr:col>65</xdr:col>
      <xdr:colOff>9526</xdr:colOff>
      <xdr:row>14</xdr:row>
      <xdr:rowOff>20293</xdr:rowOff>
    </xdr:to>
    <xdr:sp macro="" textlink="">
      <xdr:nvSpPr>
        <xdr:cNvPr id="2" name="正方形/長方形 1">
          <a:extLst>
            <a:ext uri="{FF2B5EF4-FFF2-40B4-BE49-F238E27FC236}">
              <a16:creationId xmlns:a16="http://schemas.microsoft.com/office/drawing/2014/main" id="{E823171F-F487-4BB1-B762-E36BBC73D407}"/>
            </a:ext>
          </a:extLst>
        </xdr:cNvPr>
        <xdr:cNvSpPr/>
      </xdr:nvSpPr>
      <xdr:spPr>
        <a:xfrm>
          <a:off x="10086976" y="2686050"/>
          <a:ext cx="2305050" cy="95374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47626</xdr:colOff>
      <xdr:row>1</xdr:row>
      <xdr:rowOff>219075</xdr:rowOff>
    </xdr:from>
    <xdr:to>
      <xdr:col>72</xdr:col>
      <xdr:colOff>66261</xdr:colOff>
      <xdr:row>5</xdr:row>
      <xdr:rowOff>123825</xdr:rowOff>
    </xdr:to>
    <xdr:sp macro="" textlink="">
      <xdr:nvSpPr>
        <xdr:cNvPr id="3" name="吹き出し: 線 2">
          <a:extLst>
            <a:ext uri="{FF2B5EF4-FFF2-40B4-BE49-F238E27FC236}">
              <a16:creationId xmlns:a16="http://schemas.microsoft.com/office/drawing/2014/main" id="{5381BDF6-7E1C-4CE0-954B-9A83A6B50224}"/>
            </a:ext>
          </a:extLst>
        </xdr:cNvPr>
        <xdr:cNvSpPr/>
      </xdr:nvSpPr>
      <xdr:spPr>
        <a:xfrm>
          <a:off x="10144126" y="393010"/>
          <a:ext cx="3588439" cy="1312793"/>
        </a:xfrm>
        <a:prstGeom prst="borderCallout1">
          <a:avLst>
            <a:gd name="adj1" fmla="val 100114"/>
            <a:gd name="adj2" fmla="val 48683"/>
            <a:gd name="adj3" fmla="val 174623"/>
            <a:gd name="adj4" fmla="val 13604"/>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9</xdr:row>
      <xdr:rowOff>19051</xdr:rowOff>
    </xdr:from>
    <xdr:to>
      <xdr:col>33</xdr:col>
      <xdr:colOff>0</xdr:colOff>
      <xdr:row>13</xdr:row>
      <xdr:rowOff>171451</xdr:rowOff>
    </xdr:to>
    <xdr:sp macro="" textlink="">
      <xdr:nvSpPr>
        <xdr:cNvPr id="4" name="正方形/長方形 3">
          <a:extLst>
            <a:ext uri="{FF2B5EF4-FFF2-40B4-BE49-F238E27FC236}">
              <a16:creationId xmlns:a16="http://schemas.microsoft.com/office/drawing/2014/main" id="{AE814CDB-A2DB-43FE-90DF-67AEF4A8DA87}"/>
            </a:ext>
          </a:extLst>
        </xdr:cNvPr>
        <xdr:cNvSpPr/>
      </xdr:nvSpPr>
      <xdr:spPr>
        <a:xfrm>
          <a:off x="4371975" y="2686051"/>
          <a:ext cx="1914525" cy="9144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180975</xdr:colOff>
      <xdr:row>25</xdr:row>
      <xdr:rowOff>1</xdr:rowOff>
    </xdr:from>
    <xdr:to>
      <xdr:col>33</xdr:col>
      <xdr:colOff>0</xdr:colOff>
      <xdr:row>27</xdr:row>
      <xdr:rowOff>180975</xdr:rowOff>
    </xdr:to>
    <xdr:sp macro="" textlink="">
      <xdr:nvSpPr>
        <xdr:cNvPr id="6" name="正方形/長方形 5">
          <a:extLst>
            <a:ext uri="{FF2B5EF4-FFF2-40B4-BE49-F238E27FC236}">
              <a16:creationId xmlns:a16="http://schemas.microsoft.com/office/drawing/2014/main" id="{7D11D047-A449-4A92-BB68-AB8E4105F3FA}"/>
            </a:ext>
          </a:extLst>
        </xdr:cNvPr>
        <xdr:cNvSpPr/>
      </xdr:nvSpPr>
      <xdr:spPr>
        <a:xfrm>
          <a:off x="4371975" y="5657851"/>
          <a:ext cx="1914525" cy="561974"/>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57</xdr:col>
      <xdr:colOff>19050</xdr:colOff>
      <xdr:row>24</xdr:row>
      <xdr:rowOff>485776</xdr:rowOff>
    </xdr:from>
    <xdr:to>
      <xdr:col>68</xdr:col>
      <xdr:colOff>0</xdr:colOff>
      <xdr:row>28</xdr:row>
      <xdr:rowOff>1</xdr:rowOff>
    </xdr:to>
    <xdr:sp macro="" textlink="">
      <xdr:nvSpPr>
        <xdr:cNvPr id="7" name="正方形/長方形 6">
          <a:extLst>
            <a:ext uri="{FF2B5EF4-FFF2-40B4-BE49-F238E27FC236}">
              <a16:creationId xmlns:a16="http://schemas.microsoft.com/office/drawing/2014/main" id="{57C6182F-8607-4A55-AF21-85066A8E9C87}"/>
            </a:ext>
          </a:extLst>
        </xdr:cNvPr>
        <xdr:cNvSpPr/>
      </xdr:nvSpPr>
      <xdr:spPr>
        <a:xfrm>
          <a:off x="10877550" y="5638801"/>
          <a:ext cx="2076450" cy="59055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57150</xdr:colOff>
      <xdr:row>5</xdr:row>
      <xdr:rowOff>152400</xdr:rowOff>
    </xdr:from>
    <xdr:to>
      <xdr:col>70</xdr:col>
      <xdr:colOff>9525</xdr:colOff>
      <xdr:row>25</xdr:row>
      <xdr:rowOff>0</xdr:rowOff>
    </xdr:to>
    <xdr:cxnSp macro="">
      <xdr:nvCxnSpPr>
        <xdr:cNvPr id="8" name="直線コネクタ 7">
          <a:extLst>
            <a:ext uri="{FF2B5EF4-FFF2-40B4-BE49-F238E27FC236}">
              <a16:creationId xmlns:a16="http://schemas.microsoft.com/office/drawing/2014/main" id="{A869E9B3-05D4-40FB-9712-4B460E798FA1}"/>
            </a:ext>
          </a:extLst>
        </xdr:cNvPr>
        <xdr:cNvCxnSpPr/>
      </xdr:nvCxnSpPr>
      <xdr:spPr>
        <a:xfrm flipH="1">
          <a:off x="11487150" y="1733550"/>
          <a:ext cx="1838325" cy="3924300"/>
        </a:xfrm>
        <a:prstGeom prst="line">
          <a:avLst/>
        </a:prstGeom>
        <a:noFill/>
        <a:ln w="28575" cap="flat" cmpd="sng" algn="ctr">
          <a:solidFill>
            <a:schemeClr val="accent2"/>
          </a:solidFill>
          <a:prstDash val="solid"/>
          <a:miter lim="800000"/>
        </a:ln>
        <a:effectLst/>
      </xdr:spPr>
    </xdr:cxnSp>
    <xdr:clientData/>
  </xdr:twoCellAnchor>
  <xdr:twoCellAnchor>
    <xdr:from>
      <xdr:col>22</xdr:col>
      <xdr:colOff>0</xdr:colOff>
      <xdr:row>38</xdr:row>
      <xdr:rowOff>9525</xdr:rowOff>
    </xdr:from>
    <xdr:to>
      <xdr:col>26</xdr:col>
      <xdr:colOff>180975</xdr:colOff>
      <xdr:row>38</xdr:row>
      <xdr:rowOff>289891</xdr:rowOff>
    </xdr:to>
    <xdr:sp macro="" textlink="">
      <xdr:nvSpPr>
        <xdr:cNvPr id="12" name="正方形/長方形 11">
          <a:extLst>
            <a:ext uri="{FF2B5EF4-FFF2-40B4-BE49-F238E27FC236}">
              <a16:creationId xmlns:a16="http://schemas.microsoft.com/office/drawing/2014/main" id="{F250CD4B-C18F-4B65-B2E4-86BF08069B57}"/>
            </a:ext>
          </a:extLst>
        </xdr:cNvPr>
        <xdr:cNvSpPr/>
      </xdr:nvSpPr>
      <xdr:spPr>
        <a:xfrm>
          <a:off x="4191000" y="8420100"/>
          <a:ext cx="942975" cy="280366"/>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14</xdr:row>
      <xdr:rowOff>1</xdr:rowOff>
    </xdr:from>
    <xdr:to>
      <xdr:col>39</xdr:col>
      <xdr:colOff>180975</xdr:colOff>
      <xdr:row>15</xdr:row>
      <xdr:rowOff>9526</xdr:rowOff>
    </xdr:to>
    <xdr:sp macro="" textlink="">
      <xdr:nvSpPr>
        <xdr:cNvPr id="14" name="正方形/長方形 13">
          <a:extLst>
            <a:ext uri="{FF2B5EF4-FFF2-40B4-BE49-F238E27FC236}">
              <a16:creationId xmlns:a16="http://schemas.microsoft.com/office/drawing/2014/main" id="{12002C45-CD22-499A-A0D9-C44F1E7B835D}"/>
            </a:ext>
          </a:extLst>
        </xdr:cNvPr>
        <xdr:cNvSpPr/>
      </xdr:nvSpPr>
      <xdr:spPr>
        <a:xfrm>
          <a:off x="180975" y="3619501"/>
          <a:ext cx="7429500" cy="1524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185738</xdr:colOff>
      <xdr:row>7</xdr:row>
      <xdr:rowOff>123825</xdr:rowOff>
    </xdr:from>
    <xdr:to>
      <xdr:col>38</xdr:col>
      <xdr:colOff>14288</xdr:colOff>
      <xdr:row>25</xdr:row>
      <xdr:rowOff>1</xdr:rowOff>
    </xdr:to>
    <xdr:cxnSp macro="">
      <xdr:nvCxnSpPr>
        <xdr:cNvPr id="15" name="直線コネクタ 14">
          <a:extLst>
            <a:ext uri="{FF2B5EF4-FFF2-40B4-BE49-F238E27FC236}">
              <a16:creationId xmlns:a16="http://schemas.microsoft.com/office/drawing/2014/main" id="{4F04CF76-D725-469B-A616-574E7A9EBA29}"/>
            </a:ext>
          </a:extLst>
        </xdr:cNvPr>
        <xdr:cNvCxnSpPr>
          <a:endCxn id="6" idx="0"/>
        </xdr:cNvCxnSpPr>
      </xdr:nvCxnSpPr>
      <xdr:spPr>
        <a:xfrm flipH="1">
          <a:off x="5329238" y="2038350"/>
          <a:ext cx="1924050" cy="3619501"/>
        </a:xfrm>
        <a:prstGeom prst="line">
          <a:avLst/>
        </a:prstGeom>
        <a:noFill/>
        <a:ln w="28575" cap="flat" cmpd="sng" algn="ctr">
          <a:solidFill>
            <a:schemeClr val="accent2"/>
          </a:solidFill>
          <a:prstDash val="solid"/>
          <a:miter lim="800000"/>
        </a:ln>
        <a:effectLst/>
      </xdr:spPr>
    </xdr:cxnSp>
    <xdr:clientData/>
  </xdr:twoCellAnchor>
  <xdr:twoCellAnchor>
    <xdr:from>
      <xdr:col>1</xdr:col>
      <xdr:colOff>0</xdr:colOff>
      <xdr:row>1</xdr:row>
      <xdr:rowOff>0</xdr:rowOff>
    </xdr:from>
    <xdr:to>
      <xdr:col>16</xdr:col>
      <xdr:colOff>41416</xdr:colOff>
      <xdr:row>1</xdr:row>
      <xdr:rowOff>612914</xdr:rowOff>
    </xdr:to>
    <xdr:sp macro="" textlink="">
      <xdr:nvSpPr>
        <xdr:cNvPr id="17" name="正方形/長方形 16">
          <a:extLst>
            <a:ext uri="{FF2B5EF4-FFF2-40B4-BE49-F238E27FC236}">
              <a16:creationId xmlns:a16="http://schemas.microsoft.com/office/drawing/2014/main" id="{9889C298-E6AA-46C1-8DFE-B34F6EE4DA16}"/>
            </a:ext>
          </a:extLst>
        </xdr:cNvPr>
        <xdr:cNvSpPr/>
      </xdr:nvSpPr>
      <xdr:spPr>
        <a:xfrm>
          <a:off x="190500" y="173935"/>
          <a:ext cx="2898916"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②スマート農業機械等の導入のみの記載例</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xdr:col>
      <xdr:colOff>8283</xdr:colOff>
      <xdr:row>29</xdr:row>
      <xdr:rowOff>82826</xdr:rowOff>
    </xdr:from>
    <xdr:to>
      <xdr:col>64</xdr:col>
      <xdr:colOff>173935</xdr:colOff>
      <xdr:row>32</xdr:row>
      <xdr:rowOff>364434</xdr:rowOff>
    </xdr:to>
    <xdr:sp macro="" textlink="">
      <xdr:nvSpPr>
        <xdr:cNvPr id="18" name="正方形/長方形 17">
          <a:extLst>
            <a:ext uri="{FF2B5EF4-FFF2-40B4-BE49-F238E27FC236}">
              <a16:creationId xmlns:a16="http://schemas.microsoft.com/office/drawing/2014/main" id="{3A57B889-5F08-4A59-A4EB-2A770CCE1BB2}"/>
            </a:ext>
          </a:extLst>
        </xdr:cNvPr>
        <xdr:cNvSpPr/>
      </xdr:nvSpPr>
      <xdr:spPr>
        <a:xfrm>
          <a:off x="198783" y="6452152"/>
          <a:ext cx="12167152" cy="1027043"/>
        </a:xfrm>
        <a:prstGeom prst="rect">
          <a:avLst/>
        </a:prstGeom>
        <a:solidFill>
          <a:srgbClr val="DEEBF7">
            <a:alpha val="30196"/>
          </a:srgbClr>
        </a:solidFill>
        <a:ln w="28575" cap="flat" cmpd="sng" algn="ctr">
          <a:solidFill>
            <a:srgbClr val="0070C0"/>
          </a:solidFill>
          <a:prstDash val="sysDot"/>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記載不可</a:t>
          </a:r>
        </a:p>
      </xdr:txBody>
    </xdr:sp>
    <xdr:clientData/>
  </xdr:twoCellAnchor>
  <xdr:twoCellAnchor>
    <xdr:from>
      <xdr:col>30</xdr:col>
      <xdr:colOff>173935</xdr:colOff>
      <xdr:row>1</xdr:row>
      <xdr:rowOff>496957</xdr:rowOff>
    </xdr:from>
    <xdr:to>
      <xdr:col>51</xdr:col>
      <xdr:colOff>155299</xdr:colOff>
      <xdr:row>6</xdr:row>
      <xdr:rowOff>82826</xdr:rowOff>
    </xdr:to>
    <xdr:sp macro="" textlink="">
      <xdr:nvSpPr>
        <xdr:cNvPr id="9" name="吹き出し: 線 6">
          <a:extLst>
            <a:ext uri="{FF2B5EF4-FFF2-40B4-BE49-F238E27FC236}">
              <a16:creationId xmlns:a16="http://schemas.microsoft.com/office/drawing/2014/main" id="{1145229B-E5D4-47D1-9948-216F55A63DF2}"/>
            </a:ext>
          </a:extLst>
        </xdr:cNvPr>
        <xdr:cNvSpPr/>
      </xdr:nvSpPr>
      <xdr:spPr>
        <a:xfrm>
          <a:off x="5888935" y="670892"/>
          <a:ext cx="3981864" cy="1176130"/>
        </a:xfrm>
        <a:prstGeom prst="borderCallout1">
          <a:avLst>
            <a:gd name="adj1" fmla="val 41664"/>
            <a:gd name="adj2" fmla="val 168"/>
            <a:gd name="adj3" fmla="val 172708"/>
            <a:gd name="adj4" fmla="val -2439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乾燥調製はサービスに該当しませんのでご注意ください。</a:t>
          </a:r>
          <a:endParaRPr kumimoji="1" lang="en-US" altLang="ja-JP" sz="11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36</xdr:col>
      <xdr:colOff>74544</xdr:colOff>
      <xdr:row>35</xdr:row>
      <xdr:rowOff>1</xdr:rowOff>
    </xdr:from>
    <xdr:to>
      <xdr:col>68</xdr:col>
      <xdr:colOff>160268</xdr:colOff>
      <xdr:row>37</xdr:row>
      <xdr:rowOff>297762</xdr:rowOff>
    </xdr:to>
    <xdr:sp macro="" textlink="">
      <xdr:nvSpPr>
        <xdr:cNvPr id="5" name="吹き出し: 線 1">
          <a:extLst>
            <a:ext uri="{FF2B5EF4-FFF2-40B4-BE49-F238E27FC236}">
              <a16:creationId xmlns:a16="http://schemas.microsoft.com/office/drawing/2014/main" id="{C60962C6-5886-426C-AE76-2D792C5E8508}"/>
            </a:ext>
          </a:extLst>
        </xdr:cNvPr>
        <xdr:cNvSpPr/>
      </xdr:nvSpPr>
      <xdr:spPr>
        <a:xfrm>
          <a:off x="6932544" y="7760805"/>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様式第</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号</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25CCF2FE-FEDA-47D6-96EF-106C50C0C3DE}"/>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41415</xdr:colOff>
      <xdr:row>2</xdr:row>
      <xdr:rowOff>256761</xdr:rowOff>
    </xdr:from>
    <xdr:to>
      <xdr:col>3</xdr:col>
      <xdr:colOff>107676</xdr:colOff>
      <xdr:row>3</xdr:row>
      <xdr:rowOff>149088</xdr:rowOff>
    </xdr:to>
    <xdr:sp macro="" textlink="">
      <xdr:nvSpPr>
        <xdr:cNvPr id="3" name="正方形/長方形 2">
          <a:extLst>
            <a:ext uri="{FF2B5EF4-FFF2-40B4-BE49-F238E27FC236}">
              <a16:creationId xmlns:a16="http://schemas.microsoft.com/office/drawing/2014/main" id="{BBAC21AD-4A98-406E-A30A-D40E254714B7}"/>
            </a:ext>
          </a:extLst>
        </xdr:cNvPr>
        <xdr:cNvSpPr/>
      </xdr:nvSpPr>
      <xdr:spPr>
        <a:xfrm>
          <a:off x="41415" y="737152"/>
          <a:ext cx="2103783"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32020</xdr:colOff>
      <xdr:row>2</xdr:row>
      <xdr:rowOff>32016</xdr:rowOff>
    </xdr:from>
    <xdr:to>
      <xdr:col>3</xdr:col>
      <xdr:colOff>86727</xdr:colOff>
      <xdr:row>4</xdr:row>
      <xdr:rowOff>164678</xdr:rowOff>
    </xdr:to>
    <xdr:sp macro="" textlink="">
      <xdr:nvSpPr>
        <xdr:cNvPr id="2" name="正方形/長方形 1">
          <a:extLst>
            <a:ext uri="{FF2B5EF4-FFF2-40B4-BE49-F238E27FC236}">
              <a16:creationId xmlns:a16="http://schemas.microsoft.com/office/drawing/2014/main" id="{1BFD223C-5D1A-4C7B-A019-00F1FAA46B54}"/>
            </a:ext>
          </a:extLst>
        </xdr:cNvPr>
        <xdr:cNvSpPr/>
      </xdr:nvSpPr>
      <xdr:spPr>
        <a:xfrm>
          <a:off x="32020" y="512268"/>
          <a:ext cx="2103783" cy="612914"/>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3" name="正方形/長方形 2">
          <a:extLst>
            <a:ext uri="{FF2B5EF4-FFF2-40B4-BE49-F238E27FC236}">
              <a16:creationId xmlns:a16="http://schemas.microsoft.com/office/drawing/2014/main" id="{09B0E7AE-994D-45D2-B560-4309973DB693}"/>
            </a:ext>
          </a:extLst>
        </xdr:cNvPr>
        <xdr:cNvSpPr/>
      </xdr:nvSpPr>
      <xdr:spPr>
        <a:xfrm>
          <a:off x="3137648" y="5306786"/>
          <a:ext cx="2817479" cy="36019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96050</xdr:colOff>
      <xdr:row>10</xdr:row>
      <xdr:rowOff>360189</xdr:rowOff>
    </xdr:from>
    <xdr:to>
      <xdr:col>13</xdr:col>
      <xdr:colOff>216115</xdr:colOff>
      <xdr:row>17</xdr:row>
      <xdr:rowOff>224116</xdr:rowOff>
    </xdr:to>
    <xdr:sp macro="" textlink="">
      <xdr:nvSpPr>
        <xdr:cNvPr id="4" name="吹き出し: 線 3">
          <a:extLst>
            <a:ext uri="{FF2B5EF4-FFF2-40B4-BE49-F238E27FC236}">
              <a16:creationId xmlns:a16="http://schemas.microsoft.com/office/drawing/2014/main" id="{BE670936-2A5B-4C83-8BB5-34FBBBF6F14E}"/>
            </a:ext>
          </a:extLst>
        </xdr:cNvPr>
        <xdr:cNvSpPr/>
      </xdr:nvSpPr>
      <xdr:spPr>
        <a:xfrm>
          <a:off x="6075189" y="3337752"/>
          <a:ext cx="2889518" cy="2553339"/>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ここでは、リース諸費用に機械にかかる消費税相当額が含まれている例として記載しています（様式第１－２号の「リース諸費用」には、機械に係る消費税相当額の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83" customWidth="1"/>
    <col min="66" max="71" width="2.25" style="83"/>
    <col min="72" max="72" width="1.125" style="83" customWidth="1"/>
    <col min="73" max="256" width="2.25" style="83"/>
    <col min="257" max="257" width="2.5" style="83" bestFit="1" customWidth="1"/>
    <col min="258" max="258" width="2.25" style="83"/>
    <col min="259" max="259" width="2.5" style="83" bestFit="1" customWidth="1"/>
    <col min="260" max="512" width="2.25" style="83"/>
    <col min="513" max="513" width="2.5" style="83" bestFit="1" customWidth="1"/>
    <col min="514" max="514" width="2.25" style="83"/>
    <col min="515" max="515" width="2.5" style="83" bestFit="1" customWidth="1"/>
    <col min="516" max="768" width="2.25" style="83"/>
    <col min="769" max="769" width="2.5" style="83" bestFit="1" customWidth="1"/>
    <col min="770" max="770" width="2.25" style="83"/>
    <col min="771" max="771" width="2.5" style="83" bestFit="1" customWidth="1"/>
    <col min="772" max="1024" width="2.25" style="83"/>
    <col min="1025" max="1025" width="2.5" style="83" bestFit="1" customWidth="1"/>
    <col min="1026" max="1026" width="2.25" style="83"/>
    <col min="1027" max="1027" width="2.5" style="83" bestFit="1" customWidth="1"/>
    <col min="1028" max="1280" width="2.25" style="83"/>
    <col min="1281" max="1281" width="2.5" style="83" bestFit="1" customWidth="1"/>
    <col min="1282" max="1282" width="2.25" style="83"/>
    <col min="1283" max="1283" width="2.5" style="83" bestFit="1" customWidth="1"/>
    <col min="1284" max="1536" width="2.25" style="83"/>
    <col min="1537" max="1537" width="2.5" style="83" bestFit="1" customWidth="1"/>
    <col min="1538" max="1538" width="2.25" style="83"/>
    <col min="1539" max="1539" width="2.5" style="83" bestFit="1" customWidth="1"/>
    <col min="1540" max="1792" width="2.25" style="83"/>
    <col min="1793" max="1793" width="2.5" style="83" bestFit="1" customWidth="1"/>
    <col min="1794" max="1794" width="2.25" style="83"/>
    <col min="1795" max="1795" width="2.5" style="83" bestFit="1" customWidth="1"/>
    <col min="1796" max="2048" width="2.25" style="83"/>
    <col min="2049" max="2049" width="2.5" style="83" bestFit="1" customWidth="1"/>
    <col min="2050" max="2050" width="2.25" style="83"/>
    <col min="2051" max="2051" width="2.5" style="83" bestFit="1" customWidth="1"/>
    <col min="2052" max="2304" width="2.25" style="83"/>
    <col min="2305" max="2305" width="2.5" style="83" bestFit="1" customWidth="1"/>
    <col min="2306" max="2306" width="2.25" style="83"/>
    <col min="2307" max="2307" width="2.5" style="83" bestFit="1" customWidth="1"/>
    <col min="2308" max="2560" width="2.25" style="83"/>
    <col min="2561" max="2561" width="2.5" style="83" bestFit="1" customWidth="1"/>
    <col min="2562" max="2562" width="2.25" style="83"/>
    <col min="2563" max="2563" width="2.5" style="83" bestFit="1" customWidth="1"/>
    <col min="2564" max="2816" width="2.25" style="83"/>
    <col min="2817" max="2817" width="2.5" style="83" bestFit="1" customWidth="1"/>
    <col min="2818" max="2818" width="2.25" style="83"/>
    <col min="2819" max="2819" width="2.5" style="83" bestFit="1" customWidth="1"/>
    <col min="2820" max="3072" width="2.25" style="83"/>
    <col min="3073" max="3073" width="2.5" style="83" bestFit="1" customWidth="1"/>
    <col min="3074" max="3074" width="2.25" style="83"/>
    <col min="3075" max="3075" width="2.5" style="83" bestFit="1" customWidth="1"/>
    <col min="3076" max="3328" width="2.25" style="83"/>
    <col min="3329" max="3329" width="2.5" style="83" bestFit="1" customWidth="1"/>
    <col min="3330" max="3330" width="2.25" style="83"/>
    <col min="3331" max="3331" width="2.5" style="83" bestFit="1" customWidth="1"/>
    <col min="3332" max="3584" width="2.25" style="83"/>
    <col min="3585" max="3585" width="2.5" style="83" bestFit="1" customWidth="1"/>
    <col min="3586" max="3586" width="2.25" style="83"/>
    <col min="3587" max="3587" width="2.5" style="83" bestFit="1" customWidth="1"/>
    <col min="3588" max="3840" width="2.25" style="83"/>
    <col min="3841" max="3841" width="2.5" style="83" bestFit="1" customWidth="1"/>
    <col min="3842" max="3842" width="2.25" style="83"/>
    <col min="3843" max="3843" width="2.5" style="83" bestFit="1" customWidth="1"/>
    <col min="3844" max="4096" width="2.25" style="83"/>
    <col min="4097" max="4097" width="2.5" style="83" bestFit="1" customWidth="1"/>
    <col min="4098" max="4098" width="2.25" style="83"/>
    <col min="4099" max="4099" width="2.5" style="83" bestFit="1" customWidth="1"/>
    <col min="4100" max="4352" width="2.25" style="83"/>
    <col min="4353" max="4353" width="2.5" style="83" bestFit="1" customWidth="1"/>
    <col min="4354" max="4354" width="2.25" style="83"/>
    <col min="4355" max="4355" width="2.5" style="83" bestFit="1" customWidth="1"/>
    <col min="4356" max="4608" width="2.25" style="83"/>
    <col min="4609" max="4609" width="2.5" style="83" bestFit="1" customWidth="1"/>
    <col min="4610" max="4610" width="2.25" style="83"/>
    <col min="4611" max="4611" width="2.5" style="83" bestFit="1" customWidth="1"/>
    <col min="4612" max="4864" width="2.25" style="83"/>
    <col min="4865" max="4865" width="2.5" style="83" bestFit="1" customWidth="1"/>
    <col min="4866" max="4866" width="2.25" style="83"/>
    <col min="4867" max="4867" width="2.5" style="83" bestFit="1" customWidth="1"/>
    <col min="4868" max="5120" width="2.25" style="83"/>
    <col min="5121" max="5121" width="2.5" style="83" bestFit="1" customWidth="1"/>
    <col min="5122" max="5122" width="2.25" style="83"/>
    <col min="5123" max="5123" width="2.5" style="83" bestFit="1" customWidth="1"/>
    <col min="5124" max="5376" width="2.25" style="83"/>
    <col min="5377" max="5377" width="2.5" style="83" bestFit="1" customWidth="1"/>
    <col min="5378" max="5378" width="2.25" style="83"/>
    <col min="5379" max="5379" width="2.5" style="83" bestFit="1" customWidth="1"/>
    <col min="5380" max="5632" width="2.25" style="83"/>
    <col min="5633" max="5633" width="2.5" style="83" bestFit="1" customWidth="1"/>
    <col min="5634" max="5634" width="2.25" style="83"/>
    <col min="5635" max="5635" width="2.5" style="83" bestFit="1" customWidth="1"/>
    <col min="5636" max="5888" width="2.25" style="83"/>
    <col min="5889" max="5889" width="2.5" style="83" bestFit="1" customWidth="1"/>
    <col min="5890" max="5890" width="2.25" style="83"/>
    <col min="5891" max="5891" width="2.5" style="83" bestFit="1" customWidth="1"/>
    <col min="5892" max="6144" width="2.25" style="83"/>
    <col min="6145" max="6145" width="2.5" style="83" bestFit="1" customWidth="1"/>
    <col min="6146" max="6146" width="2.25" style="83"/>
    <col min="6147" max="6147" width="2.5" style="83" bestFit="1" customWidth="1"/>
    <col min="6148" max="6400" width="2.25" style="83"/>
    <col min="6401" max="6401" width="2.5" style="83" bestFit="1" customWidth="1"/>
    <col min="6402" max="6402" width="2.25" style="83"/>
    <col min="6403" max="6403" width="2.5" style="83" bestFit="1" customWidth="1"/>
    <col min="6404" max="6656" width="2.25" style="83"/>
    <col min="6657" max="6657" width="2.5" style="83" bestFit="1" customWidth="1"/>
    <col min="6658" max="6658" width="2.25" style="83"/>
    <col min="6659" max="6659" width="2.5" style="83" bestFit="1" customWidth="1"/>
    <col min="6660" max="6912" width="2.25" style="83"/>
    <col min="6913" max="6913" width="2.5" style="83" bestFit="1" customWidth="1"/>
    <col min="6914" max="6914" width="2.25" style="83"/>
    <col min="6915" max="6915" width="2.5" style="83" bestFit="1" customWidth="1"/>
    <col min="6916" max="7168" width="2.25" style="83"/>
    <col min="7169" max="7169" width="2.5" style="83" bestFit="1" customWidth="1"/>
    <col min="7170" max="7170" width="2.25" style="83"/>
    <col min="7171" max="7171" width="2.5" style="83" bestFit="1" customWidth="1"/>
    <col min="7172" max="7424" width="2.25" style="83"/>
    <col min="7425" max="7425" width="2.5" style="83" bestFit="1" customWidth="1"/>
    <col min="7426" max="7426" width="2.25" style="83"/>
    <col min="7427" max="7427" width="2.5" style="83" bestFit="1" customWidth="1"/>
    <col min="7428" max="7680" width="2.25" style="83"/>
    <col min="7681" max="7681" width="2.5" style="83" bestFit="1" customWidth="1"/>
    <col min="7682" max="7682" width="2.25" style="83"/>
    <col min="7683" max="7683" width="2.5" style="83" bestFit="1" customWidth="1"/>
    <col min="7684" max="7936" width="2.25" style="83"/>
    <col min="7937" max="7937" width="2.5" style="83" bestFit="1" customWidth="1"/>
    <col min="7938" max="7938" width="2.25" style="83"/>
    <col min="7939" max="7939" width="2.5" style="83" bestFit="1" customWidth="1"/>
    <col min="7940" max="8192" width="2.25" style="83"/>
    <col min="8193" max="8193" width="2.5" style="83" bestFit="1" customWidth="1"/>
    <col min="8194" max="8194" width="2.25" style="83"/>
    <col min="8195" max="8195" width="2.5" style="83" bestFit="1" customWidth="1"/>
    <col min="8196" max="8448" width="2.25" style="83"/>
    <col min="8449" max="8449" width="2.5" style="83" bestFit="1" customWidth="1"/>
    <col min="8450" max="8450" width="2.25" style="83"/>
    <col min="8451" max="8451" width="2.5" style="83" bestFit="1" customWidth="1"/>
    <col min="8452" max="8704" width="2.25" style="83"/>
    <col min="8705" max="8705" width="2.5" style="83" bestFit="1" customWidth="1"/>
    <col min="8706" max="8706" width="2.25" style="83"/>
    <col min="8707" max="8707" width="2.5" style="83" bestFit="1" customWidth="1"/>
    <col min="8708" max="8960" width="2.25" style="83"/>
    <col min="8961" max="8961" width="2.5" style="83" bestFit="1" customWidth="1"/>
    <col min="8962" max="8962" width="2.25" style="83"/>
    <col min="8963" max="8963" width="2.5" style="83" bestFit="1" customWidth="1"/>
    <col min="8964" max="9216" width="2.25" style="83"/>
    <col min="9217" max="9217" width="2.5" style="83" bestFit="1" customWidth="1"/>
    <col min="9218" max="9218" width="2.25" style="83"/>
    <col min="9219" max="9219" width="2.5" style="83" bestFit="1" customWidth="1"/>
    <col min="9220" max="9472" width="2.25" style="83"/>
    <col min="9473" max="9473" width="2.5" style="83" bestFit="1" customWidth="1"/>
    <col min="9474" max="9474" width="2.25" style="83"/>
    <col min="9475" max="9475" width="2.5" style="83" bestFit="1" customWidth="1"/>
    <col min="9476" max="9728" width="2.25" style="83"/>
    <col min="9729" max="9729" width="2.5" style="83" bestFit="1" customWidth="1"/>
    <col min="9730" max="9730" width="2.25" style="83"/>
    <col min="9731" max="9731" width="2.5" style="83" bestFit="1" customWidth="1"/>
    <col min="9732" max="9984" width="2.25" style="83"/>
    <col min="9985" max="9985" width="2.5" style="83" bestFit="1" customWidth="1"/>
    <col min="9986" max="9986" width="2.25" style="83"/>
    <col min="9987" max="9987" width="2.5" style="83" bestFit="1" customWidth="1"/>
    <col min="9988" max="10240" width="2.25" style="83"/>
    <col min="10241" max="10241" width="2.5" style="83" bestFit="1" customWidth="1"/>
    <col min="10242" max="10242" width="2.25" style="83"/>
    <col min="10243" max="10243" width="2.5" style="83" bestFit="1" customWidth="1"/>
    <col min="10244" max="10496" width="2.25" style="83"/>
    <col min="10497" max="10497" width="2.5" style="83" bestFit="1" customWidth="1"/>
    <col min="10498" max="10498" width="2.25" style="83"/>
    <col min="10499" max="10499" width="2.5" style="83" bestFit="1" customWidth="1"/>
    <col min="10500" max="10752" width="2.25" style="83"/>
    <col min="10753" max="10753" width="2.5" style="83" bestFit="1" customWidth="1"/>
    <col min="10754" max="10754" width="2.25" style="83"/>
    <col min="10755" max="10755" width="2.5" style="83" bestFit="1" customWidth="1"/>
    <col min="10756" max="11008" width="2.25" style="83"/>
    <col min="11009" max="11009" width="2.5" style="83" bestFit="1" customWidth="1"/>
    <col min="11010" max="11010" width="2.25" style="83"/>
    <col min="11011" max="11011" width="2.5" style="83" bestFit="1" customWidth="1"/>
    <col min="11012" max="11264" width="2.25" style="83"/>
    <col min="11265" max="11265" width="2.5" style="83" bestFit="1" customWidth="1"/>
    <col min="11266" max="11266" width="2.25" style="83"/>
    <col min="11267" max="11267" width="2.5" style="83" bestFit="1" customWidth="1"/>
    <col min="11268" max="11520" width="2.25" style="83"/>
    <col min="11521" max="11521" width="2.5" style="83" bestFit="1" customWidth="1"/>
    <col min="11522" max="11522" width="2.25" style="83"/>
    <col min="11523" max="11523" width="2.5" style="83" bestFit="1" customWidth="1"/>
    <col min="11524" max="11776" width="2.25" style="83"/>
    <col min="11777" max="11777" width="2.5" style="83" bestFit="1" customWidth="1"/>
    <col min="11778" max="11778" width="2.25" style="83"/>
    <col min="11779" max="11779" width="2.5" style="83" bestFit="1" customWidth="1"/>
    <col min="11780" max="12032" width="2.25" style="83"/>
    <col min="12033" max="12033" width="2.5" style="83" bestFit="1" customWidth="1"/>
    <col min="12034" max="12034" width="2.25" style="83"/>
    <col min="12035" max="12035" width="2.5" style="83" bestFit="1" customWidth="1"/>
    <col min="12036" max="12288" width="2.25" style="83"/>
    <col min="12289" max="12289" width="2.5" style="83" bestFit="1" customWidth="1"/>
    <col min="12290" max="12290" width="2.25" style="83"/>
    <col min="12291" max="12291" width="2.5" style="83" bestFit="1" customWidth="1"/>
    <col min="12292" max="12544" width="2.25" style="83"/>
    <col min="12545" max="12545" width="2.5" style="83" bestFit="1" customWidth="1"/>
    <col min="12546" max="12546" width="2.25" style="83"/>
    <col min="12547" max="12547" width="2.5" style="83" bestFit="1" customWidth="1"/>
    <col min="12548" max="12800" width="2.25" style="83"/>
    <col min="12801" max="12801" width="2.5" style="83" bestFit="1" customWidth="1"/>
    <col min="12802" max="12802" width="2.25" style="83"/>
    <col min="12803" max="12803" width="2.5" style="83" bestFit="1" customWidth="1"/>
    <col min="12804" max="13056" width="2.25" style="83"/>
    <col min="13057" max="13057" width="2.5" style="83" bestFit="1" customWidth="1"/>
    <col min="13058" max="13058" width="2.25" style="83"/>
    <col min="13059" max="13059" width="2.5" style="83" bestFit="1" customWidth="1"/>
    <col min="13060" max="13312" width="2.25" style="83"/>
    <col min="13313" max="13313" width="2.5" style="83" bestFit="1" customWidth="1"/>
    <col min="13314" max="13314" width="2.25" style="83"/>
    <col min="13315" max="13315" width="2.5" style="83" bestFit="1" customWidth="1"/>
    <col min="13316" max="13568" width="2.25" style="83"/>
    <col min="13569" max="13569" width="2.5" style="83" bestFit="1" customWidth="1"/>
    <col min="13570" max="13570" width="2.25" style="83"/>
    <col min="13571" max="13571" width="2.5" style="83" bestFit="1" customWidth="1"/>
    <col min="13572" max="13824" width="2.25" style="83"/>
    <col min="13825" max="13825" width="2.5" style="83" bestFit="1" customWidth="1"/>
    <col min="13826" max="13826" width="2.25" style="83"/>
    <col min="13827" max="13827" width="2.5" style="83" bestFit="1" customWidth="1"/>
    <col min="13828" max="14080" width="2.25" style="83"/>
    <col min="14081" max="14081" width="2.5" style="83" bestFit="1" customWidth="1"/>
    <col min="14082" max="14082" width="2.25" style="83"/>
    <col min="14083" max="14083" width="2.5" style="83" bestFit="1" customWidth="1"/>
    <col min="14084" max="14336" width="2.25" style="83"/>
    <col min="14337" max="14337" width="2.5" style="83" bestFit="1" customWidth="1"/>
    <col min="14338" max="14338" width="2.25" style="83"/>
    <col min="14339" max="14339" width="2.5" style="83" bestFit="1" customWidth="1"/>
    <col min="14340" max="14592" width="2.25" style="83"/>
    <col min="14593" max="14593" width="2.5" style="83" bestFit="1" customWidth="1"/>
    <col min="14594" max="14594" width="2.25" style="83"/>
    <col min="14595" max="14595" width="2.5" style="83" bestFit="1" customWidth="1"/>
    <col min="14596" max="14848" width="2.25" style="83"/>
    <col min="14849" max="14849" width="2.5" style="83" bestFit="1" customWidth="1"/>
    <col min="14850" max="14850" width="2.25" style="83"/>
    <col min="14851" max="14851" width="2.5" style="83" bestFit="1" customWidth="1"/>
    <col min="14852" max="15104" width="2.25" style="83"/>
    <col min="15105" max="15105" width="2.5" style="83" bestFit="1" customWidth="1"/>
    <col min="15106" max="15106" width="2.25" style="83"/>
    <col min="15107" max="15107" width="2.5" style="83" bestFit="1" customWidth="1"/>
    <col min="15108" max="15360" width="2.25" style="83"/>
    <col min="15361" max="15361" width="2.5" style="83" bestFit="1" customWidth="1"/>
    <col min="15362" max="15362" width="2.25" style="83"/>
    <col min="15363" max="15363" width="2.5" style="83" bestFit="1" customWidth="1"/>
    <col min="15364" max="15616" width="2.25" style="83"/>
    <col min="15617" max="15617" width="2.5" style="83" bestFit="1" customWidth="1"/>
    <col min="15618" max="15618" width="2.25" style="83"/>
    <col min="15619" max="15619" width="2.5" style="83" bestFit="1" customWidth="1"/>
    <col min="15620" max="15872" width="2.25" style="83"/>
    <col min="15873" max="15873" width="2.5" style="83" bestFit="1" customWidth="1"/>
    <col min="15874" max="15874" width="2.25" style="83"/>
    <col min="15875" max="15875" width="2.5" style="83" bestFit="1" customWidth="1"/>
    <col min="15876" max="16128" width="2.25" style="83"/>
    <col min="16129" max="16129" width="2.5" style="83" bestFit="1" customWidth="1"/>
    <col min="16130" max="16130" width="2.25" style="83"/>
    <col min="16131" max="16131" width="2.5" style="83" bestFit="1" customWidth="1"/>
    <col min="16132" max="16384" width="2.25" style="83"/>
  </cols>
  <sheetData>
    <row r="1" spans="1:129" ht="18" customHeight="1">
      <c r="A1" s="211" t="s">
        <v>0</v>
      </c>
      <c r="B1" s="211"/>
      <c r="C1" s="211"/>
      <c r="D1" s="211"/>
      <c r="E1" s="211"/>
      <c r="F1" s="211"/>
      <c r="G1" s="211"/>
      <c r="H1" s="211"/>
      <c r="I1" s="211"/>
      <c r="J1" s="211"/>
      <c r="K1" s="211"/>
      <c r="L1" s="211"/>
      <c r="M1" s="211"/>
      <c r="N1" s="211"/>
      <c r="O1" s="211"/>
      <c r="P1" s="211"/>
      <c r="Q1" s="211"/>
      <c r="R1" s="211"/>
    </row>
    <row r="2" spans="1:129" ht="62.25" customHeight="1">
      <c r="A2" s="250" t="s">
        <v>1</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109"/>
      <c r="BK2" s="109"/>
      <c r="BL2" s="109"/>
    </row>
    <row r="3" spans="1:129" s="5" customFormat="1" ht="19.5" customHeight="1" thickBot="1">
      <c r="A3" s="4"/>
      <c r="B3" s="212" t="s">
        <v>2</v>
      </c>
      <c r="C3" s="212"/>
      <c r="D3" s="212"/>
      <c r="E3" s="212"/>
      <c r="F3" s="212"/>
      <c r="G3" s="212"/>
      <c r="H3" s="212"/>
      <c r="I3" s="212"/>
      <c r="J3" s="212"/>
      <c r="K3" s="212"/>
      <c r="L3" s="212"/>
      <c r="M3" s="212"/>
      <c r="N3" s="212"/>
      <c r="O3" s="212"/>
      <c r="P3"/>
      <c r="Q3" s="3"/>
      <c r="R3" s="3"/>
      <c r="S3" s="212"/>
      <c r="T3" s="212"/>
      <c r="U3" s="212"/>
      <c r="V3" s="212"/>
      <c r="W3" s="212"/>
      <c r="X3" s="212"/>
      <c r="Y3" s="212"/>
      <c r="Z3" s="212"/>
      <c r="AA3" s="212"/>
      <c r="AB3" s="212"/>
      <c r="AC3" s="212"/>
      <c r="AD3" s="212"/>
      <c r="AE3" s="212"/>
      <c r="AF3" s="212"/>
      <c r="AG3" s="212"/>
      <c r="AH3" s="212"/>
      <c r="AI3" s="3"/>
      <c r="AJ3" s="3"/>
      <c r="BK3" s="2"/>
      <c r="BL3" s="2"/>
    </row>
    <row r="4" spans="1:129" s="25" customFormat="1" ht="27" customHeight="1">
      <c r="A4" s="71"/>
      <c r="B4" s="226" t="s">
        <v>3</v>
      </c>
      <c r="C4" s="227"/>
      <c r="D4" s="228" t="s">
        <v>4</v>
      </c>
      <c r="E4" s="229"/>
      <c r="F4" s="229"/>
      <c r="G4" s="229"/>
      <c r="H4" s="229"/>
      <c r="I4" s="229"/>
      <c r="J4" s="229"/>
      <c r="K4" s="229"/>
      <c r="L4" s="229"/>
      <c r="M4" s="229"/>
      <c r="N4" s="229"/>
      <c r="O4" s="230"/>
      <c r="Q4" s="251" t="s">
        <v>5</v>
      </c>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70"/>
      <c r="BK4" s="70"/>
      <c r="BL4" s="97"/>
    </row>
    <row r="5" spans="1:129" s="25" customFormat="1" ht="45" customHeight="1" thickBot="1">
      <c r="A5" s="71"/>
      <c r="B5" s="216" t="s">
        <v>408</v>
      </c>
      <c r="C5" s="217"/>
      <c r="D5" s="219" t="s">
        <v>440</v>
      </c>
      <c r="E5" s="220"/>
      <c r="F5" s="220"/>
      <c r="G5" s="220"/>
      <c r="H5" s="220"/>
      <c r="I5" s="220"/>
      <c r="J5" s="220"/>
      <c r="K5" s="220"/>
      <c r="L5" s="220"/>
      <c r="M5" s="220"/>
      <c r="N5" s="220"/>
      <c r="O5" s="221"/>
      <c r="Q5" s="251" t="s">
        <v>6</v>
      </c>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70"/>
      <c r="BK5" s="70"/>
      <c r="BL5" s="97"/>
    </row>
    <row r="6" spans="1:129" s="58" customFormat="1" ht="13.5" customHeight="1">
      <c r="A6" s="77"/>
      <c r="B6" s="66" t="s">
        <v>7</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Y6" s="192"/>
      <c r="AZ6" s="192"/>
      <c r="BA6" s="192"/>
      <c r="BB6" s="192"/>
      <c r="BC6" s="192"/>
      <c r="BD6" s="192"/>
      <c r="BE6" s="192"/>
      <c r="BF6" s="192"/>
      <c r="BG6" s="192"/>
      <c r="BH6" s="192"/>
      <c r="BI6" s="192"/>
      <c r="BJ6" s="192"/>
      <c r="BK6" s="192"/>
      <c r="BL6" s="192"/>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row>
    <row r="7" spans="1:129" s="58" customFormat="1" ht="19.5" customHeight="1">
      <c r="A7" s="77"/>
      <c r="B7" s="25" t="s">
        <v>8</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Y7" s="192"/>
      <c r="AZ7" s="192"/>
      <c r="BA7" s="192"/>
      <c r="BB7" s="258"/>
      <c r="BC7" s="258"/>
      <c r="BD7" s="258"/>
      <c r="BE7" s="258"/>
      <c r="BF7" s="258"/>
      <c r="BG7" s="258"/>
      <c r="BH7" s="258"/>
      <c r="BI7" s="258"/>
      <c r="BJ7" s="258"/>
      <c r="BK7" s="258"/>
      <c r="BL7" s="258"/>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222" t="s">
        <v>9</v>
      </c>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4"/>
      <c r="AF8" s="213" t="s">
        <v>10</v>
      </c>
      <c r="AG8" s="214"/>
      <c r="AH8" s="214"/>
      <c r="AI8" s="214"/>
      <c r="AJ8" s="214"/>
      <c r="AK8" s="214"/>
      <c r="AL8" s="214"/>
      <c r="AM8" s="214"/>
      <c r="AN8" s="214"/>
      <c r="AO8" s="218"/>
      <c r="AP8" s="259" t="s">
        <v>11</v>
      </c>
      <c r="AQ8" s="260"/>
      <c r="AR8" s="260"/>
      <c r="AS8" s="260"/>
      <c r="AT8" s="260"/>
      <c r="AU8" s="260"/>
      <c r="AV8" s="261"/>
      <c r="AW8" s="74"/>
      <c r="AY8" s="192"/>
      <c r="AZ8" s="192"/>
      <c r="BA8" s="192"/>
      <c r="BB8" s="192"/>
      <c r="BC8" s="192"/>
      <c r="BD8" s="192"/>
      <c r="BE8" s="192"/>
      <c r="BF8" s="192"/>
      <c r="BG8" s="192"/>
      <c r="BH8" s="192"/>
      <c r="BI8" s="192"/>
      <c r="BJ8" s="192"/>
      <c r="BK8" s="192"/>
      <c r="BL8" s="192"/>
    </row>
    <row r="9" spans="1:129" s="5" customFormat="1" ht="27.75" customHeight="1">
      <c r="B9" s="213" t="s">
        <v>12</v>
      </c>
      <c r="C9" s="214"/>
      <c r="D9" s="214"/>
      <c r="E9" s="214"/>
      <c r="F9" s="214"/>
      <c r="G9" s="214"/>
      <c r="H9" s="218"/>
      <c r="I9" s="255" t="s">
        <v>409</v>
      </c>
      <c r="J9" s="256"/>
      <c r="K9" s="256"/>
      <c r="L9" s="256"/>
      <c r="M9" s="256"/>
      <c r="N9" s="256"/>
      <c r="O9" s="256"/>
      <c r="P9" s="256"/>
      <c r="Q9" s="256"/>
      <c r="R9" s="256"/>
      <c r="S9" s="256"/>
      <c r="T9" s="256"/>
      <c r="U9" s="256"/>
      <c r="V9" s="256"/>
      <c r="W9" s="256"/>
      <c r="X9" s="256"/>
      <c r="Y9" s="256"/>
      <c r="Z9" s="256"/>
      <c r="AA9" s="256"/>
      <c r="AB9" s="256"/>
      <c r="AC9" s="256"/>
      <c r="AD9" s="256"/>
      <c r="AE9" s="257"/>
      <c r="AF9" s="116" t="s">
        <v>407</v>
      </c>
      <c r="AG9" s="213" t="s">
        <v>13</v>
      </c>
      <c r="AH9" s="214"/>
      <c r="AI9" s="214"/>
      <c r="AJ9" s="214"/>
      <c r="AK9" s="111" t="s">
        <v>395</v>
      </c>
      <c r="AL9" s="215" t="s">
        <v>14</v>
      </c>
      <c r="AM9" s="215"/>
      <c r="AN9" s="215"/>
      <c r="AO9" s="215"/>
      <c r="AP9" s="262" t="s">
        <v>15</v>
      </c>
      <c r="AQ9" s="263"/>
      <c r="AR9" s="263"/>
      <c r="AS9" s="263"/>
      <c r="AT9" s="263"/>
      <c r="AU9" s="263"/>
      <c r="AV9" s="264"/>
      <c r="AW9" s="17"/>
      <c r="AY9" s="192"/>
      <c r="AZ9" s="192"/>
      <c r="BA9" s="192"/>
      <c r="BB9" s="192"/>
      <c r="BC9" s="192"/>
      <c r="BD9" s="192"/>
      <c r="BE9" s="192"/>
      <c r="BF9" s="192"/>
      <c r="BG9" s="192"/>
      <c r="BH9" s="192"/>
      <c r="BI9" s="192"/>
      <c r="BJ9" s="192"/>
      <c r="BK9" s="192"/>
      <c r="BL9" s="192"/>
    </row>
    <row r="10" spans="1:129" s="5" customFormat="1" ht="27.75" customHeight="1">
      <c r="B10" s="213" t="s">
        <v>16</v>
      </c>
      <c r="C10" s="214"/>
      <c r="D10" s="214"/>
      <c r="E10" s="214"/>
      <c r="F10" s="214"/>
      <c r="G10" s="214"/>
      <c r="H10" s="218"/>
      <c r="I10" s="255"/>
      <c r="J10" s="256"/>
      <c r="K10" s="256"/>
      <c r="L10" s="256"/>
      <c r="M10" s="256"/>
      <c r="N10" s="256"/>
      <c r="O10" s="256"/>
      <c r="P10" s="256"/>
      <c r="Q10" s="256"/>
      <c r="R10" s="256"/>
      <c r="S10" s="256"/>
      <c r="T10" s="256"/>
      <c r="U10" s="256"/>
      <c r="V10" s="256"/>
      <c r="W10" s="256"/>
      <c r="X10" s="256"/>
      <c r="Y10" s="256"/>
      <c r="Z10" s="256"/>
      <c r="AA10" s="256"/>
      <c r="AB10" s="256"/>
      <c r="AC10" s="256"/>
      <c r="AD10" s="256"/>
      <c r="AE10" s="257"/>
      <c r="AF10" s="116" t="s">
        <v>395</v>
      </c>
      <c r="AG10" s="213" t="s">
        <v>13</v>
      </c>
      <c r="AH10" s="214"/>
      <c r="AI10" s="214"/>
      <c r="AJ10" s="214"/>
      <c r="AK10" s="111" t="s">
        <v>395</v>
      </c>
      <c r="AL10" s="215" t="s">
        <v>14</v>
      </c>
      <c r="AM10" s="215"/>
      <c r="AN10" s="215"/>
      <c r="AO10" s="215"/>
      <c r="AP10" s="252"/>
      <c r="AQ10" s="253"/>
      <c r="AR10" s="253"/>
      <c r="AS10" s="253"/>
      <c r="AT10" s="253"/>
      <c r="AU10" s="253"/>
      <c r="AV10" s="254"/>
      <c r="AW10" s="17"/>
      <c r="AY10" s="192"/>
      <c r="AZ10" s="192"/>
      <c r="BA10" s="192"/>
      <c r="BB10" s="27"/>
      <c r="BC10" s="27"/>
      <c r="BD10" s="27"/>
      <c r="BE10" s="27"/>
      <c r="BF10" s="27"/>
      <c r="BG10" s="27"/>
      <c r="BH10" s="27"/>
      <c r="BI10" s="27"/>
      <c r="BJ10" s="27"/>
      <c r="BK10" s="27"/>
      <c r="BL10" s="27"/>
    </row>
    <row r="11" spans="1:129" ht="13.5" customHeight="1">
      <c r="B11" s="225" t="s">
        <v>17</v>
      </c>
      <c r="C11" s="225"/>
      <c r="D11" s="225"/>
      <c r="E11" s="225"/>
      <c r="F11" s="225"/>
      <c r="G11" s="225"/>
      <c r="H11" s="225"/>
      <c r="I11" s="225"/>
      <c r="J11" s="225"/>
      <c r="K11" s="225"/>
      <c r="L11" s="225"/>
      <c r="M11" s="225"/>
      <c r="N11" s="225"/>
      <c r="O11" s="225"/>
      <c r="P11" s="225"/>
      <c r="Q11" s="225"/>
      <c r="R11" s="225"/>
      <c r="S11" s="225"/>
      <c r="T11" s="225"/>
      <c r="U11" s="225"/>
      <c r="V11" s="225"/>
      <c r="W11" s="225"/>
      <c r="X11" s="225"/>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Y11" s="192"/>
      <c r="AZ11" s="192"/>
      <c r="BA11" s="192"/>
      <c r="BB11" s="27"/>
      <c r="BC11" s="27"/>
      <c r="BD11" s="27"/>
      <c r="BE11" s="27"/>
      <c r="BF11" s="27"/>
      <c r="BG11" s="27"/>
      <c r="BH11" s="27"/>
      <c r="BI11" s="27"/>
      <c r="BJ11" s="27"/>
      <c r="BK11" s="27"/>
      <c r="BL11" s="27"/>
    </row>
    <row r="12" spans="1:129" ht="19.5" customHeight="1">
      <c r="B12" s="83" t="s">
        <v>18</v>
      </c>
    </row>
    <row r="13" spans="1:129" ht="15.75" customHeight="1">
      <c r="B13" s="232" t="s">
        <v>9</v>
      </c>
      <c r="C13" s="233"/>
      <c r="D13" s="233"/>
      <c r="E13" s="233"/>
      <c r="F13" s="233"/>
      <c r="G13" s="233"/>
      <c r="H13" s="233"/>
      <c r="I13" s="233"/>
      <c r="J13" s="233"/>
      <c r="K13" s="233"/>
      <c r="L13" s="234"/>
      <c r="M13" s="202" t="s">
        <v>19</v>
      </c>
      <c r="N13" s="202"/>
      <c r="O13" s="202"/>
      <c r="P13" s="202"/>
      <c r="Q13" s="202"/>
      <c r="R13" s="202"/>
      <c r="S13" s="202"/>
      <c r="T13" s="202"/>
      <c r="U13" s="204" t="s">
        <v>20</v>
      </c>
      <c r="V13" s="204"/>
      <c r="W13" s="204"/>
      <c r="X13" s="204"/>
      <c r="Y13" s="204"/>
      <c r="Z13" s="204"/>
      <c r="AA13" s="204"/>
      <c r="AB13" s="204"/>
      <c r="AC13" s="204" t="s">
        <v>21</v>
      </c>
      <c r="AD13" s="204"/>
      <c r="AE13" s="204"/>
      <c r="AF13" s="204"/>
      <c r="AG13" s="204"/>
      <c r="AH13" s="204"/>
      <c r="AI13" s="204"/>
      <c r="AJ13" s="204"/>
      <c r="AK13" s="204"/>
      <c r="AL13" s="204"/>
      <c r="AM13" s="204"/>
      <c r="AN13" s="204"/>
      <c r="AO13" s="204"/>
      <c r="AP13" s="204"/>
      <c r="AQ13" s="204"/>
      <c r="AR13" s="204"/>
      <c r="AS13" s="204" t="s">
        <v>22</v>
      </c>
      <c r="AT13" s="204"/>
      <c r="AU13" s="204"/>
      <c r="AV13" s="204"/>
      <c r="AW13" s="204"/>
      <c r="AX13" s="204"/>
      <c r="AY13" s="204"/>
      <c r="AZ13" s="204"/>
      <c r="BA13" s="204"/>
      <c r="BB13" s="99"/>
      <c r="BC13" s="100"/>
      <c r="BD13" s="100"/>
    </row>
    <row r="14" spans="1:129" ht="15.75" customHeight="1">
      <c r="B14" s="235"/>
      <c r="C14" s="236"/>
      <c r="D14" s="236"/>
      <c r="E14" s="236"/>
      <c r="F14" s="236"/>
      <c r="G14" s="236"/>
      <c r="H14" s="236"/>
      <c r="I14" s="236"/>
      <c r="J14" s="236"/>
      <c r="K14" s="236"/>
      <c r="L14" s="237"/>
      <c r="M14" s="202"/>
      <c r="N14" s="202"/>
      <c r="O14" s="202"/>
      <c r="P14" s="202"/>
      <c r="Q14" s="202"/>
      <c r="R14" s="202"/>
      <c r="S14" s="202"/>
      <c r="T14" s="202"/>
      <c r="U14" s="204"/>
      <c r="V14" s="204"/>
      <c r="W14" s="204"/>
      <c r="X14" s="204"/>
      <c r="Y14" s="204"/>
      <c r="Z14" s="204"/>
      <c r="AA14" s="204"/>
      <c r="AB14" s="204"/>
      <c r="AC14" s="204" t="s">
        <v>23</v>
      </c>
      <c r="AD14" s="204"/>
      <c r="AE14" s="204"/>
      <c r="AF14" s="204"/>
      <c r="AG14" s="204"/>
      <c r="AH14" s="204"/>
      <c r="AI14" s="204"/>
      <c r="AJ14" s="204"/>
      <c r="AK14" s="204" t="s">
        <v>24</v>
      </c>
      <c r="AL14" s="204"/>
      <c r="AM14" s="204"/>
      <c r="AN14" s="204"/>
      <c r="AO14" s="204"/>
      <c r="AP14" s="204"/>
      <c r="AQ14" s="204"/>
      <c r="AR14" s="204"/>
      <c r="AS14" s="204"/>
      <c r="AT14" s="204"/>
      <c r="AU14" s="204"/>
      <c r="AV14" s="204"/>
      <c r="AW14" s="204"/>
      <c r="AX14" s="204"/>
      <c r="AY14" s="204"/>
      <c r="AZ14" s="204"/>
      <c r="BA14" s="204"/>
      <c r="BB14" s="99"/>
      <c r="BC14" s="100"/>
      <c r="BD14" s="100"/>
    </row>
    <row r="15" spans="1:129" ht="15.75" customHeight="1">
      <c r="B15" s="238" t="s">
        <v>409</v>
      </c>
      <c r="C15" s="239"/>
      <c r="D15" s="239"/>
      <c r="E15" s="239"/>
      <c r="F15" s="239"/>
      <c r="G15" s="239"/>
      <c r="H15" s="239"/>
      <c r="I15" s="239"/>
      <c r="J15" s="239"/>
      <c r="K15" s="239"/>
      <c r="L15" s="240"/>
      <c r="M15" s="203" t="s">
        <v>13</v>
      </c>
      <c r="N15" s="204"/>
      <c r="O15" s="204"/>
      <c r="P15" s="204"/>
      <c r="Q15" s="204"/>
      <c r="R15" s="204"/>
      <c r="S15" s="204"/>
      <c r="T15" s="204"/>
      <c r="U15" s="208">
        <f>SUM(U16:AB17)</f>
        <v>27500000</v>
      </c>
      <c r="V15" s="209"/>
      <c r="W15" s="209"/>
      <c r="X15" s="209"/>
      <c r="Y15" s="209"/>
      <c r="Z15" s="209"/>
      <c r="AA15" s="209"/>
      <c r="AB15" s="210"/>
      <c r="AC15" s="208">
        <f t="shared" ref="AC15" si="0">SUM(AC16:AJ17)</f>
        <v>12500000</v>
      </c>
      <c r="AD15" s="209"/>
      <c r="AE15" s="209"/>
      <c r="AF15" s="209"/>
      <c r="AG15" s="209"/>
      <c r="AH15" s="209"/>
      <c r="AI15" s="209"/>
      <c r="AJ15" s="210"/>
      <c r="AK15" s="208">
        <f t="shared" ref="AK15" si="1">SUM(AK16:AR17)</f>
        <v>15000000</v>
      </c>
      <c r="AL15" s="209"/>
      <c r="AM15" s="209"/>
      <c r="AN15" s="209"/>
      <c r="AO15" s="209"/>
      <c r="AP15" s="209"/>
      <c r="AQ15" s="209"/>
      <c r="AR15" s="210"/>
      <c r="AS15" s="193"/>
      <c r="AT15" s="194"/>
      <c r="AU15" s="194"/>
      <c r="AV15" s="194"/>
      <c r="AW15" s="194"/>
      <c r="AX15" s="194"/>
      <c r="AY15" s="194"/>
      <c r="AZ15" s="194"/>
      <c r="BA15" s="195"/>
      <c r="BB15" s="99"/>
      <c r="BC15" s="100"/>
      <c r="BD15" s="100"/>
    </row>
    <row r="16" spans="1:129" ht="15.75" customHeight="1">
      <c r="B16" s="241"/>
      <c r="C16" s="242"/>
      <c r="D16" s="242"/>
      <c r="E16" s="242"/>
      <c r="F16" s="242"/>
      <c r="G16" s="242"/>
      <c r="H16" s="242"/>
      <c r="I16" s="242"/>
      <c r="J16" s="242"/>
      <c r="K16" s="242"/>
      <c r="L16" s="243"/>
      <c r="M16" s="84"/>
      <c r="N16" s="247" t="s">
        <v>25</v>
      </c>
      <c r="O16" s="248"/>
      <c r="P16" s="248"/>
      <c r="Q16" s="248"/>
      <c r="R16" s="248"/>
      <c r="S16" s="248"/>
      <c r="T16" s="249"/>
      <c r="U16" s="208"/>
      <c r="V16" s="209"/>
      <c r="W16" s="209"/>
      <c r="X16" s="209"/>
      <c r="Y16" s="209"/>
      <c r="Z16" s="209"/>
      <c r="AA16" s="209"/>
      <c r="AB16" s="210"/>
      <c r="AC16" s="208"/>
      <c r="AD16" s="209"/>
      <c r="AE16" s="209"/>
      <c r="AF16" s="209"/>
      <c r="AG16" s="209"/>
      <c r="AH16" s="209"/>
      <c r="AI16" s="209"/>
      <c r="AJ16" s="210"/>
      <c r="AK16" s="208"/>
      <c r="AL16" s="209"/>
      <c r="AM16" s="209"/>
      <c r="AN16" s="209"/>
      <c r="AO16" s="209"/>
      <c r="AP16" s="209"/>
      <c r="AQ16" s="209"/>
      <c r="AR16" s="210"/>
      <c r="AS16" s="196"/>
      <c r="AT16" s="197"/>
      <c r="AU16" s="197"/>
      <c r="AV16" s="197"/>
      <c r="AW16" s="197"/>
      <c r="AX16" s="197"/>
      <c r="AY16" s="197"/>
      <c r="AZ16" s="197"/>
      <c r="BA16" s="198"/>
      <c r="BB16" s="99"/>
      <c r="BC16" s="100"/>
      <c r="BD16" s="100"/>
    </row>
    <row r="17" spans="2:56" ht="15.75" customHeight="1">
      <c r="B17" s="244"/>
      <c r="C17" s="245"/>
      <c r="D17" s="245"/>
      <c r="E17" s="245"/>
      <c r="F17" s="245"/>
      <c r="G17" s="245"/>
      <c r="H17" s="245"/>
      <c r="I17" s="245"/>
      <c r="J17" s="245"/>
      <c r="K17" s="245"/>
      <c r="L17" s="246"/>
      <c r="M17" s="85"/>
      <c r="N17" s="247" t="s">
        <v>26</v>
      </c>
      <c r="O17" s="248"/>
      <c r="P17" s="248"/>
      <c r="Q17" s="248"/>
      <c r="R17" s="248"/>
      <c r="S17" s="248"/>
      <c r="T17" s="249"/>
      <c r="U17" s="208">
        <v>27500000</v>
      </c>
      <c r="V17" s="209"/>
      <c r="W17" s="209"/>
      <c r="X17" s="209"/>
      <c r="Y17" s="209"/>
      <c r="Z17" s="209"/>
      <c r="AA17" s="209"/>
      <c r="AB17" s="210"/>
      <c r="AC17" s="208">
        <v>12500000</v>
      </c>
      <c r="AD17" s="209"/>
      <c r="AE17" s="209"/>
      <c r="AF17" s="209"/>
      <c r="AG17" s="209"/>
      <c r="AH17" s="209"/>
      <c r="AI17" s="209"/>
      <c r="AJ17" s="210"/>
      <c r="AK17" s="208">
        <v>15000000</v>
      </c>
      <c r="AL17" s="209"/>
      <c r="AM17" s="209"/>
      <c r="AN17" s="209"/>
      <c r="AO17" s="209"/>
      <c r="AP17" s="209"/>
      <c r="AQ17" s="209"/>
      <c r="AR17" s="210"/>
      <c r="AS17" s="196"/>
      <c r="AT17" s="197"/>
      <c r="AU17" s="197"/>
      <c r="AV17" s="197"/>
      <c r="AW17" s="197"/>
      <c r="AX17" s="197"/>
      <c r="AY17" s="197"/>
      <c r="AZ17" s="197"/>
      <c r="BA17" s="198"/>
      <c r="BB17" s="99"/>
      <c r="BC17" s="100"/>
      <c r="BD17" s="100"/>
    </row>
    <row r="18" spans="2:56" ht="15.75" customHeight="1">
      <c r="B18" s="231"/>
      <c r="C18" s="231"/>
      <c r="D18" s="231"/>
      <c r="E18" s="231"/>
      <c r="F18" s="231"/>
      <c r="G18" s="231"/>
      <c r="H18" s="231"/>
      <c r="I18" s="231"/>
      <c r="J18" s="231"/>
      <c r="K18" s="231"/>
      <c r="L18" s="231"/>
      <c r="M18" s="204" t="s">
        <v>14</v>
      </c>
      <c r="N18" s="204"/>
      <c r="O18" s="204"/>
      <c r="P18" s="204"/>
      <c r="Q18" s="204"/>
      <c r="R18" s="204"/>
      <c r="S18" s="204"/>
      <c r="T18" s="204"/>
      <c r="U18" s="205"/>
      <c r="V18" s="206"/>
      <c r="W18" s="206"/>
      <c r="X18" s="206"/>
      <c r="Y18" s="206"/>
      <c r="Z18" s="206"/>
      <c r="AA18" s="206"/>
      <c r="AB18" s="207"/>
      <c r="AC18" s="205"/>
      <c r="AD18" s="206"/>
      <c r="AE18" s="206"/>
      <c r="AF18" s="206"/>
      <c r="AG18" s="206"/>
      <c r="AH18" s="206"/>
      <c r="AI18" s="206"/>
      <c r="AJ18" s="207"/>
      <c r="AK18" s="205"/>
      <c r="AL18" s="206"/>
      <c r="AM18" s="206"/>
      <c r="AN18" s="206"/>
      <c r="AO18" s="206"/>
      <c r="AP18" s="206"/>
      <c r="AQ18" s="206"/>
      <c r="AR18" s="207"/>
      <c r="AS18" s="199"/>
      <c r="AT18" s="200"/>
      <c r="AU18" s="200"/>
      <c r="AV18" s="200"/>
      <c r="AW18" s="200"/>
      <c r="AX18" s="200"/>
      <c r="AY18" s="200"/>
      <c r="AZ18" s="200"/>
      <c r="BA18" s="201"/>
      <c r="BB18" s="99"/>
      <c r="BC18" s="100"/>
      <c r="BD18" s="100"/>
    </row>
    <row r="19" spans="2:56" ht="13.5" customHeight="1">
      <c r="B19" s="91" t="s">
        <v>27</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100"/>
      <c r="BC19" s="100"/>
      <c r="BD19" s="100"/>
    </row>
    <row r="20" spans="2:56" ht="13.5" customHeight="1">
      <c r="B20" s="92" t="s">
        <v>28</v>
      </c>
    </row>
    <row r="21" spans="2:56" ht="19.5" customHeight="1">
      <c r="B21" s="83" t="s">
        <v>29</v>
      </c>
    </row>
    <row r="22" spans="2:56">
      <c r="B22" s="83" t="s">
        <v>30</v>
      </c>
    </row>
    <row r="23" spans="2:56">
      <c r="B23" s="83" t="s">
        <v>31</v>
      </c>
    </row>
    <row r="24" spans="2:56">
      <c r="B24" s="83" t="s">
        <v>32</v>
      </c>
    </row>
    <row r="25" spans="2:56" ht="20.25" customHeight="1">
      <c r="B25" s="83" t="s">
        <v>33</v>
      </c>
    </row>
    <row r="26" spans="2:56" ht="20.25" customHeight="1">
      <c r="B26" s="202" t="s">
        <v>34</v>
      </c>
      <c r="C26" s="202"/>
      <c r="D26" s="202"/>
      <c r="E26" s="202"/>
      <c r="F26" s="202"/>
      <c r="G26" s="202"/>
      <c r="H26" s="202"/>
      <c r="I26" s="202"/>
      <c r="J26" s="202"/>
      <c r="K26" s="202"/>
      <c r="L26" s="202"/>
      <c r="M26" s="202" t="s">
        <v>35</v>
      </c>
      <c r="N26" s="202"/>
      <c r="O26" s="202"/>
      <c r="P26" s="202"/>
      <c r="Q26" s="202"/>
      <c r="R26" s="202"/>
      <c r="S26" s="202"/>
      <c r="T26" s="202"/>
      <c r="U26" s="202"/>
      <c r="V26" s="202"/>
      <c r="W26" s="202"/>
      <c r="X26" s="202" t="s">
        <v>36</v>
      </c>
      <c r="Y26" s="202"/>
      <c r="Z26" s="202"/>
      <c r="AA26" s="202"/>
      <c r="AB26" s="202"/>
      <c r="AC26" s="202"/>
      <c r="AD26" s="202"/>
      <c r="AE26" s="202"/>
      <c r="AF26" s="202"/>
      <c r="AG26" s="202"/>
      <c r="AH26" s="202"/>
      <c r="AI26" s="202" t="s">
        <v>22</v>
      </c>
      <c r="AJ26" s="202"/>
      <c r="AK26" s="202"/>
      <c r="AL26" s="202"/>
      <c r="AM26" s="202"/>
      <c r="AN26" s="202"/>
      <c r="AO26" s="202"/>
      <c r="AP26" s="202"/>
      <c r="AQ26" s="202"/>
      <c r="AR26" s="202"/>
    </row>
    <row r="27" spans="2:56" ht="17.25" customHeight="1">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65"/>
      <c r="AJ27" s="266"/>
      <c r="AK27" s="266"/>
      <c r="AL27" s="266"/>
      <c r="AM27" s="266"/>
      <c r="AN27" s="266"/>
      <c r="AO27" s="266"/>
      <c r="AP27" s="266"/>
      <c r="AQ27" s="266"/>
      <c r="AR27" s="267"/>
    </row>
    <row r="28" spans="2:56" ht="17.25" customHeight="1">
      <c r="B28" s="204" t="s">
        <v>37</v>
      </c>
      <c r="C28" s="204"/>
      <c r="D28" s="202" t="s">
        <v>395</v>
      </c>
      <c r="E28" s="280"/>
      <c r="F28" s="274" t="s">
        <v>38</v>
      </c>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6"/>
      <c r="AI28" s="268"/>
      <c r="AJ28" s="269"/>
      <c r="AK28" s="269"/>
      <c r="AL28" s="269"/>
      <c r="AM28" s="269"/>
      <c r="AN28" s="269"/>
      <c r="AO28" s="269"/>
      <c r="AP28" s="269"/>
      <c r="AQ28" s="269"/>
      <c r="AR28" s="270"/>
    </row>
    <row r="29" spans="2:56" ht="17.25" customHeight="1">
      <c r="B29" s="204"/>
      <c r="C29" s="204"/>
      <c r="D29" s="202" t="s">
        <v>395</v>
      </c>
      <c r="E29" s="280"/>
      <c r="F29" s="274" t="s">
        <v>39</v>
      </c>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6"/>
      <c r="AI29" s="268"/>
      <c r="AJ29" s="269"/>
      <c r="AK29" s="269"/>
      <c r="AL29" s="269"/>
      <c r="AM29" s="269"/>
      <c r="AN29" s="269"/>
      <c r="AO29" s="269"/>
      <c r="AP29" s="269"/>
      <c r="AQ29" s="269"/>
      <c r="AR29" s="270"/>
    </row>
    <row r="30" spans="2:56" ht="17.25" customHeight="1">
      <c r="B30" s="204"/>
      <c r="C30" s="204"/>
      <c r="D30" s="202" t="s">
        <v>395</v>
      </c>
      <c r="E30" s="280"/>
      <c r="F30" s="277" t="s">
        <v>40</v>
      </c>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9"/>
      <c r="AI30" s="271"/>
      <c r="AJ30" s="272"/>
      <c r="AK30" s="272"/>
      <c r="AL30" s="272"/>
      <c r="AM30" s="272"/>
      <c r="AN30" s="272"/>
      <c r="AO30" s="272"/>
      <c r="AP30" s="272"/>
      <c r="AQ30" s="272"/>
      <c r="AR30" s="273"/>
    </row>
  </sheetData>
  <mergeCells count="74">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AY6:BL6"/>
    <mergeCell ref="BB8:BL8"/>
    <mergeCell ref="BB7:BL7"/>
    <mergeCell ref="BB9:BL9"/>
    <mergeCell ref="AP8:AV8"/>
    <mergeCell ref="AP9:AV9"/>
    <mergeCell ref="AY8:BA8"/>
    <mergeCell ref="AY7:BA7"/>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Y9:BA9"/>
    <mergeCell ref="AS15:BA17"/>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dimension ref="A1:CX289"/>
  <sheetViews>
    <sheetView showGridLines="0" view="pageBreakPreview" topLeftCell="A94" zoomScale="115" zoomScaleNormal="100" zoomScaleSheetLayoutView="115" workbookViewId="0">
      <selection activeCell="BS101" sqref="BS101"/>
    </sheetView>
  </sheetViews>
  <sheetFormatPr defaultColWidth="2.25" defaultRowHeight="13.5"/>
  <cols>
    <col min="1" max="61" width="2.375" style="1" customWidth="1"/>
    <col min="62" max="64" width="2.25" style="1"/>
    <col min="65" max="65" width="2.375" style="1" customWidth="1"/>
    <col min="66" max="66" width="2.25" style="1"/>
    <col min="67" max="67" width="8.5" style="1" bestFit="1" customWidth="1"/>
    <col min="68" max="69" width="2.25" style="1"/>
    <col min="70" max="70" width="8.5" style="1" bestFit="1" customWidth="1"/>
    <col min="71"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72" t="s">
        <v>41</v>
      </c>
      <c r="B1" s="873"/>
      <c r="C1" s="873"/>
      <c r="D1" s="873"/>
      <c r="E1" s="873"/>
      <c r="F1" s="873"/>
      <c r="G1" s="873"/>
      <c r="H1" s="873"/>
      <c r="I1" s="873"/>
      <c r="J1" s="873"/>
      <c r="K1" s="873"/>
      <c r="L1" s="873"/>
      <c r="M1" s="873"/>
      <c r="N1" s="873"/>
      <c r="O1" s="873"/>
      <c r="P1" s="873"/>
      <c r="Q1" s="873"/>
      <c r="R1" s="873"/>
      <c r="S1" s="873"/>
      <c r="T1" s="873"/>
      <c r="U1" s="873"/>
      <c r="V1" s="873"/>
      <c r="W1" s="873"/>
      <c r="X1" s="873"/>
      <c r="Y1" s="873"/>
      <c r="Z1" s="873"/>
      <c r="AA1" s="873"/>
      <c r="AB1" s="873"/>
      <c r="AC1" s="873"/>
      <c r="AD1" s="873"/>
      <c r="AE1" s="873"/>
      <c r="AF1" s="873"/>
      <c r="AG1" s="873"/>
      <c r="AH1" s="873"/>
      <c r="AI1" s="873"/>
      <c r="AJ1" s="873"/>
      <c r="AZ1" s="394" t="s">
        <v>42</v>
      </c>
      <c r="BA1" s="866"/>
      <c r="BB1" s="866"/>
      <c r="BC1" s="866"/>
      <c r="BD1" s="866"/>
      <c r="BE1" s="866"/>
      <c r="BF1" s="866"/>
      <c r="BG1" s="866"/>
      <c r="BH1" s="866"/>
      <c r="BI1" s="867"/>
    </row>
    <row r="2" spans="1:85" ht="55.5" customHeight="1">
      <c r="A2" s="697" t="s">
        <v>43</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M2" s="698"/>
      <c r="AN2" s="698"/>
      <c r="AO2" s="698"/>
      <c r="AP2" s="698"/>
      <c r="AQ2" s="698"/>
      <c r="AR2" s="698"/>
      <c r="AS2" s="698"/>
      <c r="AT2" s="698"/>
      <c r="AU2" s="698"/>
      <c r="AV2" s="698"/>
      <c r="AW2" s="698"/>
      <c r="AX2" s="698"/>
      <c r="AY2" s="698"/>
      <c r="AZ2" s="698"/>
      <c r="BA2" s="698"/>
      <c r="BB2" s="698"/>
      <c r="BC2" s="698"/>
      <c r="BD2" s="698"/>
      <c r="BE2" s="698"/>
      <c r="BF2" s="698"/>
      <c r="BG2" s="698"/>
      <c r="BH2" s="698"/>
      <c r="BI2" s="698"/>
      <c r="BJ2" s="2"/>
      <c r="BK2" s="2"/>
      <c r="BL2" s="2"/>
    </row>
    <row r="3" spans="1:85" ht="9.75" customHeight="1">
      <c r="A3" s="110"/>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2"/>
      <c r="BK3" s="2"/>
      <c r="BL3" s="2"/>
    </row>
    <row r="4" spans="1:85" s="58" customFormat="1" ht="17.25" customHeight="1">
      <c r="A4" s="29"/>
      <c r="B4" s="25" t="s">
        <v>44</v>
      </c>
      <c r="C4" s="64"/>
      <c r="D4" s="64"/>
      <c r="E4" s="64"/>
      <c r="F4" s="64"/>
      <c r="G4" s="64"/>
      <c r="H4" s="64"/>
      <c r="I4" s="64"/>
      <c r="J4" s="64"/>
      <c r="K4" s="64"/>
      <c r="L4" s="64"/>
      <c r="M4" s="64"/>
      <c r="BN4" s="393"/>
    </row>
    <row r="5" spans="1:85" s="58" customFormat="1" ht="19.5" customHeight="1">
      <c r="A5" s="29"/>
      <c r="B5" s="141" t="s">
        <v>395</v>
      </c>
      <c r="C5" s="747" t="s">
        <v>45</v>
      </c>
      <c r="D5" s="747"/>
      <c r="E5" s="747"/>
      <c r="F5" s="747"/>
      <c r="G5" s="747"/>
      <c r="H5" s="747"/>
      <c r="I5" s="747"/>
      <c r="J5" s="747"/>
      <c r="K5" s="747"/>
      <c r="L5" s="747"/>
      <c r="M5" s="747"/>
      <c r="BN5" s="393"/>
    </row>
    <row r="6" spans="1:85" s="58" customFormat="1" ht="19.5" customHeight="1">
      <c r="A6" s="29"/>
      <c r="B6" s="117" t="s">
        <v>407</v>
      </c>
      <c r="C6" s="357" t="s">
        <v>46</v>
      </c>
      <c r="D6" s="358"/>
      <c r="E6" s="358"/>
      <c r="F6" s="358"/>
      <c r="G6" s="358"/>
      <c r="H6" s="358"/>
      <c r="I6" s="358"/>
      <c r="J6" s="358"/>
      <c r="K6" s="358"/>
      <c r="L6" s="358"/>
      <c r="M6" s="359"/>
    </row>
    <row r="7" spans="1:85" s="58" customFormat="1" ht="12.75" customHeight="1">
      <c r="A7" s="29"/>
      <c r="B7" s="5"/>
      <c r="C7" s="22"/>
      <c r="D7" s="22"/>
      <c r="E7" s="22"/>
      <c r="F7" s="22"/>
      <c r="G7" s="22"/>
      <c r="H7" s="22"/>
      <c r="I7" s="22"/>
      <c r="J7" s="22"/>
      <c r="K7" s="22"/>
      <c r="L7" s="22"/>
      <c r="M7" s="22"/>
    </row>
    <row r="8" spans="1:85" ht="18" customHeight="1">
      <c r="B8" s="5" t="s">
        <v>47</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741" t="s">
        <v>48</v>
      </c>
      <c r="C9" s="742"/>
      <c r="D9" s="742"/>
      <c r="E9" s="742"/>
      <c r="F9" s="742"/>
      <c r="G9" s="742"/>
      <c r="H9" s="742"/>
      <c r="I9" s="743"/>
      <c r="J9" s="321" t="s">
        <v>409</v>
      </c>
      <c r="K9" s="702"/>
      <c r="L9" s="702"/>
      <c r="M9" s="702"/>
      <c r="N9" s="702"/>
      <c r="O9" s="702"/>
      <c r="P9" s="702"/>
      <c r="Q9" s="702"/>
      <c r="R9" s="702"/>
      <c r="S9" s="702"/>
      <c r="T9" s="702"/>
      <c r="U9" s="702"/>
      <c r="V9" s="702"/>
      <c r="W9" s="702"/>
      <c r="X9" s="702"/>
      <c r="Y9" s="702"/>
      <c r="Z9" s="702"/>
      <c r="AA9" s="702"/>
      <c r="AB9" s="702"/>
      <c r="AC9" s="702"/>
      <c r="AD9" s="702"/>
      <c r="AE9" s="703"/>
      <c r="AF9" s="101"/>
      <c r="AG9" s="102"/>
      <c r="AH9" s="102"/>
      <c r="AI9" s="102"/>
      <c r="AJ9" s="102"/>
      <c r="AK9" s="102"/>
      <c r="AL9" s="102"/>
      <c r="AM9" s="102"/>
      <c r="AN9" s="103"/>
      <c r="AO9" s="104"/>
      <c r="AP9" s="104"/>
      <c r="AQ9" s="104"/>
      <c r="AR9" s="104"/>
      <c r="AS9" s="104"/>
      <c r="AT9" s="104"/>
      <c r="AU9" s="104"/>
      <c r="AV9" s="104"/>
      <c r="AW9" s="104"/>
      <c r="AX9" s="104"/>
      <c r="AY9" s="103"/>
      <c r="AZ9" s="104"/>
      <c r="BA9" s="104"/>
      <c r="BB9" s="104"/>
      <c r="BC9" s="104"/>
      <c r="BD9" s="104"/>
      <c r="BE9" s="104"/>
      <c r="BF9" s="104"/>
      <c r="BG9" s="104"/>
      <c r="BH9" s="104"/>
      <c r="BI9" s="104"/>
    </row>
    <row r="10" spans="1:85" ht="25.5" customHeight="1">
      <c r="B10" s="699" t="s">
        <v>49</v>
      </c>
      <c r="C10" s="700"/>
      <c r="D10" s="700"/>
      <c r="E10" s="700"/>
      <c r="F10" s="700"/>
      <c r="G10" s="700"/>
      <c r="H10" s="700"/>
      <c r="I10" s="701"/>
      <c r="J10" s="752">
        <v>111111111111</v>
      </c>
      <c r="K10" s="753"/>
      <c r="L10" s="753"/>
      <c r="M10" s="753"/>
      <c r="N10" s="753"/>
      <c r="O10" s="753"/>
      <c r="P10" s="753"/>
      <c r="Q10" s="753"/>
      <c r="R10" s="753"/>
      <c r="S10" s="753"/>
      <c r="T10" s="753"/>
      <c r="U10" s="753"/>
      <c r="V10" s="753"/>
      <c r="W10" s="753"/>
      <c r="X10" s="753"/>
      <c r="Y10" s="753"/>
      <c r="Z10" s="753"/>
      <c r="AA10" s="753"/>
      <c r="AB10" s="753"/>
      <c r="AC10" s="753"/>
      <c r="AD10" s="753"/>
      <c r="AE10" s="754"/>
      <c r="AF10" s="707" t="s">
        <v>50</v>
      </c>
      <c r="AG10" s="708"/>
      <c r="AH10" s="699" t="s">
        <v>51</v>
      </c>
      <c r="AI10" s="700"/>
      <c r="AJ10" s="700"/>
      <c r="AK10" s="700"/>
      <c r="AL10" s="700"/>
      <c r="AM10" s="701"/>
      <c r="AN10" s="321" t="s">
        <v>410</v>
      </c>
      <c r="AO10" s="702"/>
      <c r="AP10" s="702"/>
      <c r="AQ10" s="702"/>
      <c r="AR10" s="702"/>
      <c r="AS10" s="702"/>
      <c r="AT10" s="702"/>
      <c r="AU10" s="702"/>
      <c r="AV10" s="702"/>
      <c r="AW10" s="702"/>
      <c r="AX10" s="702"/>
      <c r="AY10" s="702"/>
      <c r="AZ10" s="702"/>
      <c r="BA10" s="702"/>
      <c r="BB10" s="702"/>
      <c r="BC10" s="702"/>
      <c r="BD10" s="702"/>
      <c r="BE10" s="702"/>
      <c r="BF10" s="702"/>
      <c r="BG10" s="702"/>
      <c r="BH10" s="702"/>
      <c r="BI10" s="703"/>
    </row>
    <row r="11" spans="1:85" ht="25.5" customHeight="1">
      <c r="B11" s="704" t="s">
        <v>52</v>
      </c>
      <c r="C11" s="705"/>
      <c r="D11" s="705"/>
      <c r="E11" s="705"/>
      <c r="F11" s="705"/>
      <c r="G11" s="705"/>
      <c r="H11" s="705"/>
      <c r="I11" s="706"/>
      <c r="J11" s="321" t="s">
        <v>439</v>
      </c>
      <c r="K11" s="702"/>
      <c r="L11" s="702"/>
      <c r="M11" s="702"/>
      <c r="N11" s="702"/>
      <c r="O11" s="702"/>
      <c r="P11" s="702"/>
      <c r="Q11" s="702"/>
      <c r="R11" s="702"/>
      <c r="S11" s="702"/>
      <c r="T11" s="702"/>
      <c r="U11" s="702"/>
      <c r="V11" s="702"/>
      <c r="W11" s="702"/>
      <c r="X11" s="702"/>
      <c r="Y11" s="702"/>
      <c r="Z11" s="702"/>
      <c r="AA11" s="702"/>
      <c r="AB11" s="702"/>
      <c r="AC11" s="702"/>
      <c r="AD11" s="702"/>
      <c r="AE11" s="703"/>
      <c r="AF11" s="711"/>
      <c r="AG11" s="712"/>
      <c r="AH11" s="699" t="s">
        <v>53</v>
      </c>
      <c r="AI11" s="700"/>
      <c r="AJ11" s="700"/>
      <c r="AK11" s="700"/>
      <c r="AL11" s="700"/>
      <c r="AM11" s="701"/>
      <c r="AN11" s="321" t="s">
        <v>415</v>
      </c>
      <c r="AO11" s="702"/>
      <c r="AP11" s="702"/>
      <c r="AQ11" s="702"/>
      <c r="AR11" s="702"/>
      <c r="AS11" s="702"/>
      <c r="AT11" s="702"/>
      <c r="AU11" s="702"/>
      <c r="AV11" s="702"/>
      <c r="AW11" s="702"/>
      <c r="AX11" s="702"/>
      <c r="AY11" s="702"/>
      <c r="AZ11" s="702"/>
      <c r="BA11" s="702"/>
      <c r="BB11" s="702"/>
      <c r="BC11" s="702"/>
      <c r="BD11" s="702"/>
      <c r="BE11" s="702"/>
      <c r="BF11" s="702"/>
      <c r="BG11" s="702"/>
      <c r="BH11" s="702"/>
      <c r="BI11" s="703"/>
    </row>
    <row r="12" spans="1:85" ht="22.5" customHeight="1">
      <c r="B12" s="707" t="s">
        <v>54</v>
      </c>
      <c r="C12" s="708"/>
      <c r="D12" s="699" t="s">
        <v>55</v>
      </c>
      <c r="E12" s="700"/>
      <c r="F12" s="700"/>
      <c r="G12" s="700"/>
      <c r="H12" s="700"/>
      <c r="I12" s="701"/>
      <c r="J12" s="321" t="s">
        <v>411</v>
      </c>
      <c r="K12" s="702"/>
      <c r="L12" s="702"/>
      <c r="M12" s="702"/>
      <c r="N12" s="702"/>
      <c r="O12" s="702"/>
      <c r="P12" s="702"/>
      <c r="Q12" s="702"/>
      <c r="R12" s="702"/>
      <c r="S12" s="702"/>
      <c r="T12" s="702"/>
      <c r="U12" s="702"/>
      <c r="V12" s="702"/>
      <c r="W12" s="702"/>
      <c r="X12" s="702"/>
      <c r="Y12" s="702"/>
      <c r="Z12" s="702"/>
      <c r="AA12" s="702"/>
      <c r="AB12" s="702"/>
      <c r="AC12" s="702"/>
      <c r="AD12" s="702"/>
      <c r="AE12" s="703"/>
      <c r="AF12" s="707" t="s">
        <v>56</v>
      </c>
      <c r="AG12" s="708"/>
      <c r="AH12" s="699" t="s">
        <v>55</v>
      </c>
      <c r="AI12" s="700"/>
      <c r="AJ12" s="700"/>
      <c r="AK12" s="700"/>
      <c r="AL12" s="700"/>
      <c r="AM12" s="701"/>
      <c r="AN12" s="321" t="s">
        <v>416</v>
      </c>
      <c r="AO12" s="702"/>
      <c r="AP12" s="702"/>
      <c r="AQ12" s="702"/>
      <c r="AR12" s="702"/>
      <c r="AS12" s="702"/>
      <c r="AT12" s="702"/>
      <c r="AU12" s="702"/>
      <c r="AV12" s="702"/>
      <c r="AW12" s="702"/>
      <c r="AX12" s="702"/>
      <c r="AY12" s="702"/>
      <c r="AZ12" s="702"/>
      <c r="BA12" s="702"/>
      <c r="BB12" s="702"/>
      <c r="BC12" s="702"/>
      <c r="BD12" s="702"/>
      <c r="BE12" s="702"/>
      <c r="BF12" s="702"/>
      <c r="BG12" s="702"/>
      <c r="BH12" s="702"/>
      <c r="BI12" s="703"/>
      <c r="BJ12" s="7"/>
    </row>
    <row r="13" spans="1:85" ht="22.5" customHeight="1">
      <c r="B13" s="709"/>
      <c r="C13" s="710"/>
      <c r="D13" s="699" t="s">
        <v>53</v>
      </c>
      <c r="E13" s="700"/>
      <c r="F13" s="700"/>
      <c r="G13" s="700"/>
      <c r="H13" s="700"/>
      <c r="I13" s="701"/>
      <c r="J13" s="321" t="s">
        <v>412</v>
      </c>
      <c r="K13" s="702"/>
      <c r="L13" s="702"/>
      <c r="M13" s="702"/>
      <c r="N13" s="702"/>
      <c r="O13" s="702"/>
      <c r="P13" s="702"/>
      <c r="Q13" s="702"/>
      <c r="R13" s="702"/>
      <c r="S13" s="702"/>
      <c r="T13" s="702"/>
      <c r="U13" s="702"/>
      <c r="V13" s="702"/>
      <c r="W13" s="702"/>
      <c r="X13" s="702"/>
      <c r="Y13" s="702"/>
      <c r="Z13" s="702"/>
      <c r="AA13" s="702"/>
      <c r="AB13" s="702"/>
      <c r="AC13" s="702"/>
      <c r="AD13" s="702"/>
      <c r="AE13" s="703"/>
      <c r="AF13" s="709"/>
      <c r="AG13" s="710"/>
      <c r="AH13" s="699" t="s">
        <v>53</v>
      </c>
      <c r="AI13" s="700"/>
      <c r="AJ13" s="700"/>
      <c r="AK13" s="700"/>
      <c r="AL13" s="700"/>
      <c r="AM13" s="701"/>
      <c r="AN13" s="321" t="s">
        <v>417</v>
      </c>
      <c r="AO13" s="702"/>
      <c r="AP13" s="702"/>
      <c r="AQ13" s="702"/>
      <c r="AR13" s="702"/>
      <c r="AS13" s="702"/>
      <c r="AT13" s="702"/>
      <c r="AU13" s="702"/>
      <c r="AV13" s="702"/>
      <c r="AW13" s="702"/>
      <c r="AX13" s="702"/>
      <c r="AY13" s="702"/>
      <c r="AZ13" s="702"/>
      <c r="BA13" s="702"/>
      <c r="BB13" s="702"/>
      <c r="BC13" s="702"/>
      <c r="BD13" s="702"/>
      <c r="BE13" s="702"/>
      <c r="BF13" s="702"/>
      <c r="BG13" s="702"/>
      <c r="BH13" s="702"/>
      <c r="BI13" s="703"/>
    </row>
    <row r="14" spans="1:85" ht="22.5" customHeight="1">
      <c r="B14" s="709"/>
      <c r="C14" s="710"/>
      <c r="D14" s="699" t="s">
        <v>57</v>
      </c>
      <c r="E14" s="700"/>
      <c r="F14" s="700"/>
      <c r="G14" s="700"/>
      <c r="H14" s="700"/>
      <c r="I14" s="701"/>
      <c r="J14" s="321" t="s">
        <v>413</v>
      </c>
      <c r="K14" s="702"/>
      <c r="L14" s="702"/>
      <c r="M14" s="702"/>
      <c r="N14" s="702"/>
      <c r="O14" s="702"/>
      <c r="P14" s="702"/>
      <c r="Q14" s="702"/>
      <c r="R14" s="702"/>
      <c r="S14" s="702"/>
      <c r="T14" s="702"/>
      <c r="U14" s="702"/>
      <c r="V14" s="702"/>
      <c r="W14" s="702"/>
      <c r="X14" s="702"/>
      <c r="Y14" s="702"/>
      <c r="Z14" s="702"/>
      <c r="AA14" s="702"/>
      <c r="AB14" s="702"/>
      <c r="AC14" s="702"/>
      <c r="AD14" s="702"/>
      <c r="AE14" s="703"/>
      <c r="AF14" s="709"/>
      <c r="AG14" s="710"/>
      <c r="AH14" s="699" t="s">
        <v>57</v>
      </c>
      <c r="AI14" s="700"/>
      <c r="AJ14" s="700"/>
      <c r="AK14" s="700"/>
      <c r="AL14" s="700"/>
      <c r="AM14" s="701"/>
      <c r="AN14" s="321" t="s">
        <v>413</v>
      </c>
      <c r="AO14" s="702"/>
      <c r="AP14" s="702"/>
      <c r="AQ14" s="702"/>
      <c r="AR14" s="702"/>
      <c r="AS14" s="702"/>
      <c r="AT14" s="702"/>
      <c r="AU14" s="702"/>
      <c r="AV14" s="702"/>
      <c r="AW14" s="702"/>
      <c r="AX14" s="702"/>
      <c r="AY14" s="702"/>
      <c r="AZ14" s="702"/>
      <c r="BA14" s="702"/>
      <c r="BB14" s="702"/>
      <c r="BC14" s="702"/>
      <c r="BD14" s="702"/>
      <c r="BE14" s="702"/>
      <c r="BF14" s="702"/>
      <c r="BG14" s="702"/>
      <c r="BH14" s="702"/>
      <c r="BI14" s="703"/>
    </row>
    <row r="15" spans="1:85" ht="22.5" customHeight="1">
      <c r="B15" s="709"/>
      <c r="C15" s="710"/>
      <c r="D15" s="744" t="s">
        <v>58</v>
      </c>
      <c r="E15" s="745"/>
      <c r="F15" s="745"/>
      <c r="G15" s="745"/>
      <c r="H15" s="745"/>
      <c r="I15" s="746"/>
      <c r="J15" s="321" t="s">
        <v>414</v>
      </c>
      <c r="K15" s="702"/>
      <c r="L15" s="702"/>
      <c r="M15" s="702"/>
      <c r="N15" s="702"/>
      <c r="O15" s="702"/>
      <c r="P15" s="702"/>
      <c r="Q15" s="702"/>
      <c r="R15" s="702"/>
      <c r="S15" s="702"/>
      <c r="T15" s="702"/>
      <c r="U15" s="702"/>
      <c r="V15" s="702"/>
      <c r="W15" s="702"/>
      <c r="X15" s="702"/>
      <c r="Y15" s="702"/>
      <c r="Z15" s="702"/>
      <c r="AA15" s="702"/>
      <c r="AB15" s="702"/>
      <c r="AC15" s="702"/>
      <c r="AD15" s="702"/>
      <c r="AE15" s="703"/>
      <c r="AF15" s="711"/>
      <c r="AG15" s="712"/>
      <c r="AH15" s="699" t="s">
        <v>58</v>
      </c>
      <c r="AI15" s="700"/>
      <c r="AJ15" s="700"/>
      <c r="AK15" s="700"/>
      <c r="AL15" s="700"/>
      <c r="AM15" s="701"/>
      <c r="AN15" s="321" t="s">
        <v>418</v>
      </c>
      <c r="AO15" s="702"/>
      <c r="AP15" s="702"/>
      <c r="AQ15" s="702"/>
      <c r="AR15" s="702"/>
      <c r="AS15" s="702"/>
      <c r="AT15" s="702"/>
      <c r="AU15" s="702"/>
      <c r="AV15" s="702"/>
      <c r="AW15" s="702"/>
      <c r="AX15" s="702"/>
      <c r="AY15" s="702"/>
      <c r="AZ15" s="702"/>
      <c r="BA15" s="702"/>
      <c r="BB15" s="702"/>
      <c r="BC15" s="702"/>
      <c r="BD15" s="702"/>
      <c r="BE15" s="702"/>
      <c r="BF15" s="702"/>
      <c r="BG15" s="702"/>
      <c r="BH15" s="702"/>
      <c r="BI15" s="703"/>
    </row>
    <row r="16" spans="1:85" ht="18.75" customHeight="1">
      <c r="B16" s="645" t="s">
        <v>59</v>
      </c>
      <c r="C16" s="818"/>
      <c r="D16" s="818"/>
      <c r="E16" s="818"/>
      <c r="F16" s="818"/>
      <c r="G16" s="818"/>
      <c r="H16" s="818"/>
      <c r="I16" s="818"/>
      <c r="J16" s="113" t="s">
        <v>395</v>
      </c>
      <c r="K16" s="748" t="s">
        <v>60</v>
      </c>
      <c r="L16" s="748"/>
      <c r="M16" s="748"/>
      <c r="N16" s="748"/>
      <c r="O16" s="748"/>
      <c r="P16" s="748"/>
      <c r="Q16" s="748"/>
      <c r="R16" s="748"/>
      <c r="S16" s="748"/>
      <c r="T16" s="748"/>
      <c r="U16" s="118" t="s">
        <v>407</v>
      </c>
      <c r="V16" s="748" t="s">
        <v>61</v>
      </c>
      <c r="W16" s="748"/>
      <c r="X16" s="748"/>
      <c r="Y16" s="748"/>
      <c r="Z16" s="748"/>
      <c r="AA16" s="748"/>
      <c r="AB16" s="114" t="s">
        <v>395</v>
      </c>
      <c r="AC16" s="748" t="s">
        <v>62</v>
      </c>
      <c r="AD16" s="748"/>
      <c r="AE16" s="748"/>
      <c r="AF16" s="748"/>
      <c r="AG16" s="748"/>
      <c r="AH16" s="748"/>
      <c r="AI16" s="748"/>
      <c r="AJ16" s="114" t="s">
        <v>395</v>
      </c>
      <c r="AK16" s="748" t="s">
        <v>63</v>
      </c>
      <c r="AL16" s="748"/>
      <c r="AM16" s="748"/>
      <c r="AN16" s="748"/>
      <c r="AO16" s="748"/>
      <c r="AP16" s="748"/>
      <c r="AQ16" s="748"/>
      <c r="AR16" s="114" t="s">
        <v>395</v>
      </c>
      <c r="AS16" s="748" t="s">
        <v>64</v>
      </c>
      <c r="AT16" s="748"/>
      <c r="AU16" s="748"/>
      <c r="AV16" s="748"/>
      <c r="AW16" s="748"/>
      <c r="AX16" s="748"/>
      <c r="AY16" s="748"/>
      <c r="AZ16" s="114" t="s">
        <v>395</v>
      </c>
      <c r="BA16" s="748" t="s">
        <v>65</v>
      </c>
      <c r="BB16" s="748"/>
      <c r="BC16" s="748"/>
      <c r="BD16" s="748"/>
      <c r="BE16" s="748"/>
      <c r="BF16" s="748"/>
      <c r="BG16" s="748"/>
      <c r="BH16" s="748"/>
      <c r="BI16" s="749"/>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645"/>
      <c r="C17" s="818"/>
      <c r="D17" s="818"/>
      <c r="E17" s="818"/>
      <c r="F17" s="818"/>
      <c r="G17" s="818"/>
      <c r="H17" s="818"/>
      <c r="I17" s="818"/>
      <c r="J17" s="115" t="s">
        <v>395</v>
      </c>
      <c r="K17" s="750" t="s">
        <v>66</v>
      </c>
      <c r="L17" s="750"/>
      <c r="M17" s="750"/>
      <c r="N17" s="750"/>
      <c r="O17" s="750"/>
      <c r="P17" s="8" t="s">
        <v>395</v>
      </c>
      <c r="Q17" s="750" t="s">
        <v>67</v>
      </c>
      <c r="R17" s="750"/>
      <c r="S17" s="750"/>
      <c r="T17" s="750"/>
      <c r="U17" s="750"/>
      <c r="V17" s="8" t="s">
        <v>395</v>
      </c>
      <c r="W17" s="750" t="s">
        <v>68</v>
      </c>
      <c r="X17" s="750"/>
      <c r="Y17" s="750"/>
      <c r="Z17" s="750"/>
      <c r="AA17" s="8" t="s">
        <v>395</v>
      </c>
      <c r="AB17" s="750" t="s">
        <v>69</v>
      </c>
      <c r="AC17" s="750"/>
      <c r="AD17" s="750"/>
      <c r="AE17" s="750"/>
      <c r="AF17" s="750"/>
      <c r="AG17" s="8" t="s">
        <v>395</v>
      </c>
      <c r="AH17" s="750" t="s">
        <v>70</v>
      </c>
      <c r="AI17" s="750"/>
      <c r="AJ17" s="750"/>
      <c r="AK17" s="750"/>
      <c r="AL17" s="8" t="s">
        <v>395</v>
      </c>
      <c r="AM17" s="750" t="s">
        <v>71</v>
      </c>
      <c r="AN17" s="750"/>
      <c r="AO17" s="750"/>
      <c r="AP17" s="750"/>
      <c r="AQ17" s="750"/>
      <c r="AR17" s="750"/>
      <c r="AS17" s="750"/>
      <c r="AT17" s="750"/>
      <c r="AU17" s="750"/>
      <c r="AV17" s="112"/>
      <c r="AW17" s="750" t="s">
        <v>401</v>
      </c>
      <c r="AX17" s="750"/>
      <c r="AY17" s="750"/>
      <c r="AZ17" s="750"/>
      <c r="BA17" s="750"/>
      <c r="BB17" s="750"/>
      <c r="BC17" s="750"/>
      <c r="BD17" s="750"/>
      <c r="BE17" s="750"/>
      <c r="BF17" s="750"/>
      <c r="BG17" s="750"/>
      <c r="BH17" s="750"/>
      <c r="BI17" s="751"/>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818"/>
      <c r="C18" s="818"/>
      <c r="D18" s="818"/>
      <c r="E18" s="818"/>
      <c r="F18" s="818"/>
      <c r="G18" s="818"/>
      <c r="H18" s="818"/>
      <c r="I18" s="818"/>
      <c r="J18" s="733" t="s">
        <v>72</v>
      </c>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4"/>
      <c r="AQ18" s="734"/>
      <c r="AR18" s="734"/>
      <c r="AS18" s="734"/>
      <c r="AT18" s="734"/>
      <c r="AU18" s="734"/>
      <c r="AV18" s="734"/>
      <c r="AW18" s="734"/>
      <c r="AX18" s="734"/>
      <c r="AY18" s="734"/>
      <c r="AZ18" s="734"/>
      <c r="BA18" s="734"/>
      <c r="BB18" s="734"/>
      <c r="BC18" s="734"/>
      <c r="BD18" s="734"/>
      <c r="BE18" s="734"/>
      <c r="BF18" s="734"/>
      <c r="BG18" s="734"/>
      <c r="BH18" s="734"/>
      <c r="BI18" s="735"/>
      <c r="BL18" s="858" t="s">
        <v>405</v>
      </c>
      <c r="BM18" s="413"/>
      <c r="BN18" s="413"/>
      <c r="BO18" s="413"/>
      <c r="BP18" s="413"/>
      <c r="BQ18" s="413"/>
      <c r="BR18" s="413"/>
      <c r="BS18" s="413"/>
      <c r="BT18" s="413"/>
      <c r="BU18" s="8"/>
      <c r="BV18" s="8"/>
      <c r="BW18" s="8"/>
      <c r="BX18" s="8"/>
      <c r="BY18" s="8"/>
      <c r="BZ18" s="8"/>
      <c r="CA18" s="8"/>
      <c r="CB18" s="8"/>
      <c r="CC18" s="8"/>
      <c r="CD18" s="8"/>
      <c r="CE18" s="8"/>
      <c r="CF18" s="8"/>
      <c r="CG18" s="8"/>
    </row>
    <row r="19" spans="2:85" ht="18" customHeight="1">
      <c r="B19" s="818" t="s">
        <v>73</v>
      </c>
      <c r="C19" s="413"/>
      <c r="D19" s="413"/>
      <c r="E19" s="413"/>
      <c r="F19" s="413"/>
      <c r="G19" s="413"/>
      <c r="H19" s="413"/>
      <c r="I19" s="413"/>
      <c r="J19" s="832" t="s">
        <v>74</v>
      </c>
      <c r="K19" s="833"/>
      <c r="L19" s="833"/>
      <c r="M19" s="833"/>
      <c r="N19" s="833"/>
      <c r="O19" s="833"/>
      <c r="P19" s="834"/>
      <c r="Q19" s="739" t="s">
        <v>441</v>
      </c>
      <c r="R19" s="740"/>
      <c r="S19" s="740"/>
      <c r="T19" s="740"/>
      <c r="U19" s="740"/>
      <c r="V19" s="740"/>
      <c r="W19" s="740"/>
      <c r="X19" s="740"/>
      <c r="Y19" s="740"/>
      <c r="Z19" s="740"/>
      <c r="AA19" s="740"/>
      <c r="AB19" s="739" t="s">
        <v>442</v>
      </c>
      <c r="AC19" s="740"/>
      <c r="AD19" s="740"/>
      <c r="AE19" s="740"/>
      <c r="AF19" s="740"/>
      <c r="AG19" s="740"/>
      <c r="AH19" s="740"/>
      <c r="AI19" s="740"/>
      <c r="AJ19" s="740"/>
      <c r="AK19" s="740"/>
      <c r="AL19" s="740"/>
      <c r="AM19" s="739" t="s">
        <v>443</v>
      </c>
      <c r="AN19" s="740"/>
      <c r="AO19" s="740"/>
      <c r="AP19" s="740"/>
      <c r="AQ19" s="740"/>
      <c r="AR19" s="740"/>
      <c r="AS19" s="740"/>
      <c r="AT19" s="740"/>
      <c r="AU19" s="740"/>
      <c r="AV19" s="740"/>
      <c r="AW19" s="740"/>
      <c r="AX19" s="215" t="s">
        <v>22</v>
      </c>
      <c r="AY19" s="376"/>
      <c r="AZ19" s="376"/>
      <c r="BA19" s="376"/>
      <c r="BB19" s="376"/>
      <c r="BC19" s="376"/>
      <c r="BD19" s="376"/>
      <c r="BE19" s="376"/>
      <c r="BF19" s="376"/>
      <c r="BG19" s="376"/>
      <c r="BH19" s="376"/>
      <c r="BI19" s="376"/>
      <c r="BL19" s="392" t="str">
        <f>IF((OR(AND(Q22&lt;0,AB22&lt;0,AM22&lt;0),AM23&lt;0)),"要確認","")</f>
        <v>要確認</v>
      </c>
      <c r="BM19" s="392"/>
      <c r="BN19" s="392"/>
      <c r="BO19" s="392"/>
      <c r="BP19" s="392"/>
      <c r="BQ19" s="392"/>
      <c r="BR19" s="392"/>
      <c r="BS19" s="392"/>
      <c r="BT19" s="392"/>
    </row>
    <row r="20" spans="2:85" ht="18" customHeight="1">
      <c r="B20" s="818"/>
      <c r="C20" s="413"/>
      <c r="D20" s="413"/>
      <c r="E20" s="413"/>
      <c r="F20" s="413"/>
      <c r="G20" s="413"/>
      <c r="H20" s="413"/>
      <c r="I20" s="413"/>
      <c r="J20" s="835"/>
      <c r="K20" s="836"/>
      <c r="L20" s="836"/>
      <c r="M20" s="836"/>
      <c r="N20" s="836"/>
      <c r="O20" s="836"/>
      <c r="P20" s="837"/>
      <c r="Q20" s="736" t="s">
        <v>424</v>
      </c>
      <c r="R20" s="737"/>
      <c r="S20" s="737"/>
      <c r="T20" s="737"/>
      <c r="U20" s="737"/>
      <c r="V20" s="737"/>
      <c r="W20" s="737"/>
      <c r="X20" s="737"/>
      <c r="Y20" s="737"/>
      <c r="Z20" s="737"/>
      <c r="AA20" s="738"/>
      <c r="AB20" s="736" t="s">
        <v>422</v>
      </c>
      <c r="AC20" s="737"/>
      <c r="AD20" s="737"/>
      <c r="AE20" s="737"/>
      <c r="AF20" s="737"/>
      <c r="AG20" s="737"/>
      <c r="AH20" s="737"/>
      <c r="AI20" s="737"/>
      <c r="AJ20" s="737"/>
      <c r="AK20" s="737"/>
      <c r="AL20" s="738"/>
      <c r="AM20" s="736" t="s">
        <v>419</v>
      </c>
      <c r="AN20" s="737"/>
      <c r="AO20" s="737"/>
      <c r="AP20" s="737"/>
      <c r="AQ20" s="737"/>
      <c r="AR20" s="737"/>
      <c r="AS20" s="737"/>
      <c r="AT20" s="737"/>
      <c r="AU20" s="737"/>
      <c r="AV20" s="737"/>
      <c r="AW20" s="738"/>
      <c r="AX20" s="769" t="s">
        <v>428</v>
      </c>
      <c r="AY20" s="770"/>
      <c r="AZ20" s="770"/>
      <c r="BA20" s="770"/>
      <c r="BB20" s="770"/>
      <c r="BC20" s="770"/>
      <c r="BD20" s="770"/>
      <c r="BE20" s="770"/>
      <c r="BF20" s="770"/>
      <c r="BG20" s="770"/>
      <c r="BH20" s="770"/>
      <c r="BI20" s="771"/>
      <c r="BL20" s="859"/>
      <c r="BM20" s="859"/>
      <c r="BN20" s="859"/>
      <c r="BO20" s="859"/>
      <c r="BP20" s="859"/>
      <c r="BQ20" s="859"/>
      <c r="BR20" s="859"/>
      <c r="BS20" s="859"/>
      <c r="BT20" s="859"/>
    </row>
    <row r="21" spans="2:85" ht="18" customHeight="1">
      <c r="B21" s="818"/>
      <c r="C21" s="413"/>
      <c r="D21" s="413"/>
      <c r="E21" s="413"/>
      <c r="F21" s="413"/>
      <c r="G21" s="413"/>
      <c r="H21" s="413"/>
      <c r="I21" s="413"/>
      <c r="J21" s="838"/>
      <c r="K21" s="839"/>
      <c r="L21" s="839"/>
      <c r="M21" s="839"/>
      <c r="N21" s="839"/>
      <c r="O21" s="839"/>
      <c r="P21" s="840"/>
      <c r="Q21" s="736" t="s">
        <v>423</v>
      </c>
      <c r="R21" s="737"/>
      <c r="S21" s="737"/>
      <c r="T21" s="737"/>
      <c r="U21" s="737"/>
      <c r="V21" s="737"/>
      <c r="W21" s="737"/>
      <c r="X21" s="737"/>
      <c r="Y21" s="737"/>
      <c r="Z21" s="767"/>
      <c r="AA21" s="768"/>
      <c r="AB21" s="736" t="s">
        <v>421</v>
      </c>
      <c r="AC21" s="737"/>
      <c r="AD21" s="737"/>
      <c r="AE21" s="737"/>
      <c r="AF21" s="737"/>
      <c r="AG21" s="737"/>
      <c r="AH21" s="737"/>
      <c r="AI21" s="737"/>
      <c r="AJ21" s="737"/>
      <c r="AK21" s="767"/>
      <c r="AL21" s="768"/>
      <c r="AM21" s="736" t="s">
        <v>420</v>
      </c>
      <c r="AN21" s="737"/>
      <c r="AO21" s="737"/>
      <c r="AP21" s="737"/>
      <c r="AQ21" s="737"/>
      <c r="AR21" s="737"/>
      <c r="AS21" s="737"/>
      <c r="AT21" s="737"/>
      <c r="AU21" s="737"/>
      <c r="AV21" s="767"/>
      <c r="AW21" s="768"/>
      <c r="AX21" s="772"/>
      <c r="AY21" s="773"/>
      <c r="AZ21" s="773"/>
      <c r="BA21" s="773"/>
      <c r="BB21" s="773"/>
      <c r="BC21" s="773"/>
      <c r="BD21" s="773"/>
      <c r="BE21" s="773"/>
      <c r="BF21" s="773"/>
      <c r="BG21" s="773"/>
      <c r="BH21" s="773"/>
      <c r="BI21" s="774"/>
      <c r="BL21" s="860" t="s">
        <v>404</v>
      </c>
      <c r="BM21" s="861"/>
      <c r="BN21" s="861"/>
      <c r="BO21" s="861"/>
      <c r="BP21" s="861"/>
      <c r="BQ21" s="861"/>
      <c r="BR21" s="861"/>
      <c r="BS21" s="861"/>
      <c r="BT21" s="862"/>
    </row>
    <row r="22" spans="2:85" ht="18" customHeight="1">
      <c r="B22" s="413"/>
      <c r="C22" s="413"/>
      <c r="D22" s="413"/>
      <c r="E22" s="413"/>
      <c r="F22" s="413"/>
      <c r="G22" s="413"/>
      <c r="H22" s="413"/>
      <c r="I22" s="413"/>
      <c r="J22" s="713" t="s">
        <v>75</v>
      </c>
      <c r="K22" s="714"/>
      <c r="L22" s="714"/>
      <c r="M22" s="714"/>
      <c r="N22" s="714"/>
      <c r="O22" s="714"/>
      <c r="P22" s="714"/>
      <c r="Q22" s="715">
        <v>-1223</v>
      </c>
      <c r="R22" s="716"/>
      <c r="S22" s="716"/>
      <c r="T22" s="716"/>
      <c r="U22" s="716"/>
      <c r="V22" s="716"/>
      <c r="W22" s="716"/>
      <c r="X22" s="716"/>
      <c r="Y22" s="717"/>
      <c r="Z22" s="718" t="s">
        <v>76</v>
      </c>
      <c r="AA22" s="718"/>
      <c r="AB22" s="719">
        <v>-1356</v>
      </c>
      <c r="AC22" s="720"/>
      <c r="AD22" s="720"/>
      <c r="AE22" s="720"/>
      <c r="AF22" s="720"/>
      <c r="AG22" s="720"/>
      <c r="AH22" s="720"/>
      <c r="AI22" s="720"/>
      <c r="AJ22" s="721"/>
      <c r="AK22" s="718" t="s">
        <v>402</v>
      </c>
      <c r="AL22" s="718"/>
      <c r="AM22" s="722">
        <v>-1572</v>
      </c>
      <c r="AN22" s="723"/>
      <c r="AO22" s="723"/>
      <c r="AP22" s="723"/>
      <c r="AQ22" s="723"/>
      <c r="AR22" s="723"/>
      <c r="AS22" s="723"/>
      <c r="AT22" s="723"/>
      <c r="AU22" s="724"/>
      <c r="AV22" s="731" t="s">
        <v>76</v>
      </c>
      <c r="AW22" s="732"/>
      <c r="AX22" s="772"/>
      <c r="AY22" s="773"/>
      <c r="AZ22" s="773"/>
      <c r="BA22" s="773"/>
      <c r="BB22" s="773"/>
      <c r="BC22" s="773"/>
      <c r="BD22" s="773"/>
      <c r="BE22" s="773"/>
      <c r="BF22" s="773"/>
      <c r="BG22" s="773"/>
      <c r="BH22" s="773"/>
      <c r="BI22" s="774"/>
      <c r="BL22" s="860"/>
      <c r="BM22" s="861"/>
      <c r="BN22" s="861"/>
      <c r="BO22" s="861"/>
      <c r="BP22" s="861"/>
      <c r="BQ22" s="861"/>
      <c r="BR22" s="861"/>
      <c r="BS22" s="861"/>
      <c r="BT22" s="862"/>
    </row>
    <row r="23" spans="2:85" ht="18" customHeight="1">
      <c r="B23" s="413"/>
      <c r="C23" s="413"/>
      <c r="D23" s="413"/>
      <c r="E23" s="413"/>
      <c r="F23" s="413"/>
      <c r="G23" s="413"/>
      <c r="H23" s="413"/>
      <c r="I23" s="413"/>
      <c r="J23" s="830" t="s">
        <v>77</v>
      </c>
      <c r="K23" s="831"/>
      <c r="L23" s="831"/>
      <c r="M23" s="831"/>
      <c r="N23" s="831"/>
      <c r="O23" s="831"/>
      <c r="P23" s="831"/>
      <c r="Q23" s="781">
        <v>2222</v>
      </c>
      <c r="R23" s="782"/>
      <c r="S23" s="782"/>
      <c r="T23" s="782"/>
      <c r="U23" s="782"/>
      <c r="V23" s="782"/>
      <c r="W23" s="782"/>
      <c r="X23" s="716"/>
      <c r="Y23" s="717"/>
      <c r="Z23" s="778" t="s">
        <v>402</v>
      </c>
      <c r="AA23" s="778"/>
      <c r="AB23" s="781">
        <v>3333</v>
      </c>
      <c r="AC23" s="782"/>
      <c r="AD23" s="782"/>
      <c r="AE23" s="782"/>
      <c r="AF23" s="782"/>
      <c r="AG23" s="782"/>
      <c r="AH23" s="782"/>
      <c r="AI23" s="782"/>
      <c r="AJ23" s="717"/>
      <c r="AK23" s="778" t="s">
        <v>76</v>
      </c>
      <c r="AL23" s="778"/>
      <c r="AM23" s="715">
        <v>4444</v>
      </c>
      <c r="AN23" s="716"/>
      <c r="AO23" s="716"/>
      <c r="AP23" s="782"/>
      <c r="AQ23" s="782"/>
      <c r="AR23" s="782"/>
      <c r="AS23" s="782"/>
      <c r="AT23" s="716"/>
      <c r="AU23" s="717"/>
      <c r="AV23" s="779" t="s">
        <v>76</v>
      </c>
      <c r="AW23" s="780"/>
      <c r="AX23" s="775"/>
      <c r="AY23" s="776"/>
      <c r="AZ23" s="776"/>
      <c r="BA23" s="776"/>
      <c r="BB23" s="776"/>
      <c r="BC23" s="776"/>
      <c r="BD23" s="776"/>
      <c r="BE23" s="776"/>
      <c r="BF23" s="776"/>
      <c r="BG23" s="776"/>
      <c r="BH23" s="776"/>
      <c r="BI23" s="777"/>
      <c r="BL23" s="863"/>
      <c r="BM23" s="864"/>
      <c r="BN23" s="864"/>
      <c r="BO23" s="864"/>
      <c r="BP23" s="864"/>
      <c r="BQ23" s="864"/>
      <c r="BR23" s="864"/>
      <c r="BS23" s="864"/>
      <c r="BT23" s="865"/>
    </row>
    <row r="24" spans="2:85" ht="13.5" customHeight="1">
      <c r="B24" s="642" t="s">
        <v>78</v>
      </c>
      <c r="C24" s="833"/>
      <c r="D24" s="833"/>
      <c r="E24" s="833"/>
      <c r="F24" s="833"/>
      <c r="G24" s="833"/>
      <c r="H24" s="833"/>
      <c r="I24" s="834"/>
      <c r="J24" s="678" t="s">
        <v>79</v>
      </c>
      <c r="K24" s="679"/>
      <c r="L24" s="679"/>
      <c r="M24" s="679"/>
      <c r="N24" s="679"/>
      <c r="O24" s="844"/>
      <c r="P24" s="669" t="s">
        <v>80</v>
      </c>
      <c r="Q24" s="670"/>
      <c r="R24" s="670"/>
      <c r="S24" s="671"/>
      <c r="T24" s="675" t="s">
        <v>81</v>
      </c>
      <c r="U24" s="676"/>
      <c r="V24" s="676"/>
      <c r="W24" s="676"/>
      <c r="X24" s="675" t="s">
        <v>82</v>
      </c>
      <c r="Y24" s="676"/>
      <c r="Z24" s="676"/>
      <c r="AA24" s="677"/>
      <c r="AB24" s="676" t="s">
        <v>83</v>
      </c>
      <c r="AC24" s="676"/>
      <c r="AD24" s="676"/>
      <c r="AE24" s="677"/>
      <c r="AF24" s="675" t="s">
        <v>84</v>
      </c>
      <c r="AG24" s="676"/>
      <c r="AH24" s="676"/>
      <c r="AI24" s="676"/>
      <c r="AJ24" s="849" t="s">
        <v>85</v>
      </c>
      <c r="AK24" s="850"/>
      <c r="AL24" s="850"/>
      <c r="AM24" s="850"/>
      <c r="AN24" s="850"/>
      <c r="AO24" s="851"/>
      <c r="AP24" s="670" t="s">
        <v>80</v>
      </c>
      <c r="AQ24" s="670"/>
      <c r="AR24" s="670"/>
      <c r="AS24" s="670"/>
      <c r="AT24" s="675" t="s">
        <v>81</v>
      </c>
      <c r="AU24" s="676"/>
      <c r="AV24" s="676"/>
      <c r="AW24" s="677"/>
      <c r="AX24" s="676" t="s">
        <v>82</v>
      </c>
      <c r="AY24" s="676"/>
      <c r="AZ24" s="676"/>
      <c r="BA24" s="676"/>
      <c r="BB24" s="675" t="s">
        <v>83</v>
      </c>
      <c r="BC24" s="676"/>
      <c r="BD24" s="676"/>
      <c r="BE24" s="677"/>
      <c r="BF24" s="675" t="s">
        <v>84</v>
      </c>
      <c r="BG24" s="676"/>
      <c r="BH24" s="676"/>
      <c r="BI24" s="696"/>
      <c r="BJ24" s="96"/>
    </row>
    <row r="25" spans="2:85" ht="13.5" customHeight="1">
      <c r="B25" s="835"/>
      <c r="C25" s="836"/>
      <c r="D25" s="836"/>
      <c r="E25" s="836"/>
      <c r="F25" s="836"/>
      <c r="G25" s="836"/>
      <c r="H25" s="836"/>
      <c r="I25" s="837"/>
      <c r="J25" s="680"/>
      <c r="K25" s="681"/>
      <c r="L25" s="681"/>
      <c r="M25" s="681"/>
      <c r="N25" s="681"/>
      <c r="O25" s="845"/>
      <c r="P25" s="672"/>
      <c r="Q25" s="673"/>
      <c r="R25" s="673"/>
      <c r="S25" s="674"/>
      <c r="T25" s="725" t="s">
        <v>408</v>
      </c>
      <c r="U25" s="726"/>
      <c r="V25" s="726"/>
      <c r="W25" s="727"/>
      <c r="X25" s="728" t="s">
        <v>3</v>
      </c>
      <c r="Y25" s="729"/>
      <c r="Z25" s="729"/>
      <c r="AA25" s="730"/>
      <c r="AB25" s="785" t="s">
        <v>3</v>
      </c>
      <c r="AC25" s="786"/>
      <c r="AD25" s="786"/>
      <c r="AE25" s="790"/>
      <c r="AF25" s="785" t="s">
        <v>3</v>
      </c>
      <c r="AG25" s="786"/>
      <c r="AH25" s="786"/>
      <c r="AI25" s="786"/>
      <c r="AJ25" s="852"/>
      <c r="AK25" s="853"/>
      <c r="AL25" s="853"/>
      <c r="AM25" s="853"/>
      <c r="AN25" s="853"/>
      <c r="AO25" s="854"/>
      <c r="AP25" s="673"/>
      <c r="AQ25" s="673"/>
      <c r="AR25" s="673"/>
      <c r="AS25" s="674"/>
      <c r="AT25" s="728" t="s">
        <v>3</v>
      </c>
      <c r="AU25" s="729"/>
      <c r="AV25" s="729"/>
      <c r="AW25" s="730"/>
      <c r="AX25" s="785" t="s">
        <v>3</v>
      </c>
      <c r="AY25" s="786"/>
      <c r="AZ25" s="786"/>
      <c r="BA25" s="790"/>
      <c r="BB25" s="785" t="s">
        <v>3</v>
      </c>
      <c r="BC25" s="786"/>
      <c r="BD25" s="786"/>
      <c r="BE25" s="790"/>
      <c r="BF25" s="785" t="s">
        <v>3</v>
      </c>
      <c r="BG25" s="786"/>
      <c r="BH25" s="786"/>
      <c r="BI25" s="789"/>
    </row>
    <row r="26" spans="2:85" ht="13.5" customHeight="1">
      <c r="B26" s="835"/>
      <c r="C26" s="836"/>
      <c r="D26" s="836"/>
      <c r="E26" s="836"/>
      <c r="F26" s="836"/>
      <c r="G26" s="836"/>
      <c r="H26" s="836"/>
      <c r="I26" s="837"/>
      <c r="J26" s="680"/>
      <c r="K26" s="681"/>
      <c r="L26" s="681"/>
      <c r="M26" s="681"/>
      <c r="N26" s="681"/>
      <c r="O26" s="845"/>
      <c r="P26" s="649" t="s">
        <v>86</v>
      </c>
      <c r="Q26" s="650"/>
      <c r="R26" s="650"/>
      <c r="S26" s="651"/>
      <c r="T26" s="795" t="s">
        <v>427</v>
      </c>
      <c r="U26" s="796"/>
      <c r="V26" s="796"/>
      <c r="W26" s="797"/>
      <c r="X26" s="690" t="s">
        <v>3</v>
      </c>
      <c r="Y26" s="691"/>
      <c r="Z26" s="691"/>
      <c r="AA26" s="692"/>
      <c r="AB26" s="690" t="s">
        <v>3</v>
      </c>
      <c r="AC26" s="691"/>
      <c r="AD26" s="691"/>
      <c r="AE26" s="692"/>
      <c r="AF26" s="690" t="s">
        <v>3</v>
      </c>
      <c r="AG26" s="691"/>
      <c r="AH26" s="691"/>
      <c r="AI26" s="691"/>
      <c r="AJ26" s="852"/>
      <c r="AK26" s="853"/>
      <c r="AL26" s="853"/>
      <c r="AM26" s="853"/>
      <c r="AN26" s="853"/>
      <c r="AO26" s="854"/>
      <c r="AP26" s="650" t="s">
        <v>86</v>
      </c>
      <c r="AQ26" s="650"/>
      <c r="AR26" s="650"/>
      <c r="AS26" s="651"/>
      <c r="AT26" s="690" t="s">
        <v>3</v>
      </c>
      <c r="AU26" s="691"/>
      <c r="AV26" s="691"/>
      <c r="AW26" s="692"/>
      <c r="AX26" s="690" t="s">
        <v>3</v>
      </c>
      <c r="AY26" s="691"/>
      <c r="AZ26" s="691"/>
      <c r="BA26" s="691"/>
      <c r="BB26" s="690" t="s">
        <v>3</v>
      </c>
      <c r="BC26" s="691"/>
      <c r="BD26" s="691"/>
      <c r="BE26" s="692"/>
      <c r="BF26" s="690" t="s">
        <v>3</v>
      </c>
      <c r="BG26" s="691"/>
      <c r="BH26" s="691"/>
      <c r="BI26" s="783"/>
    </row>
    <row r="27" spans="2:85" ht="13.5" customHeight="1">
      <c r="B27" s="835"/>
      <c r="C27" s="836"/>
      <c r="D27" s="836"/>
      <c r="E27" s="836"/>
      <c r="F27" s="836"/>
      <c r="G27" s="836"/>
      <c r="H27" s="836"/>
      <c r="I27" s="837"/>
      <c r="J27" s="846"/>
      <c r="K27" s="847"/>
      <c r="L27" s="847"/>
      <c r="M27" s="847"/>
      <c r="N27" s="847"/>
      <c r="O27" s="848"/>
      <c r="P27" s="652"/>
      <c r="Q27" s="653"/>
      <c r="R27" s="653"/>
      <c r="S27" s="654"/>
      <c r="T27" s="798"/>
      <c r="U27" s="737"/>
      <c r="V27" s="737"/>
      <c r="W27" s="799"/>
      <c r="X27" s="693"/>
      <c r="Y27" s="694"/>
      <c r="Z27" s="694"/>
      <c r="AA27" s="695"/>
      <c r="AB27" s="693"/>
      <c r="AC27" s="694"/>
      <c r="AD27" s="694"/>
      <c r="AE27" s="695"/>
      <c r="AF27" s="693"/>
      <c r="AG27" s="694"/>
      <c r="AH27" s="694"/>
      <c r="AI27" s="694"/>
      <c r="AJ27" s="855"/>
      <c r="AK27" s="856"/>
      <c r="AL27" s="856"/>
      <c r="AM27" s="856"/>
      <c r="AN27" s="856"/>
      <c r="AO27" s="857"/>
      <c r="AP27" s="653"/>
      <c r="AQ27" s="653"/>
      <c r="AR27" s="653"/>
      <c r="AS27" s="654"/>
      <c r="AT27" s="693"/>
      <c r="AU27" s="694"/>
      <c r="AV27" s="694"/>
      <c r="AW27" s="695"/>
      <c r="AX27" s="693"/>
      <c r="AY27" s="694"/>
      <c r="AZ27" s="694"/>
      <c r="BA27" s="694"/>
      <c r="BB27" s="693"/>
      <c r="BC27" s="694"/>
      <c r="BD27" s="694"/>
      <c r="BE27" s="695"/>
      <c r="BF27" s="693"/>
      <c r="BG27" s="694"/>
      <c r="BH27" s="694"/>
      <c r="BI27" s="784"/>
    </row>
    <row r="28" spans="2:85" ht="13.5" customHeight="1">
      <c r="B28" s="835"/>
      <c r="C28" s="836"/>
      <c r="D28" s="836"/>
      <c r="E28" s="836"/>
      <c r="F28" s="836"/>
      <c r="G28" s="836"/>
      <c r="H28" s="836"/>
      <c r="I28" s="837"/>
      <c r="J28" s="655" t="s">
        <v>87</v>
      </c>
      <c r="K28" s="656"/>
      <c r="L28" s="656"/>
      <c r="M28" s="656"/>
      <c r="N28" s="656"/>
      <c r="O28" s="656"/>
      <c r="P28" s="656"/>
      <c r="Q28" s="656"/>
      <c r="R28" s="657"/>
      <c r="S28" s="667" t="s">
        <v>80</v>
      </c>
      <c r="T28" s="668"/>
      <c r="U28" s="668"/>
      <c r="V28" s="668"/>
      <c r="W28" s="664" t="s">
        <v>3</v>
      </c>
      <c r="X28" s="665"/>
      <c r="Y28" s="665"/>
      <c r="Z28" s="666"/>
      <c r="AA28" s="655" t="s">
        <v>88</v>
      </c>
      <c r="AB28" s="656"/>
      <c r="AC28" s="656"/>
      <c r="AD28" s="656"/>
      <c r="AE28" s="656"/>
      <c r="AF28" s="656"/>
      <c r="AG28" s="656"/>
      <c r="AH28" s="656"/>
      <c r="AI28" s="657"/>
      <c r="AJ28" s="791" t="s">
        <v>80</v>
      </c>
      <c r="AK28" s="792"/>
      <c r="AL28" s="792"/>
      <c r="AM28" s="792"/>
      <c r="AN28" s="793" t="s">
        <v>3</v>
      </c>
      <c r="AO28" s="794"/>
      <c r="AP28" s="665"/>
      <c r="AQ28" s="666"/>
      <c r="AR28" s="655" t="s">
        <v>89</v>
      </c>
      <c r="AS28" s="656"/>
      <c r="AT28" s="656"/>
      <c r="AU28" s="656"/>
      <c r="AV28" s="656"/>
      <c r="AW28" s="656"/>
      <c r="AX28" s="656"/>
      <c r="AY28" s="656"/>
      <c r="AZ28" s="657"/>
      <c r="BA28" s="667" t="s">
        <v>80</v>
      </c>
      <c r="BB28" s="668"/>
      <c r="BC28" s="668"/>
      <c r="BD28" s="668"/>
      <c r="BE28" s="664" t="s">
        <v>3</v>
      </c>
      <c r="BF28" s="665"/>
      <c r="BG28" s="665"/>
      <c r="BH28" s="666"/>
      <c r="BI28" s="9"/>
    </row>
    <row r="29" spans="2:85" ht="13.5" customHeight="1">
      <c r="B29" s="835"/>
      <c r="C29" s="836"/>
      <c r="D29" s="836"/>
      <c r="E29" s="836"/>
      <c r="F29" s="836"/>
      <c r="G29" s="836"/>
      <c r="H29" s="836"/>
      <c r="I29" s="837"/>
      <c r="J29" s="658"/>
      <c r="K29" s="659"/>
      <c r="L29" s="659"/>
      <c r="M29" s="659"/>
      <c r="N29" s="659"/>
      <c r="O29" s="659"/>
      <c r="P29" s="659"/>
      <c r="Q29" s="659"/>
      <c r="R29" s="660"/>
      <c r="S29" s="649" t="s">
        <v>86</v>
      </c>
      <c r="T29" s="650"/>
      <c r="U29" s="650"/>
      <c r="V29" s="651"/>
      <c r="W29" s="682" t="s">
        <v>3</v>
      </c>
      <c r="X29" s="683"/>
      <c r="Y29" s="683"/>
      <c r="Z29" s="684"/>
      <c r="AA29" s="658"/>
      <c r="AB29" s="659"/>
      <c r="AC29" s="659"/>
      <c r="AD29" s="659"/>
      <c r="AE29" s="659"/>
      <c r="AF29" s="659"/>
      <c r="AG29" s="659"/>
      <c r="AH29" s="659"/>
      <c r="AI29" s="660"/>
      <c r="AJ29" s="649" t="s">
        <v>86</v>
      </c>
      <c r="AK29" s="650"/>
      <c r="AL29" s="650"/>
      <c r="AM29" s="651"/>
      <c r="AN29" s="682" t="s">
        <v>3</v>
      </c>
      <c r="AO29" s="683"/>
      <c r="AP29" s="683"/>
      <c r="AQ29" s="684"/>
      <c r="AR29" s="658"/>
      <c r="AS29" s="659"/>
      <c r="AT29" s="659"/>
      <c r="AU29" s="659"/>
      <c r="AV29" s="659"/>
      <c r="AW29" s="659"/>
      <c r="AX29" s="659"/>
      <c r="AY29" s="659"/>
      <c r="AZ29" s="660"/>
      <c r="BA29" s="649" t="s">
        <v>86</v>
      </c>
      <c r="BB29" s="650"/>
      <c r="BC29" s="650"/>
      <c r="BD29" s="651"/>
      <c r="BE29" s="682" t="s">
        <v>3</v>
      </c>
      <c r="BF29" s="683"/>
      <c r="BG29" s="683"/>
      <c r="BH29" s="684"/>
      <c r="BI29" s="10"/>
      <c r="BJ29" s="50"/>
      <c r="BK29" s="50"/>
    </row>
    <row r="30" spans="2:85" ht="13.5" customHeight="1">
      <c r="B30" s="835"/>
      <c r="C30" s="836"/>
      <c r="D30" s="836"/>
      <c r="E30" s="836"/>
      <c r="F30" s="836"/>
      <c r="G30" s="836"/>
      <c r="H30" s="836"/>
      <c r="I30" s="837"/>
      <c r="J30" s="661"/>
      <c r="K30" s="662"/>
      <c r="L30" s="662"/>
      <c r="M30" s="662"/>
      <c r="N30" s="662"/>
      <c r="O30" s="662"/>
      <c r="P30" s="662"/>
      <c r="Q30" s="662"/>
      <c r="R30" s="663"/>
      <c r="S30" s="652"/>
      <c r="T30" s="653"/>
      <c r="U30" s="653"/>
      <c r="V30" s="654"/>
      <c r="W30" s="685"/>
      <c r="X30" s="686"/>
      <c r="Y30" s="686"/>
      <c r="Z30" s="687"/>
      <c r="AA30" s="661"/>
      <c r="AB30" s="662"/>
      <c r="AC30" s="662"/>
      <c r="AD30" s="662"/>
      <c r="AE30" s="662"/>
      <c r="AF30" s="662"/>
      <c r="AG30" s="662"/>
      <c r="AH30" s="662"/>
      <c r="AI30" s="663"/>
      <c r="AJ30" s="652"/>
      <c r="AK30" s="653"/>
      <c r="AL30" s="653"/>
      <c r="AM30" s="654"/>
      <c r="AN30" s="685"/>
      <c r="AO30" s="686"/>
      <c r="AP30" s="686"/>
      <c r="AQ30" s="687"/>
      <c r="AR30" s="661"/>
      <c r="AS30" s="662"/>
      <c r="AT30" s="662"/>
      <c r="AU30" s="662"/>
      <c r="AV30" s="662"/>
      <c r="AW30" s="662"/>
      <c r="AX30" s="662"/>
      <c r="AY30" s="662"/>
      <c r="AZ30" s="663"/>
      <c r="BA30" s="652"/>
      <c r="BB30" s="653"/>
      <c r="BC30" s="653"/>
      <c r="BD30" s="654"/>
      <c r="BE30" s="685"/>
      <c r="BF30" s="686"/>
      <c r="BG30" s="686"/>
      <c r="BH30" s="687"/>
      <c r="BI30" s="12"/>
      <c r="BJ30" s="50"/>
      <c r="BK30" s="50"/>
    </row>
    <row r="31" spans="2:85" ht="13.5" customHeight="1">
      <c r="B31" s="835"/>
      <c r="C31" s="836"/>
      <c r="D31" s="836"/>
      <c r="E31" s="836"/>
      <c r="F31" s="836"/>
      <c r="G31" s="836"/>
      <c r="H31" s="836"/>
      <c r="I31" s="837"/>
      <c r="J31" s="655" t="s">
        <v>90</v>
      </c>
      <c r="K31" s="656"/>
      <c r="L31" s="656"/>
      <c r="M31" s="656"/>
      <c r="N31" s="656"/>
      <c r="O31" s="656"/>
      <c r="P31" s="656"/>
      <c r="Q31" s="656"/>
      <c r="R31" s="657"/>
      <c r="S31" s="667" t="s">
        <v>80</v>
      </c>
      <c r="T31" s="668"/>
      <c r="U31" s="668"/>
      <c r="V31" s="668"/>
      <c r="W31" s="664" t="s">
        <v>3</v>
      </c>
      <c r="X31" s="665"/>
      <c r="Y31" s="665"/>
      <c r="Z31" s="666"/>
      <c r="AA31" s="655" t="s">
        <v>91</v>
      </c>
      <c r="AB31" s="656"/>
      <c r="AC31" s="656"/>
      <c r="AD31" s="656"/>
      <c r="AE31" s="656"/>
      <c r="AF31" s="656"/>
      <c r="AG31" s="656"/>
      <c r="AH31" s="656"/>
      <c r="AI31" s="657"/>
      <c r="AJ31" s="667" t="s">
        <v>80</v>
      </c>
      <c r="AK31" s="668"/>
      <c r="AL31" s="668"/>
      <c r="AM31" s="668"/>
      <c r="AN31" s="664" t="s">
        <v>3</v>
      </c>
      <c r="AO31" s="665"/>
      <c r="AP31" s="665"/>
      <c r="AQ31" s="666"/>
      <c r="AR31" s="678"/>
      <c r="AS31" s="679"/>
      <c r="AT31" s="679"/>
      <c r="AU31" s="679"/>
      <c r="AV31" s="679"/>
      <c r="AW31" s="679"/>
      <c r="AX31" s="679"/>
      <c r="AY31" s="679"/>
      <c r="AZ31" s="679"/>
      <c r="BA31" s="402"/>
      <c r="BB31" s="402"/>
      <c r="BC31" s="402"/>
      <c r="BD31" s="402"/>
      <c r="BE31" s="582"/>
      <c r="BF31" s="582"/>
      <c r="BG31" s="582"/>
      <c r="BH31" s="582"/>
      <c r="BI31" s="12"/>
    </row>
    <row r="32" spans="2:85" ht="13.5" customHeight="1">
      <c r="B32" s="835"/>
      <c r="C32" s="836"/>
      <c r="D32" s="836"/>
      <c r="E32" s="836"/>
      <c r="F32" s="836"/>
      <c r="G32" s="836"/>
      <c r="H32" s="836"/>
      <c r="I32" s="837"/>
      <c r="J32" s="658"/>
      <c r="K32" s="659"/>
      <c r="L32" s="659"/>
      <c r="M32" s="659"/>
      <c r="N32" s="659"/>
      <c r="O32" s="659"/>
      <c r="P32" s="659"/>
      <c r="Q32" s="659"/>
      <c r="R32" s="660"/>
      <c r="S32" s="649" t="s">
        <v>86</v>
      </c>
      <c r="T32" s="650"/>
      <c r="U32" s="650"/>
      <c r="V32" s="651"/>
      <c r="W32" s="682" t="s">
        <v>3</v>
      </c>
      <c r="X32" s="683"/>
      <c r="Y32" s="683"/>
      <c r="Z32" s="684"/>
      <c r="AA32" s="658"/>
      <c r="AB32" s="659"/>
      <c r="AC32" s="659"/>
      <c r="AD32" s="659"/>
      <c r="AE32" s="659"/>
      <c r="AF32" s="659"/>
      <c r="AG32" s="659"/>
      <c r="AH32" s="659"/>
      <c r="AI32" s="659"/>
      <c r="AJ32" s="649" t="s">
        <v>86</v>
      </c>
      <c r="AK32" s="650"/>
      <c r="AL32" s="650"/>
      <c r="AM32" s="651"/>
      <c r="AN32" s="688" t="s">
        <v>3</v>
      </c>
      <c r="AO32" s="683"/>
      <c r="AP32" s="683"/>
      <c r="AQ32" s="684"/>
      <c r="AR32" s="680"/>
      <c r="AS32" s="681"/>
      <c r="AT32" s="681"/>
      <c r="AU32" s="681"/>
      <c r="AV32" s="681"/>
      <c r="AW32" s="681"/>
      <c r="AX32" s="681"/>
      <c r="AY32" s="681"/>
      <c r="AZ32" s="681"/>
      <c r="BA32" s="787"/>
      <c r="BB32" s="787"/>
      <c r="BC32" s="787"/>
      <c r="BD32" s="787"/>
      <c r="BE32" s="788"/>
      <c r="BF32" s="788"/>
      <c r="BG32" s="788"/>
      <c r="BH32" s="788"/>
      <c r="BI32" s="5"/>
    </row>
    <row r="33" spans="2:66" ht="13.5" customHeight="1">
      <c r="B33" s="841"/>
      <c r="C33" s="842"/>
      <c r="D33" s="842"/>
      <c r="E33" s="842"/>
      <c r="F33" s="842"/>
      <c r="G33" s="842"/>
      <c r="H33" s="842"/>
      <c r="I33" s="843"/>
      <c r="J33" s="661"/>
      <c r="K33" s="662"/>
      <c r="L33" s="662"/>
      <c r="M33" s="662"/>
      <c r="N33" s="662"/>
      <c r="O33" s="662"/>
      <c r="P33" s="662"/>
      <c r="Q33" s="662"/>
      <c r="R33" s="663"/>
      <c r="S33" s="652"/>
      <c r="T33" s="653"/>
      <c r="U33" s="653"/>
      <c r="V33" s="654"/>
      <c r="W33" s="685"/>
      <c r="X33" s="686"/>
      <c r="Y33" s="686"/>
      <c r="Z33" s="687"/>
      <c r="AA33" s="661"/>
      <c r="AB33" s="662"/>
      <c r="AC33" s="662"/>
      <c r="AD33" s="662"/>
      <c r="AE33" s="662"/>
      <c r="AF33" s="662"/>
      <c r="AG33" s="662"/>
      <c r="AH33" s="662"/>
      <c r="AI33" s="662"/>
      <c r="AJ33" s="652"/>
      <c r="AK33" s="653"/>
      <c r="AL33" s="653"/>
      <c r="AM33" s="654"/>
      <c r="AN33" s="689"/>
      <c r="AO33" s="686"/>
      <c r="AP33" s="686"/>
      <c r="AQ33" s="687"/>
      <c r="AR33" s="680"/>
      <c r="AS33" s="681"/>
      <c r="AT33" s="681"/>
      <c r="AU33" s="681"/>
      <c r="AV33" s="681"/>
      <c r="AW33" s="681"/>
      <c r="AX33" s="681"/>
      <c r="AY33" s="681"/>
      <c r="AZ33" s="681"/>
      <c r="BA33" s="787"/>
      <c r="BB33" s="787"/>
      <c r="BC33" s="787"/>
      <c r="BD33" s="787"/>
      <c r="BE33" s="788"/>
      <c r="BF33" s="788"/>
      <c r="BG33" s="788"/>
      <c r="BH33" s="788"/>
      <c r="BI33" s="5"/>
    </row>
    <row r="34" spans="2:66" ht="9.75" customHeight="1">
      <c r="B34" s="72"/>
      <c r="C34" s="72"/>
      <c r="D34" s="72"/>
      <c r="E34" s="72"/>
      <c r="F34" s="72"/>
      <c r="G34" s="72"/>
      <c r="H34" s="72"/>
      <c r="I34" s="72"/>
      <c r="J34" s="73"/>
      <c r="K34" s="73"/>
      <c r="L34" s="73"/>
      <c r="M34" s="73"/>
      <c r="N34" s="73"/>
      <c r="O34" s="73"/>
      <c r="P34" s="73"/>
      <c r="Q34" s="73"/>
      <c r="R34" s="73"/>
      <c r="S34" s="77"/>
      <c r="T34" s="77"/>
      <c r="U34" s="77"/>
      <c r="V34" s="77"/>
      <c r="W34" s="13"/>
      <c r="X34" s="13"/>
      <c r="Y34" s="13"/>
      <c r="Z34" s="13"/>
      <c r="AA34" s="73"/>
      <c r="AB34" s="73"/>
      <c r="AC34" s="73"/>
      <c r="AD34" s="73"/>
      <c r="AE34" s="73"/>
      <c r="AF34" s="73"/>
      <c r="AG34" s="73"/>
      <c r="AH34" s="73"/>
      <c r="AI34" s="73"/>
      <c r="AJ34" s="77"/>
      <c r="AK34" s="77"/>
      <c r="AL34" s="77"/>
      <c r="AM34" s="77"/>
      <c r="AN34" s="49"/>
      <c r="AO34" s="13"/>
      <c r="AP34" s="13"/>
      <c r="AQ34" s="13"/>
      <c r="AR34" s="67"/>
      <c r="AS34" s="67"/>
      <c r="AT34" s="67"/>
      <c r="AU34" s="67"/>
      <c r="AV34" s="67"/>
      <c r="AW34" s="67"/>
      <c r="AX34" s="67"/>
      <c r="AY34" s="67"/>
      <c r="AZ34" s="67"/>
      <c r="BA34" s="68"/>
      <c r="BB34" s="68"/>
      <c r="BC34" s="68"/>
      <c r="BD34" s="68"/>
      <c r="BE34" s="13"/>
      <c r="BF34" s="13"/>
      <c r="BG34" s="13"/>
      <c r="BH34" s="13"/>
      <c r="BI34" s="5"/>
    </row>
    <row r="35" spans="2:66" ht="14.25" customHeight="1">
      <c r="B35" s="1" t="s">
        <v>92</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54" t="s">
        <v>93</v>
      </c>
      <c r="C36" s="582"/>
      <c r="D36" s="582"/>
      <c r="E36" s="582"/>
      <c r="F36" s="582"/>
      <c r="G36" s="582"/>
      <c r="H36" s="582"/>
      <c r="I36" s="582"/>
      <c r="J36" s="582"/>
      <c r="K36" s="582"/>
      <c r="L36" s="582"/>
      <c r="M36" s="582"/>
      <c r="N36" s="582"/>
      <c r="O36" s="582"/>
      <c r="P36" s="582"/>
      <c r="Q36" s="582"/>
      <c r="R36" s="582"/>
      <c r="S36" s="582"/>
      <c r="T36" s="453"/>
      <c r="U36" s="586" t="s">
        <v>94</v>
      </c>
      <c r="V36" s="419"/>
      <c r="W36" s="419"/>
      <c r="X36" s="419"/>
      <c r="Y36" s="419"/>
      <c r="Z36" s="419"/>
      <c r="AA36" s="419"/>
      <c r="AB36" s="419"/>
      <c r="AC36" s="419"/>
      <c r="AD36" s="419"/>
      <c r="AE36" s="634" t="s">
        <v>95</v>
      </c>
      <c r="AF36" s="635"/>
      <c r="AG36" s="635"/>
      <c r="AH36" s="635"/>
      <c r="AI36" s="635"/>
      <c r="AJ36" s="635"/>
      <c r="AK36" s="635"/>
      <c r="AL36" s="635"/>
      <c r="AM36" s="635"/>
      <c r="AN36" s="635"/>
      <c r="AO36" s="635"/>
      <c r="AP36" s="635"/>
      <c r="AQ36" s="635"/>
      <c r="AR36" s="635"/>
      <c r="AS36" s="635"/>
      <c r="AT36" s="635"/>
      <c r="AU36" s="635"/>
      <c r="AV36" s="635"/>
      <c r="AW36" s="635"/>
      <c r="AX36" s="636"/>
      <c r="AY36" s="435" t="s">
        <v>96</v>
      </c>
      <c r="AZ36" s="435"/>
      <c r="BA36" s="435"/>
      <c r="BB36" s="435"/>
      <c r="BC36" s="435"/>
      <c r="BD36" s="435"/>
      <c r="BE36" s="435"/>
      <c r="BF36" s="435"/>
      <c r="BG36" s="435"/>
      <c r="BH36" s="435"/>
      <c r="BI36" s="435"/>
    </row>
    <row r="37" spans="2:66" ht="21" customHeight="1">
      <c r="B37" s="632"/>
      <c r="C37" s="439"/>
      <c r="D37" s="439"/>
      <c r="E37" s="439"/>
      <c r="F37" s="439"/>
      <c r="G37" s="439"/>
      <c r="H37" s="439"/>
      <c r="I37" s="439"/>
      <c r="J37" s="439"/>
      <c r="K37" s="439"/>
      <c r="L37" s="439"/>
      <c r="M37" s="439"/>
      <c r="N37" s="439"/>
      <c r="O37" s="439"/>
      <c r="P37" s="439"/>
      <c r="Q37" s="439"/>
      <c r="R37" s="439"/>
      <c r="S37" s="439"/>
      <c r="T37" s="633"/>
      <c r="U37" s="637" t="s">
        <v>390</v>
      </c>
      <c r="V37" s="638"/>
      <c r="W37" s="638"/>
      <c r="X37" s="638"/>
      <c r="Y37" s="638"/>
      <c r="Z37" s="638"/>
      <c r="AA37" s="638"/>
      <c r="AB37" s="638"/>
      <c r="AC37" s="638"/>
      <c r="AD37" s="638"/>
      <c r="AE37" s="639"/>
      <c r="AF37" s="640"/>
      <c r="AG37" s="640"/>
      <c r="AH37" s="640"/>
      <c r="AI37" s="641"/>
      <c r="AJ37" s="639"/>
      <c r="AK37" s="640"/>
      <c r="AL37" s="640"/>
      <c r="AM37" s="640"/>
      <c r="AN37" s="641"/>
      <c r="AO37" s="639"/>
      <c r="AP37" s="640"/>
      <c r="AQ37" s="640"/>
      <c r="AR37" s="640"/>
      <c r="AS37" s="641"/>
      <c r="AT37" s="639"/>
      <c r="AU37" s="640"/>
      <c r="AV37" s="640"/>
      <c r="AW37" s="640"/>
      <c r="AX37" s="641"/>
      <c r="AY37" s="436" t="s">
        <v>425</v>
      </c>
      <c r="AZ37" s="437"/>
      <c r="BA37" s="437"/>
      <c r="BB37" s="437"/>
      <c r="BC37" s="437"/>
      <c r="BD37" s="437"/>
      <c r="BE37" s="437"/>
      <c r="BF37" s="437"/>
      <c r="BG37" s="437"/>
      <c r="BH37" s="437"/>
      <c r="BI37" s="438"/>
    </row>
    <row r="38" spans="2:66" ht="23.25" customHeight="1">
      <c r="B38" s="586" t="s">
        <v>97</v>
      </c>
      <c r="C38" s="419"/>
      <c r="D38" s="419"/>
      <c r="E38" s="419"/>
      <c r="F38" s="419"/>
      <c r="G38" s="419"/>
      <c r="H38" s="419"/>
      <c r="I38" s="419"/>
      <c r="J38" s="419"/>
      <c r="K38" s="419"/>
      <c r="L38" s="419"/>
      <c r="M38" s="419"/>
      <c r="N38" s="419"/>
      <c r="O38" s="419"/>
      <c r="P38" s="419"/>
      <c r="Q38" s="419"/>
      <c r="R38" s="419"/>
      <c r="S38" s="419"/>
      <c r="T38" s="420"/>
      <c r="U38" s="255" t="s">
        <v>429</v>
      </c>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7"/>
      <c r="BK38" s="510"/>
      <c r="BL38" s="510"/>
      <c r="BM38" s="510"/>
    </row>
    <row r="39" spans="2:66" ht="23.25" customHeight="1">
      <c r="B39" s="642" t="s">
        <v>98</v>
      </c>
      <c r="C39" s="643"/>
      <c r="D39" s="643"/>
      <c r="E39" s="643"/>
      <c r="F39" s="643"/>
      <c r="G39" s="643"/>
      <c r="H39" s="643"/>
      <c r="I39" s="643"/>
      <c r="J39" s="643"/>
      <c r="K39" s="643"/>
      <c r="L39" s="643"/>
      <c r="M39" s="643"/>
      <c r="N39" s="643"/>
      <c r="O39" s="643"/>
      <c r="P39" s="643"/>
      <c r="Q39" s="643"/>
      <c r="R39" s="643"/>
      <c r="S39" s="643"/>
      <c r="T39" s="644"/>
      <c r="U39" s="252" t="s">
        <v>395</v>
      </c>
      <c r="V39" s="253"/>
      <c r="W39" s="444"/>
      <c r="X39" s="445" t="s">
        <v>99</v>
      </c>
      <c r="Y39" s="445"/>
      <c r="Z39" s="445"/>
      <c r="AA39" s="445"/>
      <c r="AB39" s="445"/>
      <c r="AC39" s="445"/>
      <c r="AD39" s="445"/>
      <c r="AE39" s="445"/>
      <c r="AF39" s="445"/>
      <c r="AG39" s="445"/>
      <c r="AH39" s="445"/>
      <c r="AI39" s="445"/>
      <c r="AJ39" s="445"/>
      <c r="AK39" s="445"/>
      <c r="AL39" s="445"/>
      <c r="AM39" s="445"/>
      <c r="AN39" s="445"/>
      <c r="AO39" s="436" t="s">
        <v>407</v>
      </c>
      <c r="AP39" s="437"/>
      <c r="AQ39" s="446"/>
      <c r="AR39" s="447" t="s">
        <v>100</v>
      </c>
      <c r="AS39" s="448"/>
      <c r="AT39" s="448"/>
      <c r="AU39" s="448"/>
      <c r="AV39" s="448"/>
      <c r="AW39" s="448"/>
      <c r="AX39" s="448"/>
      <c r="AY39" s="448"/>
      <c r="AZ39" s="448"/>
      <c r="BA39" s="448"/>
      <c r="BB39" s="448"/>
      <c r="BC39" s="448"/>
      <c r="BD39" s="448"/>
      <c r="BE39" s="448"/>
      <c r="BF39" s="448"/>
      <c r="BG39" s="448"/>
      <c r="BH39" s="448"/>
      <c r="BI39" s="448"/>
      <c r="BK39" s="15"/>
      <c r="BL39" s="15"/>
      <c r="BM39" s="15"/>
    </row>
    <row r="40" spans="2:66" ht="28.5" customHeight="1">
      <c r="B40" s="90"/>
      <c r="C40" s="645" t="s">
        <v>101</v>
      </c>
      <c r="D40" s="413"/>
      <c r="E40" s="413"/>
      <c r="F40" s="413"/>
      <c r="G40" s="413"/>
      <c r="H40" s="413"/>
      <c r="I40" s="413"/>
      <c r="J40" s="413"/>
      <c r="K40" s="413"/>
      <c r="L40" s="413"/>
      <c r="M40" s="413"/>
      <c r="N40" s="413"/>
      <c r="O40" s="413"/>
      <c r="P40" s="413"/>
      <c r="Q40" s="413"/>
      <c r="R40" s="413"/>
      <c r="S40" s="413"/>
      <c r="T40" s="413"/>
      <c r="U40" s="646"/>
      <c r="V40" s="647"/>
      <c r="W40" s="647"/>
      <c r="X40" s="647"/>
      <c r="Y40" s="647"/>
      <c r="Z40" s="647"/>
      <c r="AA40" s="647"/>
      <c r="AB40" s="647"/>
      <c r="AC40" s="647"/>
      <c r="AD40" s="647"/>
      <c r="AE40" s="647"/>
      <c r="AF40" s="647"/>
      <c r="AG40" s="647"/>
      <c r="AH40" s="647"/>
      <c r="AI40" s="647"/>
      <c r="AJ40" s="647"/>
      <c r="AK40" s="647"/>
      <c r="AL40" s="647"/>
      <c r="AM40" s="647"/>
      <c r="AN40" s="647"/>
      <c r="AO40" s="647"/>
      <c r="AP40" s="647"/>
      <c r="AQ40" s="647"/>
      <c r="AR40" s="647"/>
      <c r="AS40" s="647"/>
      <c r="AT40" s="647"/>
      <c r="AU40" s="647"/>
      <c r="AV40" s="647"/>
      <c r="AW40" s="647"/>
      <c r="AX40" s="647"/>
      <c r="AY40" s="647"/>
      <c r="AZ40" s="647"/>
      <c r="BA40" s="647"/>
      <c r="BB40" s="647"/>
      <c r="BC40" s="647"/>
      <c r="BD40" s="647"/>
      <c r="BE40" s="647"/>
      <c r="BF40" s="647"/>
      <c r="BG40" s="647"/>
      <c r="BH40" s="647"/>
      <c r="BI40" s="648"/>
      <c r="BK40" s="15"/>
      <c r="BL40" s="15"/>
      <c r="BM40" s="15"/>
    </row>
    <row r="41" spans="2:66" ht="33.75" customHeight="1">
      <c r="B41" s="213" t="s">
        <v>102</v>
      </c>
      <c r="C41" s="214"/>
      <c r="D41" s="214"/>
      <c r="E41" s="214"/>
      <c r="F41" s="214"/>
      <c r="G41" s="214"/>
      <c r="H41" s="214"/>
      <c r="I41" s="214"/>
      <c r="J41" s="214"/>
      <c r="K41" s="214"/>
      <c r="L41" s="214"/>
      <c r="M41" s="214"/>
      <c r="N41" s="214"/>
      <c r="O41" s="214"/>
      <c r="P41" s="214"/>
      <c r="Q41" s="214"/>
      <c r="R41" s="214"/>
      <c r="S41" s="214"/>
      <c r="T41" s="218"/>
      <c r="U41" s="597" t="s">
        <v>452</v>
      </c>
      <c r="V41" s="598"/>
      <c r="W41" s="598"/>
      <c r="X41" s="598"/>
      <c r="Y41" s="598"/>
      <c r="Z41" s="598"/>
      <c r="AA41" s="598"/>
      <c r="AB41" s="598"/>
      <c r="AC41" s="598"/>
      <c r="AD41" s="598"/>
      <c r="AE41" s="598"/>
      <c r="AF41" s="598"/>
      <c r="AG41" s="598"/>
      <c r="AH41" s="598"/>
      <c r="AI41" s="598"/>
      <c r="AJ41" s="598"/>
      <c r="AK41" s="598"/>
      <c r="AL41" s="598"/>
      <c r="AM41" s="598"/>
      <c r="AN41" s="598"/>
      <c r="AO41" s="598"/>
      <c r="AP41" s="598"/>
      <c r="AQ41" s="598"/>
      <c r="AR41" s="598"/>
      <c r="AS41" s="598"/>
      <c r="AT41" s="598"/>
      <c r="AU41" s="598"/>
      <c r="AV41" s="598"/>
      <c r="AW41" s="598"/>
      <c r="AX41" s="598"/>
      <c r="AY41" s="598"/>
      <c r="AZ41" s="598"/>
      <c r="BA41" s="598"/>
      <c r="BB41" s="598"/>
      <c r="BC41" s="598"/>
      <c r="BD41" s="598"/>
      <c r="BE41" s="598"/>
      <c r="BF41" s="598"/>
      <c r="BG41" s="598"/>
      <c r="BH41" s="598"/>
      <c r="BI41" s="599"/>
    </row>
    <row r="42" spans="2:66" ht="59.25" customHeight="1">
      <c r="B42" s="366" t="s">
        <v>103</v>
      </c>
      <c r="C42" s="367"/>
      <c r="D42" s="367"/>
      <c r="E42" s="367"/>
      <c r="F42" s="367"/>
      <c r="G42" s="367"/>
      <c r="H42" s="367"/>
      <c r="I42" s="367"/>
      <c r="J42" s="367"/>
      <c r="K42" s="367"/>
      <c r="L42" s="367"/>
      <c r="M42" s="367"/>
      <c r="N42" s="367"/>
      <c r="O42" s="367"/>
      <c r="P42" s="367"/>
      <c r="Q42" s="367"/>
      <c r="R42" s="367"/>
      <c r="S42" s="367"/>
      <c r="T42" s="368"/>
      <c r="U42" s="597" t="s">
        <v>430</v>
      </c>
      <c r="V42" s="598"/>
      <c r="W42" s="598"/>
      <c r="X42" s="598"/>
      <c r="Y42" s="598"/>
      <c r="Z42" s="598"/>
      <c r="AA42" s="598"/>
      <c r="AB42" s="598"/>
      <c r="AC42" s="598"/>
      <c r="AD42" s="598"/>
      <c r="AE42" s="598"/>
      <c r="AF42" s="598"/>
      <c r="AG42" s="598"/>
      <c r="AH42" s="598"/>
      <c r="AI42" s="598"/>
      <c r="AJ42" s="598"/>
      <c r="AK42" s="598"/>
      <c r="AL42" s="598"/>
      <c r="AM42" s="598"/>
      <c r="AN42" s="598"/>
      <c r="AO42" s="598"/>
      <c r="AP42" s="598"/>
      <c r="AQ42" s="598"/>
      <c r="AR42" s="598"/>
      <c r="AS42" s="598"/>
      <c r="AT42" s="598"/>
      <c r="AU42" s="598"/>
      <c r="AV42" s="598"/>
      <c r="AW42" s="598"/>
      <c r="AX42" s="598"/>
      <c r="AY42" s="598"/>
      <c r="AZ42" s="598"/>
      <c r="BA42" s="598"/>
      <c r="BB42" s="598"/>
      <c r="BC42" s="598"/>
      <c r="BD42" s="598"/>
      <c r="BE42" s="598"/>
      <c r="BF42" s="598"/>
      <c r="BG42" s="598"/>
      <c r="BH42" s="598"/>
      <c r="BI42" s="599"/>
    </row>
    <row r="43" spans="2:66" ht="36.75" customHeight="1">
      <c r="B43" s="366" t="s">
        <v>104</v>
      </c>
      <c r="C43" s="367"/>
      <c r="D43" s="367"/>
      <c r="E43" s="367"/>
      <c r="F43" s="367"/>
      <c r="G43" s="367"/>
      <c r="H43" s="367"/>
      <c r="I43" s="367"/>
      <c r="J43" s="367"/>
      <c r="K43" s="367"/>
      <c r="L43" s="367"/>
      <c r="M43" s="367"/>
      <c r="N43" s="367"/>
      <c r="O43" s="367"/>
      <c r="P43" s="367"/>
      <c r="Q43" s="367"/>
      <c r="R43" s="367"/>
      <c r="S43" s="367"/>
      <c r="T43" s="368"/>
      <c r="U43" s="597" t="s">
        <v>431</v>
      </c>
      <c r="V43" s="598"/>
      <c r="W43" s="598"/>
      <c r="X43" s="598"/>
      <c r="Y43" s="598"/>
      <c r="Z43" s="598"/>
      <c r="AA43" s="598"/>
      <c r="AB43" s="598"/>
      <c r="AC43" s="598"/>
      <c r="AD43" s="598"/>
      <c r="AE43" s="598"/>
      <c r="AF43" s="598"/>
      <c r="AG43" s="598"/>
      <c r="AH43" s="598"/>
      <c r="AI43" s="598"/>
      <c r="AJ43" s="598"/>
      <c r="AK43" s="598"/>
      <c r="AL43" s="598"/>
      <c r="AM43" s="598"/>
      <c r="AN43" s="598"/>
      <c r="AO43" s="598"/>
      <c r="AP43" s="598"/>
      <c r="AQ43" s="598"/>
      <c r="AR43" s="598"/>
      <c r="AS43" s="598"/>
      <c r="AT43" s="598"/>
      <c r="AU43" s="598"/>
      <c r="AV43" s="598"/>
      <c r="AW43" s="598"/>
      <c r="AX43" s="598"/>
      <c r="AY43" s="598"/>
      <c r="AZ43" s="598"/>
      <c r="BA43" s="598"/>
      <c r="BB43" s="598"/>
      <c r="BC43" s="598"/>
      <c r="BD43" s="598"/>
      <c r="BE43" s="598"/>
      <c r="BF43" s="598"/>
      <c r="BG43" s="598"/>
      <c r="BH43" s="598"/>
      <c r="BI43" s="599"/>
      <c r="BN43" s="12"/>
    </row>
    <row r="44" spans="2:66" ht="5.25" customHeight="1" thickBot="1">
      <c r="B44" s="586" t="s">
        <v>105</v>
      </c>
      <c r="C44" s="419"/>
      <c r="D44" s="419"/>
      <c r="E44" s="419"/>
      <c r="F44" s="419"/>
      <c r="G44" s="419"/>
      <c r="H44" s="419"/>
      <c r="I44" s="419"/>
      <c r="J44" s="419"/>
      <c r="K44" s="419"/>
      <c r="L44" s="419"/>
      <c r="M44" s="419"/>
      <c r="N44" s="419"/>
      <c r="O44" s="419"/>
      <c r="P44" s="419"/>
      <c r="Q44" s="419"/>
      <c r="R44" s="419"/>
      <c r="S44" s="419"/>
      <c r="T44" s="420"/>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819"/>
      <c r="C45" s="788"/>
      <c r="D45" s="788"/>
      <c r="E45" s="788"/>
      <c r="F45" s="788"/>
      <c r="G45" s="788"/>
      <c r="H45" s="788"/>
      <c r="I45" s="788"/>
      <c r="J45" s="788"/>
      <c r="K45" s="788"/>
      <c r="L45" s="788"/>
      <c r="M45" s="788"/>
      <c r="N45" s="788"/>
      <c r="O45" s="788"/>
      <c r="P45" s="788"/>
      <c r="Q45" s="788"/>
      <c r="R45" s="788"/>
      <c r="S45" s="788"/>
      <c r="T45" s="820"/>
      <c r="U45" s="5"/>
      <c r="V45" s="366" t="s">
        <v>106</v>
      </c>
      <c r="W45" s="367"/>
      <c r="X45" s="368"/>
      <c r="Y45" s="590" t="s">
        <v>406</v>
      </c>
      <c r="Z45" s="590"/>
      <c r="AA45" s="17"/>
      <c r="AB45" s="450" t="s">
        <v>108</v>
      </c>
      <c r="AC45" s="451"/>
      <c r="AD45" s="452"/>
      <c r="AE45" s="449" t="s">
        <v>107</v>
      </c>
      <c r="AF45" s="449"/>
      <c r="AG45" s="18"/>
      <c r="AH45" s="366" t="s">
        <v>109</v>
      </c>
      <c r="AI45" s="367"/>
      <c r="AJ45" s="368"/>
      <c r="AK45" s="449" t="s">
        <v>107</v>
      </c>
      <c r="AL45" s="449"/>
      <c r="AM45" s="18"/>
      <c r="AN45" s="450" t="s">
        <v>110</v>
      </c>
      <c r="AO45" s="451"/>
      <c r="AP45" s="452"/>
      <c r="AQ45" s="449" t="s">
        <v>107</v>
      </c>
      <c r="AR45" s="449"/>
      <c r="AS45" s="18"/>
      <c r="AT45" s="366" t="s">
        <v>111</v>
      </c>
      <c r="AU45" s="367"/>
      <c r="AV45" s="368"/>
      <c r="AW45" s="449" t="s">
        <v>107</v>
      </c>
      <c r="AX45" s="449"/>
      <c r="AY45" s="17"/>
      <c r="AZ45" s="761" t="s">
        <v>112</v>
      </c>
      <c r="BA45" s="762"/>
      <c r="BB45" s="762"/>
      <c r="BC45" s="762"/>
      <c r="BD45" s="762"/>
      <c r="BE45" s="763"/>
      <c r="BF45" s="755">
        <f>COUNTIF(Y45:Z54,"○")+COUNTIF(AE45:AF54,"○")+COUNTIF(AK45:AL54,"○")+COUNTIF(AQ45:AR54,"○")+COUNTIF(AW45:AX51,"○")</f>
        <v>1</v>
      </c>
      <c r="BG45" s="756"/>
      <c r="BH45" s="757"/>
      <c r="BI45" s="19"/>
    </row>
    <row r="46" spans="2:66" ht="14.25" thickBot="1">
      <c r="B46" s="819"/>
      <c r="C46" s="788"/>
      <c r="D46" s="788"/>
      <c r="E46" s="788"/>
      <c r="F46" s="788"/>
      <c r="G46" s="788"/>
      <c r="H46" s="788"/>
      <c r="I46" s="788"/>
      <c r="J46" s="788"/>
      <c r="K46" s="788"/>
      <c r="L46" s="788"/>
      <c r="M46" s="788"/>
      <c r="N46" s="788"/>
      <c r="O46" s="788"/>
      <c r="P46" s="788"/>
      <c r="Q46" s="788"/>
      <c r="R46" s="788"/>
      <c r="S46" s="788"/>
      <c r="T46" s="820"/>
      <c r="U46" s="5"/>
      <c r="V46" s="366" t="s">
        <v>113</v>
      </c>
      <c r="W46" s="367"/>
      <c r="X46" s="368"/>
      <c r="Y46" s="449" t="s">
        <v>107</v>
      </c>
      <c r="Z46" s="449"/>
      <c r="AA46" s="17"/>
      <c r="AB46" s="450" t="s">
        <v>114</v>
      </c>
      <c r="AC46" s="451"/>
      <c r="AD46" s="452"/>
      <c r="AE46" s="449" t="s">
        <v>107</v>
      </c>
      <c r="AF46" s="449"/>
      <c r="AG46" s="18"/>
      <c r="AH46" s="366" t="s">
        <v>115</v>
      </c>
      <c r="AI46" s="367"/>
      <c r="AJ46" s="368"/>
      <c r="AK46" s="449" t="s">
        <v>107</v>
      </c>
      <c r="AL46" s="449"/>
      <c r="AM46" s="18"/>
      <c r="AN46" s="450" t="s">
        <v>116</v>
      </c>
      <c r="AO46" s="451"/>
      <c r="AP46" s="452"/>
      <c r="AQ46" s="449" t="s">
        <v>107</v>
      </c>
      <c r="AR46" s="449"/>
      <c r="AS46" s="18"/>
      <c r="AT46" s="366" t="s">
        <v>117</v>
      </c>
      <c r="AU46" s="367"/>
      <c r="AV46" s="368"/>
      <c r="AW46" s="449" t="s">
        <v>107</v>
      </c>
      <c r="AX46" s="449"/>
      <c r="AY46" s="17"/>
      <c r="AZ46" s="764"/>
      <c r="BA46" s="765"/>
      <c r="BB46" s="765"/>
      <c r="BC46" s="765"/>
      <c r="BD46" s="765"/>
      <c r="BE46" s="766"/>
      <c r="BF46" s="758"/>
      <c r="BG46" s="759"/>
      <c r="BH46" s="760"/>
      <c r="BI46" s="19"/>
    </row>
    <row r="47" spans="2:66" ht="14.25" thickTop="1">
      <c r="B47" s="819"/>
      <c r="C47" s="788"/>
      <c r="D47" s="788"/>
      <c r="E47" s="788"/>
      <c r="F47" s="788"/>
      <c r="G47" s="788"/>
      <c r="H47" s="788"/>
      <c r="I47" s="788"/>
      <c r="J47" s="788"/>
      <c r="K47" s="788"/>
      <c r="L47" s="788"/>
      <c r="M47" s="788"/>
      <c r="N47" s="788"/>
      <c r="O47" s="788"/>
      <c r="P47" s="788"/>
      <c r="Q47" s="788"/>
      <c r="R47" s="788"/>
      <c r="S47" s="788"/>
      <c r="T47" s="820"/>
      <c r="U47" s="5"/>
      <c r="V47" s="366" t="s">
        <v>118</v>
      </c>
      <c r="W47" s="367"/>
      <c r="X47" s="368"/>
      <c r="Y47" s="449" t="s">
        <v>107</v>
      </c>
      <c r="Z47" s="449"/>
      <c r="AA47" s="17"/>
      <c r="AB47" s="450" t="s">
        <v>119</v>
      </c>
      <c r="AC47" s="451"/>
      <c r="AD47" s="452"/>
      <c r="AE47" s="449" t="s">
        <v>107</v>
      </c>
      <c r="AF47" s="449"/>
      <c r="AG47" s="18"/>
      <c r="AH47" s="366" t="s">
        <v>120</v>
      </c>
      <c r="AI47" s="367"/>
      <c r="AJ47" s="368"/>
      <c r="AK47" s="449" t="s">
        <v>107</v>
      </c>
      <c r="AL47" s="449"/>
      <c r="AM47" s="18"/>
      <c r="AN47" s="450" t="s">
        <v>121</v>
      </c>
      <c r="AO47" s="451"/>
      <c r="AP47" s="452"/>
      <c r="AQ47" s="449" t="s">
        <v>107</v>
      </c>
      <c r="AR47" s="449"/>
      <c r="AS47" s="18"/>
      <c r="AT47" s="366" t="s">
        <v>122</v>
      </c>
      <c r="AU47" s="367"/>
      <c r="AV47" s="368"/>
      <c r="AW47" s="449" t="s">
        <v>107</v>
      </c>
      <c r="AX47" s="449"/>
      <c r="AY47" s="17"/>
      <c r="AZ47" s="5"/>
      <c r="BA47" s="5"/>
      <c r="BB47" s="5"/>
      <c r="BC47" s="5"/>
      <c r="BD47" s="5"/>
      <c r="BE47" s="5"/>
      <c r="BF47" s="5"/>
      <c r="BG47" s="5"/>
      <c r="BH47" s="5"/>
      <c r="BI47" s="19"/>
    </row>
    <row r="48" spans="2:66">
      <c r="B48" s="819"/>
      <c r="C48" s="788"/>
      <c r="D48" s="788"/>
      <c r="E48" s="788"/>
      <c r="F48" s="788"/>
      <c r="G48" s="788"/>
      <c r="H48" s="788"/>
      <c r="I48" s="788"/>
      <c r="J48" s="788"/>
      <c r="K48" s="788"/>
      <c r="L48" s="788"/>
      <c r="M48" s="788"/>
      <c r="N48" s="788"/>
      <c r="O48" s="788"/>
      <c r="P48" s="788"/>
      <c r="Q48" s="788"/>
      <c r="R48" s="788"/>
      <c r="S48" s="788"/>
      <c r="T48" s="820"/>
      <c r="U48" s="5"/>
      <c r="V48" s="366" t="s">
        <v>123</v>
      </c>
      <c r="W48" s="367"/>
      <c r="X48" s="368"/>
      <c r="Y48" s="449" t="s">
        <v>107</v>
      </c>
      <c r="Z48" s="449"/>
      <c r="AA48" s="17"/>
      <c r="AB48" s="450" t="s">
        <v>124</v>
      </c>
      <c r="AC48" s="451"/>
      <c r="AD48" s="452"/>
      <c r="AE48" s="290" t="s">
        <v>107</v>
      </c>
      <c r="AF48" s="290"/>
      <c r="AG48" s="45"/>
      <c r="AH48" s="366" t="s">
        <v>125</v>
      </c>
      <c r="AI48" s="367"/>
      <c r="AJ48" s="368"/>
      <c r="AK48" s="449" t="s">
        <v>107</v>
      </c>
      <c r="AL48" s="449"/>
      <c r="AM48" s="18"/>
      <c r="AN48" s="450" t="s">
        <v>126</v>
      </c>
      <c r="AO48" s="451"/>
      <c r="AP48" s="452"/>
      <c r="AQ48" s="449" t="s">
        <v>107</v>
      </c>
      <c r="AR48" s="449"/>
      <c r="AS48" s="18"/>
      <c r="AT48" s="366" t="s">
        <v>127</v>
      </c>
      <c r="AU48" s="367"/>
      <c r="AV48" s="368"/>
      <c r="AW48" s="449" t="s">
        <v>107</v>
      </c>
      <c r="AX48" s="449"/>
      <c r="AY48" s="17"/>
      <c r="AZ48" s="215" t="s">
        <v>128</v>
      </c>
      <c r="BA48" s="215"/>
      <c r="BB48" s="215"/>
      <c r="BC48" s="215"/>
      <c r="BD48" s="215"/>
      <c r="BE48" s="215"/>
      <c r="BF48" s="215"/>
      <c r="BG48" s="215"/>
      <c r="BH48" s="215"/>
      <c r="BI48" s="19"/>
    </row>
    <row r="49" spans="1:94" ht="15" customHeight="1">
      <c r="B49" s="819"/>
      <c r="C49" s="788"/>
      <c r="D49" s="788"/>
      <c r="E49" s="788"/>
      <c r="F49" s="788"/>
      <c r="G49" s="788"/>
      <c r="H49" s="788"/>
      <c r="I49" s="788"/>
      <c r="J49" s="788"/>
      <c r="K49" s="788"/>
      <c r="L49" s="788"/>
      <c r="M49" s="788"/>
      <c r="N49" s="788"/>
      <c r="O49" s="788"/>
      <c r="P49" s="788"/>
      <c r="Q49" s="788"/>
      <c r="R49" s="788"/>
      <c r="S49" s="788"/>
      <c r="T49" s="820"/>
      <c r="U49" s="5"/>
      <c r="V49" s="366" t="s">
        <v>129</v>
      </c>
      <c r="W49" s="367"/>
      <c r="X49" s="368"/>
      <c r="Y49" s="449" t="s">
        <v>107</v>
      </c>
      <c r="Z49" s="449"/>
      <c r="AA49" s="17"/>
      <c r="AB49" s="450" t="s">
        <v>130</v>
      </c>
      <c r="AC49" s="451"/>
      <c r="AD49" s="452"/>
      <c r="AE49" s="449" t="s">
        <v>107</v>
      </c>
      <c r="AF49" s="449"/>
      <c r="AG49" s="18"/>
      <c r="AH49" s="366" t="s">
        <v>131</v>
      </c>
      <c r="AI49" s="367"/>
      <c r="AJ49" s="368"/>
      <c r="AK49" s="449" t="s">
        <v>107</v>
      </c>
      <c r="AL49" s="449"/>
      <c r="AM49" s="18"/>
      <c r="AN49" s="450" t="s">
        <v>132</v>
      </c>
      <c r="AO49" s="451"/>
      <c r="AP49" s="452"/>
      <c r="AQ49" s="449" t="s">
        <v>107</v>
      </c>
      <c r="AR49" s="449"/>
      <c r="AS49" s="18"/>
      <c r="AT49" s="366" t="s">
        <v>133</v>
      </c>
      <c r="AU49" s="367"/>
      <c r="AV49" s="368"/>
      <c r="AW49" s="449" t="s">
        <v>107</v>
      </c>
      <c r="AX49" s="449"/>
      <c r="AY49" s="17"/>
      <c r="AZ49" s="631"/>
      <c r="BA49" s="631"/>
      <c r="BB49" s="631"/>
      <c r="BC49" s="631"/>
      <c r="BD49" s="631"/>
      <c r="BE49" s="631"/>
      <c r="BF49" s="631"/>
      <c r="BG49" s="631"/>
      <c r="BH49" s="631"/>
      <c r="BI49" s="19"/>
      <c r="BJ49" s="5"/>
      <c r="BK49" s="12"/>
      <c r="BL49" s="12"/>
      <c r="BM49" s="12"/>
    </row>
    <row r="50" spans="1:94" ht="15" customHeight="1">
      <c r="B50" s="819"/>
      <c r="C50" s="788"/>
      <c r="D50" s="788"/>
      <c r="E50" s="788"/>
      <c r="F50" s="788"/>
      <c r="G50" s="788"/>
      <c r="H50" s="788"/>
      <c r="I50" s="788"/>
      <c r="J50" s="788"/>
      <c r="K50" s="788"/>
      <c r="L50" s="788"/>
      <c r="M50" s="788"/>
      <c r="N50" s="788"/>
      <c r="O50" s="788"/>
      <c r="P50" s="788"/>
      <c r="Q50" s="788"/>
      <c r="R50" s="788"/>
      <c r="S50" s="788"/>
      <c r="T50" s="820"/>
      <c r="U50" s="5"/>
      <c r="V50" s="366" t="s">
        <v>134</v>
      </c>
      <c r="W50" s="367"/>
      <c r="X50" s="368"/>
      <c r="Y50" s="449" t="s">
        <v>107</v>
      </c>
      <c r="Z50" s="449"/>
      <c r="AA50" s="17"/>
      <c r="AB50" s="450" t="s">
        <v>135</v>
      </c>
      <c r="AC50" s="451"/>
      <c r="AD50" s="452"/>
      <c r="AE50" s="449" t="s">
        <v>107</v>
      </c>
      <c r="AF50" s="449"/>
      <c r="AG50" s="18"/>
      <c r="AH50" s="366" t="s">
        <v>136</v>
      </c>
      <c r="AI50" s="367"/>
      <c r="AJ50" s="368"/>
      <c r="AK50" s="449" t="s">
        <v>107</v>
      </c>
      <c r="AL50" s="449"/>
      <c r="AM50" s="18"/>
      <c r="AN50" s="450" t="s">
        <v>137</v>
      </c>
      <c r="AO50" s="451"/>
      <c r="AP50" s="452"/>
      <c r="AQ50" s="449" t="s">
        <v>107</v>
      </c>
      <c r="AR50" s="449"/>
      <c r="AS50" s="18"/>
      <c r="AT50" s="450" t="s">
        <v>138</v>
      </c>
      <c r="AU50" s="451"/>
      <c r="AV50" s="452"/>
      <c r="AW50" s="449" t="s">
        <v>107</v>
      </c>
      <c r="AX50" s="449"/>
      <c r="AY50" s="17"/>
      <c r="AZ50" s="876" t="s">
        <v>426</v>
      </c>
      <c r="BA50" s="877"/>
      <c r="BB50" s="877"/>
      <c r="BC50" s="877"/>
      <c r="BD50" s="877"/>
      <c r="BE50" s="877"/>
      <c r="BF50" s="877"/>
      <c r="BG50" s="877"/>
      <c r="BH50" s="878"/>
      <c r="BI50" s="19"/>
      <c r="BJ50" s="5"/>
      <c r="BK50" s="12"/>
      <c r="BL50" s="12"/>
      <c r="BM50" s="12"/>
    </row>
    <row r="51" spans="1:94" ht="15" customHeight="1" thickBot="1">
      <c r="B51" s="819"/>
      <c r="C51" s="788"/>
      <c r="D51" s="788"/>
      <c r="E51" s="788"/>
      <c r="F51" s="788"/>
      <c r="G51" s="788"/>
      <c r="H51" s="788"/>
      <c r="I51" s="788"/>
      <c r="J51" s="788"/>
      <c r="K51" s="788"/>
      <c r="L51" s="788"/>
      <c r="M51" s="788"/>
      <c r="N51" s="788"/>
      <c r="O51" s="788"/>
      <c r="P51" s="788"/>
      <c r="Q51" s="788"/>
      <c r="R51" s="788"/>
      <c r="S51" s="788"/>
      <c r="T51" s="820"/>
      <c r="U51" s="5"/>
      <c r="V51" s="366" t="s">
        <v>139</v>
      </c>
      <c r="W51" s="367"/>
      <c r="X51" s="368"/>
      <c r="Y51" s="449" t="s">
        <v>107</v>
      </c>
      <c r="Z51" s="449"/>
      <c r="AA51" s="17"/>
      <c r="AB51" s="450" t="s">
        <v>140</v>
      </c>
      <c r="AC51" s="451"/>
      <c r="AD51" s="452"/>
      <c r="AE51" s="449" t="s">
        <v>107</v>
      </c>
      <c r="AF51" s="449"/>
      <c r="AG51" s="18"/>
      <c r="AH51" s="366" t="s">
        <v>141</v>
      </c>
      <c r="AI51" s="367"/>
      <c r="AJ51" s="368"/>
      <c r="AK51" s="449" t="s">
        <v>107</v>
      </c>
      <c r="AL51" s="449"/>
      <c r="AM51" s="18"/>
      <c r="AN51" s="366" t="s">
        <v>142</v>
      </c>
      <c r="AO51" s="367"/>
      <c r="AP51" s="368"/>
      <c r="AQ51" s="449" t="s">
        <v>107</v>
      </c>
      <c r="AR51" s="449"/>
      <c r="AS51" s="18"/>
      <c r="AT51" s="450" t="s">
        <v>143</v>
      </c>
      <c r="AU51" s="451"/>
      <c r="AV51" s="452"/>
      <c r="AW51" s="449" t="s">
        <v>107</v>
      </c>
      <c r="AX51" s="449"/>
      <c r="AY51" s="17"/>
      <c r="AZ51" s="879"/>
      <c r="BA51" s="686"/>
      <c r="BB51" s="686"/>
      <c r="BC51" s="686"/>
      <c r="BD51" s="686"/>
      <c r="BE51" s="686"/>
      <c r="BF51" s="877"/>
      <c r="BG51" s="877"/>
      <c r="BH51" s="878"/>
      <c r="BI51" s="20"/>
      <c r="BJ51" s="12"/>
      <c r="BK51" s="12"/>
      <c r="BL51" s="12"/>
      <c r="BM51" s="12"/>
    </row>
    <row r="52" spans="1:94" ht="15" customHeight="1" thickTop="1">
      <c r="B52" s="819"/>
      <c r="C52" s="788"/>
      <c r="D52" s="788"/>
      <c r="E52" s="788"/>
      <c r="F52" s="788"/>
      <c r="G52" s="788"/>
      <c r="H52" s="788"/>
      <c r="I52" s="788"/>
      <c r="J52" s="788"/>
      <c r="K52" s="788"/>
      <c r="L52" s="788"/>
      <c r="M52" s="788"/>
      <c r="N52" s="788"/>
      <c r="O52" s="788"/>
      <c r="P52" s="788"/>
      <c r="Q52" s="788"/>
      <c r="R52" s="788"/>
      <c r="S52" s="788"/>
      <c r="T52" s="820"/>
      <c r="U52" s="5"/>
      <c r="V52" s="366" t="s">
        <v>144</v>
      </c>
      <c r="W52" s="367"/>
      <c r="X52" s="368"/>
      <c r="Y52" s="449" t="s">
        <v>107</v>
      </c>
      <c r="Z52" s="449"/>
      <c r="AA52" s="17"/>
      <c r="AB52" s="450" t="s">
        <v>145</v>
      </c>
      <c r="AC52" s="451"/>
      <c r="AD52" s="452"/>
      <c r="AE52" s="449" t="s">
        <v>107</v>
      </c>
      <c r="AF52" s="449"/>
      <c r="AG52" s="18"/>
      <c r="AH52" s="450" t="s">
        <v>146</v>
      </c>
      <c r="AI52" s="451"/>
      <c r="AJ52" s="452"/>
      <c r="AK52" s="449" t="s">
        <v>107</v>
      </c>
      <c r="AL52" s="449"/>
      <c r="AM52" s="18"/>
      <c r="AN52" s="366" t="s">
        <v>147</v>
      </c>
      <c r="AO52" s="367"/>
      <c r="AP52" s="368"/>
      <c r="AQ52" s="449" t="s">
        <v>107</v>
      </c>
      <c r="AR52" s="449"/>
      <c r="AS52" s="17"/>
      <c r="AT52" s="439"/>
      <c r="AU52" s="439"/>
      <c r="AV52" s="439"/>
      <c r="AW52" s="453"/>
      <c r="AX52" s="454"/>
      <c r="AY52" s="5"/>
      <c r="AZ52" s="468" t="s">
        <v>148</v>
      </c>
      <c r="BA52" s="468"/>
      <c r="BB52" s="468"/>
      <c r="BC52" s="468"/>
      <c r="BD52" s="468"/>
      <c r="BE52" s="469"/>
      <c r="BF52" s="880">
        <v>2</v>
      </c>
      <c r="BG52" s="881"/>
      <c r="BH52" s="882"/>
      <c r="BI52" s="20"/>
      <c r="BJ52" s="12"/>
      <c r="BK52" s="12"/>
      <c r="BL52" s="12"/>
      <c r="BM52" s="12"/>
    </row>
    <row r="53" spans="1:94" ht="15" customHeight="1">
      <c r="B53" s="819"/>
      <c r="C53" s="788"/>
      <c r="D53" s="788"/>
      <c r="E53" s="788"/>
      <c r="F53" s="788"/>
      <c r="G53" s="788"/>
      <c r="H53" s="788"/>
      <c r="I53" s="788"/>
      <c r="J53" s="788"/>
      <c r="K53" s="788"/>
      <c r="L53" s="788"/>
      <c r="M53" s="788"/>
      <c r="N53" s="788"/>
      <c r="O53" s="788"/>
      <c r="P53" s="788"/>
      <c r="Q53" s="788"/>
      <c r="R53" s="788"/>
      <c r="S53" s="788"/>
      <c r="T53" s="820"/>
      <c r="U53" s="5"/>
      <c r="V53" s="366" t="s">
        <v>149</v>
      </c>
      <c r="W53" s="367"/>
      <c r="X53" s="368"/>
      <c r="Y53" s="449" t="s">
        <v>107</v>
      </c>
      <c r="Z53" s="449"/>
      <c r="AA53" s="17"/>
      <c r="AB53" s="366" t="s">
        <v>150</v>
      </c>
      <c r="AC53" s="367"/>
      <c r="AD53" s="368"/>
      <c r="AE53" s="449" t="s">
        <v>107</v>
      </c>
      <c r="AF53" s="449"/>
      <c r="AG53" s="18"/>
      <c r="AH53" s="450" t="s">
        <v>151</v>
      </c>
      <c r="AI53" s="451"/>
      <c r="AJ53" s="452"/>
      <c r="AK53" s="449" t="s">
        <v>107</v>
      </c>
      <c r="AL53" s="449"/>
      <c r="AM53" s="18"/>
      <c r="AN53" s="366" t="s">
        <v>152</v>
      </c>
      <c r="AO53" s="367"/>
      <c r="AP53" s="368"/>
      <c r="AQ53" s="449" t="s">
        <v>107</v>
      </c>
      <c r="AR53" s="449"/>
      <c r="AS53" s="17"/>
      <c r="AZ53" s="468"/>
      <c r="BA53" s="468"/>
      <c r="BB53" s="468"/>
      <c r="BC53" s="468"/>
      <c r="BD53" s="468"/>
      <c r="BE53" s="469"/>
      <c r="BF53" s="883"/>
      <c r="BG53" s="737"/>
      <c r="BH53" s="884"/>
      <c r="BI53" s="20"/>
      <c r="BJ53" s="12"/>
      <c r="BK53" s="12"/>
      <c r="BL53" s="12"/>
      <c r="BM53" s="12"/>
    </row>
    <row r="54" spans="1:94" ht="15" customHeight="1" thickBot="1">
      <c r="B54" s="819"/>
      <c r="C54" s="788"/>
      <c r="D54" s="788"/>
      <c r="E54" s="788"/>
      <c r="F54" s="788"/>
      <c r="G54" s="788"/>
      <c r="H54" s="788"/>
      <c r="I54" s="788"/>
      <c r="J54" s="788"/>
      <c r="K54" s="788"/>
      <c r="L54" s="788"/>
      <c r="M54" s="788"/>
      <c r="N54" s="788"/>
      <c r="O54" s="788"/>
      <c r="P54" s="788"/>
      <c r="Q54" s="788"/>
      <c r="R54" s="788"/>
      <c r="S54" s="788"/>
      <c r="T54" s="820"/>
      <c r="U54" s="5"/>
      <c r="V54" s="450" t="s">
        <v>153</v>
      </c>
      <c r="W54" s="451"/>
      <c r="X54" s="452"/>
      <c r="Y54" s="449" t="s">
        <v>107</v>
      </c>
      <c r="Z54" s="449"/>
      <c r="AA54" s="5"/>
      <c r="AB54" s="366" t="s">
        <v>154</v>
      </c>
      <c r="AC54" s="367"/>
      <c r="AD54" s="368"/>
      <c r="AE54" s="449" t="s">
        <v>107</v>
      </c>
      <c r="AF54" s="449"/>
      <c r="AG54" s="5"/>
      <c r="AH54" s="450" t="s">
        <v>155</v>
      </c>
      <c r="AI54" s="451"/>
      <c r="AJ54" s="452"/>
      <c r="AK54" s="449" t="s">
        <v>107</v>
      </c>
      <c r="AL54" s="449"/>
      <c r="AM54" s="5"/>
      <c r="AN54" s="366" t="s">
        <v>156</v>
      </c>
      <c r="AO54" s="367"/>
      <c r="AP54" s="368"/>
      <c r="AQ54" s="449" t="s">
        <v>107</v>
      </c>
      <c r="AR54" s="449"/>
      <c r="AS54" s="5"/>
      <c r="AT54" s="3"/>
      <c r="AU54" s="3"/>
      <c r="AV54" s="3"/>
      <c r="AW54" s="439"/>
      <c r="AX54" s="439"/>
      <c r="AY54" s="5"/>
      <c r="AZ54" s="468"/>
      <c r="BA54" s="468"/>
      <c r="BB54" s="468"/>
      <c r="BC54" s="468"/>
      <c r="BD54" s="468"/>
      <c r="BE54" s="469"/>
      <c r="BF54" s="885"/>
      <c r="BG54" s="886"/>
      <c r="BH54" s="887"/>
      <c r="BI54" s="21"/>
      <c r="BJ54" s="22"/>
      <c r="BK54" s="22"/>
      <c r="BL54" s="22"/>
      <c r="BM54" s="22"/>
    </row>
    <row r="55" spans="1:94" ht="13.5" customHeight="1" thickTop="1">
      <c r="B55" s="819"/>
      <c r="C55" s="788"/>
      <c r="D55" s="788"/>
      <c r="E55" s="788"/>
      <c r="F55" s="788"/>
      <c r="G55" s="788"/>
      <c r="H55" s="788"/>
      <c r="I55" s="788"/>
      <c r="J55" s="788"/>
      <c r="K55" s="788"/>
      <c r="L55" s="788"/>
      <c r="M55" s="788"/>
      <c r="N55" s="788"/>
      <c r="O55" s="788"/>
      <c r="P55" s="788"/>
      <c r="Q55" s="788"/>
      <c r="R55" s="788"/>
      <c r="S55" s="788"/>
      <c r="T55" s="820"/>
      <c r="U55" s="440" t="s">
        <v>157</v>
      </c>
      <c r="V55" s="441"/>
      <c r="W55" s="441"/>
      <c r="X55" s="441"/>
      <c r="Y55" s="441"/>
      <c r="Z55" s="441"/>
      <c r="AA55" s="441"/>
      <c r="AB55" s="441"/>
      <c r="AC55" s="441"/>
      <c r="AD55" s="441"/>
      <c r="AE55" s="441"/>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441"/>
      <c r="BB55" s="441"/>
      <c r="BC55" s="441"/>
      <c r="BD55" s="441"/>
      <c r="BE55" s="441"/>
      <c r="BF55" s="441"/>
      <c r="BG55" s="441"/>
      <c r="BH55" s="441"/>
      <c r="BI55" s="21"/>
      <c r="BJ55" s="22"/>
      <c r="BK55" s="22"/>
      <c r="BL55" s="22"/>
      <c r="BM55" s="22"/>
    </row>
    <row r="56" spans="1:94" ht="13.5" customHeight="1">
      <c r="B56" s="543"/>
      <c r="C56" s="587"/>
      <c r="D56" s="587"/>
      <c r="E56" s="587"/>
      <c r="F56" s="587"/>
      <c r="G56" s="587"/>
      <c r="H56" s="587"/>
      <c r="I56" s="587"/>
      <c r="J56" s="587"/>
      <c r="K56" s="587"/>
      <c r="L56" s="587"/>
      <c r="M56" s="587"/>
      <c r="N56" s="587"/>
      <c r="O56" s="587"/>
      <c r="P56" s="587"/>
      <c r="Q56" s="587"/>
      <c r="R56" s="587"/>
      <c r="S56" s="587"/>
      <c r="T56" s="588"/>
      <c r="U56" s="442"/>
      <c r="V56" s="443"/>
      <c r="W56" s="443"/>
      <c r="X56" s="443"/>
      <c r="Y56" s="443"/>
      <c r="Z56" s="443"/>
      <c r="AA56" s="443"/>
      <c r="AB56" s="443"/>
      <c r="AC56" s="443"/>
      <c r="AD56" s="443"/>
      <c r="AE56" s="443"/>
      <c r="AF56" s="443"/>
      <c r="AG56" s="443"/>
      <c r="AH56" s="443"/>
      <c r="AI56" s="443"/>
      <c r="AJ56" s="443"/>
      <c r="AK56" s="443"/>
      <c r="AL56" s="443"/>
      <c r="AM56" s="443"/>
      <c r="AN56" s="443"/>
      <c r="AO56" s="443"/>
      <c r="AP56" s="443"/>
      <c r="AQ56" s="443"/>
      <c r="AR56" s="443"/>
      <c r="AS56" s="443"/>
      <c r="AT56" s="443"/>
      <c r="AU56" s="443"/>
      <c r="AV56" s="443"/>
      <c r="AW56" s="443"/>
      <c r="AX56" s="443"/>
      <c r="AY56" s="443"/>
      <c r="AZ56" s="443"/>
      <c r="BA56" s="443"/>
      <c r="BB56" s="443"/>
      <c r="BC56" s="443"/>
      <c r="BD56" s="443"/>
      <c r="BE56" s="443"/>
      <c r="BF56" s="443"/>
      <c r="BG56" s="443"/>
      <c r="BH56" s="443"/>
      <c r="BI56" s="23"/>
      <c r="BJ56" s="22"/>
      <c r="BK56" s="22"/>
      <c r="BL56" s="22"/>
      <c r="BM56" s="22"/>
    </row>
    <row r="57" spans="1:94" ht="15.75" customHeight="1">
      <c r="B57" s="78"/>
      <c r="C57" s="72"/>
      <c r="D57" s="72"/>
      <c r="E57" s="72"/>
      <c r="F57" s="72"/>
      <c r="G57" s="72"/>
      <c r="H57" s="72"/>
      <c r="I57" s="72"/>
      <c r="J57" s="72"/>
      <c r="K57" s="72"/>
      <c r="L57" s="72"/>
      <c r="M57" s="72"/>
      <c r="N57" s="72"/>
      <c r="O57" s="72"/>
      <c r="P57" s="72"/>
      <c r="Q57" s="72"/>
      <c r="R57" s="72"/>
      <c r="S57" s="72"/>
      <c r="T57" s="72"/>
      <c r="U57" s="3"/>
      <c r="V57" s="3"/>
      <c r="W57" s="3"/>
      <c r="X57" s="105"/>
      <c r="Y57" s="105"/>
      <c r="Z57" s="105"/>
      <c r="AA57" s="105"/>
      <c r="AB57" s="105"/>
      <c r="AC57" s="105"/>
      <c r="AD57" s="105"/>
      <c r="AE57" s="105"/>
      <c r="AF57" s="105"/>
      <c r="AG57" s="105"/>
      <c r="AH57" s="105"/>
      <c r="AI57" s="105"/>
      <c r="AJ57" s="105"/>
      <c r="AK57" s="105"/>
      <c r="AL57" s="105"/>
      <c r="AM57" s="105"/>
      <c r="AN57" s="105"/>
      <c r="AO57" s="3"/>
      <c r="AP57" s="3"/>
      <c r="AQ57" s="3"/>
      <c r="AR57" s="106"/>
      <c r="AS57" s="106"/>
      <c r="AT57" s="106"/>
      <c r="AU57" s="106"/>
      <c r="AV57" s="106"/>
      <c r="AW57" s="106"/>
      <c r="AX57" s="106"/>
      <c r="AY57" s="106"/>
      <c r="AZ57" s="106"/>
      <c r="BA57" s="106"/>
      <c r="BB57" s="106"/>
      <c r="BC57" s="106"/>
      <c r="BD57" s="106"/>
      <c r="BE57" s="106"/>
      <c r="BF57" s="106"/>
      <c r="BG57" s="106"/>
      <c r="BH57" s="106"/>
      <c r="BI57" s="106"/>
      <c r="BJ57" s="5"/>
      <c r="BK57" s="25"/>
    </row>
    <row r="58" spans="1:94" ht="16.5" customHeight="1">
      <c r="A58" s="24"/>
      <c r="B58" s="25" t="s">
        <v>158</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822" t="s">
        <v>159</v>
      </c>
      <c r="C59" s="822"/>
      <c r="D59" s="822"/>
      <c r="E59" s="822"/>
      <c r="F59" s="822"/>
      <c r="G59" s="822"/>
      <c r="H59" s="822"/>
      <c r="I59" s="822"/>
      <c r="J59" s="822"/>
      <c r="K59" s="822"/>
      <c r="L59" s="822"/>
      <c r="M59" s="822"/>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row>
    <row r="60" spans="1:94" ht="122.25" customHeight="1">
      <c r="B60" s="623" t="s">
        <v>513</v>
      </c>
      <c r="C60" s="624"/>
      <c r="D60" s="624"/>
      <c r="E60" s="624"/>
      <c r="F60" s="624"/>
      <c r="G60" s="624"/>
      <c r="H60" s="624"/>
      <c r="I60" s="624"/>
      <c r="J60" s="624"/>
      <c r="K60" s="624"/>
      <c r="L60" s="624"/>
      <c r="M60" s="624"/>
      <c r="N60" s="624"/>
      <c r="O60" s="624"/>
      <c r="P60" s="624"/>
      <c r="Q60" s="624"/>
      <c r="R60" s="624"/>
      <c r="S60" s="624"/>
      <c r="T60" s="624"/>
      <c r="U60" s="624"/>
      <c r="V60" s="624"/>
      <c r="W60" s="624"/>
      <c r="X60" s="624"/>
      <c r="Y60" s="624"/>
      <c r="Z60" s="624"/>
      <c r="AA60" s="624"/>
      <c r="AB60" s="624"/>
      <c r="AC60" s="624"/>
      <c r="AD60" s="624"/>
      <c r="AE60" s="624"/>
      <c r="AF60" s="624"/>
      <c r="AG60" s="624"/>
      <c r="AH60" s="624"/>
      <c r="AI60" s="624"/>
      <c r="AJ60" s="624"/>
      <c r="AK60" s="624"/>
      <c r="AL60" s="624"/>
      <c r="AM60" s="624"/>
      <c r="AN60" s="624"/>
      <c r="AO60" s="624"/>
      <c r="AP60" s="624"/>
      <c r="AQ60" s="624"/>
      <c r="AR60" s="624"/>
      <c r="AS60" s="624"/>
      <c r="AT60" s="624"/>
      <c r="AU60" s="624"/>
      <c r="AV60" s="624"/>
      <c r="AW60" s="624"/>
      <c r="AX60" s="624"/>
      <c r="AY60" s="624"/>
      <c r="AZ60" s="624"/>
      <c r="BA60" s="624"/>
      <c r="BB60" s="624"/>
      <c r="BC60" s="624"/>
      <c r="BD60" s="624"/>
      <c r="BE60" s="624"/>
      <c r="BF60" s="624"/>
      <c r="BG60" s="624"/>
      <c r="BH60" s="624"/>
      <c r="BI60" s="625"/>
    </row>
    <row r="61" spans="1:94" ht="21" customHeight="1">
      <c r="B61" s="630" t="s">
        <v>395</v>
      </c>
      <c r="C61" s="630"/>
      <c r="D61" s="383"/>
      <c r="E61" s="363" t="s">
        <v>160</v>
      </c>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364"/>
      <c r="AZ61" s="364"/>
      <c r="BA61" s="364"/>
      <c r="BB61" s="364"/>
      <c r="BC61" s="364"/>
      <c r="BD61" s="364"/>
      <c r="BE61" s="364"/>
      <c r="BF61" s="364"/>
      <c r="BG61" s="364"/>
      <c r="BH61" s="364"/>
      <c r="BI61" s="365"/>
    </row>
    <row r="62" spans="1:94" ht="50.25" customHeight="1">
      <c r="B62" s="626" t="s">
        <v>161</v>
      </c>
      <c r="C62" s="626"/>
      <c r="D62" s="626"/>
      <c r="E62" s="626"/>
      <c r="F62" s="626"/>
      <c r="G62" s="626"/>
      <c r="H62" s="626"/>
      <c r="I62" s="626"/>
      <c r="J62" s="626"/>
      <c r="K62" s="626"/>
      <c r="L62" s="62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626"/>
      <c r="AL62" s="626"/>
      <c r="AM62" s="626"/>
      <c r="AN62" s="626"/>
      <c r="AO62" s="626"/>
      <c r="AP62" s="626"/>
      <c r="AQ62" s="626"/>
      <c r="AR62" s="626"/>
      <c r="AS62" s="626"/>
      <c r="AT62" s="626"/>
      <c r="AU62" s="626"/>
      <c r="AV62" s="626"/>
      <c r="AW62" s="626"/>
      <c r="AX62" s="626"/>
      <c r="AY62" s="626"/>
      <c r="AZ62" s="626"/>
      <c r="BA62" s="626"/>
      <c r="BB62" s="626"/>
      <c r="BC62" s="626"/>
      <c r="BD62" s="626"/>
      <c r="BE62" s="626"/>
      <c r="BF62" s="626"/>
      <c r="BG62" s="626"/>
      <c r="BH62" s="626"/>
      <c r="BI62" s="626"/>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c r="CJ62" s="107"/>
      <c r="CK62" s="107"/>
      <c r="CL62" s="107"/>
      <c r="CM62" s="107"/>
      <c r="CN62" s="107"/>
      <c r="CO62" s="107"/>
      <c r="CP62" s="107"/>
    </row>
    <row r="63" spans="1:94" ht="21.75" customHeight="1">
      <c r="B63" s="627" t="s">
        <v>162</v>
      </c>
      <c r="C63" s="627"/>
      <c r="D63" s="627"/>
      <c r="E63" s="627"/>
      <c r="F63" s="627"/>
      <c r="G63" s="627"/>
      <c r="H63" s="627"/>
      <c r="I63" s="627"/>
      <c r="J63" s="627"/>
      <c r="K63" s="627"/>
      <c r="L63" s="627"/>
      <c r="M63" s="627"/>
      <c r="N63" s="627"/>
      <c r="O63" s="627"/>
      <c r="P63" s="627"/>
      <c r="Q63" s="627"/>
      <c r="R63" s="627"/>
      <c r="S63" s="627"/>
      <c r="T63" s="627"/>
      <c r="U63" s="627"/>
      <c r="V63" s="627"/>
      <c r="W63" s="627"/>
      <c r="X63" s="627"/>
      <c r="Y63" s="627"/>
      <c r="Z63" s="627"/>
      <c r="AA63" s="627"/>
      <c r="AB63" s="627"/>
      <c r="AC63" s="627"/>
      <c r="AD63" s="627"/>
      <c r="AE63" s="627"/>
      <c r="AF63" s="627"/>
      <c r="AG63" s="627"/>
      <c r="AH63" s="627"/>
      <c r="AI63" s="627"/>
      <c r="AJ63" s="627"/>
      <c r="AK63" s="627"/>
      <c r="AL63" s="627"/>
      <c r="AM63" s="627"/>
      <c r="AN63" s="627"/>
      <c r="AO63" s="627"/>
      <c r="AP63" s="627"/>
      <c r="AQ63" s="627"/>
      <c r="AR63" s="627"/>
      <c r="AS63" s="627"/>
      <c r="AT63" s="627"/>
      <c r="AU63" s="627"/>
      <c r="AV63" s="627"/>
      <c r="AW63" s="627"/>
      <c r="AX63" s="627"/>
      <c r="AY63" s="627"/>
      <c r="AZ63" s="627"/>
      <c r="BA63" s="627"/>
      <c r="BB63" s="627"/>
      <c r="BC63" s="627"/>
      <c r="BD63" s="627"/>
      <c r="BE63" s="627"/>
      <c r="BF63" s="627"/>
      <c r="BG63" s="627"/>
      <c r="BH63" s="627"/>
      <c r="BI63" s="69"/>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row>
    <row r="64" spans="1:94" ht="22.5" customHeight="1">
      <c r="B64" s="454" t="s">
        <v>163</v>
      </c>
      <c r="C64" s="582"/>
      <c r="D64" s="582"/>
      <c r="E64" s="582"/>
      <c r="F64" s="582"/>
      <c r="G64" s="582"/>
      <c r="H64" s="582"/>
      <c r="I64" s="582"/>
      <c r="J64" s="582"/>
      <c r="K64" s="582"/>
      <c r="L64" s="582"/>
      <c r="M64" s="582"/>
      <c r="N64" s="582"/>
      <c r="O64" s="582"/>
      <c r="P64" s="582"/>
      <c r="Q64" s="582"/>
      <c r="R64" s="582"/>
      <c r="S64" s="453"/>
      <c r="T64" s="430" t="s">
        <v>395</v>
      </c>
      <c r="U64" s="430"/>
      <c r="V64" s="215" t="s">
        <v>164</v>
      </c>
      <c r="W64" s="215"/>
      <c r="X64" s="215"/>
      <c r="Y64" s="215"/>
      <c r="Z64" s="215"/>
      <c r="AA64" s="215"/>
      <c r="AB64" s="215"/>
      <c r="AC64" s="215"/>
      <c r="AD64" s="215"/>
      <c r="AE64" s="215"/>
      <c r="AF64" s="215"/>
      <c r="AG64" s="215"/>
      <c r="AH64" s="215"/>
      <c r="AI64" s="215"/>
      <c r="AJ64" s="215"/>
      <c r="AK64" s="215"/>
      <c r="AL64" s="215"/>
      <c r="AM64" s="215"/>
      <c r="AN64" s="580" t="s">
        <v>395</v>
      </c>
      <c r="AO64" s="580"/>
      <c r="AP64" s="215" t="s">
        <v>165</v>
      </c>
      <c r="AQ64" s="215"/>
      <c r="AR64" s="215"/>
      <c r="AS64" s="215"/>
      <c r="AT64" s="215"/>
      <c r="AU64" s="215"/>
      <c r="AV64" s="215"/>
      <c r="AW64" s="215"/>
      <c r="AX64" s="215"/>
      <c r="AY64" s="215"/>
      <c r="AZ64" s="215"/>
      <c r="BA64" s="215"/>
      <c r="BB64" s="215"/>
      <c r="BC64" s="215"/>
      <c r="BD64" s="215"/>
      <c r="BE64" s="215"/>
      <c r="BF64" s="215"/>
      <c r="BG64" s="215"/>
      <c r="BH64" s="215"/>
      <c r="BI64" s="215"/>
      <c r="BY64" s="107"/>
      <c r="BZ64" s="107"/>
      <c r="CA64" s="107"/>
      <c r="CB64" s="107"/>
      <c r="CC64" s="107"/>
      <c r="CD64" s="107"/>
      <c r="CE64" s="107"/>
      <c r="CF64" s="107"/>
      <c r="CG64" s="107"/>
      <c r="CH64" s="107"/>
      <c r="CI64" s="107"/>
      <c r="CJ64" s="107"/>
      <c r="CK64" s="107"/>
      <c r="CL64" s="107"/>
      <c r="CM64" s="107"/>
      <c r="CN64" s="107"/>
      <c r="CO64" s="107"/>
      <c r="CP64" s="107"/>
    </row>
    <row r="65" spans="1:94" ht="31.5" customHeight="1">
      <c r="B65" s="583"/>
      <c r="C65" s="584"/>
      <c r="D65" s="584"/>
      <c r="E65" s="584"/>
      <c r="F65" s="584"/>
      <c r="G65" s="584"/>
      <c r="H65" s="584"/>
      <c r="I65" s="584"/>
      <c r="J65" s="584"/>
      <c r="K65" s="584"/>
      <c r="L65" s="584"/>
      <c r="M65" s="584"/>
      <c r="N65" s="584"/>
      <c r="O65" s="584"/>
      <c r="P65" s="584"/>
      <c r="Q65" s="584"/>
      <c r="R65" s="584"/>
      <c r="S65" s="585"/>
      <c r="T65" s="215" t="s">
        <v>166</v>
      </c>
      <c r="U65" s="215"/>
      <c r="V65" s="215"/>
      <c r="W65" s="215"/>
      <c r="X65" s="215"/>
      <c r="Y65" s="430"/>
      <c r="Z65" s="430"/>
      <c r="AA65" s="430"/>
      <c r="AB65" s="430"/>
      <c r="AC65" s="430"/>
      <c r="AD65" s="430"/>
      <c r="AE65" s="430"/>
      <c r="AF65" s="430"/>
      <c r="AG65" s="430"/>
      <c r="AH65" s="430"/>
      <c r="AI65" s="430"/>
      <c r="AJ65" s="430"/>
      <c r="AK65" s="430"/>
      <c r="AL65" s="430"/>
      <c r="AM65" s="430"/>
      <c r="AN65" s="215" t="s">
        <v>167</v>
      </c>
      <c r="AO65" s="215"/>
      <c r="AP65" s="215"/>
      <c r="AQ65" s="215"/>
      <c r="AR65" s="215"/>
      <c r="AS65" s="449"/>
      <c r="AT65" s="449"/>
      <c r="AU65" s="449"/>
      <c r="AV65" s="449"/>
      <c r="AW65" s="449"/>
      <c r="AX65" s="449"/>
      <c r="AY65" s="449"/>
      <c r="AZ65" s="449"/>
      <c r="BA65" s="449"/>
      <c r="BB65" s="449"/>
      <c r="BC65" s="449"/>
      <c r="BD65" s="449"/>
      <c r="BE65" s="449"/>
      <c r="BF65" s="449"/>
      <c r="BG65" s="449"/>
      <c r="BH65" s="449"/>
      <c r="BI65" s="449"/>
      <c r="BY65" s="107"/>
      <c r="BZ65" s="107"/>
      <c r="CA65" s="107"/>
      <c r="CB65" s="107"/>
      <c r="CC65" s="107"/>
      <c r="CD65" s="107"/>
      <c r="CE65" s="107"/>
      <c r="CF65" s="107"/>
      <c r="CG65" s="107"/>
      <c r="CH65" s="107"/>
      <c r="CI65" s="107"/>
      <c r="CJ65" s="107"/>
      <c r="CK65" s="107"/>
      <c r="CL65" s="107"/>
      <c r="CM65" s="107"/>
      <c r="CN65" s="107"/>
      <c r="CO65" s="107"/>
      <c r="CP65" s="107"/>
    </row>
    <row r="66" spans="1:94" ht="34.5" customHeight="1">
      <c r="B66" s="629" t="s">
        <v>168</v>
      </c>
      <c r="C66" s="629"/>
      <c r="D66" s="629"/>
      <c r="E66" s="629"/>
      <c r="F66" s="629"/>
      <c r="G66" s="629"/>
      <c r="H66" s="629"/>
      <c r="I66" s="629"/>
      <c r="J66" s="629"/>
      <c r="K66" s="629"/>
      <c r="L66" s="629"/>
      <c r="M66" s="629"/>
      <c r="N66" s="629"/>
      <c r="O66" s="629"/>
      <c r="P66" s="629"/>
      <c r="Q66" s="629"/>
      <c r="R66" s="629"/>
      <c r="S66" s="629"/>
      <c r="T66" s="628"/>
      <c r="U66" s="628"/>
      <c r="V66" s="628"/>
      <c r="W66" s="628"/>
      <c r="X66" s="628"/>
      <c r="Y66" s="628"/>
      <c r="Z66" s="628"/>
      <c r="AA66" s="628"/>
      <c r="AB66" s="628"/>
      <c r="AC66" s="628"/>
      <c r="AD66" s="628"/>
      <c r="AE66" s="628"/>
      <c r="AF66" s="628"/>
      <c r="AG66" s="628"/>
      <c r="AH66" s="628"/>
      <c r="AI66" s="628"/>
      <c r="AJ66" s="628"/>
      <c r="AK66" s="628"/>
      <c r="AL66" s="628"/>
      <c r="AM66" s="628"/>
      <c r="AN66" s="628"/>
      <c r="AO66" s="628"/>
      <c r="AP66" s="628"/>
      <c r="AQ66" s="628"/>
      <c r="AR66" s="628"/>
      <c r="AS66" s="628"/>
      <c r="AT66" s="628"/>
      <c r="AU66" s="628"/>
      <c r="AV66" s="628"/>
      <c r="AW66" s="628"/>
      <c r="AX66" s="628"/>
      <c r="AY66" s="628"/>
      <c r="AZ66" s="628"/>
      <c r="BA66" s="628"/>
      <c r="BB66" s="628"/>
      <c r="BC66" s="628"/>
      <c r="BD66" s="628"/>
      <c r="BE66" s="628"/>
      <c r="BF66" s="628"/>
      <c r="BG66" s="628"/>
      <c r="BH66" s="628"/>
      <c r="BI66" s="628"/>
      <c r="BJ66" s="12"/>
      <c r="BK66" s="17"/>
      <c r="BL66" s="5"/>
      <c r="BM66" s="5"/>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07"/>
      <c r="CP66" s="107"/>
    </row>
    <row r="67" spans="1:94" ht="14.25" customHeight="1">
      <c r="B67" s="58" t="s">
        <v>169</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N67" s="107"/>
      <c r="BO67" s="107"/>
      <c r="BP67" s="107"/>
      <c r="BQ67" s="107"/>
      <c r="BR67" s="107"/>
      <c r="BS67" s="107"/>
      <c r="BT67" s="107"/>
      <c r="BU67" s="107"/>
      <c r="BV67" s="107"/>
      <c r="BW67" s="107"/>
      <c r="BX67" s="107"/>
      <c r="BY67" s="107"/>
      <c r="BZ67" s="107"/>
      <c r="CA67" s="107"/>
      <c r="CB67" s="107"/>
      <c r="CC67" s="107"/>
      <c r="CD67" s="107"/>
      <c r="CE67" s="107"/>
      <c r="CF67" s="107"/>
      <c r="CG67" s="107"/>
      <c r="CH67" s="107"/>
      <c r="CI67" s="107"/>
      <c r="CJ67" s="107"/>
      <c r="CK67" s="107"/>
      <c r="CL67" s="107"/>
      <c r="CM67" s="107"/>
      <c r="CN67" s="107"/>
      <c r="CO67" s="107"/>
      <c r="CP67" s="107"/>
    </row>
    <row r="68" spans="1:94" ht="12" customHeight="1">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c r="CP68" s="107"/>
    </row>
    <row r="69" spans="1:94" ht="16.5" customHeight="1">
      <c r="A69" s="48"/>
      <c r="B69" s="212" t="s">
        <v>170</v>
      </c>
      <c r="C69" s="212"/>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4"/>
      <c r="BJ69" s="24"/>
      <c r="BK69" s="24"/>
    </row>
    <row r="70" spans="1:94" ht="16.5" customHeight="1">
      <c r="A70" s="48"/>
      <c r="B70" s="25"/>
      <c r="C70" s="25" t="s">
        <v>171</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4"/>
      <c r="BJ70" s="24"/>
      <c r="BK70" s="24"/>
    </row>
    <row r="71" spans="1:94" ht="49.5" customHeight="1">
      <c r="A71" s="48"/>
      <c r="B71" s="431" t="s">
        <v>512</v>
      </c>
      <c r="C71" s="556"/>
      <c r="D71" s="556"/>
      <c r="E71" s="556"/>
      <c r="F71" s="556"/>
      <c r="G71" s="556"/>
      <c r="H71" s="556"/>
      <c r="I71" s="556"/>
      <c r="J71" s="556"/>
      <c r="K71" s="556"/>
      <c r="L71" s="556"/>
      <c r="M71" s="556"/>
      <c r="N71" s="556"/>
      <c r="O71" s="556"/>
      <c r="P71" s="556"/>
      <c r="Q71" s="556"/>
      <c r="R71" s="556"/>
      <c r="S71" s="556"/>
      <c r="T71" s="556"/>
      <c r="U71" s="556"/>
      <c r="V71" s="556"/>
      <c r="W71" s="556"/>
      <c r="X71" s="556"/>
      <c r="Y71" s="556"/>
      <c r="Z71" s="556"/>
      <c r="AA71" s="556"/>
      <c r="AB71" s="556"/>
      <c r="AC71" s="556"/>
      <c r="AD71" s="556"/>
      <c r="AE71" s="556"/>
      <c r="AF71" s="556"/>
      <c r="AG71" s="556"/>
      <c r="AH71" s="556"/>
      <c r="AI71" s="556"/>
      <c r="AJ71" s="556"/>
      <c r="AK71" s="556"/>
      <c r="AL71" s="556"/>
      <c r="AM71" s="556"/>
      <c r="AN71" s="556"/>
      <c r="AO71" s="556"/>
      <c r="AP71" s="556"/>
      <c r="AQ71" s="556"/>
      <c r="AR71" s="556"/>
      <c r="AS71" s="556"/>
      <c r="AT71" s="556"/>
      <c r="AU71" s="556"/>
      <c r="AV71" s="556"/>
      <c r="AW71" s="556"/>
      <c r="AX71" s="556"/>
      <c r="AY71" s="556"/>
      <c r="AZ71" s="556"/>
      <c r="BA71" s="556"/>
      <c r="BB71" s="556"/>
      <c r="BC71" s="556"/>
      <c r="BD71" s="556"/>
      <c r="BE71" s="556"/>
      <c r="BF71" s="556"/>
      <c r="BG71" s="556"/>
      <c r="BH71" s="556"/>
      <c r="BI71" s="556"/>
      <c r="BJ71" s="24"/>
      <c r="BK71" s="24"/>
    </row>
    <row r="72" spans="1:94" ht="16.5" customHeight="1">
      <c r="A72" s="48"/>
      <c r="B72" s="25"/>
      <c r="C72" s="25" t="s">
        <v>172</v>
      </c>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4"/>
      <c r="BJ72" s="24"/>
      <c r="BK72" s="24"/>
    </row>
    <row r="73" spans="1:94" ht="16.5" customHeight="1">
      <c r="A73" s="48"/>
      <c r="B73" s="407" t="s">
        <v>173</v>
      </c>
      <c r="C73" s="407"/>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212"/>
      <c r="BB73" s="212"/>
      <c r="BC73" s="212"/>
      <c r="BD73" s="212"/>
      <c r="BE73" s="212"/>
      <c r="BF73" s="212"/>
      <c r="BG73" s="212"/>
      <c r="BH73" s="212"/>
      <c r="BI73" s="24"/>
      <c r="BJ73" s="24"/>
      <c r="BK73" s="24"/>
    </row>
    <row r="74" spans="1:94" ht="12.75" customHeight="1">
      <c r="A74" s="48"/>
      <c r="B74" s="454" t="s">
        <v>163</v>
      </c>
      <c r="C74" s="582"/>
      <c r="D74" s="582"/>
      <c r="E74" s="582"/>
      <c r="F74" s="582"/>
      <c r="G74" s="582"/>
      <c r="H74" s="582"/>
      <c r="I74" s="582"/>
      <c r="J74" s="582"/>
      <c r="K74" s="582"/>
      <c r="L74" s="582"/>
      <c r="M74" s="582"/>
      <c r="N74" s="582"/>
      <c r="O74" s="582"/>
      <c r="P74" s="453"/>
      <c r="Q74" s="454" t="s">
        <v>174</v>
      </c>
      <c r="R74" s="582"/>
      <c r="S74" s="582"/>
      <c r="T74" s="582"/>
      <c r="U74" s="582"/>
      <c r="V74" s="582"/>
      <c r="W74" s="582"/>
      <c r="X74" s="582"/>
      <c r="Y74" s="582"/>
      <c r="Z74" s="582"/>
      <c r="AA74" s="582"/>
      <c r="AB74" s="582"/>
      <c r="AC74" s="453"/>
      <c r="AD74" s="454" t="s">
        <v>175</v>
      </c>
      <c r="AE74" s="582"/>
      <c r="AF74" s="582"/>
      <c r="AG74" s="582"/>
      <c r="AH74" s="582"/>
      <c r="AI74" s="582"/>
      <c r="AJ74" s="582"/>
      <c r="AK74" s="582"/>
      <c r="AL74" s="582"/>
      <c r="AM74" s="582"/>
      <c r="AN74" s="582"/>
      <c r="AO74" s="582"/>
      <c r="AP74" s="582"/>
      <c r="AQ74" s="582"/>
      <c r="AR74" s="866"/>
      <c r="AS74" s="866"/>
      <c r="AT74" s="866"/>
      <c r="AU74" s="866"/>
      <c r="AV74" s="866"/>
      <c r="AW74" s="866"/>
      <c r="AX74" s="866"/>
      <c r="AY74" s="866"/>
      <c r="AZ74" s="866"/>
      <c r="BA74" s="866"/>
      <c r="BB74" s="866"/>
      <c r="BC74" s="866"/>
      <c r="BD74" s="867"/>
      <c r="BE74" s="418" t="s">
        <v>176</v>
      </c>
      <c r="BF74" s="352"/>
      <c r="BG74" s="352"/>
      <c r="BH74" s="352"/>
      <c r="BI74" s="353"/>
      <c r="BJ74" s="24"/>
      <c r="BK74" s="24"/>
    </row>
    <row r="75" spans="1:94" ht="42.75" customHeight="1">
      <c r="A75" s="48"/>
      <c r="B75" s="583"/>
      <c r="C75" s="584"/>
      <c r="D75" s="584"/>
      <c r="E75" s="584"/>
      <c r="F75" s="584"/>
      <c r="G75" s="584"/>
      <c r="H75" s="584"/>
      <c r="I75" s="584"/>
      <c r="J75" s="584"/>
      <c r="K75" s="584"/>
      <c r="L75" s="584"/>
      <c r="M75" s="584"/>
      <c r="N75" s="584"/>
      <c r="O75" s="584"/>
      <c r="P75" s="585"/>
      <c r="Q75" s="583"/>
      <c r="R75" s="584"/>
      <c r="S75" s="584"/>
      <c r="T75" s="584"/>
      <c r="U75" s="584"/>
      <c r="V75" s="584"/>
      <c r="W75" s="584"/>
      <c r="X75" s="584"/>
      <c r="Y75" s="584"/>
      <c r="Z75" s="584"/>
      <c r="AA75" s="584"/>
      <c r="AB75" s="584"/>
      <c r="AC75" s="585"/>
      <c r="AD75" s="583"/>
      <c r="AE75" s="584"/>
      <c r="AF75" s="584"/>
      <c r="AG75" s="584"/>
      <c r="AH75" s="584"/>
      <c r="AI75" s="584"/>
      <c r="AJ75" s="584"/>
      <c r="AK75" s="584"/>
      <c r="AL75" s="584"/>
      <c r="AM75" s="584"/>
      <c r="AN75" s="584"/>
      <c r="AO75" s="584"/>
      <c r="AP75" s="584"/>
      <c r="AQ75" s="584"/>
      <c r="AR75" s="213" t="s">
        <v>177</v>
      </c>
      <c r="AS75" s="214"/>
      <c r="AT75" s="214"/>
      <c r="AU75" s="214"/>
      <c r="AV75" s="214"/>
      <c r="AW75" s="214"/>
      <c r="AX75" s="214"/>
      <c r="AY75" s="214"/>
      <c r="AZ75" s="214"/>
      <c r="BA75" s="214"/>
      <c r="BB75" s="214"/>
      <c r="BC75" s="214"/>
      <c r="BD75" s="218"/>
      <c r="BE75" s="354"/>
      <c r="BF75" s="355"/>
      <c r="BG75" s="355"/>
      <c r="BH75" s="355"/>
      <c r="BI75" s="356"/>
      <c r="BJ75" s="24"/>
      <c r="BK75" s="24"/>
    </row>
    <row r="76" spans="1:94" ht="37.5" customHeight="1">
      <c r="A76" s="5"/>
      <c r="B76" s="213" t="s">
        <v>178</v>
      </c>
      <c r="C76" s="214"/>
      <c r="D76" s="214"/>
      <c r="E76" s="214"/>
      <c r="F76" s="214"/>
      <c r="G76" s="214"/>
      <c r="H76" s="214"/>
      <c r="I76" s="214"/>
      <c r="J76" s="214"/>
      <c r="K76" s="214"/>
      <c r="L76" s="214"/>
      <c r="M76" s="214"/>
      <c r="N76" s="214"/>
      <c r="O76" s="214"/>
      <c r="P76" s="218"/>
      <c r="Q76" s="619"/>
      <c r="R76" s="595"/>
      <c r="S76" s="595"/>
      <c r="T76" s="595"/>
      <c r="U76" s="595"/>
      <c r="V76" s="595"/>
      <c r="W76" s="595"/>
      <c r="X76" s="595"/>
      <c r="Y76" s="595"/>
      <c r="Z76" s="595"/>
      <c r="AA76" s="595"/>
      <c r="AB76" s="595"/>
      <c r="AC76" s="596"/>
      <c r="AD76" s="597"/>
      <c r="AE76" s="598"/>
      <c r="AF76" s="598"/>
      <c r="AG76" s="598"/>
      <c r="AH76" s="598"/>
      <c r="AI76" s="598"/>
      <c r="AJ76" s="598"/>
      <c r="AK76" s="598"/>
      <c r="AL76" s="598"/>
      <c r="AM76" s="598"/>
      <c r="AN76" s="598"/>
      <c r="AO76" s="598"/>
      <c r="AP76" s="598"/>
      <c r="AQ76" s="599"/>
      <c r="AR76" s="252"/>
      <c r="AS76" s="253"/>
      <c r="AT76" s="253"/>
      <c r="AU76" s="253"/>
      <c r="AV76" s="253"/>
      <c r="AW76" s="253"/>
      <c r="AX76" s="253"/>
      <c r="AY76" s="253"/>
      <c r="AZ76" s="253"/>
      <c r="BA76" s="253"/>
      <c r="BB76" s="253"/>
      <c r="BC76" s="253"/>
      <c r="BD76" s="254"/>
      <c r="BE76" s="600"/>
      <c r="BF76" s="601"/>
      <c r="BG76" s="601"/>
      <c r="BH76" s="601"/>
      <c r="BI76" s="602"/>
    </row>
    <row r="77" spans="1:94" ht="46.5" customHeight="1">
      <c r="A77" s="5"/>
      <c r="B77" s="213" t="s">
        <v>179</v>
      </c>
      <c r="C77" s="214"/>
      <c r="D77" s="214"/>
      <c r="E77" s="214"/>
      <c r="F77" s="214"/>
      <c r="G77" s="214"/>
      <c r="H77" s="214"/>
      <c r="I77" s="214"/>
      <c r="J77" s="214"/>
      <c r="K77" s="214"/>
      <c r="L77" s="214"/>
      <c r="M77" s="214"/>
      <c r="N77" s="214"/>
      <c r="O77" s="214"/>
      <c r="P77" s="218"/>
      <c r="Q77" s="594"/>
      <c r="R77" s="595"/>
      <c r="S77" s="595"/>
      <c r="T77" s="595"/>
      <c r="U77" s="595"/>
      <c r="V77" s="595"/>
      <c r="W77" s="595"/>
      <c r="X77" s="595"/>
      <c r="Y77" s="595"/>
      <c r="Z77" s="595"/>
      <c r="AA77" s="595"/>
      <c r="AB77" s="595"/>
      <c r="AC77" s="596"/>
      <c r="AD77" s="594"/>
      <c r="AE77" s="595"/>
      <c r="AF77" s="595"/>
      <c r="AG77" s="595"/>
      <c r="AH77" s="595"/>
      <c r="AI77" s="595"/>
      <c r="AJ77" s="595"/>
      <c r="AK77" s="595"/>
      <c r="AL77" s="595"/>
      <c r="AM77" s="595"/>
      <c r="AN77" s="595"/>
      <c r="AO77" s="595"/>
      <c r="AP77" s="595"/>
      <c r="AQ77" s="596"/>
      <c r="AR77" s="252"/>
      <c r="AS77" s="253"/>
      <c r="AT77" s="253"/>
      <c r="AU77" s="253"/>
      <c r="AV77" s="253"/>
      <c r="AW77" s="253"/>
      <c r="AX77" s="253"/>
      <c r="AY77" s="253"/>
      <c r="AZ77" s="253"/>
      <c r="BA77" s="253"/>
      <c r="BB77" s="253"/>
      <c r="BC77" s="253"/>
      <c r="BD77" s="254"/>
      <c r="BE77" s="600"/>
      <c r="BF77" s="601"/>
      <c r="BG77" s="601"/>
      <c r="BH77" s="601"/>
      <c r="BI77" s="602"/>
    </row>
    <row r="78" spans="1:94" ht="37.5" customHeight="1">
      <c r="A78" s="5"/>
      <c r="B78" s="586" t="s">
        <v>180</v>
      </c>
      <c r="C78" s="419"/>
      <c r="D78" s="419"/>
      <c r="E78" s="419"/>
      <c r="F78" s="419"/>
      <c r="G78" s="419"/>
      <c r="H78" s="419"/>
      <c r="I78" s="419"/>
      <c r="J78" s="419"/>
      <c r="K78" s="419"/>
      <c r="L78" s="419"/>
      <c r="M78" s="419"/>
      <c r="N78" s="419"/>
      <c r="O78" s="419"/>
      <c r="P78" s="420"/>
      <c r="Q78" s="597"/>
      <c r="R78" s="598"/>
      <c r="S78" s="598"/>
      <c r="T78" s="598"/>
      <c r="U78" s="598"/>
      <c r="V78" s="598"/>
      <c r="W78" s="598"/>
      <c r="X78" s="598"/>
      <c r="Y78" s="598"/>
      <c r="Z78" s="598"/>
      <c r="AA78" s="598"/>
      <c r="AB78" s="598"/>
      <c r="AC78" s="599"/>
      <c r="AD78" s="594"/>
      <c r="AE78" s="595"/>
      <c r="AF78" s="595"/>
      <c r="AG78" s="595"/>
      <c r="AH78" s="595"/>
      <c r="AI78" s="595"/>
      <c r="AJ78" s="595"/>
      <c r="AK78" s="595"/>
      <c r="AL78" s="595"/>
      <c r="AM78" s="595"/>
      <c r="AN78" s="595"/>
      <c r="AO78" s="595"/>
      <c r="AP78" s="595"/>
      <c r="AQ78" s="596"/>
      <c r="AR78" s="252"/>
      <c r="AS78" s="253"/>
      <c r="AT78" s="253"/>
      <c r="AU78" s="253"/>
      <c r="AV78" s="253"/>
      <c r="AW78" s="253"/>
      <c r="AX78" s="253"/>
      <c r="AY78" s="253"/>
      <c r="AZ78" s="253"/>
      <c r="BA78" s="253"/>
      <c r="BB78" s="253"/>
      <c r="BC78" s="253"/>
      <c r="BD78" s="254"/>
      <c r="BE78" s="600"/>
      <c r="BF78" s="601"/>
      <c r="BG78" s="601"/>
      <c r="BH78" s="601"/>
      <c r="BI78" s="602"/>
    </row>
    <row r="79" spans="1:94" ht="37.5" customHeight="1">
      <c r="A79" s="5"/>
      <c r="B79" s="213" t="s">
        <v>181</v>
      </c>
      <c r="C79" s="214"/>
      <c r="D79" s="214"/>
      <c r="E79" s="214"/>
      <c r="F79" s="214"/>
      <c r="G79" s="214"/>
      <c r="H79" s="214"/>
      <c r="I79" s="214"/>
      <c r="J79" s="214"/>
      <c r="K79" s="214"/>
      <c r="L79" s="214"/>
      <c r="M79" s="214"/>
      <c r="N79" s="214"/>
      <c r="O79" s="214"/>
      <c r="P79" s="218"/>
      <c r="Q79" s="597"/>
      <c r="R79" s="598"/>
      <c r="S79" s="598"/>
      <c r="T79" s="598"/>
      <c r="U79" s="598"/>
      <c r="V79" s="598"/>
      <c r="W79" s="598"/>
      <c r="X79" s="598"/>
      <c r="Y79" s="598"/>
      <c r="Z79" s="598"/>
      <c r="AA79" s="598"/>
      <c r="AB79" s="598"/>
      <c r="AC79" s="599"/>
      <c r="AD79" s="597"/>
      <c r="AE79" s="598"/>
      <c r="AF79" s="598"/>
      <c r="AG79" s="598"/>
      <c r="AH79" s="598"/>
      <c r="AI79" s="598"/>
      <c r="AJ79" s="598"/>
      <c r="AK79" s="598"/>
      <c r="AL79" s="598"/>
      <c r="AM79" s="598"/>
      <c r="AN79" s="598"/>
      <c r="AO79" s="598"/>
      <c r="AP79" s="598"/>
      <c r="AQ79" s="599"/>
      <c r="AR79" s="252"/>
      <c r="AS79" s="253"/>
      <c r="AT79" s="253"/>
      <c r="AU79" s="253"/>
      <c r="AV79" s="253"/>
      <c r="AW79" s="253"/>
      <c r="AX79" s="253"/>
      <c r="AY79" s="253"/>
      <c r="AZ79" s="253"/>
      <c r="BA79" s="253"/>
      <c r="BB79" s="253"/>
      <c r="BC79" s="253"/>
      <c r="BD79" s="254"/>
      <c r="BE79" s="600"/>
      <c r="BF79" s="601"/>
      <c r="BG79" s="601"/>
      <c r="BH79" s="601"/>
      <c r="BI79" s="602"/>
    </row>
    <row r="80" spans="1:94" ht="70.5" customHeight="1">
      <c r="A80" s="5"/>
      <c r="B80" s="213" t="s">
        <v>182</v>
      </c>
      <c r="C80" s="214"/>
      <c r="D80" s="214"/>
      <c r="E80" s="214"/>
      <c r="F80" s="214"/>
      <c r="G80" s="214"/>
      <c r="H80" s="214"/>
      <c r="I80" s="214"/>
      <c r="J80" s="214"/>
      <c r="K80" s="214"/>
      <c r="L80" s="214"/>
      <c r="M80" s="214"/>
      <c r="N80" s="214"/>
      <c r="O80" s="214"/>
      <c r="P80" s="218"/>
      <c r="Q80" s="594"/>
      <c r="R80" s="595"/>
      <c r="S80" s="595"/>
      <c r="T80" s="595"/>
      <c r="U80" s="595"/>
      <c r="V80" s="595"/>
      <c r="W80" s="595"/>
      <c r="X80" s="595"/>
      <c r="Y80" s="595"/>
      <c r="Z80" s="595"/>
      <c r="AA80" s="595"/>
      <c r="AB80" s="595"/>
      <c r="AC80" s="596"/>
      <c r="AD80" s="597"/>
      <c r="AE80" s="598"/>
      <c r="AF80" s="598"/>
      <c r="AG80" s="598"/>
      <c r="AH80" s="598"/>
      <c r="AI80" s="598"/>
      <c r="AJ80" s="598"/>
      <c r="AK80" s="598"/>
      <c r="AL80" s="598"/>
      <c r="AM80" s="598"/>
      <c r="AN80" s="598"/>
      <c r="AO80" s="598"/>
      <c r="AP80" s="598"/>
      <c r="AQ80" s="599"/>
      <c r="AR80" s="252"/>
      <c r="AS80" s="253"/>
      <c r="AT80" s="253"/>
      <c r="AU80" s="253"/>
      <c r="AV80" s="253"/>
      <c r="AW80" s="253"/>
      <c r="AX80" s="253"/>
      <c r="AY80" s="253"/>
      <c r="AZ80" s="253"/>
      <c r="BA80" s="253"/>
      <c r="BB80" s="253"/>
      <c r="BC80" s="253"/>
      <c r="BD80" s="254"/>
      <c r="BE80" s="600"/>
      <c r="BF80" s="601"/>
      <c r="BG80" s="601"/>
      <c r="BH80" s="601"/>
      <c r="BI80" s="602"/>
    </row>
    <row r="81" spans="1:69" ht="132" customHeight="1">
      <c r="A81" s="5"/>
      <c r="B81" s="213" t="s">
        <v>183</v>
      </c>
      <c r="C81" s="214"/>
      <c r="D81" s="214"/>
      <c r="E81" s="214"/>
      <c r="F81" s="214"/>
      <c r="G81" s="214"/>
      <c r="H81" s="214"/>
      <c r="I81" s="214"/>
      <c r="J81" s="214"/>
      <c r="K81" s="214"/>
      <c r="L81" s="214"/>
      <c r="M81" s="214"/>
      <c r="N81" s="214"/>
      <c r="O81" s="214"/>
      <c r="P81" s="218"/>
      <c r="Q81" s="619"/>
      <c r="R81" s="595"/>
      <c r="S81" s="595"/>
      <c r="T81" s="595"/>
      <c r="U81" s="595"/>
      <c r="V81" s="595"/>
      <c r="W81" s="595"/>
      <c r="X81" s="595"/>
      <c r="Y81" s="595"/>
      <c r="Z81" s="595"/>
      <c r="AA81" s="595"/>
      <c r="AB81" s="595"/>
      <c r="AC81" s="596"/>
      <c r="AD81" s="597"/>
      <c r="AE81" s="598"/>
      <c r="AF81" s="598"/>
      <c r="AG81" s="598"/>
      <c r="AH81" s="598"/>
      <c r="AI81" s="598"/>
      <c r="AJ81" s="598"/>
      <c r="AK81" s="598"/>
      <c r="AL81" s="598"/>
      <c r="AM81" s="598"/>
      <c r="AN81" s="598"/>
      <c r="AO81" s="598"/>
      <c r="AP81" s="598"/>
      <c r="AQ81" s="599"/>
      <c r="AR81" s="252"/>
      <c r="AS81" s="253"/>
      <c r="AT81" s="253"/>
      <c r="AU81" s="253"/>
      <c r="AV81" s="253"/>
      <c r="AW81" s="253"/>
      <c r="AX81" s="253"/>
      <c r="AY81" s="253"/>
      <c r="AZ81" s="253"/>
      <c r="BA81" s="253"/>
      <c r="BB81" s="253"/>
      <c r="BC81" s="253"/>
      <c r="BD81" s="254"/>
      <c r="BE81" s="620"/>
      <c r="BF81" s="621"/>
      <c r="BG81" s="621"/>
      <c r="BH81" s="621"/>
      <c r="BI81" s="622"/>
    </row>
    <row r="82" spans="1:69" s="59" customFormat="1" ht="13.5" customHeight="1">
      <c r="B82" s="603" t="s">
        <v>184</v>
      </c>
      <c r="C82" s="603"/>
      <c r="D82" s="603"/>
      <c r="E82" s="603"/>
      <c r="F82" s="603"/>
      <c r="G82" s="603"/>
      <c r="H82" s="603"/>
      <c r="I82" s="603"/>
      <c r="J82" s="603"/>
      <c r="K82" s="603"/>
      <c r="L82" s="603"/>
      <c r="M82" s="603"/>
      <c r="N82" s="603"/>
      <c r="O82" s="603"/>
      <c r="P82" s="603"/>
      <c r="Q82" s="603"/>
      <c r="R82" s="603"/>
      <c r="S82" s="603"/>
      <c r="T82" s="603"/>
      <c r="U82" s="603"/>
      <c r="V82" s="603"/>
      <c r="W82" s="603"/>
      <c r="X82" s="603"/>
      <c r="Y82" s="603"/>
      <c r="Z82" s="603"/>
      <c r="AA82" s="603"/>
      <c r="AB82" s="603"/>
      <c r="AC82" s="603"/>
      <c r="AD82" s="603"/>
      <c r="AE82" s="603"/>
      <c r="AF82" s="603"/>
      <c r="AG82" s="603"/>
      <c r="AH82" s="603"/>
      <c r="AI82" s="603"/>
      <c r="AJ82" s="603"/>
      <c r="AK82" s="603"/>
      <c r="AL82" s="603"/>
      <c r="AM82" s="603"/>
      <c r="AN82" s="603"/>
      <c r="AO82" s="603"/>
      <c r="AP82" s="603"/>
      <c r="AQ82" s="603"/>
      <c r="AR82" s="603"/>
      <c r="AS82" s="603"/>
      <c r="AT82" s="603"/>
      <c r="AU82" s="603"/>
      <c r="AV82" s="603"/>
      <c r="AW82" s="603"/>
      <c r="AX82" s="603"/>
      <c r="AY82" s="603"/>
      <c r="AZ82" s="603"/>
      <c r="BA82" s="393"/>
      <c r="BB82" s="393"/>
      <c r="BC82" s="393"/>
      <c r="BD82" s="393"/>
      <c r="BE82" s="393"/>
      <c r="BF82" s="393"/>
      <c r="BG82" s="393"/>
      <c r="BH82" s="393"/>
      <c r="BI82" s="58"/>
    </row>
    <row r="83" spans="1:69" s="59" customFormat="1" ht="13.5" customHeight="1">
      <c r="B83" s="251" t="s">
        <v>396</v>
      </c>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row>
    <row r="84" spans="1:69" s="59" customFormat="1" ht="11.25" customHeight="1">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row>
    <row r="85" spans="1:69" ht="18" customHeight="1">
      <c r="B85" s="407" t="s">
        <v>185</v>
      </c>
      <c r="C85" s="407"/>
      <c r="D85" s="407"/>
      <c r="E85" s="407"/>
      <c r="F85" s="407"/>
      <c r="G85" s="407"/>
      <c r="H85" s="407"/>
      <c r="I85" s="407"/>
      <c r="J85" s="407"/>
      <c r="K85" s="407"/>
      <c r="L85" s="407"/>
      <c r="M85" s="407"/>
      <c r="N85" s="407"/>
      <c r="O85" s="407"/>
      <c r="P85" s="407"/>
      <c r="Q85" s="407"/>
      <c r="R85" s="407"/>
      <c r="S85" s="212"/>
      <c r="T85" s="212"/>
      <c r="U85" s="212"/>
      <c r="V85" s="407"/>
      <c r="W85" s="407"/>
      <c r="X85" s="407"/>
      <c r="Y85" s="407"/>
      <c r="Z85" s="212"/>
      <c r="AA85" s="212"/>
      <c r="AB85" s="212"/>
      <c r="AC85" s="212"/>
      <c r="AD85" s="212"/>
      <c r="AE85" s="407"/>
      <c r="AF85" s="407"/>
      <c r="AG85" s="407"/>
      <c r="AH85" s="407"/>
      <c r="AI85" s="407"/>
      <c r="AJ85" s="407"/>
      <c r="AK85" s="407"/>
      <c r="AL85" s="407"/>
      <c r="AM85" s="407"/>
      <c r="AN85" s="407"/>
      <c r="AO85" s="407"/>
      <c r="AP85" s="407"/>
      <c r="AQ85" s="407"/>
      <c r="AR85" s="407"/>
      <c r="AS85" s="407"/>
      <c r="AT85" s="407"/>
      <c r="AU85" s="407"/>
      <c r="AV85" s="407"/>
      <c r="AW85" s="407"/>
      <c r="AX85" s="407"/>
      <c r="AY85" s="407"/>
      <c r="AZ85" s="407"/>
      <c r="BA85" s="407"/>
      <c r="BB85" s="407"/>
      <c r="BC85" s="407"/>
      <c r="BD85" s="407"/>
      <c r="BE85" s="407"/>
      <c r="BF85" s="212"/>
      <c r="BG85" s="212"/>
      <c r="BH85" s="212"/>
      <c r="BI85" s="5"/>
    </row>
    <row r="86" spans="1:69" ht="26.25" customHeight="1">
      <c r="B86" s="812" t="s">
        <v>186</v>
      </c>
      <c r="C86" s="813"/>
      <c r="D86" s="813"/>
      <c r="E86" s="814"/>
      <c r="F86" s="812" t="s">
        <v>187</v>
      </c>
      <c r="G86" s="813"/>
      <c r="H86" s="813"/>
      <c r="I86" s="814"/>
      <c r="J86" s="812" t="s">
        <v>188</v>
      </c>
      <c r="K86" s="813"/>
      <c r="L86" s="813"/>
      <c r="M86" s="813"/>
      <c r="N86" s="813"/>
      <c r="O86" s="814"/>
      <c r="P86" s="474" t="s">
        <v>189</v>
      </c>
      <c r="Q86" s="474"/>
      <c r="R86" s="474"/>
      <c r="S86" s="474" t="s">
        <v>190</v>
      </c>
      <c r="T86" s="474"/>
      <c r="U86" s="474"/>
      <c r="V86" s="474"/>
      <c r="W86" s="813" t="s">
        <v>191</v>
      </c>
      <c r="X86" s="813"/>
      <c r="Y86" s="814"/>
      <c r="Z86" s="343" t="s">
        <v>192</v>
      </c>
      <c r="AA86" s="343"/>
      <c r="AB86" s="343"/>
      <c r="AC86" s="343"/>
      <c r="AD86" s="343"/>
      <c r="AE86" s="337" t="s">
        <v>193</v>
      </c>
      <c r="AF86" s="339"/>
      <c r="AG86" s="343" t="s">
        <v>194</v>
      </c>
      <c r="AH86" s="343"/>
      <c r="AI86" s="343"/>
      <c r="AJ86" s="343"/>
      <c r="AK86" s="343"/>
      <c r="AL86" s="343" t="s">
        <v>195</v>
      </c>
      <c r="AM86" s="343"/>
      <c r="AN86" s="343"/>
      <c r="AO86" s="343"/>
      <c r="AP86" s="343"/>
      <c r="AQ86" s="337" t="s">
        <v>196</v>
      </c>
      <c r="AR86" s="338"/>
      <c r="AS86" s="338"/>
      <c r="AT86" s="338"/>
      <c r="AU86" s="339"/>
      <c r="AV86" s="344" t="s">
        <v>197</v>
      </c>
      <c r="AW86" s="345"/>
      <c r="AX86" s="346"/>
      <c r="AY86" s="350" t="s">
        <v>198</v>
      </c>
      <c r="AZ86" s="350"/>
      <c r="BA86" s="350"/>
      <c r="BB86" s="460" t="s">
        <v>199</v>
      </c>
      <c r="BC86" s="460"/>
      <c r="BD86" s="460"/>
      <c r="BE86" s="460"/>
      <c r="BF86" s="351" t="s">
        <v>22</v>
      </c>
      <c r="BG86" s="352"/>
      <c r="BH86" s="352"/>
      <c r="BI86" s="353"/>
      <c r="BP86" s="108"/>
      <c r="BQ86" s="108"/>
    </row>
    <row r="87" spans="1:69" ht="39.75" customHeight="1">
      <c r="B87" s="815"/>
      <c r="C87" s="816"/>
      <c r="D87" s="816"/>
      <c r="E87" s="817"/>
      <c r="F87" s="815"/>
      <c r="G87" s="816"/>
      <c r="H87" s="816"/>
      <c r="I87" s="817"/>
      <c r="J87" s="815"/>
      <c r="K87" s="816"/>
      <c r="L87" s="816"/>
      <c r="M87" s="816"/>
      <c r="N87" s="816"/>
      <c r="O87" s="817"/>
      <c r="P87" s="474"/>
      <c r="Q87" s="474"/>
      <c r="R87" s="474"/>
      <c r="S87" s="474"/>
      <c r="T87" s="474"/>
      <c r="U87" s="474"/>
      <c r="V87" s="474"/>
      <c r="W87" s="816"/>
      <c r="X87" s="816"/>
      <c r="Y87" s="817"/>
      <c r="Z87" s="343"/>
      <c r="AA87" s="343"/>
      <c r="AB87" s="343"/>
      <c r="AC87" s="343"/>
      <c r="AD87" s="343"/>
      <c r="AE87" s="340"/>
      <c r="AF87" s="342"/>
      <c r="AG87" s="343"/>
      <c r="AH87" s="343"/>
      <c r="AI87" s="343"/>
      <c r="AJ87" s="343"/>
      <c r="AK87" s="343"/>
      <c r="AL87" s="343"/>
      <c r="AM87" s="343"/>
      <c r="AN87" s="343"/>
      <c r="AO87" s="343"/>
      <c r="AP87" s="343"/>
      <c r="AQ87" s="340"/>
      <c r="AR87" s="341"/>
      <c r="AS87" s="341"/>
      <c r="AT87" s="341"/>
      <c r="AU87" s="342"/>
      <c r="AV87" s="347"/>
      <c r="AW87" s="348"/>
      <c r="AX87" s="349"/>
      <c r="AY87" s="350"/>
      <c r="AZ87" s="350"/>
      <c r="BA87" s="350"/>
      <c r="BB87" s="460"/>
      <c r="BC87" s="460"/>
      <c r="BD87" s="460"/>
      <c r="BE87" s="460"/>
      <c r="BF87" s="354"/>
      <c r="BG87" s="355"/>
      <c r="BH87" s="355"/>
      <c r="BI87" s="356"/>
      <c r="BP87" s="108"/>
      <c r="BQ87" s="108"/>
    </row>
    <row r="88" spans="1:69" ht="14.25" customHeight="1">
      <c r="B88" s="327" t="s">
        <v>432</v>
      </c>
      <c r="C88" s="609"/>
      <c r="D88" s="609"/>
      <c r="E88" s="610"/>
      <c r="F88" s="327" t="s">
        <v>433</v>
      </c>
      <c r="G88" s="609"/>
      <c r="H88" s="609"/>
      <c r="I88" s="610"/>
      <c r="J88" s="327" t="s">
        <v>434</v>
      </c>
      <c r="K88" s="609"/>
      <c r="L88" s="609"/>
      <c r="M88" s="609"/>
      <c r="N88" s="609"/>
      <c r="O88" s="610"/>
      <c r="P88" s="828"/>
      <c r="Q88" s="702"/>
      <c r="R88" s="703"/>
      <c r="S88" s="829"/>
      <c r="T88" s="829"/>
      <c r="U88" s="829"/>
      <c r="V88" s="829"/>
      <c r="W88" s="828" t="s">
        <v>436</v>
      </c>
      <c r="X88" s="702"/>
      <c r="Y88" s="703"/>
      <c r="Z88" s="871">
        <v>27500000</v>
      </c>
      <c r="AA88" s="871"/>
      <c r="AB88" s="871"/>
      <c r="AC88" s="871"/>
      <c r="AD88" s="871"/>
      <c r="AE88" s="604">
        <v>1</v>
      </c>
      <c r="AF88" s="606"/>
      <c r="AG88" s="324">
        <v>27500000</v>
      </c>
      <c r="AH88" s="324"/>
      <c r="AI88" s="324"/>
      <c r="AJ88" s="324"/>
      <c r="AK88" s="324"/>
      <c r="AL88" s="612">
        <v>12500000</v>
      </c>
      <c r="AM88" s="613"/>
      <c r="AN88" s="613"/>
      <c r="AO88" s="613"/>
      <c r="AP88" s="614"/>
      <c r="AQ88" s="870"/>
      <c r="AR88" s="870"/>
      <c r="AS88" s="870"/>
      <c r="AT88" s="870"/>
      <c r="AU88" s="870"/>
      <c r="AV88" s="604" t="s">
        <v>435</v>
      </c>
      <c r="AW88" s="605"/>
      <c r="AX88" s="606"/>
      <c r="AY88" s="590">
        <v>7</v>
      </c>
      <c r="AZ88" s="590"/>
      <c r="BA88" s="590"/>
      <c r="BB88" s="888">
        <f>IFERROR((AG88+AQ88)/AY88,"")</f>
        <v>3928571.4285714286</v>
      </c>
      <c r="BC88" s="888"/>
      <c r="BD88" s="888"/>
      <c r="BE88" s="888"/>
      <c r="BF88" s="889"/>
      <c r="BG88" s="513"/>
      <c r="BH88" s="513"/>
      <c r="BI88" s="890"/>
    </row>
    <row r="89" spans="1:69" ht="14.25" customHeight="1">
      <c r="B89" s="327"/>
      <c r="C89" s="609"/>
      <c r="D89" s="609"/>
      <c r="E89" s="610"/>
      <c r="F89" s="327"/>
      <c r="G89" s="609"/>
      <c r="H89" s="609"/>
      <c r="I89" s="610"/>
      <c r="J89" s="327"/>
      <c r="K89" s="609"/>
      <c r="L89" s="609"/>
      <c r="M89" s="609"/>
      <c r="N89" s="609"/>
      <c r="O89" s="610"/>
      <c r="P89" s="615"/>
      <c r="Q89" s="609"/>
      <c r="R89" s="610"/>
      <c r="S89" s="616"/>
      <c r="T89" s="616"/>
      <c r="U89" s="616"/>
      <c r="V89" s="616"/>
      <c r="W89" s="828"/>
      <c r="X89" s="702"/>
      <c r="Y89" s="703"/>
      <c r="Z89" s="617"/>
      <c r="AA89" s="617"/>
      <c r="AB89" s="617"/>
      <c r="AC89" s="617"/>
      <c r="AD89" s="617"/>
      <c r="AE89" s="604"/>
      <c r="AF89" s="606"/>
      <c r="AG89" s="617"/>
      <c r="AH89" s="617"/>
      <c r="AI89" s="617"/>
      <c r="AJ89" s="617"/>
      <c r="AK89" s="617"/>
      <c r="AL89" s="612"/>
      <c r="AM89" s="613"/>
      <c r="AN89" s="613"/>
      <c r="AO89" s="613"/>
      <c r="AP89" s="614"/>
      <c r="AQ89" s="607"/>
      <c r="AR89" s="607"/>
      <c r="AS89" s="607"/>
      <c r="AT89" s="607"/>
      <c r="AU89" s="607"/>
      <c r="AV89" s="455"/>
      <c r="AW89" s="455"/>
      <c r="AX89" s="455"/>
      <c r="AY89" s="590"/>
      <c r="AZ89" s="590"/>
      <c r="BA89" s="590"/>
      <c r="BB89" s="611" t="str">
        <f>IFERROR((AG89+AQ89)/AY89,"")</f>
        <v/>
      </c>
      <c r="BC89" s="611"/>
      <c r="BD89" s="611"/>
      <c r="BE89" s="611"/>
      <c r="BF89" s="290"/>
      <c r="BG89" s="290"/>
      <c r="BH89" s="290"/>
      <c r="BI89" s="290"/>
    </row>
    <row r="90" spans="1:69" ht="14.25" customHeight="1" thickBot="1">
      <c r="B90" s="300"/>
      <c r="C90" s="301"/>
      <c r="D90" s="301"/>
      <c r="E90" s="302"/>
      <c r="F90" s="300"/>
      <c r="G90" s="301"/>
      <c r="H90" s="301"/>
      <c r="I90" s="302"/>
      <c r="J90" s="300"/>
      <c r="K90" s="301"/>
      <c r="L90" s="301"/>
      <c r="M90" s="301"/>
      <c r="N90" s="301"/>
      <c r="O90" s="302"/>
      <c r="P90" s="824"/>
      <c r="Q90" s="825"/>
      <c r="R90" s="826"/>
      <c r="S90" s="618"/>
      <c r="T90" s="618"/>
      <c r="U90" s="618"/>
      <c r="V90" s="618"/>
      <c r="W90" s="304"/>
      <c r="X90" s="305"/>
      <c r="Y90" s="306"/>
      <c r="Z90" s="827"/>
      <c r="AA90" s="827"/>
      <c r="AB90" s="827"/>
      <c r="AC90" s="827"/>
      <c r="AD90" s="827"/>
      <c r="AE90" s="308"/>
      <c r="AF90" s="309"/>
      <c r="AG90" s="310"/>
      <c r="AH90" s="310"/>
      <c r="AI90" s="310"/>
      <c r="AJ90" s="310"/>
      <c r="AK90" s="310"/>
      <c r="AL90" s="809"/>
      <c r="AM90" s="810"/>
      <c r="AN90" s="810"/>
      <c r="AO90" s="810"/>
      <c r="AP90" s="811"/>
      <c r="AQ90" s="800"/>
      <c r="AR90" s="800"/>
      <c r="AS90" s="800"/>
      <c r="AT90" s="800"/>
      <c r="AU90" s="800"/>
      <c r="AV90" s="287"/>
      <c r="AW90" s="287"/>
      <c r="AX90" s="287"/>
      <c r="AY90" s="288"/>
      <c r="AZ90" s="288"/>
      <c r="BA90" s="288"/>
      <c r="BB90" s="611" t="str">
        <f>IFERROR((AG90+AQ90)/AY90,"")</f>
        <v/>
      </c>
      <c r="BC90" s="611"/>
      <c r="BD90" s="611"/>
      <c r="BE90" s="611"/>
      <c r="BF90" s="290"/>
      <c r="BG90" s="290"/>
      <c r="BH90" s="290"/>
      <c r="BI90" s="290"/>
    </row>
    <row r="91" spans="1:69" ht="33" customHeight="1" thickBot="1">
      <c r="B91" s="291" t="s">
        <v>200</v>
      </c>
      <c r="C91" s="292"/>
      <c r="D91" s="292"/>
      <c r="E91" s="292"/>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3">
        <f>IF(SUM(AG88:AK90)=0,"",SUM(AG88:AK90))</f>
        <v>27500000</v>
      </c>
      <c r="AH91" s="294"/>
      <c r="AI91" s="294"/>
      <c r="AJ91" s="294"/>
      <c r="AK91" s="294"/>
      <c r="AL91" s="293">
        <f>IF(SUM(AL88:AP90)=0,"",SUM(AL88:AP90))</f>
        <v>12500000</v>
      </c>
      <c r="AM91" s="294"/>
      <c r="AN91" s="294"/>
      <c r="AO91" s="294"/>
      <c r="AP91" s="294"/>
      <c r="AQ91" s="293" t="str">
        <f>IF(SUM(AQ88:AU90)=0,"",SUM(AQ88:AU90))</f>
        <v/>
      </c>
      <c r="AR91" s="294"/>
      <c r="AS91" s="294"/>
      <c r="AT91" s="294"/>
      <c r="AU91" s="294"/>
      <c r="AV91" s="295" t="s">
        <v>201</v>
      </c>
      <c r="AW91" s="801"/>
      <c r="AX91" s="801"/>
      <c r="AY91" s="801"/>
      <c r="AZ91" s="801"/>
      <c r="BA91" s="801"/>
      <c r="BB91" s="297">
        <f>IF(SUM(BB88:BE90)=0,"",SUM(BB88:BE90))</f>
        <v>3928571.4285714286</v>
      </c>
      <c r="BC91" s="297"/>
      <c r="BD91" s="297"/>
      <c r="BE91" s="298"/>
      <c r="BF91" s="299"/>
      <c r="BG91" s="290"/>
      <c r="BH91" s="290"/>
      <c r="BI91" s="290"/>
    </row>
    <row r="92" spans="1:69" ht="12" customHeight="1">
      <c r="B92" s="393" t="s">
        <v>202</v>
      </c>
      <c r="C92" s="393"/>
      <c r="D92" s="393"/>
      <c r="E92" s="393"/>
      <c r="F92" s="393"/>
      <c r="G92" s="393"/>
      <c r="H92" s="393"/>
      <c r="I92" s="393"/>
      <c r="J92" s="393"/>
      <c r="K92" s="393"/>
      <c r="L92" s="393"/>
      <c r="M92" s="393"/>
      <c r="N92" s="393"/>
      <c r="O92" s="393"/>
      <c r="P92" s="393"/>
      <c r="Q92" s="393"/>
      <c r="R92" s="393"/>
      <c r="S92" s="393"/>
      <c r="T92" s="393"/>
      <c r="U92" s="393"/>
      <c r="V92" s="393"/>
      <c r="W92" s="393"/>
      <c r="X92" s="393"/>
      <c r="Y92" s="393"/>
      <c r="Z92" s="393"/>
      <c r="AA92" s="393"/>
      <c r="AB92" s="393"/>
      <c r="AC92" s="393"/>
      <c r="AD92" s="393"/>
      <c r="AE92" s="393"/>
      <c r="AF92" s="393"/>
      <c r="AG92" s="393"/>
      <c r="AH92" s="393"/>
      <c r="AI92" s="393"/>
      <c r="AJ92" s="393"/>
      <c r="AK92" s="393"/>
      <c r="AL92" s="393"/>
      <c r="AM92" s="393"/>
      <c r="AN92" s="393"/>
      <c r="AO92" s="393"/>
      <c r="AP92" s="393"/>
      <c r="AQ92" s="393"/>
      <c r="AR92" s="393"/>
      <c r="AS92" s="393"/>
      <c r="AT92" s="393"/>
      <c r="AU92" s="393"/>
      <c r="AV92" s="393"/>
      <c r="AW92" s="393"/>
      <c r="AX92" s="393"/>
      <c r="AY92" s="393"/>
      <c r="AZ92" s="393"/>
      <c r="BA92" s="393"/>
      <c r="BB92" s="393"/>
      <c r="BC92" s="393"/>
      <c r="BD92" s="393"/>
      <c r="BE92" s="393"/>
      <c r="BF92" s="393"/>
      <c r="BG92" s="393"/>
      <c r="BH92" s="393"/>
      <c r="BI92" s="393"/>
    </row>
    <row r="93" spans="1:69" ht="12" customHeight="1">
      <c r="B93" s="393" t="s">
        <v>203</v>
      </c>
      <c r="C93" s="393"/>
      <c r="D93" s="393"/>
      <c r="E93" s="393"/>
      <c r="F93" s="393"/>
      <c r="G93" s="393"/>
      <c r="H93" s="393"/>
      <c r="I93" s="393"/>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3"/>
      <c r="AJ93" s="393"/>
      <c r="AK93" s="393"/>
      <c r="AL93" s="393"/>
      <c r="AM93" s="393"/>
      <c r="AN93" s="393"/>
      <c r="AO93" s="393"/>
      <c r="AP93" s="393"/>
      <c r="AQ93" s="393"/>
      <c r="AR93" s="393"/>
      <c r="AS93" s="393"/>
      <c r="AT93" s="393"/>
      <c r="AU93" s="393"/>
      <c r="AV93" s="393"/>
      <c r="AW93" s="393"/>
      <c r="AX93" s="393"/>
      <c r="AY93" s="393"/>
      <c r="AZ93" s="393"/>
      <c r="BA93" s="393"/>
      <c r="BB93" s="393"/>
      <c r="BC93" s="393"/>
      <c r="BD93" s="393"/>
      <c r="BE93" s="393"/>
      <c r="BF93" s="393"/>
      <c r="BG93" s="393"/>
      <c r="BH93" s="393"/>
      <c r="BI93" s="58"/>
    </row>
    <row r="94" spans="1:69">
      <c r="B94" s="393" t="s">
        <v>204</v>
      </c>
      <c r="C94" s="393"/>
      <c r="D94" s="393"/>
      <c r="E94" s="393"/>
      <c r="F94" s="393"/>
      <c r="G94" s="393"/>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393"/>
      <c r="AL94" s="393"/>
      <c r="AM94" s="393"/>
      <c r="AN94" s="393"/>
      <c r="AO94" s="393"/>
      <c r="AP94" s="393"/>
      <c r="AQ94" s="393"/>
      <c r="AR94" s="393"/>
      <c r="AS94" s="393"/>
      <c r="AT94" s="393"/>
      <c r="AU94" s="393"/>
      <c r="AV94" s="393"/>
      <c r="AW94" s="393"/>
      <c r="AX94" s="393"/>
      <c r="AY94" s="393"/>
      <c r="AZ94" s="393"/>
      <c r="BA94" s="393"/>
      <c r="BB94" s="393"/>
      <c r="BC94" s="393"/>
      <c r="BD94" s="393"/>
      <c r="BE94" s="393"/>
      <c r="BF94" s="393"/>
      <c r="BG94" s="393"/>
      <c r="BH94" s="393"/>
      <c r="BI94" s="58"/>
    </row>
    <row r="95" spans="1:69">
      <c r="B95" s="393" t="s">
        <v>205</v>
      </c>
      <c r="C95" s="393"/>
      <c r="D95" s="393"/>
      <c r="E95" s="393"/>
      <c r="F95" s="393"/>
      <c r="G95" s="393"/>
      <c r="H95" s="393"/>
      <c r="I95" s="393"/>
      <c r="J95" s="393"/>
      <c r="K95" s="393"/>
      <c r="L95" s="393"/>
      <c r="M95" s="393"/>
      <c r="N95" s="393"/>
      <c r="O95" s="393"/>
      <c r="P95" s="393"/>
      <c r="Q95" s="393"/>
      <c r="R95" s="393"/>
      <c r="S95" s="393"/>
      <c r="T95" s="393"/>
      <c r="U95" s="393"/>
      <c r="V95" s="393"/>
      <c r="W95" s="393"/>
      <c r="X95" s="393"/>
      <c r="Y95" s="393"/>
      <c r="Z95" s="393"/>
      <c r="AA95" s="393"/>
      <c r="AB95" s="393"/>
      <c r="AC95" s="393"/>
      <c r="AD95" s="393"/>
      <c r="AE95" s="393"/>
      <c r="AF95" s="393"/>
      <c r="AG95" s="393"/>
      <c r="AH95" s="393"/>
      <c r="AI95" s="393"/>
      <c r="AJ95" s="393"/>
      <c r="AK95" s="393"/>
      <c r="AL95" s="393"/>
      <c r="AM95" s="393"/>
      <c r="AN95" s="393"/>
      <c r="AO95" s="393"/>
      <c r="AP95" s="393"/>
      <c r="AQ95" s="393"/>
      <c r="AR95" s="393"/>
      <c r="AS95" s="393"/>
      <c r="AT95" s="393"/>
      <c r="AU95" s="393"/>
      <c r="AV95" s="393"/>
      <c r="AW95" s="393"/>
      <c r="AX95" s="393"/>
      <c r="AY95" s="393"/>
      <c r="AZ95" s="393"/>
      <c r="BA95" s="393"/>
      <c r="BB95" s="393"/>
      <c r="BC95" s="393"/>
      <c r="BD95" s="393"/>
      <c r="BE95" s="393"/>
      <c r="BF95" s="393"/>
      <c r="BG95" s="393"/>
      <c r="BH95" s="393"/>
      <c r="BI95" s="58"/>
    </row>
    <row r="96" spans="1:69" ht="12" customHeight="1">
      <c r="B96" s="282" t="s">
        <v>206</v>
      </c>
      <c r="C96" s="282"/>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2"/>
      <c r="AN96" s="282"/>
      <c r="AO96" s="282"/>
      <c r="AP96" s="282"/>
      <c r="AQ96" s="282"/>
      <c r="AR96" s="282"/>
      <c r="AS96" s="282"/>
      <c r="AT96" s="282"/>
      <c r="AU96" s="282"/>
      <c r="AV96" s="282"/>
      <c r="AW96" s="282"/>
      <c r="AX96" s="282"/>
      <c r="AY96" s="282"/>
      <c r="AZ96" s="282"/>
      <c r="BA96" s="282"/>
      <c r="BB96" s="282"/>
      <c r="BC96" s="282"/>
      <c r="BD96" s="282"/>
      <c r="BE96" s="282"/>
      <c r="BF96" s="282"/>
      <c r="BG96" s="282"/>
      <c r="BH96" s="282"/>
      <c r="BI96" s="282"/>
      <c r="BJ96" s="282"/>
    </row>
    <row r="97" spans="1:69" ht="12" customHeight="1">
      <c r="B97" s="282"/>
      <c r="C97" s="282"/>
      <c r="D97" s="282"/>
      <c r="E97" s="282"/>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c r="AJ97" s="282"/>
      <c r="AK97" s="282"/>
      <c r="AL97" s="282"/>
      <c r="AM97" s="282"/>
      <c r="AN97" s="282"/>
      <c r="AO97" s="282"/>
      <c r="AP97" s="282"/>
      <c r="AQ97" s="282"/>
      <c r="AR97" s="282"/>
      <c r="AS97" s="282"/>
      <c r="AT97" s="282"/>
      <c r="AU97" s="282"/>
      <c r="AV97" s="282"/>
      <c r="AW97" s="282"/>
      <c r="AX97" s="282"/>
      <c r="AY97" s="282"/>
      <c r="AZ97" s="282"/>
      <c r="BA97" s="282"/>
      <c r="BB97" s="282"/>
      <c r="BC97" s="282"/>
      <c r="BD97" s="282"/>
      <c r="BE97" s="282"/>
      <c r="BF97" s="282"/>
      <c r="BG97" s="282"/>
      <c r="BH97" s="282"/>
      <c r="BI97" s="282"/>
      <c r="BJ97" s="282"/>
    </row>
    <row r="98" spans="1:69" ht="12" customHeight="1">
      <c r="B98" s="335" t="s">
        <v>185</v>
      </c>
      <c r="C98" s="335"/>
      <c r="D98" s="335"/>
      <c r="E98" s="335"/>
      <c r="F98" s="335"/>
      <c r="G98" s="335"/>
      <c r="H98" s="335"/>
      <c r="I98" s="335"/>
      <c r="J98" s="335"/>
      <c r="K98" s="335"/>
      <c r="L98" s="335"/>
      <c r="M98" s="335"/>
      <c r="N98" s="335"/>
      <c r="O98" s="335"/>
      <c r="P98" s="335"/>
      <c r="Q98" s="335"/>
      <c r="R98" s="335"/>
      <c r="S98" s="336"/>
      <c r="T98" s="336"/>
      <c r="U98" s="336"/>
      <c r="V98" s="335"/>
      <c r="W98" s="335"/>
      <c r="X98" s="335"/>
      <c r="Y98" s="335"/>
      <c r="Z98" s="336"/>
      <c r="AA98" s="336"/>
      <c r="AB98" s="336"/>
      <c r="AC98" s="336"/>
      <c r="AD98" s="336"/>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c r="BF98" s="336"/>
      <c r="BG98" s="336"/>
      <c r="BH98" s="336"/>
    </row>
    <row r="99" spans="1:69" ht="27.75" customHeight="1">
      <c r="B99" s="337" t="s">
        <v>186</v>
      </c>
      <c r="C99" s="338"/>
      <c r="D99" s="338"/>
      <c r="E99" s="339"/>
      <c r="F99" s="337" t="s">
        <v>187</v>
      </c>
      <c r="G99" s="338"/>
      <c r="H99" s="338"/>
      <c r="I99" s="339"/>
      <c r="J99" s="337" t="s">
        <v>188</v>
      </c>
      <c r="K99" s="338"/>
      <c r="L99" s="338"/>
      <c r="M99" s="338"/>
      <c r="N99" s="338"/>
      <c r="O99" s="339"/>
      <c r="P99" s="343" t="s">
        <v>189</v>
      </c>
      <c r="Q99" s="343"/>
      <c r="R99" s="343"/>
      <c r="S99" s="343" t="s">
        <v>190</v>
      </c>
      <c r="T99" s="343"/>
      <c r="U99" s="343"/>
      <c r="V99" s="343"/>
      <c r="W99" s="338" t="s">
        <v>191</v>
      </c>
      <c r="X99" s="338"/>
      <c r="Y99" s="339"/>
      <c r="Z99" s="343" t="s">
        <v>192</v>
      </c>
      <c r="AA99" s="343"/>
      <c r="AB99" s="343"/>
      <c r="AC99" s="343"/>
      <c r="AD99" s="343"/>
      <c r="AE99" s="337" t="s">
        <v>193</v>
      </c>
      <c r="AF99" s="339"/>
      <c r="AG99" s="343" t="s">
        <v>194</v>
      </c>
      <c r="AH99" s="343"/>
      <c r="AI99" s="343"/>
      <c r="AJ99" s="343"/>
      <c r="AK99" s="343"/>
      <c r="AL99" s="343" t="s">
        <v>195</v>
      </c>
      <c r="AM99" s="343"/>
      <c r="AN99" s="343"/>
      <c r="AO99" s="343"/>
      <c r="AP99" s="343"/>
      <c r="AQ99" s="337" t="s">
        <v>196</v>
      </c>
      <c r="AR99" s="338"/>
      <c r="AS99" s="338"/>
      <c r="AT99" s="338"/>
      <c r="AU99" s="339"/>
      <c r="AV99" s="344" t="s">
        <v>197</v>
      </c>
      <c r="AW99" s="345"/>
      <c r="AX99" s="346"/>
      <c r="AY99" s="350" t="s">
        <v>198</v>
      </c>
      <c r="AZ99" s="350"/>
      <c r="BA99" s="350"/>
      <c r="BB99" s="350" t="s">
        <v>199</v>
      </c>
      <c r="BC99" s="350"/>
      <c r="BD99" s="350"/>
      <c r="BE99" s="350"/>
      <c r="BF99" s="351" t="s">
        <v>22</v>
      </c>
      <c r="BG99" s="352"/>
      <c r="BH99" s="352"/>
      <c r="BI99" s="353"/>
      <c r="BP99" s="108"/>
      <c r="BQ99" s="108"/>
    </row>
    <row r="100" spans="1:69" ht="27.75" customHeight="1">
      <c r="B100" s="340"/>
      <c r="C100" s="341"/>
      <c r="D100" s="341"/>
      <c r="E100" s="342"/>
      <c r="F100" s="340"/>
      <c r="G100" s="341"/>
      <c r="H100" s="341"/>
      <c r="I100" s="342"/>
      <c r="J100" s="340"/>
      <c r="K100" s="341"/>
      <c r="L100" s="341"/>
      <c r="M100" s="341"/>
      <c r="N100" s="341"/>
      <c r="O100" s="342"/>
      <c r="P100" s="343"/>
      <c r="Q100" s="343"/>
      <c r="R100" s="343"/>
      <c r="S100" s="343"/>
      <c r="T100" s="343"/>
      <c r="U100" s="343"/>
      <c r="V100" s="343"/>
      <c r="W100" s="341"/>
      <c r="X100" s="341"/>
      <c r="Y100" s="342"/>
      <c r="Z100" s="343"/>
      <c r="AA100" s="343"/>
      <c r="AB100" s="343"/>
      <c r="AC100" s="343"/>
      <c r="AD100" s="343"/>
      <c r="AE100" s="340"/>
      <c r="AF100" s="342"/>
      <c r="AG100" s="343"/>
      <c r="AH100" s="343"/>
      <c r="AI100" s="343"/>
      <c r="AJ100" s="343"/>
      <c r="AK100" s="343"/>
      <c r="AL100" s="343"/>
      <c r="AM100" s="343"/>
      <c r="AN100" s="343"/>
      <c r="AO100" s="343"/>
      <c r="AP100" s="343"/>
      <c r="AQ100" s="340"/>
      <c r="AR100" s="341"/>
      <c r="AS100" s="341"/>
      <c r="AT100" s="341"/>
      <c r="AU100" s="342"/>
      <c r="AV100" s="347"/>
      <c r="AW100" s="348"/>
      <c r="AX100" s="349"/>
      <c r="AY100" s="350"/>
      <c r="AZ100" s="350"/>
      <c r="BA100" s="350"/>
      <c r="BB100" s="350"/>
      <c r="BC100" s="350"/>
      <c r="BD100" s="350"/>
      <c r="BE100" s="350"/>
      <c r="BF100" s="354"/>
      <c r="BG100" s="355"/>
      <c r="BH100" s="355"/>
      <c r="BI100" s="356"/>
      <c r="BP100" s="108"/>
      <c r="BQ100" s="108"/>
    </row>
    <row r="101" spans="1:69" ht="91.5" customHeight="1">
      <c r="B101" s="327" t="s">
        <v>432</v>
      </c>
      <c r="C101" s="328"/>
      <c r="D101" s="328"/>
      <c r="E101" s="329"/>
      <c r="F101" s="327" t="s">
        <v>433</v>
      </c>
      <c r="G101" s="328"/>
      <c r="H101" s="328"/>
      <c r="I101" s="329"/>
      <c r="J101" s="327" t="s">
        <v>434</v>
      </c>
      <c r="K101" s="328"/>
      <c r="L101" s="328"/>
      <c r="M101" s="328"/>
      <c r="N101" s="328"/>
      <c r="O101" s="329"/>
      <c r="P101" s="327" t="s">
        <v>408</v>
      </c>
      <c r="Q101" s="328"/>
      <c r="R101" s="329"/>
      <c r="S101" s="330" t="s">
        <v>515</v>
      </c>
      <c r="T101" s="330"/>
      <c r="U101" s="330"/>
      <c r="V101" s="330"/>
      <c r="W101" s="321" t="s">
        <v>436</v>
      </c>
      <c r="X101" s="322"/>
      <c r="Y101" s="323"/>
      <c r="Z101" s="324">
        <v>27500000</v>
      </c>
      <c r="AA101" s="324"/>
      <c r="AB101" s="324"/>
      <c r="AC101" s="324"/>
      <c r="AD101" s="324"/>
      <c r="AE101" s="325">
        <v>1</v>
      </c>
      <c r="AF101" s="326"/>
      <c r="AG101" s="324">
        <v>27500000</v>
      </c>
      <c r="AH101" s="324"/>
      <c r="AI101" s="324"/>
      <c r="AJ101" s="324"/>
      <c r="AK101" s="324"/>
      <c r="AL101" s="311">
        <v>12500000</v>
      </c>
      <c r="AM101" s="312"/>
      <c r="AN101" s="312"/>
      <c r="AO101" s="312"/>
      <c r="AP101" s="313"/>
      <c r="AQ101" s="314">
        <v>6300000</v>
      </c>
      <c r="AR101" s="314"/>
      <c r="AS101" s="314"/>
      <c r="AT101" s="314"/>
      <c r="AU101" s="314"/>
      <c r="AV101" s="315" t="s">
        <v>435</v>
      </c>
      <c r="AW101" s="315"/>
      <c r="AX101" s="315"/>
      <c r="AY101" s="316">
        <v>7</v>
      </c>
      <c r="AZ101" s="316"/>
      <c r="BA101" s="316"/>
      <c r="BB101" s="317">
        <f>IFERROR((AG101+AQ101)/AY101,"")</f>
        <v>4828571.4285714282</v>
      </c>
      <c r="BC101" s="317"/>
      <c r="BD101" s="317"/>
      <c r="BE101" s="317"/>
      <c r="BF101" s="318" t="s">
        <v>591</v>
      </c>
      <c r="BG101" s="319"/>
      <c r="BH101" s="319"/>
      <c r="BI101" s="320"/>
    </row>
    <row r="102" spans="1:69" ht="12" customHeight="1">
      <c r="B102" s="327"/>
      <c r="C102" s="328"/>
      <c r="D102" s="328"/>
      <c r="E102" s="329"/>
      <c r="F102" s="327"/>
      <c r="G102" s="328"/>
      <c r="H102" s="328"/>
      <c r="I102" s="329"/>
      <c r="J102" s="327"/>
      <c r="K102" s="328"/>
      <c r="L102" s="328"/>
      <c r="M102" s="328"/>
      <c r="N102" s="328"/>
      <c r="O102" s="329"/>
      <c r="P102" s="327"/>
      <c r="Q102" s="328"/>
      <c r="R102" s="329"/>
      <c r="S102" s="330"/>
      <c r="T102" s="330"/>
      <c r="U102" s="330"/>
      <c r="V102" s="330"/>
      <c r="W102" s="321"/>
      <c r="X102" s="322"/>
      <c r="Y102" s="323"/>
      <c r="Z102" s="331"/>
      <c r="AA102" s="331"/>
      <c r="AB102" s="331"/>
      <c r="AC102" s="331"/>
      <c r="AD102" s="331"/>
      <c r="AE102" s="325"/>
      <c r="AF102" s="326"/>
      <c r="AG102" s="331"/>
      <c r="AH102" s="331"/>
      <c r="AI102" s="331"/>
      <c r="AJ102" s="331"/>
      <c r="AK102" s="331"/>
      <c r="AL102" s="311"/>
      <c r="AM102" s="312"/>
      <c r="AN102" s="312"/>
      <c r="AO102" s="312"/>
      <c r="AP102" s="313"/>
      <c r="AQ102" s="314"/>
      <c r="AR102" s="314"/>
      <c r="AS102" s="314"/>
      <c r="AT102" s="314"/>
      <c r="AU102" s="314"/>
      <c r="AV102" s="315"/>
      <c r="AW102" s="315"/>
      <c r="AX102" s="315"/>
      <c r="AY102" s="316"/>
      <c r="AZ102" s="316"/>
      <c r="BA102" s="316"/>
      <c r="BB102" s="289" t="str">
        <f>IFERROR((AG102+AQ102)/AY102,"")</f>
        <v/>
      </c>
      <c r="BC102" s="289"/>
      <c r="BD102" s="289"/>
      <c r="BE102" s="289"/>
      <c r="BF102" s="290"/>
      <c r="BG102" s="290"/>
      <c r="BH102" s="290"/>
      <c r="BI102" s="290"/>
    </row>
    <row r="103" spans="1:69" ht="12" customHeight="1" thickBot="1">
      <c r="B103" s="300"/>
      <c r="C103" s="301"/>
      <c r="D103" s="301"/>
      <c r="E103" s="302"/>
      <c r="F103" s="300"/>
      <c r="G103" s="301"/>
      <c r="H103" s="301"/>
      <c r="I103" s="302"/>
      <c r="J103" s="300"/>
      <c r="K103" s="301"/>
      <c r="L103" s="301"/>
      <c r="M103" s="301"/>
      <c r="N103" s="301"/>
      <c r="O103" s="302"/>
      <c r="P103" s="300"/>
      <c r="Q103" s="301"/>
      <c r="R103" s="302"/>
      <c r="S103" s="303"/>
      <c r="T103" s="303"/>
      <c r="U103" s="303"/>
      <c r="V103" s="303"/>
      <c r="W103" s="304"/>
      <c r="X103" s="305"/>
      <c r="Y103" s="306"/>
      <c r="Z103" s="307"/>
      <c r="AA103" s="307"/>
      <c r="AB103" s="307"/>
      <c r="AC103" s="307"/>
      <c r="AD103" s="307"/>
      <c r="AE103" s="308"/>
      <c r="AF103" s="309"/>
      <c r="AG103" s="310"/>
      <c r="AH103" s="310"/>
      <c r="AI103" s="310"/>
      <c r="AJ103" s="310"/>
      <c r="AK103" s="310"/>
      <c r="AL103" s="283"/>
      <c r="AM103" s="284"/>
      <c r="AN103" s="284"/>
      <c r="AO103" s="284"/>
      <c r="AP103" s="285"/>
      <c r="AQ103" s="286"/>
      <c r="AR103" s="286"/>
      <c r="AS103" s="286"/>
      <c r="AT103" s="286"/>
      <c r="AU103" s="286"/>
      <c r="AV103" s="287"/>
      <c r="AW103" s="287"/>
      <c r="AX103" s="287"/>
      <c r="AY103" s="288"/>
      <c r="AZ103" s="288"/>
      <c r="BA103" s="288"/>
      <c r="BB103" s="289" t="str">
        <f>IFERROR((AG103+AQ103)/AY103,"")</f>
        <v/>
      </c>
      <c r="BC103" s="289"/>
      <c r="BD103" s="289"/>
      <c r="BE103" s="289"/>
      <c r="BF103" s="290"/>
      <c r="BG103" s="290"/>
      <c r="BH103" s="290"/>
      <c r="BI103" s="290"/>
    </row>
    <row r="104" spans="1:69" ht="30" customHeight="1" thickBot="1">
      <c r="B104" s="291" t="s">
        <v>200</v>
      </c>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3">
        <f>IF(SUM(AG101:AK103)=0,"",SUM(AG101:AK103))</f>
        <v>27500000</v>
      </c>
      <c r="AH104" s="294"/>
      <c r="AI104" s="294"/>
      <c r="AJ104" s="294"/>
      <c r="AK104" s="294"/>
      <c r="AL104" s="293">
        <f>IF(SUM(AL101:AP103)=0,"",SUM(AL101:AP103))</f>
        <v>12500000</v>
      </c>
      <c r="AM104" s="294"/>
      <c r="AN104" s="294"/>
      <c r="AO104" s="294"/>
      <c r="AP104" s="294"/>
      <c r="AQ104" s="293">
        <f>IF(SUM(AQ101:AU103)=0,"",SUM(AQ101:AU103))</f>
        <v>6300000</v>
      </c>
      <c r="AR104" s="294"/>
      <c r="AS104" s="294"/>
      <c r="AT104" s="294"/>
      <c r="AU104" s="294"/>
      <c r="AV104" s="295" t="s">
        <v>201</v>
      </c>
      <c r="AW104" s="296"/>
      <c r="AX104" s="296"/>
      <c r="AY104" s="296"/>
      <c r="AZ104" s="296"/>
      <c r="BA104" s="296"/>
      <c r="BB104" s="297">
        <f>IF(SUM(BB101:BE103)=0,"",SUM(BB101:BE103))</f>
        <v>4828571.4285714282</v>
      </c>
      <c r="BC104" s="297"/>
      <c r="BD104" s="297"/>
      <c r="BE104" s="298"/>
      <c r="BF104" s="299"/>
      <c r="BG104" s="290"/>
      <c r="BH104" s="290"/>
      <c r="BI104" s="290"/>
    </row>
    <row r="105" spans="1:69" ht="12" customHeight="1">
      <c r="B105" s="281" t="s">
        <v>202</v>
      </c>
      <c r="C105" s="281"/>
      <c r="D105" s="281"/>
      <c r="E105" s="281"/>
      <c r="F105" s="281"/>
      <c r="G105" s="281"/>
      <c r="H105" s="281"/>
      <c r="I105" s="281"/>
      <c r="J105" s="281"/>
      <c r="K105" s="281"/>
      <c r="L105" s="281"/>
      <c r="M105" s="281"/>
      <c r="N105" s="281"/>
      <c r="O105" s="281"/>
      <c r="P105" s="281"/>
      <c r="Q105" s="281"/>
      <c r="R105" s="281"/>
      <c r="S105" s="281"/>
      <c r="T105" s="281"/>
      <c r="U105" s="281"/>
      <c r="V105" s="281"/>
      <c r="W105" s="281"/>
      <c r="X105" s="281"/>
      <c r="Y105" s="281"/>
      <c r="Z105" s="281"/>
      <c r="AA105" s="281"/>
      <c r="AB105" s="281"/>
      <c r="AC105" s="281"/>
      <c r="AD105" s="281"/>
      <c r="AE105" s="281"/>
      <c r="AF105" s="281"/>
      <c r="AG105" s="281"/>
      <c r="AH105" s="281"/>
      <c r="AI105" s="281"/>
      <c r="AJ105" s="281"/>
      <c r="AK105" s="281"/>
      <c r="AL105" s="281"/>
      <c r="AM105" s="281"/>
      <c r="AN105" s="281"/>
      <c r="AO105" s="281"/>
      <c r="AP105" s="281"/>
      <c r="AQ105" s="281"/>
      <c r="AR105" s="281"/>
      <c r="AS105" s="281"/>
      <c r="AT105" s="281"/>
      <c r="AU105" s="281"/>
      <c r="AV105" s="281"/>
      <c r="AW105" s="281"/>
      <c r="AX105" s="281"/>
      <c r="AY105" s="281"/>
      <c r="AZ105" s="281"/>
      <c r="BA105" s="281"/>
      <c r="BB105" s="281"/>
      <c r="BC105" s="281"/>
      <c r="BD105" s="281"/>
      <c r="BE105" s="281"/>
      <c r="BF105" s="281"/>
      <c r="BG105" s="281"/>
      <c r="BH105" s="281"/>
      <c r="BI105" s="281"/>
    </row>
    <row r="106" spans="1:69" ht="12" customHeight="1">
      <c r="B106" s="281" t="s">
        <v>203</v>
      </c>
      <c r="C106" s="281"/>
      <c r="D106" s="281"/>
      <c r="E106" s="281"/>
      <c r="F106" s="281"/>
      <c r="G106" s="281"/>
      <c r="H106" s="281"/>
      <c r="I106" s="281"/>
      <c r="J106" s="281"/>
      <c r="K106" s="281"/>
      <c r="L106" s="281"/>
      <c r="M106" s="281"/>
      <c r="N106" s="281"/>
      <c r="O106" s="281"/>
      <c r="P106" s="281"/>
      <c r="Q106" s="281"/>
      <c r="R106" s="281"/>
      <c r="S106" s="281"/>
      <c r="T106" s="281"/>
      <c r="U106" s="281"/>
      <c r="V106" s="281"/>
      <c r="W106" s="281"/>
      <c r="X106" s="281"/>
      <c r="Y106" s="281"/>
      <c r="Z106" s="281"/>
      <c r="AA106" s="281"/>
      <c r="AB106" s="281"/>
      <c r="AC106" s="281"/>
      <c r="AD106" s="281"/>
      <c r="AE106" s="281"/>
      <c r="AF106" s="281"/>
      <c r="AG106" s="281"/>
      <c r="AH106" s="281"/>
      <c r="AI106" s="281"/>
      <c r="AJ106" s="281"/>
      <c r="AK106" s="281"/>
      <c r="AL106" s="281"/>
      <c r="AM106" s="281"/>
      <c r="AN106" s="281"/>
      <c r="AO106" s="281"/>
      <c r="AP106" s="281"/>
      <c r="AQ106" s="281"/>
      <c r="AR106" s="281"/>
      <c r="AS106" s="281"/>
      <c r="AT106" s="281"/>
      <c r="AU106" s="281"/>
      <c r="AV106" s="281"/>
      <c r="AW106" s="281"/>
      <c r="AX106" s="281"/>
      <c r="AY106" s="281"/>
      <c r="AZ106" s="281"/>
      <c r="BA106" s="281"/>
      <c r="BB106" s="281"/>
      <c r="BC106" s="281"/>
      <c r="BD106" s="281"/>
      <c r="BE106" s="281"/>
      <c r="BF106" s="281"/>
      <c r="BG106" s="281"/>
      <c r="BH106" s="281"/>
      <c r="BI106" s="59"/>
    </row>
    <row r="107" spans="1:69" ht="12" customHeight="1">
      <c r="B107" s="281" t="s">
        <v>204</v>
      </c>
      <c r="C107" s="281"/>
      <c r="D107" s="281"/>
      <c r="E107" s="281"/>
      <c r="F107" s="281"/>
      <c r="G107" s="281"/>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281"/>
      <c r="AE107" s="281"/>
      <c r="AF107" s="281"/>
      <c r="AG107" s="281"/>
      <c r="AH107" s="281"/>
      <c r="AI107" s="281"/>
      <c r="AJ107" s="281"/>
      <c r="AK107" s="281"/>
      <c r="AL107" s="281"/>
      <c r="AM107" s="281"/>
      <c r="AN107" s="281"/>
      <c r="AO107" s="281"/>
      <c r="AP107" s="281"/>
      <c r="AQ107" s="281"/>
      <c r="AR107" s="281"/>
      <c r="AS107" s="281"/>
      <c r="AT107" s="281"/>
      <c r="AU107" s="281"/>
      <c r="AV107" s="281"/>
      <c r="AW107" s="281"/>
      <c r="AX107" s="281"/>
      <c r="AY107" s="281"/>
      <c r="AZ107" s="281"/>
      <c r="BA107" s="281"/>
      <c r="BB107" s="281"/>
      <c r="BC107" s="281"/>
      <c r="BD107" s="281"/>
      <c r="BE107" s="281"/>
      <c r="BF107" s="281"/>
      <c r="BG107" s="281"/>
      <c r="BH107" s="281"/>
      <c r="BI107" s="59"/>
    </row>
    <row r="108" spans="1:69" ht="12" customHeight="1">
      <c r="B108" s="281" t="s">
        <v>205</v>
      </c>
      <c r="C108" s="281"/>
      <c r="D108" s="281"/>
      <c r="E108" s="281"/>
      <c r="F108" s="281"/>
      <c r="G108" s="281"/>
      <c r="H108" s="28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c r="AI108" s="281"/>
      <c r="AJ108" s="281"/>
      <c r="AK108" s="281"/>
      <c r="AL108" s="281"/>
      <c r="AM108" s="281"/>
      <c r="AN108" s="281"/>
      <c r="AO108" s="281"/>
      <c r="AP108" s="281"/>
      <c r="AQ108" s="281"/>
      <c r="AR108" s="281"/>
      <c r="AS108" s="281"/>
      <c r="AT108" s="281"/>
      <c r="AU108" s="281"/>
      <c r="AV108" s="281"/>
      <c r="AW108" s="281"/>
      <c r="AX108" s="281"/>
      <c r="AY108" s="281"/>
      <c r="AZ108" s="281"/>
      <c r="BA108" s="281"/>
      <c r="BB108" s="281"/>
      <c r="BC108" s="281"/>
      <c r="BD108" s="281"/>
      <c r="BE108" s="281"/>
      <c r="BF108" s="281"/>
      <c r="BG108" s="281"/>
      <c r="BH108" s="281"/>
      <c r="BI108" s="59"/>
    </row>
    <row r="109" spans="1:69" ht="12" customHeight="1">
      <c r="B109" s="282" t="s">
        <v>206</v>
      </c>
      <c r="C109" s="282"/>
      <c r="D109" s="282"/>
      <c r="E109" s="282"/>
      <c r="F109" s="282"/>
      <c r="G109" s="282"/>
      <c r="H109" s="282"/>
      <c r="I109" s="282"/>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2"/>
      <c r="AF109" s="282"/>
      <c r="AG109" s="282"/>
      <c r="AH109" s="282"/>
      <c r="AI109" s="282"/>
      <c r="AJ109" s="282"/>
      <c r="AK109" s="282"/>
      <c r="AL109" s="282"/>
      <c r="AM109" s="282"/>
      <c r="AN109" s="282"/>
      <c r="AO109" s="282"/>
      <c r="AP109" s="282"/>
      <c r="AQ109" s="282"/>
      <c r="AR109" s="282"/>
      <c r="AS109" s="282"/>
      <c r="AT109" s="282"/>
      <c r="AU109" s="282"/>
      <c r="AV109" s="282"/>
      <c r="AW109" s="282"/>
      <c r="AX109" s="282"/>
      <c r="AY109" s="282"/>
      <c r="AZ109" s="282"/>
      <c r="BA109" s="282"/>
      <c r="BB109" s="282"/>
      <c r="BC109" s="282"/>
      <c r="BD109" s="282"/>
      <c r="BE109" s="282"/>
      <c r="BF109" s="282"/>
      <c r="BG109" s="282"/>
      <c r="BH109" s="282"/>
      <c r="BI109" s="282"/>
      <c r="BJ109" s="282"/>
    </row>
    <row r="110" spans="1:69" ht="12" customHeight="1">
      <c r="B110" s="282"/>
      <c r="C110" s="282"/>
      <c r="D110" s="282"/>
      <c r="E110" s="282"/>
      <c r="F110" s="282"/>
      <c r="G110" s="282"/>
      <c r="H110" s="282"/>
      <c r="I110" s="282"/>
      <c r="J110" s="282"/>
      <c r="K110" s="282"/>
      <c r="L110" s="282"/>
      <c r="M110" s="282"/>
      <c r="N110" s="282"/>
      <c r="O110" s="282"/>
      <c r="P110" s="282"/>
      <c r="Q110" s="282"/>
      <c r="R110" s="282"/>
      <c r="S110" s="282"/>
      <c r="T110" s="282"/>
      <c r="U110" s="282"/>
      <c r="V110" s="282"/>
      <c r="W110" s="282"/>
      <c r="X110" s="282"/>
      <c r="Y110" s="282"/>
      <c r="Z110" s="282"/>
      <c r="AA110" s="282"/>
      <c r="AB110" s="282"/>
      <c r="AC110" s="282"/>
      <c r="AD110" s="282"/>
      <c r="AE110" s="282"/>
      <c r="AF110" s="282"/>
      <c r="AG110" s="282"/>
      <c r="AH110" s="282"/>
      <c r="AI110" s="282"/>
      <c r="AJ110" s="282"/>
      <c r="AK110" s="282"/>
      <c r="AL110" s="282"/>
      <c r="AM110" s="282"/>
      <c r="AN110" s="282"/>
      <c r="AO110" s="282"/>
      <c r="AP110" s="282"/>
      <c r="AQ110" s="282"/>
      <c r="AR110" s="282"/>
      <c r="AS110" s="282"/>
      <c r="AT110" s="282"/>
      <c r="AU110" s="282"/>
      <c r="AV110" s="282"/>
      <c r="AW110" s="282"/>
      <c r="AX110" s="282"/>
      <c r="AY110" s="282"/>
      <c r="AZ110" s="282"/>
      <c r="BA110" s="282"/>
      <c r="BB110" s="282"/>
      <c r="BC110" s="282"/>
      <c r="BD110" s="282"/>
      <c r="BE110" s="282"/>
      <c r="BF110" s="282"/>
      <c r="BG110" s="282"/>
      <c r="BH110" s="282"/>
      <c r="BI110" s="282"/>
      <c r="BJ110" s="282"/>
    </row>
    <row r="111" spans="1:69" ht="16.5" customHeight="1">
      <c r="A111" s="5"/>
      <c r="B111" s="822" t="s">
        <v>207</v>
      </c>
      <c r="C111" s="822"/>
      <c r="D111" s="822"/>
      <c r="E111" s="822"/>
      <c r="F111" s="822"/>
      <c r="G111" s="822"/>
      <c r="H111" s="822"/>
      <c r="I111" s="822"/>
      <c r="J111" s="822"/>
      <c r="K111" s="822"/>
      <c r="L111" s="822"/>
      <c r="M111" s="822"/>
      <c r="N111" s="822"/>
      <c r="O111" s="822"/>
      <c r="P111" s="822"/>
      <c r="Q111" s="822"/>
      <c r="R111" s="822"/>
      <c r="S111" s="822"/>
      <c r="T111" s="822"/>
      <c r="U111" s="822"/>
      <c r="V111" s="822"/>
      <c r="W111" s="822"/>
      <c r="X111" s="822"/>
      <c r="Y111" s="822"/>
      <c r="Z111" s="822"/>
      <c r="AA111" s="822"/>
      <c r="AB111" s="822"/>
      <c r="AC111" s="822"/>
      <c r="AD111" s="822"/>
      <c r="AE111" s="822"/>
      <c r="AF111" s="822"/>
      <c r="AG111" s="822"/>
      <c r="AH111" s="822"/>
      <c r="AI111" s="822"/>
      <c r="AJ111" s="822"/>
      <c r="AK111" s="822"/>
      <c r="AL111" s="822"/>
      <c r="AM111" s="822"/>
      <c r="AN111" s="822"/>
      <c r="AO111" s="822"/>
      <c r="AP111" s="822"/>
      <c r="AQ111" s="822"/>
      <c r="AR111" s="822"/>
      <c r="AS111" s="822"/>
      <c r="AT111" s="822"/>
      <c r="AU111" s="822"/>
      <c r="AV111" s="822"/>
      <c r="AW111" s="822"/>
      <c r="AX111" s="822"/>
      <c r="AY111" s="822"/>
      <c r="AZ111" s="822"/>
      <c r="BA111" s="823"/>
      <c r="BB111" s="823"/>
      <c r="BC111" s="823"/>
      <c r="BD111" s="823"/>
      <c r="BE111" s="823"/>
      <c r="BF111" s="823"/>
      <c r="BG111" s="823"/>
      <c r="BH111" s="823"/>
      <c r="BI111" s="5"/>
    </row>
    <row r="112" spans="1:69" s="5" customFormat="1" ht="18" customHeight="1">
      <c r="B112" s="215" t="s">
        <v>208</v>
      </c>
      <c r="C112" s="215"/>
      <c r="D112" s="215"/>
      <c r="E112" s="215"/>
      <c r="F112" s="215"/>
      <c r="G112" s="215"/>
      <c r="H112" s="215"/>
      <c r="I112" s="215"/>
      <c r="J112" s="215"/>
      <c r="K112" s="215"/>
      <c r="L112" s="215"/>
      <c r="M112" s="215"/>
      <c r="N112" s="215"/>
      <c r="O112" s="215"/>
      <c r="P112" s="215"/>
      <c r="Q112" s="468" t="s">
        <v>209</v>
      </c>
      <c r="R112" s="468"/>
      <c r="S112" s="468"/>
      <c r="T112" s="468" t="s">
        <v>210</v>
      </c>
      <c r="U112" s="468"/>
      <c r="V112" s="468"/>
      <c r="W112" s="808" t="s">
        <v>211</v>
      </c>
      <c r="X112" s="808"/>
      <c r="Y112" s="808"/>
      <c r="Z112" s="468" t="s">
        <v>212</v>
      </c>
      <c r="AA112" s="468"/>
      <c r="AB112" s="468"/>
      <c r="AC112" s="468" t="s">
        <v>213</v>
      </c>
      <c r="AD112" s="468"/>
      <c r="AE112" s="468"/>
      <c r="AF112" s="468" t="s">
        <v>214</v>
      </c>
      <c r="AG112" s="468"/>
      <c r="AH112" s="468"/>
      <c r="AI112" s="468" t="s">
        <v>215</v>
      </c>
      <c r="AJ112" s="468"/>
      <c r="AK112" s="468"/>
      <c r="AL112" s="468" t="s">
        <v>216</v>
      </c>
      <c r="AM112" s="468"/>
      <c r="AN112" s="468"/>
      <c r="AO112" s="469" t="s">
        <v>217</v>
      </c>
      <c r="AP112" s="705"/>
      <c r="AQ112" s="706"/>
      <c r="AR112" s="468" t="s">
        <v>218</v>
      </c>
      <c r="AS112" s="468"/>
      <c r="AT112" s="468"/>
      <c r="AU112" s="468" t="s">
        <v>219</v>
      </c>
      <c r="AV112" s="468"/>
      <c r="AW112" s="468"/>
      <c r="AX112" s="468" t="s">
        <v>220</v>
      </c>
      <c r="AY112" s="468"/>
      <c r="AZ112" s="468"/>
      <c r="BA112" s="376" t="s">
        <v>221</v>
      </c>
      <c r="BB112" s="376"/>
      <c r="BC112" s="376"/>
      <c r="BD112" s="376"/>
      <c r="BE112" s="376"/>
      <c r="BF112" s="376"/>
      <c r="BG112" s="376"/>
      <c r="BH112" s="376"/>
      <c r="BI112" s="376"/>
    </row>
    <row r="113" spans="1:94" s="5" customFormat="1" ht="18" customHeight="1">
      <c r="B113" s="215"/>
      <c r="C113" s="215"/>
      <c r="D113" s="215"/>
      <c r="E113" s="215"/>
      <c r="F113" s="215"/>
      <c r="G113" s="215"/>
      <c r="H113" s="215"/>
      <c r="I113" s="215"/>
      <c r="J113" s="215"/>
      <c r="K113" s="215"/>
      <c r="L113" s="215"/>
      <c r="M113" s="215"/>
      <c r="N113" s="215"/>
      <c r="O113" s="215"/>
      <c r="P113" s="215"/>
      <c r="Q113" s="28">
        <v>1</v>
      </c>
      <c r="R113" s="31">
        <v>10</v>
      </c>
      <c r="S113" s="30">
        <v>20</v>
      </c>
      <c r="T113" s="28">
        <v>1</v>
      </c>
      <c r="U113" s="31">
        <v>10</v>
      </c>
      <c r="V113" s="30">
        <v>20</v>
      </c>
      <c r="W113" s="28">
        <v>1</v>
      </c>
      <c r="X113" s="31">
        <v>10</v>
      </c>
      <c r="Y113" s="30">
        <v>20</v>
      </c>
      <c r="Z113" s="28">
        <v>1</v>
      </c>
      <c r="AA113" s="31">
        <v>10</v>
      </c>
      <c r="AB113" s="30">
        <v>20</v>
      </c>
      <c r="AC113" s="28">
        <v>1</v>
      </c>
      <c r="AD113" s="31">
        <v>10</v>
      </c>
      <c r="AE113" s="30">
        <v>20</v>
      </c>
      <c r="AF113" s="28">
        <v>1</v>
      </c>
      <c r="AG113" s="31">
        <v>10</v>
      </c>
      <c r="AH113" s="30">
        <v>20</v>
      </c>
      <c r="AI113" s="28">
        <v>1</v>
      </c>
      <c r="AJ113" s="31">
        <v>10</v>
      </c>
      <c r="AK113" s="30">
        <v>20</v>
      </c>
      <c r="AL113" s="28">
        <v>1</v>
      </c>
      <c r="AM113" s="31">
        <v>10</v>
      </c>
      <c r="AN113" s="30">
        <v>20</v>
      </c>
      <c r="AO113" s="28">
        <v>1</v>
      </c>
      <c r="AP113" s="31">
        <v>10</v>
      </c>
      <c r="AQ113" s="30">
        <v>20</v>
      </c>
      <c r="AR113" s="28">
        <v>1</v>
      </c>
      <c r="AS113" s="31">
        <v>10</v>
      </c>
      <c r="AT113" s="30">
        <v>20</v>
      </c>
      <c r="AU113" s="28">
        <v>1</v>
      </c>
      <c r="AV113" s="31">
        <v>10</v>
      </c>
      <c r="AW113" s="30">
        <v>20</v>
      </c>
      <c r="AX113" s="28">
        <v>1</v>
      </c>
      <c r="AY113" s="31">
        <v>10</v>
      </c>
      <c r="AZ113" s="30">
        <v>20</v>
      </c>
      <c r="BA113" s="376"/>
      <c r="BB113" s="376"/>
      <c r="BC113" s="376"/>
      <c r="BD113" s="376"/>
      <c r="BE113" s="376"/>
      <c r="BF113" s="376"/>
      <c r="BG113" s="376"/>
      <c r="BH113" s="376"/>
      <c r="BI113" s="376"/>
    </row>
    <row r="114" spans="1:94" s="5" customFormat="1" ht="18" customHeight="1">
      <c r="B114" s="572" t="s">
        <v>222</v>
      </c>
      <c r="C114" s="572"/>
      <c r="D114" s="572"/>
      <c r="E114" s="572"/>
      <c r="F114" s="572"/>
      <c r="G114" s="572"/>
      <c r="H114" s="572"/>
      <c r="I114" s="572"/>
      <c r="J114" s="572"/>
      <c r="K114" s="572"/>
      <c r="L114" s="572"/>
      <c r="M114" s="572"/>
      <c r="N114" s="572"/>
      <c r="O114" s="572"/>
      <c r="P114" s="572"/>
      <c r="Q114" s="572"/>
      <c r="R114" s="572"/>
      <c r="S114" s="572"/>
      <c r="T114" s="572"/>
      <c r="U114" s="572"/>
      <c r="V114" s="572"/>
      <c r="W114" s="572"/>
      <c r="X114" s="572"/>
      <c r="Y114" s="572"/>
      <c r="Z114" s="572"/>
      <c r="AA114" s="572"/>
      <c r="AB114" s="572"/>
      <c r="AC114" s="572"/>
      <c r="AD114" s="572"/>
      <c r="AE114" s="572"/>
      <c r="AF114" s="572"/>
      <c r="AG114" s="572"/>
      <c r="AH114" s="572"/>
      <c r="AI114" s="572"/>
      <c r="AJ114" s="572"/>
      <c r="AK114" s="572"/>
      <c r="AL114" s="572"/>
      <c r="AM114" s="572"/>
      <c r="AN114" s="572"/>
      <c r="AO114" s="572"/>
      <c r="AP114" s="572"/>
      <c r="AQ114" s="572"/>
      <c r="AR114" s="572"/>
      <c r="AS114" s="572"/>
      <c r="AT114" s="572"/>
      <c r="AU114" s="572"/>
      <c r="AV114" s="572"/>
      <c r="AW114" s="572"/>
      <c r="AX114" s="572"/>
      <c r="AY114" s="572"/>
      <c r="AZ114" s="572"/>
      <c r="BA114" s="572"/>
      <c r="BB114" s="572"/>
      <c r="BC114" s="572"/>
      <c r="BD114" s="572"/>
      <c r="BE114" s="572"/>
      <c r="BF114" s="572"/>
      <c r="BG114" s="572"/>
      <c r="BH114" s="572"/>
      <c r="BI114" s="572"/>
    </row>
    <row r="115" spans="1:94" s="5" customFormat="1" ht="18" customHeight="1">
      <c r="B115" s="93" t="s">
        <v>223</v>
      </c>
      <c r="C115" s="821" t="s">
        <v>224</v>
      </c>
      <c r="D115" s="578"/>
      <c r="E115" s="578"/>
      <c r="F115" s="578"/>
      <c r="G115" s="578"/>
      <c r="H115" s="578"/>
      <c r="I115" s="578"/>
      <c r="J115" s="578"/>
      <c r="K115" s="578"/>
      <c r="L115" s="578"/>
      <c r="M115" s="578"/>
      <c r="N115" s="578"/>
      <c r="O115" s="578"/>
      <c r="P115" s="578"/>
      <c r="Q115" s="578"/>
      <c r="R115" s="578"/>
      <c r="S115" s="578"/>
      <c r="T115" s="578"/>
      <c r="U115" s="578"/>
      <c r="V115" s="578"/>
      <c r="W115" s="578"/>
      <c r="X115" s="578"/>
      <c r="Y115" s="578"/>
      <c r="Z115" s="578"/>
      <c r="AA115" s="578"/>
      <c r="AB115" s="578"/>
      <c r="AC115" s="578"/>
      <c r="AD115" s="578"/>
      <c r="AE115" s="578"/>
      <c r="AF115" s="578"/>
      <c r="AG115" s="578"/>
      <c r="AH115" s="578"/>
      <c r="AI115" s="578"/>
      <c r="AJ115" s="578"/>
      <c r="AK115" s="578"/>
      <c r="AL115" s="578"/>
      <c r="AM115" s="578"/>
      <c r="AN115" s="578"/>
      <c r="AO115" s="578"/>
      <c r="AP115" s="578"/>
      <c r="AQ115" s="578"/>
      <c r="AR115" s="578"/>
      <c r="AS115" s="578"/>
      <c r="AT115" s="578"/>
      <c r="AU115" s="578"/>
      <c r="AV115" s="578"/>
      <c r="AW115" s="578"/>
      <c r="AX115" s="578"/>
      <c r="AY115" s="578"/>
      <c r="AZ115" s="578"/>
      <c r="BA115" s="578"/>
      <c r="BB115" s="578"/>
      <c r="BC115" s="578"/>
      <c r="BD115" s="578"/>
      <c r="BE115" s="578"/>
      <c r="BF115" s="578"/>
      <c r="BG115" s="578"/>
      <c r="BH115" s="578"/>
      <c r="BI115" s="578"/>
    </row>
    <row r="116" spans="1:94" s="5" customFormat="1" ht="18" customHeight="1">
      <c r="B116" s="94"/>
      <c r="C116" s="95" t="s">
        <v>225</v>
      </c>
      <c r="D116" s="593"/>
      <c r="E116" s="592"/>
      <c r="F116" s="592"/>
      <c r="G116" s="592"/>
      <c r="H116" s="592"/>
      <c r="I116" s="592"/>
      <c r="J116" s="592"/>
      <c r="K116" s="592"/>
      <c r="L116" s="592"/>
      <c r="M116" s="592"/>
      <c r="N116" s="592"/>
      <c r="O116" s="592"/>
      <c r="P116" s="592"/>
      <c r="Q116" s="34"/>
      <c r="R116" s="35"/>
      <c r="S116" s="11"/>
      <c r="T116" s="34"/>
      <c r="U116" s="35"/>
      <c r="V116" s="11"/>
      <c r="W116" s="34"/>
      <c r="X116" s="35"/>
      <c r="Y116" s="11"/>
      <c r="Z116" s="34"/>
      <c r="AA116" s="35"/>
      <c r="AB116" s="11"/>
      <c r="AC116" s="34"/>
      <c r="AD116" s="35"/>
      <c r="AE116" s="11"/>
      <c r="AF116" s="34"/>
      <c r="AG116" s="35"/>
      <c r="AH116" s="11"/>
      <c r="AI116" s="34"/>
      <c r="AJ116" s="35"/>
      <c r="AK116" s="11"/>
      <c r="AL116" s="34"/>
      <c r="AM116" s="35"/>
      <c r="AN116" s="11"/>
      <c r="AO116" s="34"/>
      <c r="AP116" s="35"/>
      <c r="AQ116" s="11"/>
      <c r="AR116" s="34"/>
      <c r="AS116" s="35"/>
      <c r="AT116" s="11"/>
      <c r="AU116" s="34"/>
      <c r="AV116" s="35"/>
      <c r="AW116" s="11"/>
      <c r="AX116" s="34"/>
      <c r="AY116" s="35"/>
      <c r="AZ116" s="11"/>
      <c r="BA116" s="580"/>
      <c r="BB116" s="580"/>
      <c r="BC116" s="580"/>
      <c r="BD116" s="580"/>
      <c r="BE116" s="580"/>
      <c r="BF116" s="580"/>
      <c r="BG116" s="580"/>
      <c r="BH116" s="580"/>
      <c r="BI116" s="580"/>
    </row>
    <row r="117" spans="1:94" s="5" customFormat="1" ht="18" customHeight="1">
      <c r="B117" s="36"/>
      <c r="C117" s="608" t="s">
        <v>226</v>
      </c>
      <c r="D117" s="578"/>
      <c r="E117" s="578"/>
      <c r="F117" s="578"/>
      <c r="G117" s="578"/>
      <c r="H117" s="578"/>
      <c r="I117" s="578"/>
      <c r="J117" s="578"/>
      <c r="K117" s="578"/>
      <c r="L117" s="578"/>
      <c r="M117" s="578"/>
      <c r="N117" s="578"/>
      <c r="O117" s="578"/>
      <c r="P117" s="578"/>
      <c r="Q117" s="578"/>
      <c r="R117" s="578"/>
      <c r="S117" s="578"/>
      <c r="T117" s="578"/>
      <c r="U117" s="578"/>
      <c r="V117" s="578"/>
      <c r="W117" s="578"/>
      <c r="X117" s="578"/>
      <c r="Y117" s="578"/>
      <c r="Z117" s="578"/>
      <c r="AA117" s="578"/>
      <c r="AB117" s="578"/>
      <c r="AC117" s="578"/>
      <c r="AD117" s="578"/>
      <c r="AE117" s="578"/>
      <c r="AF117" s="578"/>
      <c r="AG117" s="578"/>
      <c r="AH117" s="578"/>
      <c r="AI117" s="578"/>
      <c r="AJ117" s="578"/>
      <c r="AK117" s="578"/>
      <c r="AL117" s="578"/>
      <c r="AM117" s="578"/>
      <c r="AN117" s="578"/>
      <c r="AO117" s="578"/>
      <c r="AP117" s="578"/>
      <c r="AQ117" s="578"/>
      <c r="AR117" s="578"/>
      <c r="AS117" s="578"/>
      <c r="AT117" s="578"/>
      <c r="AU117" s="578"/>
      <c r="AV117" s="578"/>
      <c r="AW117" s="578"/>
      <c r="AX117" s="578"/>
      <c r="AY117" s="578"/>
      <c r="AZ117" s="578"/>
      <c r="BA117" s="578"/>
      <c r="BB117" s="578"/>
      <c r="BC117" s="578"/>
      <c r="BD117" s="578"/>
      <c r="BE117" s="578"/>
      <c r="BF117" s="578"/>
      <c r="BG117" s="578"/>
      <c r="BH117" s="578"/>
      <c r="BI117" s="578"/>
    </row>
    <row r="118" spans="1:94" s="5" customFormat="1" ht="18" customHeight="1">
      <c r="B118" s="32"/>
      <c r="C118" s="33" t="s">
        <v>225</v>
      </c>
      <c r="D118" s="592"/>
      <c r="E118" s="592"/>
      <c r="F118" s="592"/>
      <c r="G118" s="592"/>
      <c r="H118" s="592"/>
      <c r="I118" s="592"/>
      <c r="J118" s="592"/>
      <c r="K118" s="592"/>
      <c r="L118" s="592"/>
      <c r="M118" s="592"/>
      <c r="N118" s="592"/>
      <c r="O118" s="592"/>
      <c r="P118" s="592"/>
      <c r="Q118" s="34"/>
      <c r="R118" s="35"/>
      <c r="S118" s="11"/>
      <c r="T118" s="34"/>
      <c r="U118" s="35"/>
      <c r="V118" s="11"/>
      <c r="W118" s="34"/>
      <c r="X118" s="35"/>
      <c r="Y118" s="11"/>
      <c r="Z118" s="34"/>
      <c r="AA118" s="35"/>
      <c r="AB118" s="11"/>
      <c r="AC118" s="34"/>
      <c r="AD118" s="35"/>
      <c r="AE118" s="11"/>
      <c r="AF118" s="34"/>
      <c r="AG118" s="35"/>
      <c r="AH118" s="11"/>
      <c r="AI118" s="34"/>
      <c r="AJ118" s="35"/>
      <c r="AK118" s="11"/>
      <c r="AL118" s="34"/>
      <c r="AM118" s="35"/>
      <c r="AN118" s="11"/>
      <c r="AO118" s="34"/>
      <c r="AP118" s="35"/>
      <c r="AQ118" s="11"/>
      <c r="AR118" s="34"/>
      <c r="AS118" s="35"/>
      <c r="AT118" s="11"/>
      <c r="AU118" s="34"/>
      <c r="AV118" s="35"/>
      <c r="AW118" s="11"/>
      <c r="AX118" s="34"/>
      <c r="AY118" s="35"/>
      <c r="AZ118" s="11"/>
      <c r="BA118" s="580"/>
      <c r="BB118" s="580"/>
      <c r="BC118" s="580"/>
      <c r="BD118" s="580"/>
      <c r="BE118" s="580"/>
      <c r="BF118" s="580"/>
      <c r="BG118" s="580"/>
      <c r="BH118" s="580"/>
      <c r="BI118" s="580"/>
    </row>
    <row r="119" spans="1:94" s="5" customFormat="1" ht="18" customHeight="1">
      <c r="B119" s="37"/>
      <c r="C119" s="578" t="s">
        <v>227</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8"/>
      <c r="AD119" s="578"/>
      <c r="AE119" s="578"/>
      <c r="AF119" s="578"/>
      <c r="AG119" s="578"/>
      <c r="AH119" s="578"/>
      <c r="AI119" s="578"/>
      <c r="AJ119" s="578"/>
      <c r="AK119" s="578"/>
      <c r="AL119" s="578"/>
      <c r="AM119" s="578"/>
      <c r="AN119" s="578"/>
      <c r="AO119" s="578"/>
      <c r="AP119" s="578"/>
      <c r="AQ119" s="578"/>
      <c r="AR119" s="578"/>
      <c r="AS119" s="578"/>
      <c r="AT119" s="578"/>
      <c r="AU119" s="578"/>
      <c r="AV119" s="578"/>
      <c r="AW119" s="578"/>
      <c r="AX119" s="578"/>
      <c r="AY119" s="578"/>
      <c r="AZ119" s="578"/>
      <c r="BA119" s="578"/>
      <c r="BB119" s="578"/>
      <c r="BC119" s="578"/>
      <c r="BD119" s="578"/>
      <c r="BE119" s="578"/>
      <c r="BF119" s="578"/>
      <c r="BG119" s="578"/>
      <c r="BH119" s="578"/>
      <c r="BI119" s="578"/>
    </row>
    <row r="120" spans="1:94" s="5" customFormat="1" ht="18" customHeight="1">
      <c r="B120" s="32"/>
      <c r="C120" s="33" t="s">
        <v>225</v>
      </c>
      <c r="D120" s="592"/>
      <c r="E120" s="592"/>
      <c r="F120" s="592"/>
      <c r="G120" s="592"/>
      <c r="H120" s="592"/>
      <c r="I120" s="592"/>
      <c r="J120" s="592"/>
      <c r="K120" s="592"/>
      <c r="L120" s="592"/>
      <c r="M120" s="592"/>
      <c r="N120" s="592"/>
      <c r="O120" s="592"/>
      <c r="P120" s="592"/>
      <c r="Q120" s="34"/>
      <c r="R120" s="35"/>
      <c r="S120" s="11"/>
      <c r="T120" s="34"/>
      <c r="U120" s="35"/>
      <c r="V120" s="11"/>
      <c r="W120" s="34"/>
      <c r="X120" s="35"/>
      <c r="Y120" s="11"/>
      <c r="Z120" s="34"/>
      <c r="AA120" s="35"/>
      <c r="AB120" s="11"/>
      <c r="AC120" s="34"/>
      <c r="AD120" s="35"/>
      <c r="AE120" s="11"/>
      <c r="AF120" s="34"/>
      <c r="AG120" s="35"/>
      <c r="AH120" s="11"/>
      <c r="AI120" s="34"/>
      <c r="AJ120" s="35"/>
      <c r="AK120" s="11"/>
      <c r="AL120" s="34"/>
      <c r="AM120" s="35"/>
      <c r="AN120" s="11"/>
      <c r="AO120" s="34"/>
      <c r="AP120" s="35"/>
      <c r="AQ120" s="11"/>
      <c r="AR120" s="34"/>
      <c r="AS120" s="35"/>
      <c r="AT120" s="11"/>
      <c r="AU120" s="34"/>
      <c r="AV120" s="35"/>
      <c r="AW120" s="11"/>
      <c r="AX120" s="34"/>
      <c r="AY120" s="35"/>
      <c r="AZ120" s="11"/>
      <c r="BA120" s="580"/>
      <c r="BB120" s="580"/>
      <c r="BC120" s="580"/>
      <c r="BD120" s="580"/>
      <c r="BE120" s="580"/>
      <c r="BF120" s="580"/>
      <c r="BG120" s="580"/>
      <c r="BH120" s="580"/>
      <c r="BI120" s="580"/>
    </row>
    <row r="121" spans="1:94" s="5" customFormat="1" ht="18" customHeight="1">
      <c r="B121" s="37"/>
      <c r="C121" s="578" t="s">
        <v>228</v>
      </c>
      <c r="D121" s="578"/>
      <c r="E121" s="578"/>
      <c r="F121" s="578"/>
      <c r="G121" s="578"/>
      <c r="H121" s="578"/>
      <c r="I121" s="578"/>
      <c r="J121" s="578"/>
      <c r="K121" s="578"/>
      <c r="L121" s="578"/>
      <c r="M121" s="578"/>
      <c r="N121" s="578"/>
      <c r="O121" s="578"/>
      <c r="P121" s="578"/>
      <c r="Q121" s="578"/>
      <c r="R121" s="578"/>
      <c r="S121" s="578"/>
      <c r="T121" s="578"/>
      <c r="U121" s="578"/>
      <c r="V121" s="578"/>
      <c r="W121" s="578"/>
      <c r="X121" s="578"/>
      <c r="Y121" s="578"/>
      <c r="Z121" s="578"/>
      <c r="AA121" s="578"/>
      <c r="AB121" s="578"/>
      <c r="AC121" s="578"/>
      <c r="AD121" s="578"/>
      <c r="AE121" s="578"/>
      <c r="AF121" s="578"/>
      <c r="AG121" s="578"/>
      <c r="AH121" s="578"/>
      <c r="AI121" s="578"/>
      <c r="AJ121" s="578"/>
      <c r="AK121" s="578"/>
      <c r="AL121" s="578"/>
      <c r="AM121" s="578"/>
      <c r="AN121" s="578"/>
      <c r="AO121" s="578"/>
      <c r="AP121" s="578"/>
      <c r="AQ121" s="578"/>
      <c r="AR121" s="578"/>
      <c r="AS121" s="578"/>
      <c r="AT121" s="578"/>
      <c r="AU121" s="578"/>
      <c r="AV121" s="578"/>
      <c r="AW121" s="578"/>
      <c r="AX121" s="578"/>
      <c r="AY121" s="578"/>
      <c r="AZ121" s="578"/>
      <c r="BA121" s="578"/>
      <c r="BB121" s="578"/>
      <c r="BC121" s="578"/>
      <c r="BD121" s="578"/>
      <c r="BE121" s="578"/>
      <c r="BF121" s="578"/>
      <c r="BG121" s="578"/>
      <c r="BH121" s="578"/>
      <c r="BI121" s="578"/>
    </row>
    <row r="122" spans="1:94" s="5" customFormat="1" ht="18" customHeight="1">
      <c r="B122" s="32"/>
      <c r="C122" s="33" t="s">
        <v>225</v>
      </c>
      <c r="D122" s="592"/>
      <c r="E122" s="592"/>
      <c r="F122" s="592"/>
      <c r="G122" s="592"/>
      <c r="H122" s="592"/>
      <c r="I122" s="592"/>
      <c r="J122" s="592"/>
      <c r="K122" s="592"/>
      <c r="L122" s="592"/>
      <c r="M122" s="592"/>
      <c r="N122" s="592"/>
      <c r="O122" s="592"/>
      <c r="P122" s="592"/>
      <c r="Q122" s="34"/>
      <c r="R122" s="35"/>
      <c r="S122" s="11"/>
      <c r="T122" s="34"/>
      <c r="U122" s="35"/>
      <c r="V122" s="11"/>
      <c r="W122" s="34"/>
      <c r="X122" s="35"/>
      <c r="Y122" s="11"/>
      <c r="Z122" s="34"/>
      <c r="AA122" s="35"/>
      <c r="AB122" s="11"/>
      <c r="AC122" s="34"/>
      <c r="AD122" s="35"/>
      <c r="AE122" s="11"/>
      <c r="AF122" s="34"/>
      <c r="AG122" s="35"/>
      <c r="AH122" s="11"/>
      <c r="AI122" s="34"/>
      <c r="AJ122" s="35"/>
      <c r="AK122" s="11"/>
      <c r="AL122" s="34"/>
      <c r="AM122" s="35"/>
      <c r="AN122" s="11"/>
      <c r="AO122" s="34"/>
      <c r="AP122" s="35"/>
      <c r="AQ122" s="11"/>
      <c r="AR122" s="34"/>
      <c r="AS122" s="35"/>
      <c r="AT122" s="11"/>
      <c r="AU122" s="34"/>
      <c r="AV122" s="35"/>
      <c r="AW122" s="11"/>
      <c r="AX122" s="34"/>
      <c r="AY122" s="35"/>
      <c r="AZ122" s="11"/>
      <c r="BA122" s="580"/>
      <c r="BB122" s="580"/>
      <c r="BC122" s="580"/>
      <c r="BD122" s="580"/>
      <c r="BE122" s="580"/>
      <c r="BF122" s="580"/>
      <c r="BG122" s="580"/>
      <c r="BH122" s="580"/>
      <c r="BI122" s="580"/>
    </row>
    <row r="123" spans="1:94" s="5" customFormat="1" ht="18" customHeight="1">
      <c r="A123" s="1"/>
      <c r="B123" s="38"/>
      <c r="C123" s="591" t="s">
        <v>229</v>
      </c>
      <c r="D123" s="591"/>
      <c r="E123" s="591"/>
      <c r="F123" s="591"/>
      <c r="G123" s="591"/>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c r="AJ123" s="591"/>
      <c r="AK123" s="591"/>
      <c r="AL123" s="591"/>
      <c r="AM123" s="591"/>
      <c r="AN123" s="591"/>
      <c r="AO123" s="591"/>
      <c r="AP123" s="591"/>
      <c r="AQ123" s="591"/>
      <c r="AR123" s="591"/>
      <c r="AS123" s="591"/>
      <c r="AT123" s="591"/>
      <c r="AU123" s="591"/>
      <c r="AV123" s="591"/>
      <c r="AW123" s="591"/>
      <c r="AX123" s="591"/>
      <c r="AY123" s="591"/>
      <c r="AZ123" s="591"/>
      <c r="BA123" s="591"/>
      <c r="BB123" s="591"/>
      <c r="BC123" s="591"/>
      <c r="BD123" s="591"/>
      <c r="BE123" s="591"/>
      <c r="BF123" s="591"/>
      <c r="BG123" s="591"/>
      <c r="BH123" s="591"/>
      <c r="BI123" s="59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row>
    <row r="124" spans="1:94" s="5" customFormat="1" ht="18" customHeight="1">
      <c r="A124" s="1"/>
      <c r="B124" s="39"/>
      <c r="C124" s="40" t="s">
        <v>225</v>
      </c>
      <c r="D124" s="592"/>
      <c r="E124" s="592"/>
      <c r="F124" s="592"/>
      <c r="G124" s="592"/>
      <c r="H124" s="592"/>
      <c r="I124" s="592"/>
      <c r="J124" s="592"/>
      <c r="K124" s="592"/>
      <c r="L124" s="592"/>
      <c r="M124" s="592"/>
      <c r="N124" s="592"/>
      <c r="O124" s="592"/>
      <c r="P124" s="592"/>
      <c r="Q124" s="34"/>
      <c r="R124" s="35"/>
      <c r="S124" s="11"/>
      <c r="T124" s="34"/>
      <c r="U124" s="35"/>
      <c r="V124" s="11"/>
      <c r="W124" s="34"/>
      <c r="X124" s="35"/>
      <c r="Y124" s="11"/>
      <c r="Z124" s="34"/>
      <c r="AA124" s="35"/>
      <c r="AB124" s="11"/>
      <c r="AC124" s="34"/>
      <c r="AD124" s="35"/>
      <c r="AE124" s="11"/>
      <c r="AF124" s="34"/>
      <c r="AG124" s="35"/>
      <c r="AH124" s="11"/>
      <c r="AI124" s="34"/>
      <c r="AJ124" s="35"/>
      <c r="AK124" s="11"/>
      <c r="AL124" s="34"/>
      <c r="AM124" s="35"/>
      <c r="AN124" s="11"/>
      <c r="AO124" s="34"/>
      <c r="AP124" s="35"/>
      <c r="AQ124" s="11"/>
      <c r="AR124" s="34"/>
      <c r="AS124" s="35"/>
      <c r="AT124" s="11"/>
      <c r="AU124" s="34"/>
      <c r="AV124" s="35"/>
      <c r="AW124" s="11"/>
      <c r="AX124" s="34"/>
      <c r="AY124" s="35"/>
      <c r="AZ124" s="11"/>
      <c r="BA124" s="580"/>
      <c r="BB124" s="580"/>
      <c r="BC124" s="580"/>
      <c r="BD124" s="580"/>
      <c r="BE124" s="580"/>
      <c r="BF124" s="580"/>
      <c r="BG124" s="580"/>
      <c r="BH124" s="580"/>
      <c r="BI124" s="580"/>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row>
    <row r="125" spans="1:94" s="5" customFormat="1" ht="18" customHeight="1">
      <c r="A125" s="1"/>
      <c r="B125" s="38"/>
      <c r="C125" s="591" t="s">
        <v>230</v>
      </c>
      <c r="D125" s="591"/>
      <c r="E125" s="591"/>
      <c r="F125" s="591"/>
      <c r="G125" s="591"/>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591"/>
      <c r="AL125" s="591"/>
      <c r="AM125" s="591"/>
      <c r="AN125" s="591"/>
      <c r="AO125" s="591"/>
      <c r="AP125" s="591"/>
      <c r="AQ125" s="591"/>
      <c r="AR125" s="591"/>
      <c r="AS125" s="591"/>
      <c r="AT125" s="591"/>
      <c r="AU125" s="591"/>
      <c r="AV125" s="591"/>
      <c r="AW125" s="591"/>
      <c r="AX125" s="591"/>
      <c r="AY125" s="591"/>
      <c r="AZ125" s="591"/>
      <c r="BA125" s="591"/>
      <c r="BB125" s="591"/>
      <c r="BC125" s="591"/>
      <c r="BD125" s="591"/>
      <c r="BE125" s="591"/>
      <c r="BF125" s="591"/>
      <c r="BG125" s="591"/>
      <c r="BH125" s="591"/>
      <c r="BI125" s="59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row>
    <row r="126" spans="1:94" s="5" customFormat="1" ht="18" customHeight="1">
      <c r="A126" s="1"/>
      <c r="B126" s="39"/>
      <c r="C126" s="40" t="s">
        <v>225</v>
      </c>
      <c r="D126" s="592"/>
      <c r="E126" s="592"/>
      <c r="F126" s="592"/>
      <c r="G126" s="592"/>
      <c r="H126" s="592"/>
      <c r="I126" s="592"/>
      <c r="J126" s="592"/>
      <c r="K126" s="592"/>
      <c r="L126" s="592"/>
      <c r="M126" s="592"/>
      <c r="N126" s="592"/>
      <c r="O126" s="592"/>
      <c r="P126" s="592"/>
      <c r="Q126" s="34"/>
      <c r="R126" s="35"/>
      <c r="S126" s="11"/>
      <c r="T126" s="34"/>
      <c r="U126" s="35"/>
      <c r="V126" s="11"/>
      <c r="W126" s="34"/>
      <c r="X126" s="35"/>
      <c r="Y126" s="11"/>
      <c r="Z126" s="34"/>
      <c r="AA126" s="35"/>
      <c r="AB126" s="11"/>
      <c r="AC126" s="34"/>
      <c r="AD126" s="35"/>
      <c r="AE126" s="11"/>
      <c r="AF126" s="34"/>
      <c r="AG126" s="35"/>
      <c r="AH126" s="11"/>
      <c r="AI126" s="34"/>
      <c r="AJ126" s="35"/>
      <c r="AK126" s="11"/>
      <c r="AL126" s="34"/>
      <c r="AM126" s="35"/>
      <c r="AN126" s="11"/>
      <c r="AO126" s="34"/>
      <c r="AP126" s="35"/>
      <c r="AQ126" s="11"/>
      <c r="AR126" s="34"/>
      <c r="AS126" s="35"/>
      <c r="AT126" s="11"/>
      <c r="AU126" s="34"/>
      <c r="AV126" s="35"/>
      <c r="AW126" s="11"/>
      <c r="AX126" s="34"/>
      <c r="AY126" s="35"/>
      <c r="AZ126" s="11"/>
      <c r="BA126" s="580"/>
      <c r="BB126" s="580"/>
      <c r="BC126" s="580"/>
      <c r="BD126" s="580"/>
      <c r="BE126" s="580"/>
      <c r="BF126" s="580"/>
      <c r="BG126" s="580"/>
      <c r="BH126" s="580"/>
      <c r="BI126" s="580"/>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row>
    <row r="127" spans="1:94" s="5" customFormat="1" ht="18" customHeight="1">
      <c r="B127" s="578" t="s">
        <v>231</v>
      </c>
      <c r="C127" s="578"/>
      <c r="D127" s="578"/>
      <c r="E127" s="578"/>
      <c r="F127" s="578"/>
      <c r="G127" s="578"/>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8"/>
      <c r="AY127" s="578"/>
      <c r="AZ127" s="578"/>
      <c r="BA127" s="578"/>
      <c r="BB127" s="578"/>
      <c r="BC127" s="578"/>
      <c r="BD127" s="578"/>
      <c r="BE127" s="578"/>
      <c r="BF127" s="578"/>
      <c r="BG127" s="578"/>
      <c r="BH127" s="578"/>
      <c r="BI127" s="578"/>
    </row>
    <row r="128" spans="1:94" s="5" customFormat="1" ht="18" customHeight="1">
      <c r="B128" s="32"/>
      <c r="C128" s="33" t="s">
        <v>225</v>
      </c>
      <c r="D128" s="579" t="s">
        <v>514</v>
      </c>
      <c r="E128" s="579"/>
      <c r="F128" s="579"/>
      <c r="G128" s="579"/>
      <c r="H128" s="579"/>
      <c r="I128" s="579"/>
      <c r="J128" s="579"/>
      <c r="K128" s="579"/>
      <c r="L128" s="579"/>
      <c r="M128" s="579"/>
      <c r="N128" s="579"/>
      <c r="O128" s="579"/>
      <c r="P128" s="579"/>
      <c r="Q128" s="34"/>
      <c r="R128" s="35"/>
      <c r="S128" s="11"/>
      <c r="T128" s="34"/>
      <c r="U128" s="35"/>
      <c r="V128" s="11"/>
      <c r="W128" s="34"/>
      <c r="X128" s="35"/>
      <c r="Y128" s="11"/>
      <c r="Z128" s="119"/>
      <c r="AA128" s="120"/>
      <c r="AB128" s="121"/>
      <c r="AC128" s="119"/>
      <c r="AD128" s="120"/>
      <c r="AE128" s="121"/>
      <c r="AF128" s="34"/>
      <c r="AG128" s="35"/>
      <c r="AH128" s="11"/>
      <c r="AI128" s="34"/>
      <c r="AJ128" s="35"/>
      <c r="AK128" s="11"/>
      <c r="AL128" s="34"/>
      <c r="AM128" s="35"/>
      <c r="AN128" s="11"/>
      <c r="AO128" s="34"/>
      <c r="AP128" s="35"/>
      <c r="AQ128" s="11"/>
      <c r="AR128" s="34"/>
      <c r="AS128" s="35"/>
      <c r="AT128" s="11"/>
      <c r="AU128" s="34"/>
      <c r="AV128" s="35"/>
      <c r="AW128" s="11"/>
      <c r="AX128" s="34"/>
      <c r="AY128" s="35"/>
      <c r="AZ128" s="11"/>
      <c r="BA128" s="580"/>
      <c r="BB128" s="580"/>
      <c r="BC128" s="580"/>
      <c r="BD128" s="580"/>
      <c r="BE128" s="580"/>
      <c r="BF128" s="580"/>
      <c r="BG128" s="580"/>
      <c r="BH128" s="580"/>
      <c r="BI128" s="580"/>
    </row>
    <row r="129" spans="2:61" s="5" customFormat="1" ht="14.25" customHeight="1">
      <c r="B129" s="581" t="s">
        <v>232</v>
      </c>
      <c r="C129" s="581"/>
      <c r="D129" s="581"/>
      <c r="E129" s="581"/>
      <c r="F129" s="581"/>
      <c r="G129" s="581"/>
      <c r="H129" s="581"/>
      <c r="I129" s="581"/>
      <c r="J129" s="581"/>
      <c r="K129" s="581"/>
      <c r="L129" s="581"/>
      <c r="M129" s="581"/>
      <c r="N129" s="581"/>
      <c r="O129" s="581"/>
      <c r="P129" s="581"/>
      <c r="Q129" s="581"/>
      <c r="R129" s="581"/>
      <c r="S129" s="581"/>
      <c r="T129" s="581"/>
      <c r="U129" s="581"/>
      <c r="V129" s="581"/>
      <c r="W129" s="581"/>
      <c r="X129" s="581"/>
      <c r="Y129" s="581"/>
      <c r="Z129" s="581"/>
      <c r="AA129" s="581"/>
      <c r="AB129" s="581"/>
      <c r="AC129" s="581"/>
      <c r="AD129" s="581"/>
      <c r="AE129" s="581"/>
      <c r="AF129" s="581"/>
      <c r="AG129" s="581"/>
      <c r="AH129" s="581"/>
      <c r="AI129" s="581"/>
      <c r="AJ129" s="581"/>
      <c r="AK129" s="581"/>
      <c r="AL129" s="581"/>
      <c r="AM129" s="581"/>
      <c r="AN129" s="581"/>
      <c r="AO129" s="581"/>
      <c r="AP129" s="581"/>
      <c r="AQ129" s="581"/>
      <c r="AR129" s="581"/>
      <c r="AS129" s="581"/>
      <c r="AT129" s="581"/>
      <c r="AU129" s="581"/>
      <c r="AV129" s="581"/>
      <c r="AW129" s="581"/>
      <c r="AX129" s="581"/>
      <c r="AY129" s="581"/>
      <c r="AZ129" s="581"/>
      <c r="BA129" s="581"/>
      <c r="BB129" s="581"/>
      <c r="BC129" s="581"/>
      <c r="BD129" s="581"/>
      <c r="BE129" s="581"/>
      <c r="BF129" s="581"/>
      <c r="BG129" s="581"/>
      <c r="BH129" s="581"/>
    </row>
    <row r="130" spans="2:61" s="5" customFormat="1" ht="14.25" customHeight="1">
      <c r="B130" s="87"/>
      <c r="C130" s="87"/>
      <c r="D130" s="87"/>
      <c r="E130" s="87"/>
      <c r="F130" s="87"/>
      <c r="G130" s="87"/>
      <c r="H130" s="87"/>
      <c r="I130" s="87"/>
      <c r="J130" s="87"/>
      <c r="K130" s="87"/>
      <c r="L130" s="87"/>
      <c r="M130" s="87"/>
      <c r="N130" s="87"/>
      <c r="O130" s="87"/>
      <c r="P130" s="87"/>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2:61" s="5" customFormat="1" ht="27" customHeight="1">
      <c r="B131" s="392" t="s">
        <v>233</v>
      </c>
      <c r="C131" s="392"/>
      <c r="D131" s="392"/>
      <c r="E131" s="392"/>
      <c r="F131" s="392"/>
      <c r="G131" s="392"/>
      <c r="H131" s="392"/>
      <c r="I131" s="392"/>
      <c r="J131" s="392"/>
      <c r="K131" s="392"/>
      <c r="L131" s="392"/>
      <c r="M131" s="392"/>
      <c r="N131" s="392"/>
      <c r="O131" s="392"/>
      <c r="P131" s="392"/>
      <c r="Q131" s="589">
        <v>46418</v>
      </c>
      <c r="R131" s="590"/>
      <c r="S131" s="590"/>
      <c r="T131" s="590"/>
      <c r="U131" s="590"/>
      <c r="V131" s="590"/>
      <c r="W131" s="590"/>
      <c r="X131" s="590"/>
      <c r="Y131" s="590"/>
      <c r="Z131" s="590"/>
      <c r="AA131" s="590"/>
      <c r="AB131" s="590"/>
      <c r="AC131" s="590"/>
      <c r="AD131" s="590"/>
      <c r="AE131" s="590"/>
      <c r="AF131" s="59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2:61" s="5" customFormat="1" ht="14.25" customHeight="1">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2:61" ht="18.75" customHeight="1">
      <c r="B133" s="407" t="s">
        <v>234</v>
      </c>
      <c r="C133" s="407"/>
      <c r="D133" s="407"/>
      <c r="E133" s="407"/>
      <c r="F133" s="407"/>
      <c r="G133" s="407"/>
      <c r="H133" s="407"/>
      <c r="I133" s="407"/>
      <c r="J133" s="407"/>
      <c r="K133" s="407"/>
      <c r="L133" s="407"/>
      <c r="M133" s="407"/>
      <c r="N133" s="407"/>
      <c r="O133" s="407"/>
      <c r="P133" s="407"/>
      <c r="Q133" s="407"/>
      <c r="R133" s="407"/>
      <c r="S133" s="407"/>
      <c r="T133" s="407"/>
      <c r="U133" s="407"/>
      <c r="V133" s="407"/>
      <c r="W133" s="407"/>
      <c r="X133" s="407"/>
      <c r="Y133" s="407"/>
      <c r="Z133" s="407"/>
      <c r="AA133" s="407"/>
      <c r="AB133" s="407"/>
      <c r="AC133" s="407"/>
      <c r="AD133" s="407"/>
      <c r="AE133" s="407"/>
      <c r="AF133" s="407"/>
      <c r="AG133" s="407"/>
      <c r="AH133" s="407"/>
      <c r="AI133" s="407"/>
      <c r="AJ133" s="407"/>
      <c r="AK133" s="407"/>
      <c r="AL133" s="407"/>
      <c r="AM133" s="407"/>
      <c r="AN133" s="407"/>
      <c r="AO133" s="407"/>
      <c r="AP133" s="407"/>
      <c r="AQ133" s="407"/>
      <c r="AR133" s="407"/>
      <c r="AS133" s="407"/>
      <c r="AT133" s="407"/>
      <c r="AU133" s="407"/>
      <c r="AV133" s="407"/>
      <c r="AW133" s="407"/>
      <c r="AX133" s="212"/>
      <c r="AY133" s="212"/>
      <c r="AZ133" s="212"/>
      <c r="BA133" s="212"/>
      <c r="BB133" s="212"/>
      <c r="BC133" s="212"/>
      <c r="BD133" s="212"/>
      <c r="BE133" s="212"/>
      <c r="BF133" s="212"/>
      <c r="BG133" s="212"/>
      <c r="BH133" s="212"/>
    </row>
    <row r="134" spans="2:61" ht="18.75" customHeight="1">
      <c r="B134" s="454" t="s">
        <v>235</v>
      </c>
      <c r="C134" s="582"/>
      <c r="D134" s="582"/>
      <c r="E134" s="582"/>
      <c r="F134" s="582"/>
      <c r="G134" s="582"/>
      <c r="H134" s="582"/>
      <c r="I134" s="582"/>
      <c r="J134" s="582"/>
      <c r="K134" s="582"/>
      <c r="L134" s="582"/>
      <c r="M134" s="582"/>
      <c r="N134" s="582"/>
      <c r="O134" s="582"/>
      <c r="P134" s="582"/>
      <c r="Q134" s="582"/>
      <c r="R134" s="582"/>
      <c r="S134" s="582"/>
      <c r="T134" s="453"/>
      <c r="U134" s="586" t="s">
        <v>236</v>
      </c>
      <c r="V134" s="419"/>
      <c r="W134" s="419"/>
      <c r="X134" s="419"/>
      <c r="Y134" s="419"/>
      <c r="Z134" s="419"/>
      <c r="AA134" s="420"/>
      <c r="AB134" s="366" t="s">
        <v>21</v>
      </c>
      <c r="AC134" s="367"/>
      <c r="AD134" s="367"/>
      <c r="AE134" s="367"/>
      <c r="AF134" s="367"/>
      <c r="AG134" s="367"/>
      <c r="AH134" s="367"/>
      <c r="AI134" s="367"/>
      <c r="AJ134" s="367"/>
      <c r="AK134" s="367"/>
      <c r="AL134" s="367"/>
      <c r="AM134" s="367"/>
      <c r="AN134" s="367"/>
      <c r="AO134" s="367"/>
      <c r="AP134" s="367"/>
      <c r="AQ134" s="367"/>
      <c r="AR134" s="368"/>
      <c r="AS134" s="215" t="s">
        <v>237</v>
      </c>
      <c r="AT134" s="215"/>
      <c r="AU134" s="215"/>
      <c r="AV134" s="215"/>
      <c r="AW134" s="215"/>
      <c r="AX134" s="376" t="s">
        <v>238</v>
      </c>
      <c r="AY134" s="376"/>
      <c r="AZ134" s="376"/>
      <c r="BA134" s="376"/>
      <c r="BB134" s="376"/>
      <c r="BC134" s="376"/>
      <c r="BD134" s="376"/>
      <c r="BE134" s="376"/>
      <c r="BF134" s="376"/>
      <c r="BG134" s="376"/>
      <c r="BH134" s="376"/>
      <c r="BI134" s="376"/>
    </row>
    <row r="135" spans="2:61" ht="18.75" customHeight="1">
      <c r="B135" s="583"/>
      <c r="C135" s="584"/>
      <c r="D135" s="584"/>
      <c r="E135" s="584"/>
      <c r="F135" s="584"/>
      <c r="G135" s="584"/>
      <c r="H135" s="584"/>
      <c r="I135" s="584"/>
      <c r="J135" s="584"/>
      <c r="K135" s="584"/>
      <c r="L135" s="584"/>
      <c r="M135" s="584"/>
      <c r="N135" s="584"/>
      <c r="O135" s="584"/>
      <c r="P135" s="584"/>
      <c r="Q135" s="584"/>
      <c r="R135" s="584"/>
      <c r="S135" s="584"/>
      <c r="T135" s="585"/>
      <c r="U135" s="543"/>
      <c r="V135" s="587"/>
      <c r="W135" s="587"/>
      <c r="X135" s="587"/>
      <c r="Y135" s="587"/>
      <c r="Z135" s="587"/>
      <c r="AA135" s="588"/>
      <c r="AB135" s="366" t="s">
        <v>239</v>
      </c>
      <c r="AC135" s="367"/>
      <c r="AD135" s="367"/>
      <c r="AE135" s="367"/>
      <c r="AF135" s="367"/>
      <c r="AG135" s="367"/>
      <c r="AH135" s="368"/>
      <c r="AI135" s="376" t="s">
        <v>240</v>
      </c>
      <c r="AJ135" s="376"/>
      <c r="AK135" s="376"/>
      <c r="AL135" s="366" t="s">
        <v>241</v>
      </c>
      <c r="AM135" s="367"/>
      <c r="AN135" s="367"/>
      <c r="AO135" s="367"/>
      <c r="AP135" s="367"/>
      <c r="AQ135" s="367"/>
      <c r="AR135" s="368"/>
      <c r="AS135" s="215"/>
      <c r="AT135" s="215"/>
      <c r="AU135" s="215"/>
      <c r="AV135" s="215"/>
      <c r="AW135" s="215"/>
      <c r="AX135" s="376"/>
      <c r="AY135" s="376"/>
      <c r="AZ135" s="376"/>
      <c r="BA135" s="376"/>
      <c r="BB135" s="376"/>
      <c r="BC135" s="376"/>
      <c r="BD135" s="376"/>
      <c r="BE135" s="376"/>
      <c r="BF135" s="376"/>
      <c r="BG135" s="376"/>
      <c r="BH135" s="376"/>
      <c r="BI135" s="376"/>
    </row>
    <row r="136" spans="2:61" ht="18.75" customHeight="1">
      <c r="B136" s="41" t="s">
        <v>242</v>
      </c>
      <c r="C136" s="42"/>
      <c r="D136" s="42"/>
      <c r="E136" s="42"/>
      <c r="F136" s="42"/>
      <c r="G136" s="42"/>
      <c r="H136" s="42"/>
      <c r="I136" s="42"/>
      <c r="J136" s="42"/>
      <c r="K136" s="42"/>
      <c r="L136" s="42"/>
      <c r="M136" s="42"/>
      <c r="N136" s="42"/>
      <c r="O136" s="42"/>
      <c r="P136" s="42"/>
      <c r="Q136" s="42"/>
      <c r="R136" s="42"/>
      <c r="S136" s="42"/>
      <c r="T136" s="42"/>
      <c r="U136" s="576" t="str">
        <f>IF(SUM(U138:AA139,U141:AA142,U144:AA145,U147:AA148,U150:AA151,U153:AA154)=0,"0",SUM(U138:AA139,U141:AA142,U144:AA145,U147:AA148,U150:AA151,U153:AA154))</f>
        <v>0</v>
      </c>
      <c r="V136" s="576"/>
      <c r="W136" s="576"/>
      <c r="X136" s="576"/>
      <c r="Y136" s="576"/>
      <c r="Z136" s="576"/>
      <c r="AA136" s="576"/>
      <c r="AB136" s="577" t="str">
        <f>IF(SUM(AB138:AH139,AB141:AH142,AB144:AH145,AB147:AH148,AB150:AH151,AB153:AH154)=0,"0",SUM(AB138:AH139,AB141:AH142,AB144:AH145,AB147:AH148,AB150:AH151,AB153:AH154))</f>
        <v>0</v>
      </c>
      <c r="AC136" s="577"/>
      <c r="AD136" s="577"/>
      <c r="AE136" s="577"/>
      <c r="AF136" s="577"/>
      <c r="AG136" s="577"/>
      <c r="AH136" s="577"/>
      <c r="AI136" s="376"/>
      <c r="AJ136" s="376"/>
      <c r="AK136" s="376"/>
      <c r="AL136" s="577" t="str">
        <f>IF(SUM(AL138:AR139,AL141:AR142,AL144:AR145,AL147:AR148,AL150:AR151,AL153:AR154)=0,"0",SUM(AL138:AR139,AL141:AR142,AL144:AR145,AL147:AR148,AL150:AR151,AL153:AR154))</f>
        <v>0</v>
      </c>
      <c r="AM136" s="577"/>
      <c r="AN136" s="577"/>
      <c r="AO136" s="577"/>
      <c r="AP136" s="577"/>
      <c r="AQ136" s="577"/>
      <c r="AR136" s="577"/>
      <c r="AS136" s="376"/>
      <c r="AT136" s="376"/>
      <c r="AU136" s="376"/>
      <c r="AV136" s="376"/>
      <c r="AW136" s="376"/>
      <c r="AX136" s="376"/>
      <c r="AY136" s="376"/>
      <c r="AZ136" s="376"/>
      <c r="BA136" s="376"/>
      <c r="BB136" s="376"/>
      <c r="BC136" s="376"/>
      <c r="BD136" s="376"/>
      <c r="BE136" s="376"/>
      <c r="BF136" s="376"/>
      <c r="BG136" s="376"/>
      <c r="BH136" s="376"/>
      <c r="BI136" s="376"/>
    </row>
    <row r="137" spans="2:61" ht="14.25" customHeight="1">
      <c r="B137" s="18"/>
      <c r="C137" s="572" t="s">
        <v>224</v>
      </c>
      <c r="D137" s="572"/>
      <c r="E137" s="572"/>
      <c r="F137" s="572"/>
      <c r="G137" s="572"/>
      <c r="H137" s="572"/>
      <c r="I137" s="572"/>
      <c r="J137" s="572"/>
      <c r="K137" s="572"/>
      <c r="L137" s="572"/>
      <c r="M137" s="572"/>
      <c r="N137" s="572"/>
      <c r="O137" s="572"/>
      <c r="P137" s="572"/>
      <c r="Q137" s="572"/>
      <c r="R137" s="572"/>
      <c r="S137" s="572"/>
      <c r="T137" s="572"/>
      <c r="U137" s="572"/>
      <c r="V137" s="572"/>
      <c r="W137" s="572"/>
      <c r="X137" s="572"/>
      <c r="Y137" s="572"/>
      <c r="Z137" s="572"/>
      <c r="AA137" s="572"/>
      <c r="AB137" s="572"/>
      <c r="AC137" s="572"/>
      <c r="AD137" s="572"/>
      <c r="AE137" s="572"/>
      <c r="AF137" s="572"/>
      <c r="AG137" s="572"/>
      <c r="AH137" s="572"/>
      <c r="AI137" s="572"/>
      <c r="AJ137" s="572"/>
      <c r="AK137" s="572"/>
      <c r="AL137" s="572"/>
      <c r="AM137" s="572"/>
      <c r="AN137" s="572"/>
      <c r="AO137" s="572"/>
      <c r="AP137" s="572"/>
      <c r="AQ137" s="572"/>
      <c r="AR137" s="572"/>
      <c r="AS137" s="572"/>
      <c r="AT137" s="572"/>
      <c r="AU137" s="572"/>
      <c r="AV137" s="572"/>
      <c r="AW137" s="572"/>
      <c r="AX137" s="572"/>
      <c r="AY137" s="572"/>
      <c r="AZ137" s="572"/>
      <c r="BA137" s="572"/>
      <c r="BB137" s="572"/>
      <c r="BC137" s="572"/>
      <c r="BD137" s="572"/>
      <c r="BE137" s="572"/>
      <c r="BF137" s="572"/>
      <c r="BG137" s="572"/>
      <c r="BH137" s="572"/>
      <c r="BI137" s="572"/>
    </row>
    <row r="138" spans="2:61" ht="18.75" customHeight="1">
      <c r="B138" s="10"/>
      <c r="C138" s="542" t="s">
        <v>243</v>
      </c>
      <c r="D138" s="543"/>
      <c r="E138" s="544"/>
      <c r="F138" s="545"/>
      <c r="G138" s="545"/>
      <c r="H138" s="545"/>
      <c r="I138" s="545"/>
      <c r="J138" s="545"/>
      <c r="K138" s="545"/>
      <c r="L138" s="545"/>
      <c r="M138" s="545"/>
      <c r="N138" s="545"/>
      <c r="O138" s="545"/>
      <c r="P138" s="545"/>
      <c r="Q138" s="545"/>
      <c r="R138" s="545"/>
      <c r="S138" s="545"/>
      <c r="T138" s="546"/>
      <c r="U138" s="547"/>
      <c r="V138" s="548"/>
      <c r="W138" s="548"/>
      <c r="X138" s="548"/>
      <c r="Y138" s="548"/>
      <c r="Z138" s="548"/>
      <c r="AA138" s="549"/>
      <c r="AB138" s="547"/>
      <c r="AC138" s="548"/>
      <c r="AD138" s="548"/>
      <c r="AE138" s="548"/>
      <c r="AF138" s="548"/>
      <c r="AG138" s="548"/>
      <c r="AH138" s="549"/>
      <c r="AI138" s="550" t="s">
        <v>400</v>
      </c>
      <c r="AJ138" s="550"/>
      <c r="AK138" s="550"/>
      <c r="AL138" s="547"/>
      <c r="AM138" s="548"/>
      <c r="AN138" s="548"/>
      <c r="AO138" s="548"/>
      <c r="AP138" s="548"/>
      <c r="AQ138" s="548"/>
      <c r="AR138" s="549"/>
      <c r="AS138" s="554"/>
      <c r="AT138" s="555"/>
      <c r="AU138" s="555"/>
      <c r="AV138" s="555"/>
      <c r="AW138" s="555"/>
      <c r="AX138" s="431"/>
      <c r="AY138" s="556"/>
      <c r="AZ138" s="556"/>
      <c r="BA138" s="556"/>
      <c r="BB138" s="556"/>
      <c r="BC138" s="556"/>
      <c r="BD138" s="556"/>
      <c r="BE138" s="556"/>
      <c r="BF138" s="556"/>
      <c r="BG138" s="556"/>
      <c r="BH138" s="556"/>
      <c r="BI138" s="556"/>
    </row>
    <row r="139" spans="2:61" ht="18.75" customHeight="1">
      <c r="B139" s="17"/>
      <c r="C139" s="215"/>
      <c r="D139" s="213"/>
      <c r="E139" s="573"/>
      <c r="F139" s="574"/>
      <c r="G139" s="574"/>
      <c r="H139" s="574"/>
      <c r="I139" s="574"/>
      <c r="J139" s="574"/>
      <c r="K139" s="574"/>
      <c r="L139" s="574"/>
      <c r="M139" s="574"/>
      <c r="N139" s="574"/>
      <c r="O139" s="574"/>
      <c r="P139" s="574"/>
      <c r="Q139" s="574"/>
      <c r="R139" s="574"/>
      <c r="S139" s="574"/>
      <c r="T139" s="575"/>
      <c r="U139" s="532"/>
      <c r="V139" s="533"/>
      <c r="W139" s="533"/>
      <c r="X139" s="533"/>
      <c r="Y139" s="533"/>
      <c r="Z139" s="533"/>
      <c r="AA139" s="534"/>
      <c r="AB139" s="532"/>
      <c r="AC139" s="533"/>
      <c r="AD139" s="533"/>
      <c r="AE139" s="533"/>
      <c r="AF139" s="533"/>
      <c r="AG139" s="533"/>
      <c r="AH139" s="534"/>
      <c r="AI139" s="376"/>
      <c r="AJ139" s="376"/>
      <c r="AK139" s="376"/>
      <c r="AL139" s="532"/>
      <c r="AM139" s="533"/>
      <c r="AN139" s="533"/>
      <c r="AO139" s="533"/>
      <c r="AP139" s="533"/>
      <c r="AQ139" s="533"/>
      <c r="AR139" s="534"/>
      <c r="AS139" s="449"/>
      <c r="AT139" s="449"/>
      <c r="AU139" s="449"/>
      <c r="AV139" s="449"/>
      <c r="AW139" s="449"/>
      <c r="AX139" s="449"/>
      <c r="AY139" s="449"/>
      <c r="AZ139" s="449"/>
      <c r="BA139" s="449"/>
      <c r="BB139" s="449"/>
      <c r="BC139" s="449"/>
      <c r="BD139" s="449"/>
      <c r="BE139" s="449"/>
      <c r="BF139" s="449"/>
      <c r="BG139" s="449"/>
      <c r="BH139" s="449"/>
      <c r="BI139" s="449"/>
    </row>
    <row r="140" spans="2:61" ht="15" customHeight="1">
      <c r="B140" s="17"/>
      <c r="C140" s="569" t="s">
        <v>226</v>
      </c>
      <c r="D140" s="570"/>
      <c r="E140" s="570"/>
      <c r="F140" s="570"/>
      <c r="G140" s="570"/>
      <c r="H140" s="570"/>
      <c r="I140" s="570"/>
      <c r="J140" s="570"/>
      <c r="K140" s="570"/>
      <c r="L140" s="570"/>
      <c r="M140" s="570"/>
      <c r="N140" s="570"/>
      <c r="O140" s="570"/>
      <c r="P140" s="570"/>
      <c r="Q140" s="570"/>
      <c r="R140" s="570"/>
      <c r="S140" s="570"/>
      <c r="T140" s="570"/>
      <c r="U140" s="570"/>
      <c r="V140" s="570"/>
      <c r="W140" s="570"/>
      <c r="X140" s="570"/>
      <c r="Y140" s="570"/>
      <c r="Z140" s="570"/>
      <c r="AA140" s="570"/>
      <c r="AB140" s="570"/>
      <c r="AC140" s="570"/>
      <c r="AD140" s="570"/>
      <c r="AE140" s="570"/>
      <c r="AF140" s="570"/>
      <c r="AG140" s="570"/>
      <c r="AH140" s="570"/>
      <c r="AI140" s="570"/>
      <c r="AJ140" s="570"/>
      <c r="AK140" s="570"/>
      <c r="AL140" s="570"/>
      <c r="AM140" s="570"/>
      <c r="AN140" s="570"/>
      <c r="AO140" s="570"/>
      <c r="AP140" s="570"/>
      <c r="AQ140" s="570"/>
      <c r="AR140" s="570"/>
      <c r="AS140" s="570"/>
      <c r="AT140" s="570"/>
      <c r="AU140" s="570"/>
      <c r="AV140" s="570"/>
      <c r="AW140" s="570"/>
      <c r="AX140" s="570"/>
      <c r="AY140" s="570"/>
      <c r="AZ140" s="570"/>
      <c r="BA140" s="570"/>
      <c r="BB140" s="570"/>
      <c r="BC140" s="570"/>
      <c r="BD140" s="570"/>
      <c r="BE140" s="570"/>
      <c r="BF140" s="570"/>
      <c r="BG140" s="570"/>
      <c r="BH140" s="570"/>
      <c r="BI140" s="571"/>
    </row>
    <row r="141" spans="2:61" ht="18.75" customHeight="1">
      <c r="B141" s="43"/>
      <c r="C141" s="391" t="s">
        <v>243</v>
      </c>
      <c r="D141" s="456"/>
      <c r="E141" s="551"/>
      <c r="F141" s="253"/>
      <c r="G141" s="253"/>
      <c r="H141" s="253"/>
      <c r="I141" s="253"/>
      <c r="J141" s="253"/>
      <c r="K141" s="253"/>
      <c r="L141" s="253"/>
      <c r="M141" s="253"/>
      <c r="N141" s="253"/>
      <c r="O141" s="253"/>
      <c r="P141" s="253"/>
      <c r="Q141" s="253"/>
      <c r="R141" s="253"/>
      <c r="S141" s="253"/>
      <c r="T141" s="254"/>
      <c r="U141" s="532"/>
      <c r="V141" s="533"/>
      <c r="W141" s="533"/>
      <c r="X141" s="533"/>
      <c r="Y141" s="533"/>
      <c r="Z141" s="533"/>
      <c r="AA141" s="534"/>
      <c r="AB141" s="532"/>
      <c r="AC141" s="533"/>
      <c r="AD141" s="533"/>
      <c r="AE141" s="533"/>
      <c r="AF141" s="533"/>
      <c r="AG141" s="533"/>
      <c r="AH141" s="534"/>
      <c r="AI141" s="550" t="s">
        <v>244</v>
      </c>
      <c r="AJ141" s="550"/>
      <c r="AK141" s="550"/>
      <c r="AL141" s="532"/>
      <c r="AM141" s="533"/>
      <c r="AN141" s="533"/>
      <c r="AO141" s="533"/>
      <c r="AP141" s="533"/>
      <c r="AQ141" s="533"/>
      <c r="AR141" s="534"/>
      <c r="AS141" s="449"/>
      <c r="AT141" s="449"/>
      <c r="AU141" s="449"/>
      <c r="AV141" s="449"/>
      <c r="AW141" s="449"/>
      <c r="AX141" s="449"/>
      <c r="AY141" s="449"/>
      <c r="AZ141" s="449"/>
      <c r="BA141" s="449"/>
      <c r="BB141" s="449"/>
      <c r="BC141" s="449"/>
      <c r="BD141" s="449"/>
      <c r="BE141" s="449"/>
      <c r="BF141" s="449"/>
      <c r="BG141" s="449"/>
      <c r="BH141" s="449"/>
      <c r="BI141" s="449"/>
    </row>
    <row r="142" spans="2:61" ht="18.75" customHeight="1">
      <c r="B142" s="18"/>
      <c r="C142" s="391"/>
      <c r="D142" s="456"/>
      <c r="E142" s="551"/>
      <c r="F142" s="253"/>
      <c r="G142" s="253"/>
      <c r="H142" s="253"/>
      <c r="I142" s="253"/>
      <c r="J142" s="253"/>
      <c r="K142" s="253"/>
      <c r="L142" s="253"/>
      <c r="M142" s="253"/>
      <c r="N142" s="253"/>
      <c r="O142" s="253"/>
      <c r="P142" s="253"/>
      <c r="Q142" s="253"/>
      <c r="R142" s="253"/>
      <c r="S142" s="253"/>
      <c r="T142" s="254"/>
      <c r="U142" s="532"/>
      <c r="V142" s="533"/>
      <c r="W142" s="533"/>
      <c r="X142" s="533"/>
      <c r="Y142" s="533"/>
      <c r="Z142" s="533"/>
      <c r="AA142" s="534"/>
      <c r="AB142" s="532"/>
      <c r="AC142" s="533"/>
      <c r="AD142" s="533"/>
      <c r="AE142" s="533"/>
      <c r="AF142" s="533"/>
      <c r="AG142" s="533"/>
      <c r="AH142" s="534"/>
      <c r="AI142" s="376"/>
      <c r="AJ142" s="376"/>
      <c r="AK142" s="376"/>
      <c r="AL142" s="532"/>
      <c r="AM142" s="533"/>
      <c r="AN142" s="533"/>
      <c r="AO142" s="533"/>
      <c r="AP142" s="533"/>
      <c r="AQ142" s="533"/>
      <c r="AR142" s="534"/>
      <c r="AS142" s="449"/>
      <c r="AT142" s="449"/>
      <c r="AU142" s="449"/>
      <c r="AV142" s="449"/>
      <c r="AW142" s="449"/>
      <c r="AX142" s="449"/>
      <c r="AY142" s="449"/>
      <c r="AZ142" s="449"/>
      <c r="BA142" s="449"/>
      <c r="BB142" s="449"/>
      <c r="BC142" s="449"/>
      <c r="BD142" s="449"/>
      <c r="BE142" s="449"/>
      <c r="BF142" s="449"/>
      <c r="BG142" s="449"/>
      <c r="BH142" s="449"/>
      <c r="BI142" s="449"/>
    </row>
    <row r="143" spans="2:61" ht="15" customHeight="1">
      <c r="B143" s="17"/>
      <c r="C143" s="541" t="s">
        <v>227</v>
      </c>
      <c r="D143" s="541"/>
      <c r="E143" s="541"/>
      <c r="F143" s="541"/>
      <c r="G143" s="541"/>
      <c r="H143" s="541"/>
      <c r="I143" s="541"/>
      <c r="J143" s="541"/>
      <c r="K143" s="541"/>
      <c r="L143" s="541"/>
      <c r="M143" s="541"/>
      <c r="N143" s="541"/>
      <c r="O143" s="541"/>
      <c r="P143" s="541"/>
      <c r="Q143" s="541"/>
      <c r="R143" s="541"/>
      <c r="S143" s="541"/>
      <c r="T143" s="541"/>
      <c r="U143" s="541"/>
      <c r="V143" s="541"/>
      <c r="W143" s="541"/>
      <c r="X143" s="541"/>
      <c r="Y143" s="541"/>
      <c r="Z143" s="541"/>
      <c r="AA143" s="541"/>
      <c r="AB143" s="541"/>
      <c r="AC143" s="541"/>
      <c r="AD143" s="541"/>
      <c r="AE143" s="541"/>
      <c r="AF143" s="541"/>
      <c r="AG143" s="541"/>
      <c r="AH143" s="541"/>
      <c r="AI143" s="541"/>
      <c r="AJ143" s="541"/>
      <c r="AK143" s="541"/>
      <c r="AL143" s="541"/>
      <c r="AM143" s="541"/>
      <c r="AN143" s="541"/>
      <c r="AO143" s="541"/>
      <c r="AP143" s="541"/>
      <c r="AQ143" s="541"/>
      <c r="AR143" s="541"/>
      <c r="AS143" s="541"/>
      <c r="AT143" s="541"/>
      <c r="AU143" s="541"/>
      <c r="AV143" s="541"/>
      <c r="AW143" s="541"/>
      <c r="AX143" s="541"/>
      <c r="AY143" s="541"/>
      <c r="AZ143" s="541"/>
      <c r="BA143" s="541"/>
      <c r="BB143" s="541"/>
      <c r="BC143" s="541"/>
      <c r="BD143" s="541"/>
      <c r="BE143" s="541"/>
      <c r="BF143" s="541"/>
      <c r="BG143" s="541"/>
      <c r="BH143" s="541"/>
      <c r="BI143" s="541"/>
    </row>
    <row r="144" spans="2:61" ht="19.5" customHeight="1">
      <c r="B144" s="43"/>
      <c r="C144" s="552" t="s">
        <v>243</v>
      </c>
      <c r="D144" s="553"/>
      <c r="E144" s="544"/>
      <c r="F144" s="545"/>
      <c r="G144" s="545"/>
      <c r="H144" s="545"/>
      <c r="I144" s="545"/>
      <c r="J144" s="545"/>
      <c r="K144" s="545"/>
      <c r="L144" s="545"/>
      <c r="M144" s="545"/>
      <c r="N144" s="545"/>
      <c r="O144" s="545"/>
      <c r="P144" s="545"/>
      <c r="Q144" s="545"/>
      <c r="R144" s="545"/>
      <c r="S144" s="545"/>
      <c r="T144" s="546"/>
      <c r="U144" s="547"/>
      <c r="V144" s="548"/>
      <c r="W144" s="548"/>
      <c r="X144" s="548"/>
      <c r="Y144" s="548"/>
      <c r="Z144" s="548"/>
      <c r="AA144" s="549"/>
      <c r="AB144" s="547"/>
      <c r="AC144" s="548"/>
      <c r="AD144" s="548"/>
      <c r="AE144" s="548"/>
      <c r="AF144" s="548"/>
      <c r="AG144" s="548"/>
      <c r="AH144" s="549"/>
      <c r="AI144" s="550" t="s">
        <v>244</v>
      </c>
      <c r="AJ144" s="550"/>
      <c r="AK144" s="550"/>
      <c r="AL144" s="547"/>
      <c r="AM144" s="548"/>
      <c r="AN144" s="548"/>
      <c r="AO144" s="548"/>
      <c r="AP144" s="548"/>
      <c r="AQ144" s="548"/>
      <c r="AR144" s="549"/>
      <c r="AS144" s="554"/>
      <c r="AT144" s="555"/>
      <c r="AU144" s="555"/>
      <c r="AV144" s="555"/>
      <c r="AW144" s="555"/>
      <c r="AX144" s="431"/>
      <c r="AY144" s="556"/>
      <c r="AZ144" s="556"/>
      <c r="BA144" s="556"/>
      <c r="BB144" s="556"/>
      <c r="BC144" s="556"/>
      <c r="BD144" s="556"/>
      <c r="BE144" s="556"/>
      <c r="BF144" s="556"/>
      <c r="BG144" s="556"/>
      <c r="BH144" s="556"/>
      <c r="BI144" s="556"/>
    </row>
    <row r="145" spans="1:62" ht="18.75" customHeight="1">
      <c r="B145" s="18"/>
      <c r="C145" s="391"/>
      <c r="D145" s="456"/>
      <c r="E145" s="551"/>
      <c r="F145" s="253"/>
      <c r="G145" s="253"/>
      <c r="H145" s="253"/>
      <c r="I145" s="253"/>
      <c r="J145" s="253"/>
      <c r="K145" s="253"/>
      <c r="L145" s="253"/>
      <c r="M145" s="253"/>
      <c r="N145" s="253"/>
      <c r="O145" s="253"/>
      <c r="P145" s="253"/>
      <c r="Q145" s="253"/>
      <c r="R145" s="253"/>
      <c r="S145" s="253"/>
      <c r="T145" s="254"/>
      <c r="U145" s="532"/>
      <c r="V145" s="533"/>
      <c r="W145" s="533"/>
      <c r="X145" s="533"/>
      <c r="Y145" s="533"/>
      <c r="Z145" s="533"/>
      <c r="AA145" s="534"/>
      <c r="AB145" s="532"/>
      <c r="AC145" s="533"/>
      <c r="AD145" s="533"/>
      <c r="AE145" s="533"/>
      <c r="AF145" s="533"/>
      <c r="AG145" s="533"/>
      <c r="AH145" s="534"/>
      <c r="AI145" s="376"/>
      <c r="AJ145" s="376"/>
      <c r="AK145" s="376"/>
      <c r="AL145" s="532"/>
      <c r="AM145" s="533"/>
      <c r="AN145" s="533"/>
      <c r="AO145" s="533"/>
      <c r="AP145" s="533"/>
      <c r="AQ145" s="533"/>
      <c r="AR145" s="534"/>
      <c r="AS145" s="449"/>
      <c r="AT145" s="449"/>
      <c r="AU145" s="449"/>
      <c r="AV145" s="449"/>
      <c r="AW145" s="449"/>
      <c r="AX145" s="449"/>
      <c r="AY145" s="449"/>
      <c r="AZ145" s="449"/>
      <c r="BA145" s="449"/>
      <c r="BB145" s="449"/>
      <c r="BC145" s="449"/>
      <c r="BD145" s="449"/>
      <c r="BE145" s="449"/>
      <c r="BF145" s="449"/>
      <c r="BG145" s="449"/>
      <c r="BH145" s="449"/>
      <c r="BI145" s="449"/>
    </row>
    <row r="146" spans="1:62" ht="15" customHeight="1">
      <c r="B146" s="17"/>
      <c r="C146" s="541" t="s">
        <v>228</v>
      </c>
      <c r="D146" s="541"/>
      <c r="E146" s="541"/>
      <c r="F146" s="541"/>
      <c r="G146" s="541"/>
      <c r="H146" s="541"/>
      <c r="I146" s="541"/>
      <c r="J146" s="541"/>
      <c r="K146" s="541"/>
      <c r="L146" s="541"/>
      <c r="M146" s="541"/>
      <c r="N146" s="541"/>
      <c r="O146" s="541"/>
      <c r="P146" s="541"/>
      <c r="Q146" s="541"/>
      <c r="R146" s="541"/>
      <c r="S146" s="541"/>
      <c r="T146" s="541"/>
      <c r="U146" s="541"/>
      <c r="V146" s="541"/>
      <c r="W146" s="541"/>
      <c r="X146" s="541"/>
      <c r="Y146" s="541"/>
      <c r="Z146" s="541"/>
      <c r="AA146" s="541"/>
      <c r="AB146" s="541"/>
      <c r="AC146" s="541"/>
      <c r="AD146" s="541"/>
      <c r="AE146" s="541"/>
      <c r="AF146" s="541"/>
      <c r="AG146" s="541"/>
      <c r="AH146" s="541"/>
      <c r="AI146" s="541"/>
      <c r="AJ146" s="541"/>
      <c r="AK146" s="541"/>
      <c r="AL146" s="541"/>
      <c r="AM146" s="541"/>
      <c r="AN146" s="541"/>
      <c r="AO146" s="541"/>
      <c r="AP146" s="541"/>
      <c r="AQ146" s="541"/>
      <c r="AR146" s="541"/>
      <c r="AS146" s="541"/>
      <c r="AT146" s="541"/>
      <c r="AU146" s="541"/>
      <c r="AV146" s="541"/>
      <c r="AW146" s="541"/>
      <c r="AX146" s="541"/>
      <c r="AY146" s="541"/>
      <c r="AZ146" s="541"/>
      <c r="BA146" s="541"/>
      <c r="BB146" s="541"/>
      <c r="BC146" s="541"/>
      <c r="BD146" s="541"/>
      <c r="BE146" s="541"/>
      <c r="BF146" s="541"/>
      <c r="BG146" s="541"/>
      <c r="BH146" s="541"/>
      <c r="BI146" s="541"/>
    </row>
    <row r="147" spans="1:62" ht="18.75" customHeight="1">
      <c r="B147" s="43"/>
      <c r="C147" s="552" t="s">
        <v>243</v>
      </c>
      <c r="D147" s="553"/>
      <c r="E147" s="544"/>
      <c r="F147" s="545"/>
      <c r="G147" s="545"/>
      <c r="H147" s="545"/>
      <c r="I147" s="545"/>
      <c r="J147" s="545"/>
      <c r="K147" s="545"/>
      <c r="L147" s="545"/>
      <c r="M147" s="545"/>
      <c r="N147" s="545"/>
      <c r="O147" s="545"/>
      <c r="P147" s="545"/>
      <c r="Q147" s="545"/>
      <c r="R147" s="545"/>
      <c r="S147" s="545"/>
      <c r="T147" s="546"/>
      <c r="U147" s="547"/>
      <c r="V147" s="548"/>
      <c r="W147" s="548"/>
      <c r="X147" s="548"/>
      <c r="Y147" s="548"/>
      <c r="Z147" s="548"/>
      <c r="AA147" s="549"/>
      <c r="AB147" s="547"/>
      <c r="AC147" s="548"/>
      <c r="AD147" s="548"/>
      <c r="AE147" s="548"/>
      <c r="AF147" s="548"/>
      <c r="AG147" s="548"/>
      <c r="AH147" s="549"/>
      <c r="AI147" s="550" t="s">
        <v>244</v>
      </c>
      <c r="AJ147" s="550"/>
      <c r="AK147" s="550"/>
      <c r="AL147" s="547"/>
      <c r="AM147" s="548"/>
      <c r="AN147" s="548"/>
      <c r="AO147" s="548"/>
      <c r="AP147" s="548"/>
      <c r="AQ147" s="548"/>
      <c r="AR147" s="549"/>
      <c r="AS147" s="563"/>
      <c r="AT147" s="564"/>
      <c r="AU147" s="564"/>
      <c r="AV147" s="564"/>
      <c r="AW147" s="565"/>
      <c r="AX147" s="431"/>
      <c r="AY147" s="431"/>
      <c r="AZ147" s="431"/>
      <c r="BA147" s="431"/>
      <c r="BB147" s="431"/>
      <c r="BC147" s="431"/>
      <c r="BD147" s="431"/>
      <c r="BE147" s="431"/>
      <c r="BF147" s="431"/>
      <c r="BG147" s="431"/>
      <c r="BH147" s="431"/>
      <c r="BI147" s="431"/>
    </row>
    <row r="148" spans="1:62" ht="18.75" customHeight="1">
      <c r="B148" s="18"/>
      <c r="C148" s="391"/>
      <c r="D148" s="456"/>
      <c r="E148" s="566"/>
      <c r="F148" s="567"/>
      <c r="G148" s="567"/>
      <c r="H148" s="567"/>
      <c r="I148" s="567"/>
      <c r="J148" s="567"/>
      <c r="K148" s="567"/>
      <c r="L148" s="567"/>
      <c r="M148" s="567"/>
      <c r="N148" s="567"/>
      <c r="O148" s="567"/>
      <c r="P148" s="567"/>
      <c r="Q148" s="567"/>
      <c r="R148" s="567"/>
      <c r="S148" s="567"/>
      <c r="T148" s="568"/>
      <c r="U148" s="557"/>
      <c r="V148" s="558"/>
      <c r="W148" s="558"/>
      <c r="X148" s="558"/>
      <c r="Y148" s="558"/>
      <c r="Z148" s="558"/>
      <c r="AA148" s="559"/>
      <c r="AB148" s="557"/>
      <c r="AC148" s="558"/>
      <c r="AD148" s="558"/>
      <c r="AE148" s="558"/>
      <c r="AF148" s="558"/>
      <c r="AG148" s="558"/>
      <c r="AH148" s="559"/>
      <c r="AI148" s="376"/>
      <c r="AJ148" s="376"/>
      <c r="AK148" s="376"/>
      <c r="AL148" s="557"/>
      <c r="AM148" s="558"/>
      <c r="AN148" s="558"/>
      <c r="AO148" s="558"/>
      <c r="AP148" s="558"/>
      <c r="AQ148" s="558"/>
      <c r="AR148" s="559"/>
      <c r="AS148" s="560"/>
      <c r="AT148" s="560"/>
      <c r="AU148" s="560"/>
      <c r="AV148" s="560"/>
      <c r="AW148" s="560"/>
      <c r="AX148" s="561"/>
      <c r="AY148" s="562"/>
      <c r="AZ148" s="562"/>
      <c r="BA148" s="562"/>
      <c r="BB148" s="562"/>
      <c r="BC148" s="562"/>
      <c r="BD148" s="562"/>
      <c r="BE148" s="562"/>
      <c r="BF148" s="562"/>
      <c r="BG148" s="562"/>
      <c r="BH148" s="562"/>
      <c r="BI148" s="562"/>
    </row>
    <row r="149" spans="1:62" ht="15" customHeight="1">
      <c r="B149" s="7"/>
      <c r="C149" s="541" t="s">
        <v>229</v>
      </c>
      <c r="D149" s="541"/>
      <c r="E149" s="541"/>
      <c r="F149" s="541"/>
      <c r="G149" s="541"/>
      <c r="H149" s="541"/>
      <c r="I149" s="541"/>
      <c r="J149" s="541"/>
      <c r="K149" s="541"/>
      <c r="L149" s="541"/>
      <c r="M149" s="541"/>
      <c r="N149" s="541"/>
      <c r="O149" s="541"/>
      <c r="P149" s="541"/>
      <c r="Q149" s="541"/>
      <c r="R149" s="541"/>
      <c r="S149" s="541"/>
      <c r="T149" s="541"/>
      <c r="U149" s="541"/>
      <c r="V149" s="541"/>
      <c r="W149" s="541"/>
      <c r="X149" s="541"/>
      <c r="Y149" s="541"/>
      <c r="Z149" s="541"/>
      <c r="AA149" s="541"/>
      <c r="AB149" s="541"/>
      <c r="AC149" s="541"/>
      <c r="AD149" s="541"/>
      <c r="AE149" s="541"/>
      <c r="AF149" s="541"/>
      <c r="AG149" s="541"/>
      <c r="AH149" s="541"/>
      <c r="AI149" s="541"/>
      <c r="AJ149" s="541"/>
      <c r="AK149" s="541"/>
      <c r="AL149" s="541"/>
      <c r="AM149" s="541"/>
      <c r="AN149" s="541"/>
      <c r="AO149" s="541"/>
      <c r="AP149" s="541"/>
      <c r="AQ149" s="541"/>
      <c r="AR149" s="541"/>
      <c r="AS149" s="541"/>
      <c r="AT149" s="541"/>
      <c r="AU149" s="541"/>
      <c r="AV149" s="541"/>
      <c r="AW149" s="541"/>
      <c r="AX149" s="541"/>
      <c r="AY149" s="541"/>
      <c r="AZ149" s="541"/>
      <c r="BA149" s="541"/>
      <c r="BB149" s="541"/>
      <c r="BC149" s="541"/>
      <c r="BD149" s="541"/>
      <c r="BE149" s="541"/>
      <c r="BF149" s="541"/>
      <c r="BG149" s="541"/>
      <c r="BH149" s="541"/>
      <c r="BI149" s="541"/>
    </row>
    <row r="150" spans="1:62" ht="18.75" customHeight="1">
      <c r="B150" s="44"/>
      <c r="C150" s="552" t="s">
        <v>243</v>
      </c>
      <c r="D150" s="553"/>
      <c r="E150" s="544"/>
      <c r="F150" s="545"/>
      <c r="G150" s="545"/>
      <c r="H150" s="545"/>
      <c r="I150" s="545"/>
      <c r="J150" s="545"/>
      <c r="K150" s="545"/>
      <c r="L150" s="545"/>
      <c r="M150" s="545"/>
      <c r="N150" s="545"/>
      <c r="O150" s="545"/>
      <c r="P150" s="545"/>
      <c r="Q150" s="545"/>
      <c r="R150" s="545"/>
      <c r="S150" s="545"/>
      <c r="T150" s="546"/>
      <c r="U150" s="547"/>
      <c r="V150" s="548"/>
      <c r="W150" s="548"/>
      <c r="X150" s="548"/>
      <c r="Y150" s="548"/>
      <c r="Z150" s="548"/>
      <c r="AA150" s="549"/>
      <c r="AB150" s="547"/>
      <c r="AC150" s="548"/>
      <c r="AD150" s="548"/>
      <c r="AE150" s="548"/>
      <c r="AF150" s="548"/>
      <c r="AG150" s="548"/>
      <c r="AH150" s="549"/>
      <c r="AI150" s="550" t="s">
        <v>244</v>
      </c>
      <c r="AJ150" s="550"/>
      <c r="AK150" s="550"/>
      <c r="AL150" s="547"/>
      <c r="AM150" s="548"/>
      <c r="AN150" s="548"/>
      <c r="AO150" s="548"/>
      <c r="AP150" s="548"/>
      <c r="AQ150" s="548"/>
      <c r="AR150" s="549"/>
      <c r="AS150" s="554"/>
      <c r="AT150" s="555"/>
      <c r="AU150" s="555"/>
      <c r="AV150" s="555"/>
      <c r="AW150" s="555"/>
      <c r="AX150" s="431"/>
      <c r="AY150" s="556"/>
      <c r="AZ150" s="556"/>
      <c r="BA150" s="556"/>
      <c r="BB150" s="556"/>
      <c r="BC150" s="556"/>
      <c r="BD150" s="556"/>
      <c r="BE150" s="556"/>
      <c r="BF150" s="556"/>
      <c r="BG150" s="556"/>
      <c r="BH150" s="556"/>
      <c r="BI150" s="556"/>
    </row>
    <row r="151" spans="1:62" ht="18.75" customHeight="1">
      <c r="B151" s="45"/>
      <c r="C151" s="391"/>
      <c r="D151" s="456"/>
      <c r="E151" s="551"/>
      <c r="F151" s="253"/>
      <c r="G151" s="253"/>
      <c r="H151" s="253"/>
      <c r="I151" s="253"/>
      <c r="J151" s="253"/>
      <c r="K151" s="253"/>
      <c r="L151" s="253"/>
      <c r="M151" s="253"/>
      <c r="N151" s="253"/>
      <c r="O151" s="253"/>
      <c r="P151" s="253"/>
      <c r="Q151" s="253"/>
      <c r="R151" s="253"/>
      <c r="S151" s="253"/>
      <c r="T151" s="254"/>
      <c r="U151" s="532"/>
      <c r="V151" s="533"/>
      <c r="W151" s="533"/>
      <c r="X151" s="533"/>
      <c r="Y151" s="533"/>
      <c r="Z151" s="533"/>
      <c r="AA151" s="534"/>
      <c r="AB151" s="532"/>
      <c r="AC151" s="533"/>
      <c r="AD151" s="533"/>
      <c r="AE151" s="533"/>
      <c r="AF151" s="533"/>
      <c r="AG151" s="533"/>
      <c r="AH151" s="534"/>
      <c r="AI151" s="376"/>
      <c r="AJ151" s="376"/>
      <c r="AK151" s="376"/>
      <c r="AL151" s="532"/>
      <c r="AM151" s="533"/>
      <c r="AN151" s="533"/>
      <c r="AO151" s="533"/>
      <c r="AP151" s="533"/>
      <c r="AQ151" s="533"/>
      <c r="AR151" s="534"/>
      <c r="AS151" s="449"/>
      <c r="AT151" s="449"/>
      <c r="AU151" s="449"/>
      <c r="AV151" s="449"/>
      <c r="AW151" s="449"/>
      <c r="AX151" s="449"/>
      <c r="AY151" s="449"/>
      <c r="AZ151" s="449"/>
      <c r="BA151" s="449"/>
      <c r="BB151" s="449"/>
      <c r="BC151" s="449"/>
      <c r="BD151" s="449"/>
      <c r="BE151" s="449"/>
      <c r="BF151" s="449"/>
      <c r="BG151" s="449"/>
      <c r="BH151" s="449"/>
      <c r="BI151" s="449"/>
    </row>
    <row r="152" spans="1:62" ht="15" customHeight="1">
      <c r="B152" s="7"/>
      <c r="C152" s="541" t="s">
        <v>230</v>
      </c>
      <c r="D152" s="541"/>
      <c r="E152" s="541"/>
      <c r="F152" s="541"/>
      <c r="G152" s="541"/>
      <c r="H152" s="541"/>
      <c r="I152" s="541"/>
      <c r="J152" s="541"/>
      <c r="K152" s="541"/>
      <c r="L152" s="541"/>
      <c r="M152" s="541"/>
      <c r="N152" s="541"/>
      <c r="O152" s="541"/>
      <c r="P152" s="541"/>
      <c r="Q152" s="541"/>
      <c r="R152" s="541"/>
      <c r="S152" s="541"/>
      <c r="T152" s="541"/>
      <c r="U152" s="541"/>
      <c r="V152" s="541"/>
      <c r="W152" s="541"/>
      <c r="X152" s="541"/>
      <c r="Y152" s="541"/>
      <c r="Z152" s="541"/>
      <c r="AA152" s="541"/>
      <c r="AB152" s="541"/>
      <c r="AC152" s="541"/>
      <c r="AD152" s="541"/>
      <c r="AE152" s="541"/>
      <c r="AF152" s="541"/>
      <c r="AG152" s="541"/>
      <c r="AH152" s="541"/>
      <c r="AI152" s="541"/>
      <c r="AJ152" s="541"/>
      <c r="AK152" s="541"/>
      <c r="AL152" s="541"/>
      <c r="AM152" s="541"/>
      <c r="AN152" s="541"/>
      <c r="AO152" s="541"/>
      <c r="AP152" s="541"/>
      <c r="AQ152" s="541"/>
      <c r="AR152" s="541"/>
      <c r="AS152" s="541"/>
      <c r="AT152" s="541"/>
      <c r="AU152" s="541"/>
      <c r="AV152" s="541"/>
      <c r="AW152" s="541"/>
      <c r="AX152" s="541"/>
      <c r="AY152" s="541"/>
      <c r="AZ152" s="541"/>
      <c r="BA152" s="541"/>
      <c r="BB152" s="541"/>
      <c r="BC152" s="541"/>
      <c r="BD152" s="541"/>
      <c r="BE152" s="541"/>
      <c r="BF152" s="541"/>
      <c r="BG152" s="541"/>
      <c r="BH152" s="541"/>
      <c r="BI152" s="541"/>
    </row>
    <row r="153" spans="1:62" ht="19.5" customHeight="1">
      <c r="B153" s="43"/>
      <c r="C153" s="542" t="s">
        <v>243</v>
      </c>
      <c r="D153" s="543"/>
      <c r="E153" s="544"/>
      <c r="F153" s="545"/>
      <c r="G153" s="545"/>
      <c r="H153" s="545"/>
      <c r="I153" s="545"/>
      <c r="J153" s="545"/>
      <c r="K153" s="545"/>
      <c r="L153" s="545"/>
      <c r="M153" s="545"/>
      <c r="N153" s="545"/>
      <c r="O153" s="545"/>
      <c r="P153" s="545"/>
      <c r="Q153" s="545"/>
      <c r="R153" s="545"/>
      <c r="S153" s="545"/>
      <c r="T153" s="546"/>
      <c r="U153" s="547"/>
      <c r="V153" s="548"/>
      <c r="W153" s="548"/>
      <c r="X153" s="548"/>
      <c r="Y153" s="548"/>
      <c r="Z153" s="548"/>
      <c r="AA153" s="549"/>
      <c r="AB153" s="547"/>
      <c r="AC153" s="548"/>
      <c r="AD153" s="548"/>
      <c r="AE153" s="548"/>
      <c r="AF153" s="548"/>
      <c r="AG153" s="548"/>
      <c r="AH153" s="549"/>
      <c r="AI153" s="550" t="s">
        <v>244</v>
      </c>
      <c r="AJ153" s="550"/>
      <c r="AK153" s="550"/>
      <c r="AL153" s="547"/>
      <c r="AM153" s="548"/>
      <c r="AN153" s="548"/>
      <c r="AO153" s="548"/>
      <c r="AP153" s="548"/>
      <c r="AQ153" s="548"/>
      <c r="AR153" s="549"/>
      <c r="AS153" s="520"/>
      <c r="AT153" s="521"/>
      <c r="AU153" s="521"/>
      <c r="AV153" s="521"/>
      <c r="AW153" s="521"/>
      <c r="AX153" s="521"/>
      <c r="AY153" s="521"/>
      <c r="AZ153" s="521"/>
      <c r="BA153" s="521"/>
      <c r="BB153" s="521"/>
      <c r="BC153" s="521"/>
      <c r="BD153" s="521"/>
      <c r="BE153" s="521"/>
      <c r="BF153" s="521"/>
      <c r="BG153" s="521"/>
      <c r="BH153" s="521"/>
      <c r="BI153" s="521"/>
    </row>
    <row r="154" spans="1:62" ht="18.75" customHeight="1">
      <c r="B154" s="18"/>
      <c r="C154" s="215"/>
      <c r="D154" s="213"/>
      <c r="E154" s="551"/>
      <c r="F154" s="253"/>
      <c r="G154" s="253"/>
      <c r="H154" s="253"/>
      <c r="I154" s="253"/>
      <c r="J154" s="253"/>
      <c r="K154" s="253"/>
      <c r="L154" s="253"/>
      <c r="M154" s="253"/>
      <c r="N154" s="253"/>
      <c r="O154" s="253"/>
      <c r="P154" s="253"/>
      <c r="Q154" s="253"/>
      <c r="R154" s="253"/>
      <c r="S154" s="253"/>
      <c r="T154" s="254"/>
      <c r="U154" s="532"/>
      <c r="V154" s="533"/>
      <c r="W154" s="533"/>
      <c r="X154" s="533"/>
      <c r="Y154" s="533"/>
      <c r="Z154" s="533"/>
      <c r="AA154" s="534"/>
      <c r="AB154" s="532"/>
      <c r="AC154" s="533"/>
      <c r="AD154" s="533"/>
      <c r="AE154" s="533"/>
      <c r="AF154" s="533"/>
      <c r="AG154" s="533"/>
      <c r="AH154" s="534"/>
      <c r="AI154" s="376"/>
      <c r="AJ154" s="376"/>
      <c r="AK154" s="376"/>
      <c r="AL154" s="532"/>
      <c r="AM154" s="533"/>
      <c r="AN154" s="533"/>
      <c r="AO154" s="533"/>
      <c r="AP154" s="533"/>
      <c r="AQ154" s="533"/>
      <c r="AR154" s="534"/>
      <c r="AS154" s="449"/>
      <c r="AT154" s="449"/>
      <c r="AU154" s="449"/>
      <c r="AV154" s="449"/>
      <c r="AW154" s="449"/>
      <c r="AX154" s="449"/>
      <c r="AY154" s="449"/>
      <c r="AZ154" s="449"/>
      <c r="BA154" s="449"/>
      <c r="BB154" s="449"/>
      <c r="BC154" s="449"/>
      <c r="BD154" s="449"/>
      <c r="BE154" s="449"/>
      <c r="BF154" s="449"/>
      <c r="BG154" s="449"/>
      <c r="BH154" s="449"/>
      <c r="BI154" s="449"/>
    </row>
    <row r="155" spans="1:62" ht="18.75" customHeight="1">
      <c r="B155" s="18"/>
      <c r="C155" s="366" t="s">
        <v>245</v>
      </c>
      <c r="D155" s="367"/>
      <c r="E155" s="367"/>
      <c r="F155" s="367"/>
      <c r="G155" s="367"/>
      <c r="H155" s="367"/>
      <c r="I155" s="367"/>
      <c r="J155" s="367"/>
      <c r="K155" s="367"/>
      <c r="L155" s="367"/>
      <c r="M155" s="367"/>
      <c r="N155" s="367"/>
      <c r="O155" s="367"/>
      <c r="P155" s="367"/>
      <c r="Q155" s="367"/>
      <c r="R155" s="367"/>
      <c r="S155" s="367"/>
      <c r="T155" s="368"/>
      <c r="U155" s="535"/>
      <c r="V155" s="536"/>
      <c r="W155" s="536"/>
      <c r="X155" s="536"/>
      <c r="Y155" s="536"/>
      <c r="Z155" s="536"/>
      <c r="AA155" s="537"/>
      <c r="AB155" s="535"/>
      <c r="AC155" s="536"/>
      <c r="AD155" s="536"/>
      <c r="AE155" s="536"/>
      <c r="AF155" s="536"/>
      <c r="AG155" s="536"/>
      <c r="AH155" s="537"/>
      <c r="AI155" s="392"/>
      <c r="AJ155" s="392"/>
      <c r="AK155" s="392"/>
      <c r="AL155" s="535"/>
      <c r="AM155" s="536"/>
      <c r="AN155" s="536"/>
      <c r="AO155" s="536"/>
      <c r="AP155" s="536"/>
      <c r="AQ155" s="536"/>
      <c r="AR155" s="537"/>
      <c r="AS155" s="520"/>
      <c r="AT155" s="521"/>
      <c r="AU155" s="521"/>
      <c r="AV155" s="521"/>
      <c r="AW155" s="521"/>
      <c r="AX155" s="449"/>
      <c r="AY155" s="449"/>
      <c r="AZ155" s="449"/>
      <c r="BA155" s="449"/>
      <c r="BB155" s="449"/>
      <c r="BC155" s="449"/>
      <c r="BD155" s="449"/>
      <c r="BE155" s="449"/>
      <c r="BF155" s="449"/>
      <c r="BG155" s="449"/>
      <c r="BH155" s="449"/>
      <c r="BI155" s="449"/>
    </row>
    <row r="156" spans="1:62" ht="18.75" customHeight="1">
      <c r="B156" s="46"/>
      <c r="C156" s="366" t="s">
        <v>246</v>
      </c>
      <c r="D156" s="367"/>
      <c r="E156" s="367"/>
      <c r="F156" s="367"/>
      <c r="G156" s="367"/>
      <c r="H156" s="367"/>
      <c r="I156" s="367"/>
      <c r="J156" s="367"/>
      <c r="K156" s="367"/>
      <c r="L156" s="367"/>
      <c r="M156" s="367"/>
      <c r="N156" s="367"/>
      <c r="O156" s="367"/>
      <c r="P156" s="367"/>
      <c r="Q156" s="367"/>
      <c r="R156" s="367"/>
      <c r="S156" s="367"/>
      <c r="T156" s="368"/>
      <c r="U156" s="538"/>
      <c r="V156" s="539"/>
      <c r="W156" s="539"/>
      <c r="X156" s="539"/>
      <c r="Y156" s="539"/>
      <c r="Z156" s="539"/>
      <c r="AA156" s="540"/>
      <c r="AB156" s="532"/>
      <c r="AC156" s="533"/>
      <c r="AD156" s="533"/>
      <c r="AE156" s="533"/>
      <c r="AF156" s="533"/>
      <c r="AG156" s="533"/>
      <c r="AH156" s="534"/>
      <c r="AI156" s="392"/>
      <c r="AJ156" s="392"/>
      <c r="AK156" s="392"/>
      <c r="AL156" s="532"/>
      <c r="AM156" s="533"/>
      <c r="AN156" s="533"/>
      <c r="AO156" s="533"/>
      <c r="AP156" s="533"/>
      <c r="AQ156" s="533"/>
      <c r="AR156" s="534"/>
      <c r="AS156" s="449"/>
      <c r="AT156" s="449"/>
      <c r="AU156" s="449"/>
      <c r="AV156" s="449"/>
      <c r="AW156" s="449"/>
      <c r="AX156" s="449"/>
      <c r="AY156" s="449"/>
      <c r="AZ156" s="449"/>
      <c r="BA156" s="449"/>
      <c r="BB156" s="449"/>
      <c r="BC156" s="449"/>
      <c r="BD156" s="449"/>
      <c r="BE156" s="449"/>
      <c r="BF156" s="449"/>
      <c r="BG156" s="449"/>
      <c r="BH156" s="449"/>
      <c r="BI156" s="449"/>
    </row>
    <row r="157" spans="1:62" ht="24.75" customHeight="1">
      <c r="B157" s="363" t="s">
        <v>247</v>
      </c>
      <c r="C157" s="364"/>
      <c r="D157" s="364"/>
      <c r="E157" s="364"/>
      <c r="F157" s="364"/>
      <c r="G157" s="364"/>
      <c r="H157" s="364"/>
      <c r="I157" s="364"/>
      <c r="J157" s="364"/>
      <c r="K157" s="364"/>
      <c r="L157" s="364"/>
      <c r="M157" s="364"/>
      <c r="N157" s="364"/>
      <c r="O157" s="364"/>
      <c r="P157" s="364"/>
      <c r="Q157" s="364"/>
      <c r="R157" s="364"/>
      <c r="S157" s="364"/>
      <c r="T157" s="365"/>
      <c r="U157" s="522">
        <f>IF(AG91="",0,AG91)</f>
        <v>27500000</v>
      </c>
      <c r="V157" s="523"/>
      <c r="W157" s="523"/>
      <c r="X157" s="523"/>
      <c r="Y157" s="523"/>
      <c r="Z157" s="523"/>
      <c r="AA157" s="524"/>
      <c r="AB157" s="525">
        <f>IF(AL91=0,"0",AL91)</f>
        <v>12500000</v>
      </c>
      <c r="AC157" s="526"/>
      <c r="AD157" s="526"/>
      <c r="AE157" s="526"/>
      <c r="AF157" s="526"/>
      <c r="AG157" s="526"/>
      <c r="AH157" s="527"/>
      <c r="AI157" s="528" t="s">
        <v>248</v>
      </c>
      <c r="AJ157" s="392"/>
      <c r="AK157" s="392"/>
      <c r="AL157" s="529">
        <f>IFERROR(U157-AB157,"")</f>
        <v>15000000</v>
      </c>
      <c r="AM157" s="530"/>
      <c r="AN157" s="530"/>
      <c r="AO157" s="530"/>
      <c r="AP157" s="530"/>
      <c r="AQ157" s="530"/>
      <c r="AR157" s="531"/>
      <c r="AS157" s="520" t="s">
        <v>590</v>
      </c>
      <c r="AT157" s="521"/>
      <c r="AU157" s="521"/>
      <c r="AV157" s="521"/>
      <c r="AW157" s="521"/>
      <c r="AX157" s="449"/>
      <c r="AY157" s="449"/>
      <c r="AZ157" s="449"/>
      <c r="BA157" s="449"/>
      <c r="BB157" s="449"/>
      <c r="BC157" s="449"/>
      <c r="BD157" s="449"/>
      <c r="BE157" s="449"/>
      <c r="BF157" s="449"/>
      <c r="BG157" s="449"/>
      <c r="BH157" s="449"/>
      <c r="BI157" s="449"/>
    </row>
    <row r="158" spans="1:62" ht="30.75" customHeight="1">
      <c r="B158" s="376" t="s">
        <v>249</v>
      </c>
      <c r="C158" s="376"/>
      <c r="D158" s="376"/>
      <c r="E158" s="376"/>
      <c r="F158" s="376"/>
      <c r="G158" s="376"/>
      <c r="H158" s="376"/>
      <c r="I158" s="376"/>
      <c r="J158" s="376"/>
      <c r="K158" s="376"/>
      <c r="L158" s="376"/>
      <c r="M158" s="376"/>
      <c r="N158" s="376"/>
      <c r="O158" s="376"/>
      <c r="P158" s="376"/>
      <c r="Q158" s="376"/>
      <c r="R158" s="376"/>
      <c r="S158" s="376"/>
      <c r="T158" s="376"/>
      <c r="U158" s="517">
        <f>U136+U157</f>
        <v>27500000</v>
      </c>
      <c r="V158" s="518"/>
      <c r="W158" s="518"/>
      <c r="X158" s="518"/>
      <c r="Y158" s="518"/>
      <c r="Z158" s="518"/>
      <c r="AA158" s="519"/>
      <c r="AB158" s="517">
        <f>IFERROR(AB136+AB157,"")</f>
        <v>12500000</v>
      </c>
      <c r="AC158" s="518"/>
      <c r="AD158" s="518"/>
      <c r="AE158" s="518"/>
      <c r="AF158" s="518"/>
      <c r="AG158" s="518"/>
      <c r="AH158" s="519"/>
      <c r="AI158" s="392"/>
      <c r="AJ158" s="392"/>
      <c r="AK158" s="392"/>
      <c r="AL158" s="517">
        <f>IFERROR(AL136+AL157,"")</f>
        <v>15000000</v>
      </c>
      <c r="AM158" s="518"/>
      <c r="AN158" s="518"/>
      <c r="AO158" s="518"/>
      <c r="AP158" s="518"/>
      <c r="AQ158" s="518"/>
      <c r="AR158" s="519"/>
      <c r="AS158" s="520" t="s">
        <v>590</v>
      </c>
      <c r="AT158" s="521"/>
      <c r="AU158" s="521"/>
      <c r="AV158" s="521"/>
      <c r="AW158" s="521"/>
      <c r="AX158" s="449"/>
      <c r="AY158" s="449"/>
      <c r="AZ158" s="449"/>
      <c r="BA158" s="449"/>
      <c r="BB158" s="449"/>
      <c r="BC158" s="449"/>
      <c r="BD158" s="449"/>
      <c r="BE158" s="449"/>
      <c r="BF158" s="449"/>
      <c r="BG158" s="449"/>
      <c r="BH158" s="449"/>
      <c r="BI158" s="449"/>
    </row>
    <row r="159" spans="1:62" s="27" customFormat="1" ht="75" customHeight="1">
      <c r="A159" s="26"/>
      <c r="B159" s="387" t="s">
        <v>250</v>
      </c>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c r="AN159" s="387"/>
      <c r="AO159" s="387"/>
      <c r="AP159" s="387"/>
      <c r="AQ159" s="387"/>
      <c r="AR159" s="387"/>
      <c r="AS159" s="387"/>
      <c r="AT159" s="387"/>
      <c r="AU159" s="387"/>
      <c r="AV159" s="387"/>
      <c r="AW159" s="387"/>
      <c r="AX159" s="387"/>
      <c r="AY159" s="387"/>
      <c r="AZ159" s="387"/>
      <c r="BA159" s="387"/>
      <c r="BB159" s="387"/>
      <c r="BC159" s="387"/>
      <c r="BD159" s="387"/>
      <c r="BE159" s="387"/>
      <c r="BF159" s="387"/>
      <c r="BG159" s="387"/>
      <c r="BH159" s="387"/>
      <c r="BI159" s="26"/>
      <c r="BJ159" s="26"/>
    </row>
    <row r="160" spans="1:62" s="27" customFormat="1" ht="10.5" customHeight="1">
      <c r="A160" s="26"/>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26"/>
      <c r="BJ160" s="26"/>
    </row>
    <row r="161" spans="1:63" ht="18" customHeight="1">
      <c r="B161" s="336" t="s">
        <v>251</v>
      </c>
      <c r="C161" s="336"/>
      <c r="D161" s="336"/>
      <c r="E161" s="336"/>
      <c r="F161" s="336"/>
      <c r="G161" s="336"/>
      <c r="H161" s="336"/>
      <c r="I161" s="336"/>
      <c r="J161" s="336"/>
      <c r="K161" s="336"/>
      <c r="L161" s="336"/>
      <c r="M161" s="336"/>
      <c r="N161" s="336"/>
      <c r="O161" s="336"/>
      <c r="P161" s="336"/>
      <c r="Q161" s="336"/>
      <c r="R161" s="336"/>
      <c r="S161" s="336"/>
      <c r="T161" s="336"/>
      <c r="U161" s="336"/>
      <c r="V161" s="336"/>
      <c r="W161" s="336"/>
      <c r="X161" s="336"/>
      <c r="Y161" s="336"/>
      <c r="Z161" s="336"/>
      <c r="AA161" s="336"/>
      <c r="AB161" s="336"/>
      <c r="AC161" s="336"/>
      <c r="AD161" s="336"/>
      <c r="AE161" s="336"/>
      <c r="AF161" s="336"/>
      <c r="AG161" s="336"/>
      <c r="AH161" s="336"/>
      <c r="AI161" s="336"/>
      <c r="AJ161" s="336"/>
      <c r="AK161" s="336"/>
      <c r="AL161" s="336"/>
      <c r="AM161" s="336"/>
      <c r="AN161" s="336"/>
      <c r="AO161" s="336"/>
      <c r="AP161" s="336"/>
      <c r="AQ161" s="336"/>
      <c r="AR161" s="336"/>
      <c r="AS161" s="336"/>
      <c r="AT161" s="336"/>
      <c r="AU161" s="336"/>
      <c r="AV161" s="336"/>
      <c r="AW161" s="336"/>
      <c r="AX161" s="336"/>
      <c r="AY161" s="336"/>
      <c r="AZ161" s="336"/>
      <c r="BA161" s="336"/>
      <c r="BB161" s="336"/>
      <c r="BC161" s="336"/>
      <c r="BD161" s="336"/>
      <c r="BE161" s="336"/>
      <c r="BF161" s="336"/>
      <c r="BG161" s="336"/>
      <c r="BH161" s="336"/>
      <c r="BI161" s="336"/>
    </row>
    <row r="162" spans="1:63" ht="16.5" customHeight="1">
      <c r="A162" s="24"/>
      <c r="B162" s="388" t="s">
        <v>252</v>
      </c>
      <c r="C162" s="388"/>
      <c r="D162" s="388"/>
      <c r="E162" s="388"/>
      <c r="F162" s="388"/>
      <c r="G162" s="388"/>
      <c r="H162" s="388"/>
      <c r="I162" s="388"/>
      <c r="J162" s="388"/>
      <c r="K162" s="388"/>
      <c r="L162" s="388"/>
      <c r="M162" s="388"/>
      <c r="N162" s="388"/>
      <c r="O162" s="388"/>
      <c r="P162" s="388"/>
      <c r="Q162" s="388"/>
      <c r="R162" s="388"/>
      <c r="S162" s="388"/>
      <c r="T162" s="388"/>
      <c r="U162" s="388"/>
      <c r="V162" s="388"/>
      <c r="W162" s="388"/>
      <c r="X162" s="388"/>
      <c r="Y162" s="388"/>
      <c r="Z162" s="388"/>
      <c r="AA162" s="388"/>
      <c r="AB162" s="388"/>
      <c r="AC162" s="388"/>
      <c r="AD162" s="388"/>
      <c r="AE162" s="388"/>
      <c r="AF162" s="388"/>
      <c r="AG162" s="388"/>
      <c r="AH162" s="388"/>
      <c r="AI162" s="388"/>
      <c r="AJ162" s="388"/>
      <c r="AK162" s="388"/>
      <c r="AL162" s="388"/>
      <c r="AM162" s="388"/>
      <c r="AN162" s="388"/>
      <c r="AO162" s="388"/>
      <c r="AP162" s="388"/>
      <c r="AQ162" s="388"/>
      <c r="AR162" s="388"/>
      <c r="AS162" s="388"/>
      <c r="AT162" s="388"/>
      <c r="AU162" s="388"/>
      <c r="AV162" s="389"/>
      <c r="AW162" s="389"/>
      <c r="AX162" s="389"/>
      <c r="AY162" s="389"/>
      <c r="AZ162" s="389"/>
      <c r="BA162" s="389"/>
      <c r="BB162" s="389"/>
      <c r="BC162" s="389"/>
      <c r="BD162" s="389"/>
      <c r="BE162" s="389"/>
      <c r="BF162" s="389"/>
      <c r="BG162" s="389"/>
      <c r="BH162" s="389"/>
      <c r="BI162" s="24"/>
      <c r="BJ162" s="24"/>
      <c r="BK162" s="24"/>
    </row>
    <row r="163" spans="1:63" ht="16.5" customHeight="1">
      <c r="A163" s="24"/>
      <c r="B163" s="215" t="s">
        <v>253</v>
      </c>
      <c r="C163" s="215"/>
      <c r="D163" s="215"/>
      <c r="E163" s="215"/>
      <c r="F163" s="215"/>
      <c r="G163" s="215"/>
      <c r="H163" s="215"/>
      <c r="I163" s="215"/>
      <c r="J163" s="215"/>
      <c r="K163" s="215"/>
      <c r="L163" s="215" t="s">
        <v>444</v>
      </c>
      <c r="M163" s="215"/>
      <c r="N163" s="215"/>
      <c r="O163" s="215"/>
      <c r="P163" s="215"/>
      <c r="Q163" s="215"/>
      <c r="R163" s="215"/>
      <c r="S163" s="215"/>
      <c r="T163" s="215"/>
      <c r="U163" s="215" t="s">
        <v>445</v>
      </c>
      <c r="V163" s="215"/>
      <c r="W163" s="215"/>
      <c r="X163" s="215"/>
      <c r="Y163" s="215"/>
      <c r="Z163" s="215"/>
      <c r="AA163" s="215"/>
      <c r="AB163" s="215"/>
      <c r="AC163" s="215"/>
      <c r="AD163" s="215" t="s">
        <v>446</v>
      </c>
      <c r="AE163" s="215"/>
      <c r="AF163" s="215"/>
      <c r="AG163" s="215"/>
      <c r="AH163" s="215"/>
      <c r="AI163" s="215"/>
      <c r="AJ163" s="215"/>
      <c r="AK163" s="215"/>
      <c r="AL163" s="215"/>
      <c r="AM163" s="215" t="s">
        <v>447</v>
      </c>
      <c r="AN163" s="215"/>
      <c r="AO163" s="215"/>
      <c r="AP163" s="215"/>
      <c r="AQ163" s="215"/>
      <c r="AR163" s="215"/>
      <c r="AS163" s="215"/>
      <c r="AT163" s="215"/>
      <c r="AU163" s="215"/>
      <c r="AV163" s="391" t="s">
        <v>254</v>
      </c>
      <c r="AW163" s="391"/>
      <c r="AX163" s="391"/>
      <c r="AY163" s="391"/>
      <c r="AZ163" s="391"/>
      <c r="BA163" s="391"/>
      <c r="BB163" s="391"/>
      <c r="BC163" s="391"/>
      <c r="BD163" s="456"/>
      <c r="BE163" s="214"/>
      <c r="BF163" s="214"/>
      <c r="BG163" s="214"/>
      <c r="BH163" s="214"/>
      <c r="BI163" s="218"/>
      <c r="BJ163" s="24"/>
      <c r="BK163" s="24"/>
    </row>
    <row r="164" spans="1:63" ht="44.1" customHeight="1" thickBot="1">
      <c r="B164" s="21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c r="AP164" s="215"/>
      <c r="AQ164" s="215"/>
      <c r="AR164" s="215"/>
      <c r="AS164" s="215"/>
      <c r="AT164" s="215"/>
      <c r="AU164" s="215"/>
      <c r="AV164" s="475"/>
      <c r="AW164" s="475"/>
      <c r="AX164" s="475"/>
      <c r="AY164" s="475"/>
      <c r="AZ164" s="475"/>
      <c r="BA164" s="475"/>
      <c r="BB164" s="475"/>
      <c r="BC164" s="475"/>
      <c r="BD164" s="475"/>
      <c r="BE164" s="390" t="s">
        <v>255</v>
      </c>
      <c r="BF164" s="391"/>
      <c r="BG164" s="391"/>
      <c r="BH164" s="391"/>
      <c r="BI164" s="391"/>
    </row>
    <row r="165" spans="1:63" ht="54.6" customHeight="1" thickBot="1">
      <c r="B165" s="418" t="s">
        <v>256</v>
      </c>
      <c r="C165" s="419"/>
      <c r="D165" s="419"/>
      <c r="E165" s="419"/>
      <c r="F165" s="419"/>
      <c r="G165" s="419"/>
      <c r="H165" s="419"/>
      <c r="I165" s="419"/>
      <c r="J165" s="419"/>
      <c r="K165" s="420"/>
      <c r="L165" s="421">
        <v>0</v>
      </c>
      <c r="M165" s="422"/>
      <c r="N165" s="422"/>
      <c r="O165" s="422"/>
      <c r="P165" s="422"/>
      <c r="Q165" s="422"/>
      <c r="R165" s="422"/>
      <c r="S165" s="414" t="s">
        <v>257</v>
      </c>
      <c r="T165" s="423"/>
      <c r="U165" s="421">
        <v>31.25</v>
      </c>
      <c r="V165" s="422"/>
      <c r="W165" s="422"/>
      <c r="X165" s="422"/>
      <c r="Y165" s="422"/>
      <c r="Z165" s="422"/>
      <c r="AA165" s="422"/>
      <c r="AB165" s="414" t="s">
        <v>257</v>
      </c>
      <c r="AC165" s="423"/>
      <c r="AD165" s="421">
        <v>62.5</v>
      </c>
      <c r="AE165" s="422"/>
      <c r="AF165" s="422"/>
      <c r="AG165" s="422"/>
      <c r="AH165" s="422"/>
      <c r="AI165" s="422"/>
      <c r="AJ165" s="422"/>
      <c r="AK165" s="414" t="s">
        <v>257</v>
      </c>
      <c r="AL165" s="423"/>
      <c r="AM165" s="421">
        <v>100</v>
      </c>
      <c r="AN165" s="422"/>
      <c r="AO165" s="422"/>
      <c r="AP165" s="422"/>
      <c r="AQ165" s="422"/>
      <c r="AR165" s="422"/>
      <c r="AS165" s="422"/>
      <c r="AT165" s="414" t="s">
        <v>257</v>
      </c>
      <c r="AU165" s="415"/>
      <c r="AV165" s="416">
        <f>IF(OR(L165="",AM165=""),"",AM165-L165)</f>
        <v>100</v>
      </c>
      <c r="AW165" s="417"/>
      <c r="AX165" s="417"/>
      <c r="AY165" s="417"/>
      <c r="AZ165" s="417"/>
      <c r="BA165" s="417"/>
      <c r="BB165" s="417"/>
      <c r="BC165" s="515" t="s">
        <v>257</v>
      </c>
      <c r="BD165" s="516"/>
      <c r="BE165" s="513">
        <v>0</v>
      </c>
      <c r="BF165" s="513"/>
      <c r="BG165" s="513"/>
      <c r="BH165" s="512" t="s">
        <v>257</v>
      </c>
      <c r="BI165" s="353"/>
    </row>
    <row r="166" spans="1:63" ht="54.6" customHeight="1">
      <c r="B166" s="215" t="s">
        <v>258</v>
      </c>
      <c r="C166" s="215"/>
      <c r="D166" s="215"/>
      <c r="E166" s="215"/>
      <c r="F166" s="215"/>
      <c r="G166" s="215"/>
      <c r="H166" s="215"/>
      <c r="I166" s="215"/>
      <c r="J166" s="215"/>
      <c r="K166" s="213"/>
      <c r="L166" s="429" t="s">
        <v>453</v>
      </c>
      <c r="M166" s="429"/>
      <c r="N166" s="429"/>
      <c r="O166" s="429"/>
      <c r="P166" s="429"/>
      <c r="Q166" s="429"/>
      <c r="R166" s="429"/>
      <c r="S166" s="429"/>
      <c r="T166" s="429"/>
      <c r="U166" s="429"/>
      <c r="V166" s="429"/>
      <c r="W166" s="429"/>
      <c r="X166" s="429"/>
      <c r="Y166" s="429"/>
      <c r="Z166" s="429"/>
      <c r="AA166" s="429"/>
      <c r="AB166" s="429"/>
      <c r="AC166" s="429"/>
      <c r="AD166" s="429"/>
      <c r="AE166" s="429"/>
      <c r="AF166" s="429"/>
      <c r="AG166" s="429"/>
      <c r="AH166" s="429"/>
      <c r="AI166" s="429"/>
      <c r="AJ166" s="429"/>
      <c r="AK166" s="429"/>
      <c r="AL166" s="429"/>
      <c r="AM166" s="429"/>
      <c r="AN166" s="429"/>
      <c r="AO166" s="429"/>
      <c r="AP166" s="429"/>
      <c r="AQ166" s="429"/>
      <c r="AR166" s="429"/>
      <c r="AS166" s="429"/>
      <c r="AT166" s="429"/>
      <c r="AU166" s="429"/>
      <c r="AV166" s="514"/>
      <c r="AW166" s="514"/>
      <c r="AX166" s="514"/>
      <c r="AY166" s="514"/>
      <c r="AZ166" s="514"/>
      <c r="BA166" s="514"/>
      <c r="BB166" s="514"/>
      <c r="BC166" s="514"/>
      <c r="BD166" s="514"/>
      <c r="BE166" s="429"/>
      <c r="BF166" s="429"/>
      <c r="BG166" s="429"/>
      <c r="BH166" s="429"/>
      <c r="BI166" s="429"/>
    </row>
    <row r="167" spans="1:63" ht="12" customHeight="1">
      <c r="B167" s="47"/>
      <c r="C167" s="47"/>
      <c r="D167" s="47"/>
      <c r="E167" s="47"/>
      <c r="F167" s="47"/>
      <c r="G167" s="47"/>
      <c r="H167" s="47"/>
      <c r="I167" s="47"/>
      <c r="J167" s="47"/>
      <c r="K167" s="47"/>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row>
    <row r="168" spans="1:63" ht="12" customHeight="1">
      <c r="A168" s="48"/>
      <c r="B168" s="509" t="s">
        <v>259</v>
      </c>
      <c r="C168" s="509"/>
      <c r="D168" s="509"/>
      <c r="E168" s="509"/>
      <c r="F168" s="509"/>
      <c r="G168" s="509"/>
      <c r="H168" s="509"/>
      <c r="I168" s="509"/>
      <c r="J168" s="509"/>
      <c r="K168" s="509"/>
      <c r="L168" s="509"/>
      <c r="M168" s="509"/>
      <c r="N168" s="509"/>
      <c r="O168" s="509"/>
      <c r="P168" s="509"/>
      <c r="Q168" s="509"/>
      <c r="R168" s="509"/>
      <c r="S168" s="509"/>
      <c r="T168" s="509"/>
      <c r="U168" s="509"/>
      <c r="V168" s="509"/>
      <c r="W168" s="509"/>
      <c r="X168" s="509"/>
      <c r="Y168" s="509"/>
      <c r="Z168" s="509"/>
      <c r="AA168" s="509"/>
      <c r="AB168" s="509"/>
      <c r="AC168" s="509"/>
      <c r="AD168" s="509"/>
      <c r="AE168" s="509"/>
      <c r="AF168" s="509"/>
      <c r="AG168" s="509"/>
      <c r="AH168" s="509"/>
      <c r="AI168" s="509"/>
      <c r="AJ168" s="509"/>
      <c r="AK168" s="509"/>
      <c r="AL168" s="509"/>
      <c r="AM168" s="509"/>
      <c r="AN168" s="509"/>
      <c r="AO168" s="509"/>
      <c r="AP168" s="509"/>
      <c r="AQ168" s="509"/>
      <c r="AR168" s="509"/>
      <c r="AS168" s="509"/>
      <c r="AT168" s="509"/>
      <c r="AU168" s="509"/>
      <c r="AV168" s="510"/>
      <c r="AW168" s="510"/>
      <c r="AX168" s="510"/>
      <c r="AY168" s="510"/>
      <c r="AZ168" s="510"/>
      <c r="BA168" s="510"/>
      <c r="BB168" s="510"/>
      <c r="BC168" s="510"/>
      <c r="BD168" s="510"/>
      <c r="BE168" s="510"/>
      <c r="BF168" s="510"/>
      <c r="BG168" s="510"/>
      <c r="BH168" s="510"/>
      <c r="BI168" s="48"/>
      <c r="BJ168" s="48"/>
      <c r="BK168" s="48"/>
    </row>
    <row r="169" spans="1:63" ht="44.1" customHeight="1">
      <c r="B169" s="456" t="s">
        <v>260</v>
      </c>
      <c r="C169" s="511"/>
      <c r="D169" s="511"/>
      <c r="E169" s="511"/>
      <c r="F169" s="511"/>
      <c r="G169" s="511"/>
      <c r="H169" s="511"/>
      <c r="I169" s="511"/>
      <c r="J169" s="511"/>
      <c r="K169" s="390"/>
      <c r="L169" s="391" t="s">
        <v>448</v>
      </c>
      <c r="M169" s="391"/>
      <c r="N169" s="391"/>
      <c r="O169" s="391"/>
      <c r="P169" s="391"/>
      <c r="Q169" s="391"/>
      <c r="R169" s="391"/>
      <c r="S169" s="391"/>
      <c r="T169" s="391"/>
      <c r="U169" s="391" t="s">
        <v>449</v>
      </c>
      <c r="V169" s="391"/>
      <c r="W169" s="391"/>
      <c r="X169" s="391"/>
      <c r="Y169" s="391"/>
      <c r="Z169" s="391"/>
      <c r="AA169" s="391"/>
      <c r="AB169" s="391"/>
      <c r="AC169" s="391"/>
      <c r="AD169" s="391" t="s">
        <v>450</v>
      </c>
      <c r="AE169" s="391"/>
      <c r="AF169" s="391"/>
      <c r="AG169" s="391"/>
      <c r="AH169" s="391"/>
      <c r="AI169" s="391"/>
      <c r="AJ169" s="391"/>
      <c r="AK169" s="391"/>
      <c r="AL169" s="391"/>
      <c r="AM169" s="456" t="s">
        <v>451</v>
      </c>
      <c r="AN169" s="511"/>
      <c r="AO169" s="511"/>
      <c r="AP169" s="511"/>
      <c r="AQ169" s="511"/>
      <c r="AR169" s="511"/>
      <c r="AS169" s="511"/>
      <c r="AT169" s="511"/>
      <c r="AU169" s="511"/>
      <c r="AV169" s="391" t="s">
        <v>261</v>
      </c>
      <c r="AW169" s="391"/>
      <c r="AX169" s="391"/>
      <c r="AY169" s="391"/>
      <c r="AZ169" s="391"/>
      <c r="BA169" s="391"/>
      <c r="BB169" s="391"/>
      <c r="BC169" s="391"/>
      <c r="BD169" s="391"/>
      <c r="BE169" s="391"/>
      <c r="BF169" s="391"/>
      <c r="BG169" s="391"/>
      <c r="BH169" s="391"/>
      <c r="BI169" s="391"/>
    </row>
    <row r="170" spans="1:63" ht="54" customHeight="1">
      <c r="B170" s="456" t="s">
        <v>262</v>
      </c>
      <c r="C170" s="214"/>
      <c r="D170" s="214"/>
      <c r="E170" s="214"/>
      <c r="F170" s="214"/>
      <c r="G170" s="214"/>
      <c r="H170" s="214"/>
      <c r="I170" s="214"/>
      <c r="J170" s="214"/>
      <c r="K170" s="218"/>
      <c r="L170" s="425">
        <v>0</v>
      </c>
      <c r="M170" s="426"/>
      <c r="N170" s="426"/>
      <c r="O170" s="426"/>
      <c r="P170" s="426"/>
      <c r="Q170" s="426"/>
      <c r="R170" s="426"/>
      <c r="S170" s="427" t="s">
        <v>263</v>
      </c>
      <c r="T170" s="390"/>
      <c r="U170" s="425">
        <v>50</v>
      </c>
      <c r="V170" s="426"/>
      <c r="W170" s="426"/>
      <c r="X170" s="426"/>
      <c r="Y170" s="426"/>
      <c r="Z170" s="426"/>
      <c r="AA170" s="426"/>
      <c r="AB170" s="427" t="s">
        <v>263</v>
      </c>
      <c r="AC170" s="390"/>
      <c r="AD170" s="425">
        <v>100</v>
      </c>
      <c r="AE170" s="426"/>
      <c r="AF170" s="426"/>
      <c r="AG170" s="426"/>
      <c r="AH170" s="426"/>
      <c r="AI170" s="426"/>
      <c r="AJ170" s="426"/>
      <c r="AK170" s="427" t="s">
        <v>263</v>
      </c>
      <c r="AL170" s="390"/>
      <c r="AM170" s="425">
        <v>160</v>
      </c>
      <c r="AN170" s="426"/>
      <c r="AO170" s="426"/>
      <c r="AP170" s="426"/>
      <c r="AQ170" s="426"/>
      <c r="AR170" s="426"/>
      <c r="AS170" s="426"/>
      <c r="AT170" s="427" t="s">
        <v>263</v>
      </c>
      <c r="AU170" s="390"/>
      <c r="AV170" s="429" t="s">
        <v>437</v>
      </c>
      <c r="AW170" s="430"/>
      <c r="AX170" s="430"/>
      <c r="AY170" s="430"/>
      <c r="AZ170" s="430"/>
      <c r="BA170" s="430"/>
      <c r="BB170" s="430"/>
      <c r="BC170" s="430"/>
      <c r="BD170" s="430"/>
      <c r="BE170" s="430"/>
      <c r="BF170" s="430"/>
      <c r="BG170" s="430"/>
      <c r="BH170" s="430"/>
      <c r="BI170" s="430"/>
    </row>
    <row r="171" spans="1:63" ht="66.75" customHeight="1">
      <c r="B171" s="456" t="s">
        <v>264</v>
      </c>
      <c r="C171" s="214"/>
      <c r="D171" s="214"/>
      <c r="E171" s="214"/>
      <c r="F171" s="214"/>
      <c r="G171" s="214"/>
      <c r="H171" s="214"/>
      <c r="I171" s="214"/>
      <c r="J171" s="214"/>
      <c r="K171" s="218"/>
      <c r="L171" s="425">
        <v>0</v>
      </c>
      <c r="M171" s="426"/>
      <c r="N171" s="426"/>
      <c r="O171" s="426"/>
      <c r="P171" s="426"/>
      <c r="Q171" s="426"/>
      <c r="R171" s="426"/>
      <c r="S171" s="427" t="s">
        <v>265</v>
      </c>
      <c r="T171" s="390"/>
      <c r="U171" s="425">
        <v>250</v>
      </c>
      <c r="V171" s="426"/>
      <c r="W171" s="426"/>
      <c r="X171" s="426"/>
      <c r="Y171" s="426"/>
      <c r="Z171" s="426"/>
      <c r="AA171" s="426"/>
      <c r="AB171" s="427" t="s">
        <v>403</v>
      </c>
      <c r="AC171" s="390"/>
      <c r="AD171" s="425">
        <v>500</v>
      </c>
      <c r="AE171" s="426"/>
      <c r="AF171" s="426"/>
      <c r="AG171" s="426"/>
      <c r="AH171" s="426"/>
      <c r="AI171" s="426"/>
      <c r="AJ171" s="426"/>
      <c r="AK171" s="427" t="s">
        <v>265</v>
      </c>
      <c r="AL171" s="390"/>
      <c r="AM171" s="425">
        <v>800</v>
      </c>
      <c r="AN171" s="426"/>
      <c r="AO171" s="426"/>
      <c r="AP171" s="426"/>
      <c r="AQ171" s="426"/>
      <c r="AR171" s="426"/>
      <c r="AS171" s="426"/>
      <c r="AT171" s="427" t="s">
        <v>265</v>
      </c>
      <c r="AU171" s="390"/>
      <c r="AV171" s="431" t="s">
        <v>438</v>
      </c>
      <c r="AW171" s="431"/>
      <c r="AX171" s="431"/>
      <c r="AY171" s="431"/>
      <c r="AZ171" s="431"/>
      <c r="BA171" s="431"/>
      <c r="BB171" s="431"/>
      <c r="BC171" s="431"/>
      <c r="BD171" s="431"/>
      <c r="BE171" s="431"/>
      <c r="BF171" s="431"/>
      <c r="BG171" s="431"/>
      <c r="BH171" s="431"/>
      <c r="BI171" s="431"/>
    </row>
    <row r="172" spans="1:63" s="58" customFormat="1" ht="12" customHeight="1">
      <c r="B172" s="434" t="s">
        <v>266</v>
      </c>
      <c r="C172" s="434"/>
      <c r="D172" s="434"/>
      <c r="E172" s="434"/>
      <c r="F172" s="434"/>
      <c r="G172" s="434"/>
      <c r="H172" s="434"/>
      <c r="I172" s="434"/>
      <c r="J172" s="434"/>
      <c r="K172" s="434"/>
      <c r="L172" s="434"/>
      <c r="M172" s="434"/>
      <c r="N172" s="434"/>
      <c r="O172" s="434"/>
      <c r="P172" s="434"/>
      <c r="Q172" s="434"/>
      <c r="R172" s="434"/>
      <c r="S172" s="434"/>
      <c r="T172" s="434"/>
      <c r="U172" s="434"/>
      <c r="V172" s="434"/>
      <c r="W172" s="434"/>
      <c r="X172" s="434"/>
      <c r="Y172" s="434"/>
      <c r="Z172" s="434"/>
      <c r="AA172" s="434"/>
      <c r="AB172" s="434"/>
      <c r="AC172" s="434"/>
      <c r="AD172" s="434"/>
      <c r="AE172" s="434"/>
      <c r="AF172" s="434"/>
      <c r="AG172" s="434"/>
      <c r="AH172" s="434"/>
      <c r="AI172" s="434"/>
      <c r="AJ172" s="434"/>
      <c r="AK172" s="434"/>
      <c r="AL172" s="434"/>
      <c r="AM172" s="434"/>
      <c r="AN172" s="434"/>
      <c r="AO172" s="434"/>
      <c r="AP172" s="434"/>
      <c r="AQ172" s="434"/>
      <c r="AR172" s="434"/>
      <c r="AS172" s="434"/>
      <c r="AT172" s="434"/>
      <c r="AU172" s="434"/>
      <c r="AV172" s="434"/>
      <c r="AW172" s="434"/>
      <c r="AX172" s="434"/>
      <c r="AY172" s="434"/>
      <c r="AZ172" s="434"/>
      <c r="BA172" s="434"/>
      <c r="BB172" s="434"/>
      <c r="BC172" s="434"/>
      <c r="BD172" s="434"/>
      <c r="BE172" s="434"/>
      <c r="BF172" s="434"/>
      <c r="BG172" s="434"/>
      <c r="BH172" s="434"/>
      <c r="BI172" s="434"/>
    </row>
    <row r="173" spans="1:63" s="58" customFormat="1" ht="12" customHeight="1">
      <c r="B173" s="434" t="s">
        <v>267</v>
      </c>
      <c r="C173" s="434"/>
      <c r="D173" s="434"/>
      <c r="E173" s="434"/>
      <c r="F173" s="434"/>
      <c r="G173" s="434"/>
      <c r="H173" s="434"/>
      <c r="I173" s="434"/>
      <c r="J173" s="434"/>
      <c r="K173" s="434"/>
      <c r="L173" s="434"/>
      <c r="M173" s="434"/>
      <c r="N173" s="434"/>
      <c r="O173" s="434"/>
      <c r="P173" s="434"/>
      <c r="Q173" s="434"/>
      <c r="R173" s="434"/>
      <c r="S173" s="434"/>
      <c r="T173" s="434"/>
      <c r="U173" s="434"/>
      <c r="V173" s="434"/>
      <c r="W173" s="434"/>
      <c r="X173" s="434"/>
      <c r="Y173" s="434"/>
      <c r="Z173" s="434"/>
      <c r="AA173" s="434"/>
      <c r="AB173" s="434"/>
      <c r="AC173" s="434"/>
      <c r="AD173" s="434"/>
      <c r="AE173" s="434"/>
      <c r="AF173" s="434"/>
      <c r="AG173" s="434"/>
      <c r="AH173" s="434"/>
      <c r="AI173" s="434"/>
      <c r="AJ173" s="434"/>
      <c r="AK173" s="434"/>
      <c r="AL173" s="434"/>
      <c r="AM173" s="434"/>
      <c r="AN173" s="434"/>
      <c r="AO173" s="434"/>
      <c r="AP173" s="434"/>
      <c r="AQ173" s="434"/>
      <c r="AR173" s="434"/>
      <c r="AS173" s="434"/>
      <c r="AT173" s="434"/>
      <c r="AU173" s="434"/>
      <c r="AV173" s="434"/>
      <c r="AW173" s="434"/>
      <c r="AX173" s="434"/>
      <c r="AY173" s="434"/>
      <c r="AZ173" s="434"/>
      <c r="BA173" s="434"/>
      <c r="BB173" s="434"/>
      <c r="BC173" s="434"/>
      <c r="BD173" s="434"/>
      <c r="BE173" s="434"/>
      <c r="BF173" s="434"/>
      <c r="BG173" s="434"/>
      <c r="BH173" s="434"/>
      <c r="BI173" s="434"/>
    </row>
    <row r="174" spans="1:63" s="58" customFormat="1" ht="9.75" customHeight="1">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row>
    <row r="175" spans="1:63" ht="14.25" customHeight="1">
      <c r="B175" s="335" t="s">
        <v>399</v>
      </c>
      <c r="C175" s="335"/>
      <c r="D175" s="335"/>
      <c r="E175" s="335"/>
      <c r="F175" s="335"/>
      <c r="G175" s="335"/>
      <c r="H175" s="335"/>
      <c r="I175" s="335"/>
      <c r="J175" s="335"/>
      <c r="K175" s="335"/>
      <c r="L175" s="335"/>
      <c r="M175" s="335"/>
      <c r="N175" s="335"/>
      <c r="O175" s="335"/>
      <c r="P175" s="335"/>
      <c r="Q175" s="335"/>
      <c r="R175" s="335"/>
      <c r="S175" s="335"/>
      <c r="T175" s="335"/>
      <c r="U175" s="335"/>
      <c r="V175" s="335"/>
      <c r="W175" s="335"/>
      <c r="X175" s="335"/>
      <c r="Y175" s="335"/>
      <c r="Z175" s="335"/>
      <c r="AA175" s="335"/>
      <c r="AB175" s="335"/>
      <c r="AC175" s="335"/>
      <c r="AD175" s="335"/>
      <c r="AE175" s="335"/>
      <c r="AF175" s="335"/>
      <c r="AG175" s="335"/>
      <c r="AH175" s="335"/>
      <c r="AI175" s="335"/>
      <c r="AJ175" s="335"/>
      <c r="AK175" s="335"/>
      <c r="AL175" s="335"/>
      <c r="AM175" s="335"/>
      <c r="AN175" s="335"/>
      <c r="AO175" s="335"/>
      <c r="AP175" s="335"/>
      <c r="AQ175" s="335"/>
      <c r="AR175" s="335"/>
      <c r="AS175" s="335"/>
      <c r="AT175" s="335"/>
      <c r="AU175" s="335"/>
      <c r="AV175" s="335"/>
      <c r="AW175" s="335"/>
      <c r="AX175" s="335"/>
      <c r="AY175" s="335"/>
      <c r="AZ175" s="335"/>
      <c r="BA175" s="335"/>
      <c r="BB175" s="335"/>
      <c r="BC175" s="335"/>
      <c r="BD175" s="335"/>
      <c r="BE175" s="335"/>
      <c r="BF175" s="335"/>
      <c r="BG175" s="335"/>
      <c r="BH175" s="335"/>
      <c r="BI175" s="335"/>
    </row>
    <row r="176" spans="1:63" ht="51" customHeight="1">
      <c r="B176" s="468" t="s">
        <v>268</v>
      </c>
      <c r="C176" s="468"/>
      <c r="D176" s="468"/>
      <c r="E176" s="468"/>
      <c r="F176" s="468"/>
      <c r="G176" s="468"/>
      <c r="H176" s="468"/>
      <c r="I176" s="468"/>
      <c r="J176" s="468"/>
      <c r="K176" s="468"/>
      <c r="L176" s="468"/>
      <c r="M176" s="468"/>
      <c r="N176" s="468"/>
      <c r="O176" s="468"/>
      <c r="P176" s="468"/>
      <c r="Q176" s="468"/>
      <c r="R176" s="468"/>
      <c r="S176" s="468"/>
      <c r="T176" s="469"/>
      <c r="U176" s="468" t="s">
        <v>398</v>
      </c>
      <c r="V176" s="468"/>
      <c r="W176" s="468"/>
      <c r="X176" s="468"/>
      <c r="Y176" s="468"/>
      <c r="Z176" s="468"/>
      <c r="AA176" s="468"/>
      <c r="AB176" s="468"/>
      <c r="AC176" s="468"/>
      <c r="AD176" s="468"/>
      <c r="AE176" s="468"/>
      <c r="AF176" s="468"/>
      <c r="AG176" s="468"/>
      <c r="AH176" s="468"/>
      <c r="AI176" s="468"/>
      <c r="AJ176" s="468"/>
      <c r="AK176" s="468"/>
      <c r="AL176" s="468"/>
      <c r="AM176" s="468" t="s">
        <v>269</v>
      </c>
      <c r="AN176" s="468"/>
      <c r="AO176" s="468"/>
      <c r="AP176" s="468"/>
      <c r="AQ176" s="468"/>
      <c r="AR176" s="468"/>
      <c r="AS176" s="468"/>
      <c r="AT176" s="468"/>
      <c r="AU176" s="468"/>
      <c r="AV176" s="468"/>
      <c r="AW176" s="468"/>
      <c r="AX176" s="468"/>
      <c r="AY176" s="468"/>
      <c r="AZ176" s="468"/>
      <c r="BA176" s="468"/>
      <c r="BB176" s="468"/>
      <c r="BC176" s="468"/>
      <c r="BD176" s="468"/>
      <c r="BE176" s="468"/>
      <c r="BF176" s="468"/>
      <c r="BG176" s="468"/>
      <c r="BH176" s="468"/>
      <c r="BI176" s="468"/>
    </row>
    <row r="177" spans="2:61" ht="29.25" customHeight="1">
      <c r="B177" s="470">
        <v>700</v>
      </c>
      <c r="C177" s="471"/>
      <c r="D177" s="471"/>
      <c r="E177" s="471"/>
      <c r="F177" s="471"/>
      <c r="G177" s="471"/>
      <c r="H177" s="471"/>
      <c r="I177" s="471"/>
      <c r="J177" s="471"/>
      <c r="K177" s="471"/>
      <c r="L177" s="471"/>
      <c r="M177" s="471"/>
      <c r="N177" s="471"/>
      <c r="O177" s="471"/>
      <c r="P177" s="471"/>
      <c r="Q177" s="471"/>
      <c r="R177" s="471"/>
      <c r="S177" s="471"/>
      <c r="T177" s="472"/>
      <c r="U177" s="433">
        <f>IFERROR(BB91/10000,"")</f>
        <v>392.85714285714289</v>
      </c>
      <c r="V177" s="214"/>
      <c r="W177" s="214"/>
      <c r="X177" s="214"/>
      <c r="Y177" s="214"/>
      <c r="Z177" s="214"/>
      <c r="AA177" s="214"/>
      <c r="AB177" s="214"/>
      <c r="AC177" s="214"/>
      <c r="AD177" s="214"/>
      <c r="AE177" s="214"/>
      <c r="AF177" s="214"/>
      <c r="AG177" s="214"/>
      <c r="AH177" s="214"/>
      <c r="AI177" s="214"/>
      <c r="AJ177" s="214"/>
      <c r="AK177" s="214"/>
      <c r="AL177" s="218"/>
      <c r="AM177" s="473" t="str">
        <f>IF(B177="","",IF(B177&gt;U177,"○","×"))</f>
        <v>○</v>
      </c>
      <c r="AN177" s="473"/>
      <c r="AO177" s="473"/>
      <c r="AP177" s="473"/>
      <c r="AQ177" s="473"/>
      <c r="AR177" s="473"/>
      <c r="AS177" s="473"/>
      <c r="AT177" s="473"/>
      <c r="AU177" s="473"/>
      <c r="AV177" s="473"/>
      <c r="AW177" s="473"/>
      <c r="AX177" s="473"/>
      <c r="AY177" s="473"/>
      <c r="AZ177" s="473"/>
      <c r="BA177" s="473"/>
      <c r="BB177" s="473"/>
      <c r="BC177" s="473"/>
      <c r="BD177" s="473"/>
      <c r="BE177" s="473"/>
      <c r="BF177" s="473"/>
      <c r="BG177" s="473"/>
      <c r="BH177" s="473"/>
      <c r="BI177" s="473"/>
    </row>
    <row r="178" spans="2:61" s="58" customFormat="1" ht="11.25" customHeight="1">
      <c r="B178" s="457" t="s">
        <v>270</v>
      </c>
      <c r="C178" s="457"/>
      <c r="D178" s="457"/>
      <c r="E178" s="457"/>
      <c r="F178" s="457"/>
      <c r="G178" s="457"/>
      <c r="H178" s="457"/>
      <c r="I178" s="457"/>
      <c r="J178" s="457"/>
      <c r="K178" s="457"/>
      <c r="L178" s="457"/>
      <c r="M178" s="457"/>
      <c r="N178" s="457"/>
      <c r="O178" s="457"/>
      <c r="P178" s="457"/>
      <c r="Q178" s="457"/>
      <c r="R178" s="457"/>
      <c r="S178" s="457"/>
      <c r="T178" s="457"/>
      <c r="U178" s="457"/>
      <c r="V178" s="457"/>
      <c r="W178" s="457"/>
      <c r="X178" s="457"/>
      <c r="Y178" s="457"/>
      <c r="Z178" s="457"/>
      <c r="AA178" s="457"/>
      <c r="AB178" s="457"/>
      <c r="AC178" s="457"/>
      <c r="AD178" s="457"/>
      <c r="AE178" s="457"/>
      <c r="AF178" s="457"/>
      <c r="AG178" s="457"/>
      <c r="AH178" s="457"/>
      <c r="AI178" s="457"/>
      <c r="AJ178" s="457"/>
      <c r="AK178" s="457"/>
      <c r="AL178" s="457"/>
      <c r="AM178" s="251"/>
      <c r="AN178" s="251"/>
      <c r="AO178" s="251"/>
      <c r="AP178" s="251"/>
      <c r="AQ178" s="251"/>
      <c r="AR178" s="251"/>
      <c r="AS178" s="251"/>
      <c r="AT178" s="251"/>
      <c r="AU178" s="251"/>
      <c r="AV178" s="251"/>
      <c r="AW178" s="251"/>
      <c r="AX178" s="251"/>
      <c r="AY178" s="251"/>
      <c r="AZ178" s="251"/>
      <c r="BA178" s="251"/>
      <c r="BB178" s="251"/>
      <c r="BC178" s="251"/>
      <c r="BD178" s="251"/>
      <c r="BE178" s="251"/>
      <c r="BF178" s="251"/>
      <c r="BG178" s="251"/>
      <c r="BH178" s="251"/>
    </row>
    <row r="179" spans="2:61" s="58" customFormat="1" ht="11.25" customHeight="1">
      <c r="B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row>
    <row r="180" spans="2:61" s="58" customFormat="1" ht="18" customHeight="1">
      <c r="B180" s="458" t="s">
        <v>271</v>
      </c>
      <c r="C180" s="458"/>
      <c r="D180" s="458"/>
      <c r="E180" s="458"/>
      <c r="F180" s="458"/>
      <c r="G180" s="458"/>
      <c r="H180" s="458"/>
      <c r="I180" s="458"/>
      <c r="J180" s="458"/>
      <c r="K180" s="458"/>
      <c r="L180" s="458"/>
      <c r="M180" s="458"/>
      <c r="N180" s="458"/>
      <c r="O180" s="458"/>
      <c r="P180" s="458"/>
      <c r="Q180" s="458"/>
      <c r="R180" s="458"/>
      <c r="S180" s="458"/>
      <c r="T180" s="458"/>
      <c r="U180" s="458"/>
      <c r="V180" s="458"/>
      <c r="W180" s="458"/>
      <c r="X180" s="458"/>
      <c r="Y180" s="458"/>
      <c r="Z180" s="458"/>
      <c r="AA180" s="458"/>
      <c r="AB180" s="458"/>
      <c r="AC180" s="458"/>
      <c r="AD180" s="458"/>
      <c r="AE180" s="458"/>
      <c r="AF180" s="458"/>
      <c r="AG180" s="458"/>
      <c r="AH180" s="458"/>
      <c r="AI180" s="458"/>
      <c r="AJ180" s="458"/>
      <c r="AK180" s="458"/>
      <c r="AL180" s="458"/>
      <c r="AM180" s="458"/>
      <c r="AN180" s="458"/>
      <c r="AO180" s="458"/>
      <c r="AP180" s="458"/>
      <c r="AQ180" s="458"/>
      <c r="AR180" s="458"/>
      <c r="AS180" s="458"/>
      <c r="AT180" s="458"/>
      <c r="AU180" s="458"/>
      <c r="AV180" s="458"/>
      <c r="AW180" s="458"/>
      <c r="AX180" s="458"/>
      <c r="AY180" s="458"/>
      <c r="AZ180" s="458"/>
      <c r="BA180" s="458"/>
      <c r="BB180" s="458"/>
      <c r="BC180" s="458"/>
      <c r="BD180" s="458"/>
      <c r="BE180" s="458"/>
      <c r="BF180" s="458"/>
      <c r="BG180" s="458"/>
      <c r="BH180" s="458"/>
      <c r="BI180" s="458"/>
    </row>
    <row r="181" spans="2:61" s="58" customFormat="1" ht="19.5" customHeight="1">
      <c r="B181" s="474" t="s">
        <v>272</v>
      </c>
      <c r="C181" s="474"/>
      <c r="D181" s="474"/>
      <c r="E181" s="474"/>
      <c r="F181" s="474"/>
      <c r="G181" s="474"/>
      <c r="H181" s="474"/>
      <c r="I181" s="812" t="s">
        <v>273</v>
      </c>
      <c r="J181" s="813"/>
      <c r="K181" s="813"/>
      <c r="L181" s="814"/>
      <c r="M181" s="812" t="s">
        <v>274</v>
      </c>
      <c r="N181" s="813"/>
      <c r="O181" s="813"/>
      <c r="P181" s="813"/>
      <c r="Q181" s="813"/>
      <c r="R181" s="814"/>
      <c r="S181" s="468" t="s">
        <v>275</v>
      </c>
      <c r="T181" s="468"/>
      <c r="U181" s="468"/>
      <c r="V181" s="468"/>
      <c r="W181" s="468"/>
      <c r="X181" s="468"/>
      <c r="Y181" s="468"/>
      <c r="Z181" s="468"/>
      <c r="AA181" s="468"/>
      <c r="AB181" s="468"/>
      <c r="AC181" s="468"/>
      <c r="AD181" s="468"/>
      <c r="AE181" s="468"/>
      <c r="AF181" s="468"/>
      <c r="AG181" s="468"/>
      <c r="AH181" s="468"/>
      <c r="AI181" s="468"/>
      <c r="AJ181" s="468"/>
      <c r="AK181" s="468" t="s">
        <v>276</v>
      </c>
      <c r="AL181" s="468"/>
      <c r="AM181" s="468"/>
      <c r="AN181" s="468"/>
      <c r="AO181" s="468"/>
      <c r="AP181" s="468"/>
      <c r="AQ181" s="468"/>
      <c r="AR181" s="468"/>
      <c r="AS181" s="468"/>
      <c r="AT181" s="468"/>
      <c r="AU181" s="468"/>
      <c r="AV181" s="468"/>
      <c r="AW181" s="479" t="s">
        <v>22</v>
      </c>
      <c r="AX181" s="479"/>
      <c r="AY181" s="479"/>
      <c r="AZ181" s="479"/>
      <c r="BA181" s="479"/>
      <c r="BB181" s="479"/>
      <c r="BC181" s="479"/>
      <c r="BD181" s="479"/>
      <c r="BE181" s="65"/>
      <c r="BF181" s="65"/>
      <c r="BG181" s="65"/>
      <c r="BH181" s="65"/>
    </row>
    <row r="182" spans="2:61" s="58" customFormat="1" ht="38.25" customHeight="1">
      <c r="B182" s="474"/>
      <c r="C182" s="474"/>
      <c r="D182" s="474"/>
      <c r="E182" s="474"/>
      <c r="F182" s="474"/>
      <c r="G182" s="474"/>
      <c r="H182" s="474"/>
      <c r="I182" s="815"/>
      <c r="J182" s="816"/>
      <c r="K182" s="816"/>
      <c r="L182" s="817"/>
      <c r="M182" s="815"/>
      <c r="N182" s="816"/>
      <c r="O182" s="816"/>
      <c r="P182" s="816"/>
      <c r="Q182" s="816"/>
      <c r="R182" s="817"/>
      <c r="S182" s="459" t="s">
        <v>277</v>
      </c>
      <c r="T182" s="459"/>
      <c r="U182" s="459"/>
      <c r="V182" s="459"/>
      <c r="W182" s="459"/>
      <c r="X182" s="459"/>
      <c r="Y182" s="460" t="s">
        <v>278</v>
      </c>
      <c r="Z182" s="460"/>
      <c r="AA182" s="460"/>
      <c r="AB182" s="460"/>
      <c r="AC182" s="460"/>
      <c r="AD182" s="460"/>
      <c r="AE182" s="460" t="s">
        <v>279</v>
      </c>
      <c r="AF182" s="460"/>
      <c r="AG182" s="460"/>
      <c r="AH182" s="460"/>
      <c r="AI182" s="460"/>
      <c r="AJ182" s="460"/>
      <c r="AK182" s="474" t="s">
        <v>280</v>
      </c>
      <c r="AL182" s="474"/>
      <c r="AM182" s="474"/>
      <c r="AN182" s="474"/>
      <c r="AO182" s="474"/>
      <c r="AP182" s="474"/>
      <c r="AQ182" s="474" t="s">
        <v>281</v>
      </c>
      <c r="AR182" s="474"/>
      <c r="AS182" s="474"/>
      <c r="AT182" s="474"/>
      <c r="AU182" s="474"/>
      <c r="AV182" s="474"/>
      <c r="AW182" s="479"/>
      <c r="AX182" s="479"/>
      <c r="AY182" s="479"/>
      <c r="AZ182" s="479"/>
      <c r="BA182" s="479"/>
      <c r="BB182" s="479"/>
      <c r="BC182" s="479"/>
      <c r="BD182" s="479"/>
      <c r="BE182" s="65"/>
      <c r="BF182" s="65"/>
      <c r="BG182" s="65"/>
      <c r="BH182" s="65"/>
    </row>
    <row r="183" spans="2:61" s="58" customFormat="1" ht="15" customHeight="1">
      <c r="B183" s="467" t="str">
        <f>IF(B88=0,"",B88)</f>
        <v>コンバイン</v>
      </c>
      <c r="C183" s="467"/>
      <c r="D183" s="467"/>
      <c r="E183" s="467"/>
      <c r="F183" s="467"/>
      <c r="G183" s="467"/>
      <c r="H183" s="467"/>
      <c r="I183" s="802" t="str">
        <f>IF(F88=0,"",F88)</f>
        <v>abcde</v>
      </c>
      <c r="J183" s="803"/>
      <c r="K183" s="803"/>
      <c r="L183" s="804"/>
      <c r="M183" s="802" t="str">
        <f>IF(J88=0,"",J88)</f>
        <v>qwerty</v>
      </c>
      <c r="N183" s="803"/>
      <c r="O183" s="803"/>
      <c r="P183" s="803"/>
      <c r="Q183" s="803"/>
      <c r="R183" s="804"/>
      <c r="S183" s="424" t="s">
        <v>455</v>
      </c>
      <c r="T183" s="424"/>
      <c r="U183" s="424"/>
      <c r="V183" s="424"/>
      <c r="W183" s="424"/>
      <c r="X183" s="424"/>
      <c r="Y183" s="428" t="s">
        <v>408</v>
      </c>
      <c r="Z183" s="428"/>
      <c r="AA183" s="428"/>
      <c r="AB183" s="428"/>
      <c r="AC183" s="428"/>
      <c r="AD183" s="428"/>
      <c r="AE183" s="408" t="s">
        <v>407</v>
      </c>
      <c r="AF183" s="409"/>
      <c r="AG183" s="409"/>
      <c r="AH183" s="409"/>
      <c r="AI183" s="409"/>
      <c r="AJ183" s="409"/>
      <c r="AK183" s="461" t="s">
        <v>408</v>
      </c>
      <c r="AL183" s="462"/>
      <c r="AM183" s="462"/>
      <c r="AN183" s="462"/>
      <c r="AO183" s="462"/>
      <c r="AP183" s="463"/>
      <c r="AQ183" s="290" t="s">
        <v>282</v>
      </c>
      <c r="AR183" s="290"/>
      <c r="AS183" s="290"/>
      <c r="AT183" s="290"/>
      <c r="AU183" s="290"/>
      <c r="AV183" s="290"/>
      <c r="AW183" s="480" t="s">
        <v>454</v>
      </c>
      <c r="AX183" s="481"/>
      <c r="AY183" s="481"/>
      <c r="AZ183" s="481"/>
      <c r="BA183" s="481"/>
      <c r="BB183" s="481"/>
      <c r="BC183" s="481"/>
      <c r="BD183" s="482"/>
      <c r="BE183" s="65"/>
      <c r="BF183" s="65"/>
      <c r="BG183" s="65"/>
      <c r="BH183" s="65"/>
    </row>
    <row r="184" spans="2:61" s="58" customFormat="1" ht="15" customHeight="1">
      <c r="B184" s="467"/>
      <c r="C184" s="467"/>
      <c r="D184" s="467"/>
      <c r="E184" s="467"/>
      <c r="F184" s="467"/>
      <c r="G184" s="467"/>
      <c r="H184" s="467"/>
      <c r="I184" s="805"/>
      <c r="J184" s="806"/>
      <c r="K184" s="806"/>
      <c r="L184" s="807"/>
      <c r="M184" s="805"/>
      <c r="N184" s="806"/>
      <c r="O184" s="806"/>
      <c r="P184" s="806"/>
      <c r="Q184" s="806"/>
      <c r="R184" s="807"/>
      <c r="S184" s="424"/>
      <c r="T184" s="424"/>
      <c r="U184" s="424"/>
      <c r="V184" s="424"/>
      <c r="W184" s="424"/>
      <c r="X184" s="424"/>
      <c r="Y184" s="428"/>
      <c r="Z184" s="428"/>
      <c r="AA184" s="428"/>
      <c r="AB184" s="428"/>
      <c r="AC184" s="428"/>
      <c r="AD184" s="428"/>
      <c r="AE184" s="410" t="s">
        <v>283</v>
      </c>
      <c r="AF184" s="411"/>
      <c r="AG184" s="411"/>
      <c r="AH184" s="411"/>
      <c r="AI184" s="411"/>
      <c r="AJ184" s="412"/>
      <c r="AK184" s="464"/>
      <c r="AL184" s="465"/>
      <c r="AM184" s="465"/>
      <c r="AN184" s="465"/>
      <c r="AO184" s="465"/>
      <c r="AP184" s="466"/>
      <c r="AQ184" s="290"/>
      <c r="AR184" s="290"/>
      <c r="AS184" s="290"/>
      <c r="AT184" s="290"/>
      <c r="AU184" s="290"/>
      <c r="AV184" s="290"/>
      <c r="AW184" s="483"/>
      <c r="AX184" s="484"/>
      <c r="AY184" s="484"/>
      <c r="AZ184" s="484"/>
      <c r="BA184" s="484"/>
      <c r="BB184" s="484"/>
      <c r="BC184" s="484"/>
      <c r="BD184" s="485"/>
      <c r="BE184" s="65"/>
      <c r="BF184" s="65"/>
      <c r="BG184" s="65"/>
      <c r="BH184" s="65"/>
    </row>
    <row r="185" spans="2:61" s="58" customFormat="1" ht="15" customHeight="1">
      <c r="B185" s="432" t="str">
        <f>IF(B89=0,"",B89)</f>
        <v/>
      </c>
      <c r="C185" s="432"/>
      <c r="D185" s="432"/>
      <c r="E185" s="432"/>
      <c r="F185" s="432"/>
      <c r="G185" s="432"/>
      <c r="H185" s="432"/>
      <c r="I185" s="395" t="str">
        <f>IF(F89=0,"",F89)</f>
        <v/>
      </c>
      <c r="J185" s="396"/>
      <c r="K185" s="396"/>
      <c r="L185" s="397"/>
      <c r="M185" s="395" t="str">
        <f>IF(J89=0,"",J89)</f>
        <v/>
      </c>
      <c r="N185" s="396"/>
      <c r="O185" s="396"/>
      <c r="P185" s="396"/>
      <c r="Q185" s="396"/>
      <c r="R185" s="397"/>
      <c r="S185" s="424" t="s">
        <v>455</v>
      </c>
      <c r="T185" s="424"/>
      <c r="U185" s="424"/>
      <c r="V185" s="424"/>
      <c r="W185" s="424"/>
      <c r="X185" s="424"/>
      <c r="Y185" s="428" t="s">
        <v>408</v>
      </c>
      <c r="Z185" s="428"/>
      <c r="AA185" s="428"/>
      <c r="AB185" s="428"/>
      <c r="AC185" s="428"/>
      <c r="AD185" s="428"/>
      <c r="AE185" s="408" t="s">
        <v>407</v>
      </c>
      <c r="AF185" s="409"/>
      <c r="AG185" s="409"/>
      <c r="AH185" s="409"/>
      <c r="AI185" s="409"/>
      <c r="AJ185" s="409"/>
      <c r="AK185" s="290" t="s">
        <v>107</v>
      </c>
      <c r="AL185" s="290"/>
      <c r="AM185" s="290"/>
      <c r="AN185" s="290"/>
      <c r="AO185" s="290"/>
      <c r="AP185" s="290"/>
      <c r="AQ185" s="290" t="s">
        <v>282</v>
      </c>
      <c r="AR185" s="290"/>
      <c r="AS185" s="290"/>
      <c r="AT185" s="290"/>
      <c r="AU185" s="290"/>
      <c r="AV185" s="290"/>
      <c r="AW185" s="486" t="s">
        <v>588</v>
      </c>
      <c r="AX185" s="487"/>
      <c r="AY185" s="487"/>
      <c r="AZ185" s="487"/>
      <c r="BA185" s="487"/>
      <c r="BB185" s="487"/>
      <c r="BC185" s="487"/>
      <c r="BD185" s="488"/>
      <c r="BE185" s="65"/>
      <c r="BF185" s="65"/>
      <c r="BG185" s="65"/>
      <c r="BH185" s="65"/>
    </row>
    <row r="186" spans="2:61" s="58" customFormat="1" ht="15" customHeight="1">
      <c r="B186" s="432"/>
      <c r="C186" s="432"/>
      <c r="D186" s="432"/>
      <c r="E186" s="432"/>
      <c r="F186" s="432"/>
      <c r="G186" s="432"/>
      <c r="H186" s="432"/>
      <c r="I186" s="398"/>
      <c r="J186" s="399"/>
      <c r="K186" s="399"/>
      <c r="L186" s="400"/>
      <c r="M186" s="398"/>
      <c r="N186" s="399"/>
      <c r="O186" s="399"/>
      <c r="P186" s="399"/>
      <c r="Q186" s="399"/>
      <c r="R186" s="400"/>
      <c r="S186" s="424"/>
      <c r="T186" s="424"/>
      <c r="U186" s="424"/>
      <c r="V186" s="424"/>
      <c r="W186" s="424"/>
      <c r="X186" s="424"/>
      <c r="Y186" s="428"/>
      <c r="Z186" s="428"/>
      <c r="AA186" s="428"/>
      <c r="AB186" s="428"/>
      <c r="AC186" s="428"/>
      <c r="AD186" s="428"/>
      <c r="AE186" s="410" t="s">
        <v>283</v>
      </c>
      <c r="AF186" s="411"/>
      <c r="AG186" s="411"/>
      <c r="AH186" s="411"/>
      <c r="AI186" s="411"/>
      <c r="AJ186" s="412"/>
      <c r="AK186" s="290"/>
      <c r="AL186" s="290"/>
      <c r="AM186" s="290"/>
      <c r="AN186" s="290"/>
      <c r="AO186" s="290"/>
      <c r="AP186" s="290"/>
      <c r="AQ186" s="290"/>
      <c r="AR186" s="290"/>
      <c r="AS186" s="290"/>
      <c r="AT186" s="290"/>
      <c r="AU186" s="290"/>
      <c r="AV186" s="290"/>
      <c r="AW186" s="489"/>
      <c r="AX186" s="490"/>
      <c r="AY186" s="490"/>
      <c r="AZ186" s="490"/>
      <c r="BA186" s="490"/>
      <c r="BB186" s="490"/>
      <c r="BC186" s="490"/>
      <c r="BD186" s="491"/>
      <c r="BE186" s="65"/>
      <c r="BF186" s="65"/>
      <c r="BG186" s="65"/>
      <c r="BH186" s="65"/>
    </row>
    <row r="187" spans="2:61" s="58" customFormat="1" ht="15" customHeight="1">
      <c r="B187" s="413" t="str">
        <f>IF(B90=0,"",B90)</f>
        <v/>
      </c>
      <c r="C187" s="413"/>
      <c r="D187" s="413"/>
      <c r="E187" s="413"/>
      <c r="F187" s="413"/>
      <c r="G187" s="413"/>
      <c r="H187" s="413"/>
      <c r="I187" s="401" t="str">
        <f>IF(F90=0,"",F90)</f>
        <v/>
      </c>
      <c r="J187" s="402"/>
      <c r="K187" s="402"/>
      <c r="L187" s="403"/>
      <c r="M187" s="401" t="str">
        <f>IF(J90=0,"",J90)</f>
        <v/>
      </c>
      <c r="N187" s="402"/>
      <c r="O187" s="402"/>
      <c r="P187" s="402"/>
      <c r="Q187" s="402"/>
      <c r="R187" s="403"/>
      <c r="S187" s="290"/>
      <c r="T187" s="290"/>
      <c r="U187" s="290"/>
      <c r="V187" s="290"/>
      <c r="W187" s="290"/>
      <c r="X187" s="290"/>
      <c r="Y187" s="290" t="s">
        <v>107</v>
      </c>
      <c r="Z187" s="290"/>
      <c r="AA187" s="290"/>
      <c r="AB187" s="290"/>
      <c r="AC187" s="290"/>
      <c r="AD187" s="290"/>
      <c r="AE187" s="477" t="s">
        <v>395</v>
      </c>
      <c r="AF187" s="478"/>
      <c r="AG187" s="478"/>
      <c r="AH187" s="478"/>
      <c r="AI187" s="478"/>
      <c r="AJ187" s="478"/>
      <c r="AK187" s="290" t="s">
        <v>107</v>
      </c>
      <c r="AL187" s="290"/>
      <c r="AM187" s="290"/>
      <c r="AN187" s="290"/>
      <c r="AO187" s="290"/>
      <c r="AP187" s="290"/>
      <c r="AQ187" s="290" t="s">
        <v>107</v>
      </c>
      <c r="AR187" s="290"/>
      <c r="AS187" s="290"/>
      <c r="AT187" s="290"/>
      <c r="AU187" s="290"/>
      <c r="AV187" s="290"/>
      <c r="AW187" s="492"/>
      <c r="AX187" s="493"/>
      <c r="AY187" s="493"/>
      <c r="AZ187" s="493"/>
      <c r="BA187" s="493"/>
      <c r="BB187" s="493"/>
      <c r="BC187" s="493"/>
      <c r="BD187" s="494"/>
      <c r="BE187" s="65"/>
      <c r="BF187" s="65"/>
      <c r="BG187" s="65"/>
      <c r="BH187" s="65"/>
    </row>
    <row r="188" spans="2:61" s="58" customFormat="1" ht="15" customHeight="1">
      <c r="B188" s="413"/>
      <c r="C188" s="413"/>
      <c r="D188" s="413"/>
      <c r="E188" s="413"/>
      <c r="F188" s="413"/>
      <c r="G188" s="413"/>
      <c r="H188" s="413"/>
      <c r="I188" s="404"/>
      <c r="J188" s="405"/>
      <c r="K188" s="405"/>
      <c r="L188" s="406"/>
      <c r="M188" s="404"/>
      <c r="N188" s="405"/>
      <c r="O188" s="405"/>
      <c r="P188" s="405"/>
      <c r="Q188" s="405"/>
      <c r="R188" s="406"/>
      <c r="S188" s="290"/>
      <c r="T188" s="290"/>
      <c r="U188" s="290"/>
      <c r="V188" s="290"/>
      <c r="W188" s="290"/>
      <c r="X188" s="290"/>
      <c r="Y188" s="290"/>
      <c r="Z188" s="290"/>
      <c r="AA188" s="290"/>
      <c r="AB188" s="290"/>
      <c r="AC188" s="290"/>
      <c r="AD188" s="290"/>
      <c r="AE188" s="410" t="s">
        <v>283</v>
      </c>
      <c r="AF188" s="411"/>
      <c r="AG188" s="411"/>
      <c r="AH188" s="411"/>
      <c r="AI188" s="411"/>
      <c r="AJ188" s="412"/>
      <c r="AK188" s="290"/>
      <c r="AL188" s="290"/>
      <c r="AM188" s="290"/>
      <c r="AN188" s="290"/>
      <c r="AO188" s="290"/>
      <c r="AP188" s="290"/>
      <c r="AQ188" s="290"/>
      <c r="AR188" s="290"/>
      <c r="AS188" s="290"/>
      <c r="AT188" s="290"/>
      <c r="AU188" s="290"/>
      <c r="AV188" s="290"/>
      <c r="AW188" s="495"/>
      <c r="AX188" s="496"/>
      <c r="AY188" s="496"/>
      <c r="AZ188" s="496"/>
      <c r="BA188" s="496"/>
      <c r="BB188" s="496"/>
      <c r="BC188" s="496"/>
      <c r="BD188" s="497"/>
      <c r="BE188" s="65"/>
      <c r="BF188" s="65"/>
      <c r="BG188" s="65"/>
      <c r="BH188" s="65"/>
    </row>
    <row r="189" spans="2:61" ht="16.5" customHeight="1">
      <c r="B189" s="393" t="s">
        <v>284</v>
      </c>
      <c r="C189" s="393"/>
      <c r="D189" s="393"/>
      <c r="E189" s="393"/>
      <c r="F189" s="393"/>
      <c r="G189" s="393"/>
      <c r="H189" s="393"/>
      <c r="I189" s="393"/>
      <c r="J189" s="393"/>
      <c r="K189" s="393"/>
      <c r="L189" s="393"/>
      <c r="M189" s="393"/>
      <c r="N189" s="393"/>
      <c r="O189" s="393"/>
      <c r="P189" s="393"/>
      <c r="Q189" s="393"/>
      <c r="R189" s="393"/>
      <c r="S189" s="393"/>
      <c r="T189" s="393"/>
      <c r="U189" s="393"/>
      <c r="V189" s="393"/>
      <c r="W189" s="393"/>
      <c r="X189" s="393"/>
      <c r="Y189" s="393"/>
      <c r="Z189" s="393"/>
      <c r="AA189" s="393"/>
      <c r="AB189" s="393"/>
      <c r="AC189" s="393"/>
      <c r="AD189" s="393"/>
      <c r="AE189" s="393"/>
      <c r="AF189" s="393"/>
      <c r="AG189" s="393"/>
      <c r="AH189" s="393"/>
      <c r="AI189" s="393"/>
      <c r="AJ189" s="393"/>
      <c r="AK189" s="393"/>
      <c r="AL189" s="393"/>
      <c r="AM189" s="393"/>
      <c r="AN189" s="393"/>
      <c r="AO189" s="393"/>
      <c r="AP189" s="393"/>
      <c r="AQ189" s="393"/>
      <c r="AR189" s="393"/>
      <c r="AS189" s="393"/>
      <c r="AT189" s="393"/>
      <c r="AU189" s="393"/>
      <c r="AV189" s="393"/>
      <c r="AW189" s="393"/>
      <c r="AX189" s="393"/>
      <c r="AY189" s="393"/>
      <c r="AZ189" s="393"/>
      <c r="BA189" s="393"/>
      <c r="BB189" s="393"/>
      <c r="BC189" s="393"/>
      <c r="BD189" s="393"/>
      <c r="BE189" s="393"/>
      <c r="BF189" s="393"/>
      <c r="BG189" s="393"/>
      <c r="BH189" s="393"/>
      <c r="BI189" s="58"/>
    </row>
    <row r="190" spans="2:61" ht="30" customHeight="1">
      <c r="B190" s="251" t="s">
        <v>285</v>
      </c>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1"/>
      <c r="AZ190" s="251"/>
      <c r="BA190" s="251"/>
      <c r="BB190" s="251"/>
      <c r="BC190" s="251"/>
      <c r="BD190" s="251"/>
      <c r="BE190" s="251"/>
      <c r="BF190" s="251"/>
      <c r="BG190" s="251"/>
      <c r="BH190" s="251"/>
      <c r="BI190" s="58"/>
    </row>
    <row r="191" spans="2:61" ht="12" customHeight="1">
      <c r="B191" s="393" t="s">
        <v>286</v>
      </c>
      <c r="C191" s="393"/>
      <c r="D191" s="393"/>
      <c r="E191" s="393"/>
      <c r="F191" s="393"/>
      <c r="G191" s="393"/>
      <c r="H191" s="393"/>
      <c r="I191" s="393"/>
      <c r="J191" s="393"/>
      <c r="K191" s="393"/>
      <c r="L191" s="393"/>
      <c r="M191" s="393"/>
      <c r="N191" s="393"/>
      <c r="O191" s="393"/>
      <c r="P191" s="393"/>
      <c r="Q191" s="393"/>
      <c r="R191" s="393"/>
      <c r="S191" s="393"/>
      <c r="T191" s="393"/>
      <c r="U191" s="393"/>
      <c r="V191" s="393"/>
      <c r="W191" s="393"/>
      <c r="X191" s="393"/>
      <c r="Y191" s="393"/>
      <c r="Z191" s="393"/>
      <c r="AA191" s="393"/>
      <c r="AB191" s="393"/>
      <c r="AC191" s="393"/>
      <c r="AD191" s="393"/>
      <c r="AE191" s="393"/>
      <c r="AF191" s="393"/>
      <c r="AG191" s="393"/>
      <c r="AH191" s="393"/>
      <c r="AI191" s="393"/>
      <c r="AJ191" s="393"/>
      <c r="AK191" s="393"/>
      <c r="AL191" s="393"/>
      <c r="AM191" s="393"/>
      <c r="AN191" s="393"/>
      <c r="AO191" s="393"/>
      <c r="AP191" s="393"/>
      <c r="AQ191" s="393"/>
      <c r="AR191" s="393"/>
      <c r="AS191" s="393"/>
      <c r="AT191" s="393"/>
      <c r="AU191" s="393"/>
      <c r="AV191" s="393"/>
      <c r="AW191" s="393"/>
      <c r="AX191" s="393"/>
      <c r="AY191" s="393"/>
      <c r="AZ191" s="393"/>
      <c r="BA191" s="393"/>
      <c r="BB191" s="393"/>
      <c r="BC191" s="393"/>
      <c r="BD191" s="393"/>
      <c r="BE191" s="393"/>
      <c r="BF191" s="393"/>
      <c r="BG191" s="393"/>
      <c r="BH191" s="393"/>
      <c r="BI191" s="58"/>
    </row>
    <row r="192" spans="2:61" s="58" customFormat="1" ht="11.25" customHeight="1">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row>
    <row r="193" spans="2:93" ht="16.5" customHeight="1">
      <c r="B193" s="407" t="s">
        <v>287</v>
      </c>
      <c r="C193" s="407"/>
      <c r="D193" s="407"/>
      <c r="E193" s="407"/>
      <c r="F193" s="407"/>
      <c r="G193" s="407"/>
      <c r="H193" s="407"/>
      <c r="I193" s="407"/>
      <c r="J193" s="407"/>
      <c r="K193" s="407"/>
      <c r="L193" s="407"/>
      <c r="M193" s="407"/>
      <c r="N193" s="407"/>
      <c r="O193" s="407"/>
      <c r="P193" s="407"/>
      <c r="Q193" s="407"/>
      <c r="R193" s="407"/>
      <c r="S193" s="407"/>
      <c r="T193" s="407"/>
      <c r="U193" s="407"/>
      <c r="V193" s="407"/>
      <c r="W193" s="407"/>
      <c r="X193" s="407"/>
      <c r="Y193" s="407"/>
      <c r="Z193" s="407"/>
      <c r="AA193" s="407"/>
      <c r="AB193" s="407"/>
      <c r="AC193" s="407"/>
      <c r="AD193" s="407"/>
      <c r="AE193" s="407"/>
      <c r="AF193" s="407"/>
      <c r="AG193" s="407"/>
      <c r="AH193" s="407"/>
      <c r="AI193" s="407"/>
      <c r="AJ193" s="407"/>
      <c r="AK193" s="407"/>
      <c r="AL193" s="407"/>
      <c r="AM193" s="407"/>
      <c r="AN193" s="407"/>
      <c r="AO193" s="407"/>
      <c r="AP193" s="407"/>
      <c r="AQ193" s="407"/>
      <c r="AR193" s="407"/>
      <c r="AS193" s="407"/>
      <c r="AT193" s="407"/>
      <c r="AU193" s="407"/>
      <c r="AV193" s="407"/>
      <c r="AW193" s="407"/>
      <c r="AX193" s="407"/>
      <c r="AY193" s="407"/>
      <c r="AZ193" s="407"/>
      <c r="BA193" s="407"/>
      <c r="BB193" s="407"/>
      <c r="BC193" s="407"/>
      <c r="BD193" s="407"/>
      <c r="BE193" s="407"/>
      <c r="BF193" s="407"/>
      <c r="BG193" s="407"/>
      <c r="BH193" s="407"/>
    </row>
    <row r="194" spans="2:93" ht="38.25" customHeight="1">
      <c r="B194" s="394" t="s">
        <v>288</v>
      </c>
      <c r="C194" s="367"/>
      <c r="D194" s="367"/>
      <c r="E194" s="367"/>
      <c r="F194" s="367"/>
      <c r="G194" s="367"/>
      <c r="H194" s="367"/>
      <c r="I194" s="367"/>
      <c r="J194" s="367"/>
      <c r="K194" s="367"/>
      <c r="L194" s="367"/>
      <c r="M194" s="367"/>
      <c r="N194" s="367"/>
      <c r="O194" s="367"/>
      <c r="P194" s="367"/>
      <c r="Q194" s="367"/>
      <c r="R194" s="367"/>
      <c r="S194" s="368"/>
      <c r="T194" s="392" t="s">
        <v>289</v>
      </c>
      <c r="U194" s="392"/>
      <c r="V194" s="392"/>
      <c r="W194" s="392"/>
      <c r="X194" s="392"/>
      <c r="Y194" s="392"/>
      <c r="Z194" s="392"/>
      <c r="AA194" s="392"/>
      <c r="AB194" s="392"/>
      <c r="AC194" s="392"/>
      <c r="AD194" s="392"/>
      <c r="AE194" s="392"/>
      <c r="AF194" s="392"/>
      <c r="AG194" s="392"/>
      <c r="AH194" s="392"/>
      <c r="AI194" s="392"/>
      <c r="AJ194" s="392"/>
      <c r="AK194" s="392"/>
      <c r="AL194" s="392"/>
      <c r="AM194" s="392"/>
      <c r="AN194" s="392"/>
      <c r="AO194" s="392"/>
      <c r="AP194" s="392"/>
      <c r="AQ194" s="392"/>
      <c r="AR194" s="392"/>
      <c r="AS194" s="392"/>
      <c r="AT194" s="392"/>
      <c r="AU194" s="392"/>
      <c r="AV194" s="213" t="s">
        <v>290</v>
      </c>
      <c r="AW194" s="214"/>
      <c r="AX194" s="214"/>
      <c r="AY194" s="214"/>
      <c r="AZ194" s="218"/>
      <c r="BA194" s="366" t="s">
        <v>291</v>
      </c>
      <c r="BB194" s="367"/>
      <c r="BC194" s="367"/>
      <c r="BD194" s="367"/>
      <c r="BE194" s="367"/>
      <c r="BF194" s="367"/>
      <c r="BG194" s="367"/>
      <c r="BH194" s="368"/>
      <c r="BI194" s="50"/>
    </row>
    <row r="195" spans="2:93" ht="18.75" customHeight="1">
      <c r="B195" s="363" t="s">
        <v>292</v>
      </c>
      <c r="C195" s="364"/>
      <c r="D195" s="364"/>
      <c r="E195" s="364"/>
      <c r="F195" s="364"/>
      <c r="G195" s="364"/>
      <c r="H195" s="364"/>
      <c r="I195" s="364"/>
      <c r="J195" s="364"/>
      <c r="K195" s="364"/>
      <c r="L195" s="364"/>
      <c r="M195" s="364"/>
      <c r="N195" s="364"/>
      <c r="O195" s="364"/>
      <c r="P195" s="364"/>
      <c r="Q195" s="364"/>
      <c r="R195" s="364"/>
      <c r="S195" s="365"/>
      <c r="T195" s="376"/>
      <c r="U195" s="376"/>
      <c r="V195" s="376"/>
      <c r="W195" s="376"/>
      <c r="X195" s="376"/>
      <c r="Y195" s="376"/>
      <c r="Z195" s="376"/>
      <c r="AA195" s="376"/>
      <c r="AB195" s="376"/>
      <c r="AC195" s="376"/>
      <c r="AD195" s="376"/>
      <c r="AE195" s="376"/>
      <c r="AF195" s="376"/>
      <c r="AG195" s="376"/>
      <c r="AH195" s="376"/>
      <c r="AI195" s="376"/>
      <c r="AJ195" s="376"/>
      <c r="AK195" s="376"/>
      <c r="AL195" s="376"/>
      <c r="AM195" s="376"/>
      <c r="AN195" s="376"/>
      <c r="AO195" s="376"/>
      <c r="AP195" s="376"/>
      <c r="AQ195" s="376"/>
      <c r="AR195" s="376"/>
      <c r="AS195" s="376"/>
      <c r="AT195" s="376"/>
      <c r="AU195" s="376"/>
      <c r="AV195" s="369"/>
      <c r="AW195" s="370"/>
      <c r="AX195" s="370"/>
      <c r="AY195" s="370"/>
      <c r="AZ195" s="371"/>
      <c r="BA195" s="366">
        <f>IFERROR(IF(AND(OR((BF45&gt;1),(BF52&gt;1)),(BE165/AV165)&gt;=0.5),IF(AV165&gt;=20,10,IF(AND(AV165&lt;20,AV165&gt;=10),10,IF(AND(AV165&lt;10,AV165&gt;=5),7,IF(AND(AV165&lt;5,AV165&gt;=1),3,IF(AV165&lt;1,0))))),IF(AND(OR((BF45&gt;1),(BF52&gt;1)),(BE165/AV165)&lt;0.5),IF(AV165&gt;=700,10,IF(AND(AV165&lt;700,AV165&gt;=500),7,IF(AND(AV165&lt;500,AV165&gt;=300),5,IF(AND(AV165&lt;300,AV165&gt;=100),3,IF(AV165&lt;100,0))))),IF((BE165/AV165)&gt;=0.5,IF(AV165&gt;=10,10,IF(AND(AV165&lt;10,AV165&gt;=9),9,IF(AND(AV165&lt;9,AV165&gt;=8),8,IF(AND(AV165&lt;8,AV165&gt;=7),7,IF(AND(AV165&lt;7,AV165&gt;=6),6,IF(AND(AV165&lt;6,AV165&gt;=5),5,IF(AND(AV165&lt;5,AV165&gt;=4),4,IF(AND(AV165&lt;4,AV165&gt;=3),3,IF(AND(AV165&lt;3,AV165&gt;=3),3,IF(AND(AV165&lt;3,AV165&gt;=2),2,IF(AND(AV165&lt;2,AV165&gt;=1),1,0))))))))))),IF((BE165/AV165)&lt;0.5,IF(AV165&gt;=200,10,IF(AND(AV165&lt;200,AV165&gt;=150),9,IF(AND(AV165&lt;150,AV165&gt;=100),8,IF(AND(AV165&lt;100,AV165&gt;=90),7,IF(AND(AV165&lt;90,AV165&gt;=70),6,IF(AND(AV165&lt;70,AV165&gt;=50),5,IF(AND(AV165&lt;50,AV165&gt;=40),4,IF(AND(AV165&lt;40,AV165&gt;=30),3,IF(AND(AV165&lt;30,AV165&gt;=20),2,IF(AND(AV165&lt;20,AV165&gt;=10),1,0)))))))))))))),"0")</f>
        <v>3</v>
      </c>
      <c r="BB195" s="367"/>
      <c r="BC195" s="367"/>
      <c r="BD195" s="367"/>
      <c r="BE195" s="367"/>
      <c r="BF195" s="367"/>
      <c r="BG195" s="367"/>
      <c r="BH195" s="368"/>
      <c r="BI195" s="50"/>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row>
    <row r="196" spans="2:93" ht="81" customHeight="1">
      <c r="B196" s="357" t="s">
        <v>293</v>
      </c>
      <c r="C196" s="358"/>
      <c r="D196" s="358"/>
      <c r="E196" s="358"/>
      <c r="F196" s="358"/>
      <c r="G196" s="358"/>
      <c r="H196" s="358"/>
      <c r="I196" s="358"/>
      <c r="J196" s="358"/>
      <c r="K196" s="358"/>
      <c r="L196" s="358"/>
      <c r="M196" s="358"/>
      <c r="N196" s="358"/>
      <c r="O196" s="358"/>
      <c r="P196" s="358"/>
      <c r="Q196" s="358"/>
      <c r="R196" s="358"/>
      <c r="S196" s="359"/>
      <c r="T196" s="372" t="s">
        <v>294</v>
      </c>
      <c r="U196" s="372"/>
      <c r="V196" s="372"/>
      <c r="W196" s="372"/>
      <c r="X196" s="372"/>
      <c r="Y196" s="372"/>
      <c r="Z196" s="372"/>
      <c r="AA196" s="372"/>
      <c r="AB196" s="372"/>
      <c r="AC196" s="372"/>
      <c r="AD196" s="372"/>
      <c r="AE196" s="372"/>
      <c r="AF196" s="372"/>
      <c r="AG196" s="372"/>
      <c r="AH196" s="372"/>
      <c r="AI196" s="372"/>
      <c r="AJ196" s="372"/>
      <c r="AK196" s="372"/>
      <c r="AL196" s="372"/>
      <c r="AM196" s="372"/>
      <c r="AN196" s="372"/>
      <c r="AO196" s="372"/>
      <c r="AP196" s="372"/>
      <c r="AQ196" s="372"/>
      <c r="AR196" s="372"/>
      <c r="AS196" s="372"/>
      <c r="AT196" s="372"/>
      <c r="AU196" s="372"/>
      <c r="AV196" s="373" t="s">
        <v>408</v>
      </c>
      <c r="AW196" s="374"/>
      <c r="AX196" s="374"/>
      <c r="AY196" s="374"/>
      <c r="AZ196" s="375"/>
      <c r="BA196" s="366">
        <f>IF(AV196="○",5,0)</f>
        <v>5</v>
      </c>
      <c r="BB196" s="367"/>
      <c r="BC196" s="367"/>
      <c r="BD196" s="367"/>
      <c r="BE196" s="367"/>
      <c r="BF196" s="367"/>
      <c r="BG196" s="367"/>
      <c r="BH196" s="368"/>
    </row>
    <row r="197" spans="2:93" ht="70.5" customHeight="1">
      <c r="B197" s="357" t="s">
        <v>295</v>
      </c>
      <c r="C197" s="358"/>
      <c r="D197" s="358"/>
      <c r="E197" s="358"/>
      <c r="F197" s="358"/>
      <c r="G197" s="358"/>
      <c r="H197" s="358"/>
      <c r="I197" s="358"/>
      <c r="J197" s="358"/>
      <c r="K197" s="358"/>
      <c r="L197" s="358"/>
      <c r="M197" s="358"/>
      <c r="N197" s="358"/>
      <c r="O197" s="358"/>
      <c r="P197" s="358"/>
      <c r="Q197" s="358"/>
      <c r="R197" s="358"/>
      <c r="S197" s="359"/>
      <c r="T197" s="332" t="s">
        <v>296</v>
      </c>
      <c r="U197" s="333"/>
      <c r="V197" s="333"/>
      <c r="W197" s="333"/>
      <c r="X197" s="333"/>
      <c r="Y197" s="333"/>
      <c r="Z197" s="333"/>
      <c r="AA197" s="333"/>
      <c r="AB197" s="333"/>
      <c r="AC197" s="333"/>
      <c r="AD197" s="333"/>
      <c r="AE197" s="333"/>
      <c r="AF197" s="333"/>
      <c r="AG197" s="333"/>
      <c r="AH197" s="333"/>
      <c r="AI197" s="333"/>
      <c r="AJ197" s="333"/>
      <c r="AK197" s="333"/>
      <c r="AL197" s="333"/>
      <c r="AM197" s="333"/>
      <c r="AN197" s="333"/>
      <c r="AO197" s="333"/>
      <c r="AP197" s="333"/>
      <c r="AQ197" s="333"/>
      <c r="AR197" s="333"/>
      <c r="AS197" s="333"/>
      <c r="AT197" s="333"/>
      <c r="AU197" s="334"/>
      <c r="AV197" s="262" t="str">
        <f>IF(OR(T64=TRUE,AN64=TRUE),"○","－")</f>
        <v>－</v>
      </c>
      <c r="AW197" s="263"/>
      <c r="AX197" s="263"/>
      <c r="AY197" s="263"/>
      <c r="AZ197" s="264"/>
      <c r="BA197" s="366">
        <f>IF(AV197="○",5,0)</f>
        <v>0</v>
      </c>
      <c r="BB197" s="367"/>
      <c r="BC197" s="367"/>
      <c r="BD197" s="367"/>
      <c r="BE197" s="367"/>
      <c r="BF197" s="367"/>
      <c r="BG197" s="367"/>
      <c r="BH197" s="368"/>
      <c r="BI197" s="75"/>
      <c r="BL197" s="27"/>
      <c r="BM197" s="27"/>
    </row>
    <row r="198" spans="2:93" ht="135" customHeight="1">
      <c r="B198" s="357" t="s">
        <v>297</v>
      </c>
      <c r="C198" s="358"/>
      <c r="D198" s="358"/>
      <c r="E198" s="358"/>
      <c r="F198" s="358"/>
      <c r="G198" s="358"/>
      <c r="H198" s="358"/>
      <c r="I198" s="358"/>
      <c r="J198" s="358"/>
      <c r="K198" s="358"/>
      <c r="L198" s="358"/>
      <c r="M198" s="358"/>
      <c r="N198" s="358"/>
      <c r="O198" s="358"/>
      <c r="P198" s="358"/>
      <c r="Q198" s="358"/>
      <c r="R198" s="358"/>
      <c r="S198" s="359"/>
      <c r="T198" s="332" t="s">
        <v>298</v>
      </c>
      <c r="U198" s="333"/>
      <c r="V198" s="333"/>
      <c r="W198" s="333"/>
      <c r="X198" s="333"/>
      <c r="Y198" s="333"/>
      <c r="Z198" s="333"/>
      <c r="AA198" s="333"/>
      <c r="AB198" s="333"/>
      <c r="AC198" s="333"/>
      <c r="AD198" s="333"/>
      <c r="AE198" s="333"/>
      <c r="AF198" s="333"/>
      <c r="AG198" s="333"/>
      <c r="AH198" s="333"/>
      <c r="AI198" s="333"/>
      <c r="AJ198" s="333"/>
      <c r="AK198" s="333"/>
      <c r="AL198" s="333"/>
      <c r="AM198" s="333"/>
      <c r="AN198" s="333"/>
      <c r="AO198" s="333"/>
      <c r="AP198" s="333"/>
      <c r="AQ198" s="333"/>
      <c r="AR198" s="333"/>
      <c r="AS198" s="333"/>
      <c r="AT198" s="333"/>
      <c r="AU198" s="334"/>
      <c r="AV198" s="366" t="str">
        <f>IF(OR(AK183="○",AK185="○",AK187="○"),"○","－")</f>
        <v>○</v>
      </c>
      <c r="AW198" s="367"/>
      <c r="AX198" s="367"/>
      <c r="AY198" s="367"/>
      <c r="AZ198" s="368"/>
      <c r="BA198" s="366">
        <f>IF(AV198="○",15,0)</f>
        <v>15</v>
      </c>
      <c r="BB198" s="367"/>
      <c r="BC198" s="367"/>
      <c r="BD198" s="367"/>
      <c r="BE198" s="367"/>
      <c r="BF198" s="367"/>
      <c r="BG198" s="367"/>
      <c r="BH198" s="368"/>
      <c r="BI198" s="75"/>
      <c r="BL198" s="27"/>
      <c r="BM198" s="27"/>
    </row>
    <row r="199" spans="2:93" ht="111.75" customHeight="1">
      <c r="B199" s="357" t="s">
        <v>299</v>
      </c>
      <c r="C199" s="358"/>
      <c r="D199" s="358"/>
      <c r="E199" s="358"/>
      <c r="F199" s="358"/>
      <c r="G199" s="358"/>
      <c r="H199" s="358"/>
      <c r="I199" s="358"/>
      <c r="J199" s="358"/>
      <c r="K199" s="358"/>
      <c r="L199" s="358"/>
      <c r="M199" s="358"/>
      <c r="N199" s="358"/>
      <c r="O199" s="358"/>
      <c r="P199" s="358"/>
      <c r="Q199" s="358"/>
      <c r="R199" s="358"/>
      <c r="S199" s="359"/>
      <c r="T199" s="332" t="s">
        <v>300</v>
      </c>
      <c r="U199" s="333"/>
      <c r="V199" s="333"/>
      <c r="W199" s="333"/>
      <c r="X199" s="333"/>
      <c r="Y199" s="333"/>
      <c r="Z199" s="333"/>
      <c r="AA199" s="333"/>
      <c r="AB199" s="333"/>
      <c r="AC199" s="333"/>
      <c r="AD199" s="333"/>
      <c r="AE199" s="333"/>
      <c r="AF199" s="333"/>
      <c r="AG199" s="333"/>
      <c r="AH199" s="333"/>
      <c r="AI199" s="333"/>
      <c r="AJ199" s="333"/>
      <c r="AK199" s="333"/>
      <c r="AL199" s="333"/>
      <c r="AM199" s="333"/>
      <c r="AN199" s="333"/>
      <c r="AO199" s="333"/>
      <c r="AP199" s="333"/>
      <c r="AQ199" s="333"/>
      <c r="AR199" s="333"/>
      <c r="AS199" s="333"/>
      <c r="AT199" s="333"/>
      <c r="AU199" s="334"/>
      <c r="AV199" s="252" t="s">
        <v>282</v>
      </c>
      <c r="AW199" s="253"/>
      <c r="AX199" s="253"/>
      <c r="AY199" s="253"/>
      <c r="AZ199" s="254"/>
      <c r="BA199" s="366">
        <f>IF(AV199="○",10,0)</f>
        <v>0</v>
      </c>
      <c r="BB199" s="367"/>
      <c r="BC199" s="367"/>
      <c r="BD199" s="367"/>
      <c r="BE199" s="367"/>
      <c r="BF199" s="367"/>
      <c r="BG199" s="367"/>
      <c r="BH199" s="368"/>
      <c r="BL199" s="27"/>
      <c r="BM199" s="27"/>
    </row>
    <row r="200" spans="2:93" ht="27.75" customHeight="1">
      <c r="B200" s="357" t="s">
        <v>301</v>
      </c>
      <c r="C200" s="358"/>
      <c r="D200" s="358"/>
      <c r="E200" s="358"/>
      <c r="F200" s="358"/>
      <c r="G200" s="358"/>
      <c r="H200" s="358"/>
      <c r="I200" s="358"/>
      <c r="J200" s="358"/>
      <c r="K200" s="358"/>
      <c r="L200" s="358"/>
      <c r="M200" s="358"/>
      <c r="N200" s="358"/>
      <c r="O200" s="358"/>
      <c r="P200" s="358"/>
      <c r="Q200" s="358"/>
      <c r="R200" s="358"/>
      <c r="S200" s="359"/>
      <c r="T200" s="332" t="s">
        <v>302</v>
      </c>
      <c r="U200" s="333"/>
      <c r="V200" s="333"/>
      <c r="W200" s="333"/>
      <c r="X200" s="333"/>
      <c r="Y200" s="333"/>
      <c r="Z200" s="333"/>
      <c r="AA200" s="333"/>
      <c r="AB200" s="333"/>
      <c r="AC200" s="333"/>
      <c r="AD200" s="333"/>
      <c r="AE200" s="333"/>
      <c r="AF200" s="333"/>
      <c r="AG200" s="333"/>
      <c r="AH200" s="333"/>
      <c r="AI200" s="333"/>
      <c r="AJ200" s="333"/>
      <c r="AK200" s="333"/>
      <c r="AL200" s="333"/>
      <c r="AM200" s="333"/>
      <c r="AN200" s="333"/>
      <c r="AO200" s="333"/>
      <c r="AP200" s="333"/>
      <c r="AQ200" s="333"/>
      <c r="AR200" s="333"/>
      <c r="AS200" s="333"/>
      <c r="AT200" s="333"/>
      <c r="AU200" s="334"/>
      <c r="AV200" s="252" t="s">
        <v>282</v>
      </c>
      <c r="AW200" s="253"/>
      <c r="AX200" s="253"/>
      <c r="AY200" s="253"/>
      <c r="AZ200" s="254"/>
      <c r="BA200" s="366">
        <f>IF(AV200="○",5,0)</f>
        <v>0</v>
      </c>
      <c r="BB200" s="367"/>
      <c r="BC200" s="367"/>
      <c r="BD200" s="367"/>
      <c r="BE200" s="367"/>
      <c r="BF200" s="367"/>
      <c r="BG200" s="367"/>
      <c r="BH200" s="368"/>
      <c r="BL200" s="27"/>
      <c r="BM200" s="27"/>
    </row>
    <row r="201" spans="2:93" ht="29.25" customHeight="1">
      <c r="B201" s="357" t="s">
        <v>303</v>
      </c>
      <c r="C201" s="358"/>
      <c r="D201" s="358"/>
      <c r="E201" s="358"/>
      <c r="F201" s="358"/>
      <c r="G201" s="358"/>
      <c r="H201" s="358"/>
      <c r="I201" s="358"/>
      <c r="J201" s="358"/>
      <c r="K201" s="358"/>
      <c r="L201" s="358"/>
      <c r="M201" s="358"/>
      <c r="N201" s="358"/>
      <c r="O201" s="358"/>
      <c r="P201" s="358"/>
      <c r="Q201" s="358"/>
      <c r="R201" s="358"/>
      <c r="S201" s="359"/>
      <c r="T201" s="332" t="s">
        <v>304</v>
      </c>
      <c r="U201" s="333"/>
      <c r="V201" s="333"/>
      <c r="W201" s="333"/>
      <c r="X201" s="333"/>
      <c r="Y201" s="333"/>
      <c r="Z201" s="333"/>
      <c r="AA201" s="333"/>
      <c r="AB201" s="333"/>
      <c r="AC201" s="333"/>
      <c r="AD201" s="333"/>
      <c r="AE201" s="333"/>
      <c r="AF201" s="333"/>
      <c r="AG201" s="333"/>
      <c r="AH201" s="333"/>
      <c r="AI201" s="333"/>
      <c r="AJ201" s="333"/>
      <c r="AK201" s="333"/>
      <c r="AL201" s="333"/>
      <c r="AM201" s="333"/>
      <c r="AN201" s="333"/>
      <c r="AO201" s="333"/>
      <c r="AP201" s="333"/>
      <c r="AQ201" s="333"/>
      <c r="AR201" s="333"/>
      <c r="AS201" s="333"/>
      <c r="AT201" s="333"/>
      <c r="AU201" s="334"/>
      <c r="AV201" s="366" t="str">
        <f>IF(OR(AQ183="○",AQ185="○",AQ187="○"),"○","－")</f>
        <v>－</v>
      </c>
      <c r="AW201" s="367"/>
      <c r="AX201" s="367"/>
      <c r="AY201" s="367"/>
      <c r="AZ201" s="368"/>
      <c r="BA201" s="366">
        <f t="shared" ref="BA201:BA203" si="0">IF(AV201="○",5,0)</f>
        <v>0</v>
      </c>
      <c r="BB201" s="367"/>
      <c r="BC201" s="367"/>
      <c r="BD201" s="367"/>
      <c r="BE201" s="367"/>
      <c r="BF201" s="367"/>
      <c r="BG201" s="367"/>
      <c r="BH201" s="368"/>
      <c r="BL201" s="27"/>
      <c r="BM201" s="27"/>
    </row>
    <row r="202" spans="2:93" ht="29.25" customHeight="1">
      <c r="B202" s="357" t="s">
        <v>305</v>
      </c>
      <c r="C202" s="358"/>
      <c r="D202" s="358"/>
      <c r="E202" s="358"/>
      <c r="F202" s="358"/>
      <c r="G202" s="358"/>
      <c r="H202" s="358"/>
      <c r="I202" s="358"/>
      <c r="J202" s="358"/>
      <c r="K202" s="358"/>
      <c r="L202" s="358"/>
      <c r="M202" s="358"/>
      <c r="N202" s="358"/>
      <c r="O202" s="358"/>
      <c r="P202" s="358"/>
      <c r="Q202" s="358"/>
      <c r="R202" s="358"/>
      <c r="S202" s="359"/>
      <c r="T202" s="332" t="s">
        <v>306</v>
      </c>
      <c r="U202" s="333"/>
      <c r="V202" s="333"/>
      <c r="W202" s="333"/>
      <c r="X202" s="333"/>
      <c r="Y202" s="333"/>
      <c r="Z202" s="333"/>
      <c r="AA202" s="333"/>
      <c r="AB202" s="333"/>
      <c r="AC202" s="333"/>
      <c r="AD202" s="333"/>
      <c r="AE202" s="333"/>
      <c r="AF202" s="333"/>
      <c r="AG202" s="333"/>
      <c r="AH202" s="333"/>
      <c r="AI202" s="333"/>
      <c r="AJ202" s="333"/>
      <c r="AK202" s="333"/>
      <c r="AL202" s="333"/>
      <c r="AM202" s="333"/>
      <c r="AN202" s="333"/>
      <c r="AO202" s="333"/>
      <c r="AP202" s="333"/>
      <c r="AQ202" s="333"/>
      <c r="AR202" s="333"/>
      <c r="AS202" s="333"/>
      <c r="AT202" s="333"/>
      <c r="AU202" s="334"/>
      <c r="AV202" s="252" t="s">
        <v>282</v>
      </c>
      <c r="AW202" s="253"/>
      <c r="AX202" s="253"/>
      <c r="AY202" s="253"/>
      <c r="AZ202" s="254"/>
      <c r="BA202" s="366">
        <f t="shared" si="0"/>
        <v>0</v>
      </c>
      <c r="BB202" s="367"/>
      <c r="BC202" s="367"/>
      <c r="BD202" s="367"/>
      <c r="BE202" s="367"/>
      <c r="BF202" s="367"/>
      <c r="BG202" s="367"/>
      <c r="BH202" s="368"/>
      <c r="BI202" s="75"/>
      <c r="BL202" s="27"/>
      <c r="BM202" s="27"/>
    </row>
    <row r="203" spans="2:93" ht="41.25" customHeight="1">
      <c r="B203" s="357" t="s">
        <v>307</v>
      </c>
      <c r="C203" s="358"/>
      <c r="D203" s="358"/>
      <c r="E203" s="358"/>
      <c r="F203" s="358"/>
      <c r="G203" s="358"/>
      <c r="H203" s="358"/>
      <c r="I203" s="358"/>
      <c r="J203" s="358"/>
      <c r="K203" s="358"/>
      <c r="L203" s="358"/>
      <c r="M203" s="358"/>
      <c r="N203" s="358"/>
      <c r="O203" s="358"/>
      <c r="P203" s="358"/>
      <c r="Q203" s="358"/>
      <c r="R203" s="358"/>
      <c r="S203" s="359"/>
      <c r="T203" s="498" t="s">
        <v>308</v>
      </c>
      <c r="U203" s="499"/>
      <c r="V203" s="499"/>
      <c r="W203" s="499"/>
      <c r="X203" s="499"/>
      <c r="Y203" s="499"/>
      <c r="Z203" s="499"/>
      <c r="AA203" s="499"/>
      <c r="AB203" s="499"/>
      <c r="AC203" s="499"/>
      <c r="AD203" s="499"/>
      <c r="AE203" s="499"/>
      <c r="AF203" s="499"/>
      <c r="AG203" s="499"/>
      <c r="AH203" s="499"/>
      <c r="AI203" s="499"/>
      <c r="AJ203" s="499"/>
      <c r="AK203" s="499"/>
      <c r="AL203" s="499"/>
      <c r="AM203" s="499"/>
      <c r="AN203" s="499"/>
      <c r="AO203" s="499"/>
      <c r="AP203" s="499"/>
      <c r="AQ203" s="499"/>
      <c r="AR203" s="499"/>
      <c r="AS203" s="499"/>
      <c r="AT203" s="499"/>
      <c r="AU203" s="500"/>
      <c r="AV203" s="252" t="s">
        <v>282</v>
      </c>
      <c r="AW203" s="253"/>
      <c r="AX203" s="253"/>
      <c r="AY203" s="253"/>
      <c r="AZ203" s="254"/>
      <c r="BA203" s="366">
        <f t="shared" si="0"/>
        <v>0</v>
      </c>
      <c r="BB203" s="367"/>
      <c r="BC203" s="367"/>
      <c r="BD203" s="367"/>
      <c r="BE203" s="367"/>
      <c r="BF203" s="367"/>
      <c r="BG203" s="367"/>
      <c r="BH203" s="368"/>
    </row>
    <row r="204" spans="2:93" ht="54" customHeight="1">
      <c r="B204" s="357" t="s">
        <v>309</v>
      </c>
      <c r="C204" s="358"/>
      <c r="D204" s="358"/>
      <c r="E204" s="358"/>
      <c r="F204" s="358"/>
      <c r="G204" s="358"/>
      <c r="H204" s="358"/>
      <c r="I204" s="358"/>
      <c r="J204" s="358"/>
      <c r="K204" s="358"/>
      <c r="L204" s="358"/>
      <c r="M204" s="358"/>
      <c r="N204" s="358"/>
      <c r="O204" s="358"/>
      <c r="P204" s="358"/>
      <c r="Q204" s="358"/>
      <c r="R204" s="358"/>
      <c r="S204" s="359"/>
      <c r="T204" s="332" t="s">
        <v>310</v>
      </c>
      <c r="U204" s="333"/>
      <c r="V204" s="333"/>
      <c r="W204" s="333"/>
      <c r="X204" s="333"/>
      <c r="Y204" s="333"/>
      <c r="Z204" s="333"/>
      <c r="AA204" s="333"/>
      <c r="AB204" s="333"/>
      <c r="AC204" s="333"/>
      <c r="AD204" s="333"/>
      <c r="AE204" s="333"/>
      <c r="AF204" s="333"/>
      <c r="AG204" s="333"/>
      <c r="AH204" s="333"/>
      <c r="AI204" s="333"/>
      <c r="AJ204" s="333"/>
      <c r="AK204" s="333"/>
      <c r="AL204" s="333"/>
      <c r="AM204" s="333"/>
      <c r="AN204" s="333"/>
      <c r="AO204" s="333"/>
      <c r="AP204" s="333"/>
      <c r="AQ204" s="333"/>
      <c r="AR204" s="333"/>
      <c r="AS204" s="333"/>
      <c r="AT204" s="333"/>
      <c r="AU204" s="334"/>
      <c r="AV204" s="252" t="s">
        <v>282</v>
      </c>
      <c r="AW204" s="253"/>
      <c r="AX204" s="253"/>
      <c r="AY204" s="253"/>
      <c r="AZ204" s="254"/>
      <c r="BA204" s="366">
        <f t="shared" ref="BA204" si="1">IF(AV204="○",5,0)</f>
        <v>0</v>
      </c>
      <c r="BB204" s="367"/>
      <c r="BC204" s="367"/>
      <c r="BD204" s="367"/>
      <c r="BE204" s="367"/>
      <c r="BF204" s="367"/>
      <c r="BG204" s="367"/>
      <c r="BH204" s="368"/>
      <c r="BL204" s="27"/>
      <c r="BM204" s="27"/>
    </row>
    <row r="205" spans="2:93" ht="107.25" customHeight="1">
      <c r="B205" s="357" t="s">
        <v>311</v>
      </c>
      <c r="C205" s="358"/>
      <c r="D205" s="358"/>
      <c r="E205" s="358"/>
      <c r="F205" s="358"/>
      <c r="G205" s="358"/>
      <c r="H205" s="358"/>
      <c r="I205" s="358"/>
      <c r="J205" s="358"/>
      <c r="K205" s="358"/>
      <c r="L205" s="358"/>
      <c r="M205" s="358"/>
      <c r="N205" s="358"/>
      <c r="O205" s="358"/>
      <c r="P205" s="358"/>
      <c r="Q205" s="358"/>
      <c r="R205" s="358"/>
      <c r="S205" s="359"/>
      <c r="T205" s="332" t="s">
        <v>312</v>
      </c>
      <c r="U205" s="333"/>
      <c r="V205" s="333"/>
      <c r="W205" s="333"/>
      <c r="X205" s="333"/>
      <c r="Y205" s="333"/>
      <c r="Z205" s="333"/>
      <c r="AA205" s="333"/>
      <c r="AB205" s="333"/>
      <c r="AC205" s="333"/>
      <c r="AD205" s="333"/>
      <c r="AE205" s="333"/>
      <c r="AF205" s="333"/>
      <c r="AG205" s="333"/>
      <c r="AH205" s="333"/>
      <c r="AI205" s="333"/>
      <c r="AJ205" s="333"/>
      <c r="AK205" s="333"/>
      <c r="AL205" s="333"/>
      <c r="AM205" s="333"/>
      <c r="AN205" s="333"/>
      <c r="AO205" s="333"/>
      <c r="AP205" s="333"/>
      <c r="AQ205" s="333"/>
      <c r="AR205" s="333"/>
      <c r="AS205" s="333"/>
      <c r="AT205" s="333"/>
      <c r="AU205" s="334"/>
      <c r="AV205" s="383" t="s">
        <v>282</v>
      </c>
      <c r="AW205" s="384"/>
      <c r="AX205" s="384"/>
      <c r="AY205" s="384"/>
      <c r="AZ205" s="385"/>
      <c r="BA205" s="366">
        <f>IF(AV205="○",15,0)</f>
        <v>0</v>
      </c>
      <c r="BB205" s="367"/>
      <c r="BC205" s="367"/>
      <c r="BD205" s="367"/>
      <c r="BE205" s="367"/>
      <c r="BF205" s="367"/>
      <c r="BG205" s="367"/>
      <c r="BH205" s="368"/>
      <c r="BL205" s="27"/>
      <c r="BM205" s="27"/>
    </row>
    <row r="206" spans="2:93" ht="18.75" customHeight="1">
      <c r="B206" s="386" t="s">
        <v>313</v>
      </c>
      <c r="C206" s="386"/>
      <c r="D206" s="386"/>
      <c r="E206" s="386"/>
      <c r="F206" s="386"/>
      <c r="G206" s="386"/>
      <c r="H206" s="386"/>
      <c r="I206" s="386"/>
      <c r="J206" s="386"/>
      <c r="K206" s="386"/>
      <c r="L206" s="386"/>
      <c r="M206" s="386"/>
      <c r="N206" s="386"/>
      <c r="O206" s="386"/>
      <c r="P206" s="386"/>
      <c r="Q206" s="386"/>
      <c r="R206" s="386"/>
      <c r="S206" s="386"/>
      <c r="T206" s="386"/>
      <c r="U206" s="386"/>
      <c r="V206" s="386"/>
      <c r="W206" s="386"/>
      <c r="X206" s="386"/>
      <c r="Y206" s="386"/>
      <c r="Z206" s="386"/>
      <c r="AA206" s="386"/>
      <c r="AB206" s="386"/>
      <c r="AC206" s="386"/>
      <c r="AD206" s="386"/>
      <c r="AE206" s="386"/>
      <c r="AF206" s="386"/>
      <c r="AG206" s="386"/>
      <c r="AH206" s="386"/>
      <c r="AI206" s="386"/>
      <c r="AJ206" s="386"/>
      <c r="AK206" s="9"/>
      <c r="AL206" s="9"/>
      <c r="AM206" s="9"/>
      <c r="AN206" s="9"/>
      <c r="AO206" s="9"/>
      <c r="AP206" s="9"/>
      <c r="AQ206" s="9"/>
      <c r="AR206" s="9"/>
      <c r="AS206" s="79"/>
      <c r="AT206" s="79"/>
      <c r="AU206" s="89"/>
      <c r="AV206" s="394" t="s">
        <v>314</v>
      </c>
      <c r="AW206" s="866"/>
      <c r="AX206" s="866"/>
      <c r="AY206" s="866"/>
      <c r="AZ206" s="867"/>
      <c r="BA206" s="392">
        <f>SUM(BA195:BH205)</f>
        <v>23</v>
      </c>
      <c r="BB206" s="392"/>
      <c r="BC206" s="392"/>
      <c r="BD206" s="392"/>
      <c r="BE206" s="392"/>
      <c r="BF206" s="392"/>
      <c r="BG206" s="392"/>
      <c r="BH206" s="392"/>
      <c r="BL206" s="76"/>
      <c r="BM206" s="76"/>
    </row>
    <row r="207" spans="2:93" ht="18.75" customHeight="1">
      <c r="B207" s="212" t="s">
        <v>315</v>
      </c>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L207" s="76"/>
      <c r="BM207" s="76"/>
    </row>
    <row r="208" spans="2:93" s="51" customFormat="1">
      <c r="B208" s="51" t="s">
        <v>316</v>
      </c>
    </row>
    <row r="209" spans="2:60" s="51" customFormat="1" ht="23.25" customHeight="1">
      <c r="C209" s="380" t="s">
        <v>407</v>
      </c>
      <c r="D209" s="381"/>
      <c r="E209" s="381"/>
      <c r="F209" s="874" t="s">
        <v>317</v>
      </c>
      <c r="G209" s="874"/>
      <c r="H209" s="874"/>
      <c r="I209" s="874"/>
      <c r="J209" s="874"/>
      <c r="K209" s="874"/>
      <c r="L209" s="874"/>
      <c r="M209" s="874"/>
      <c r="N209" s="874"/>
      <c r="O209" s="874"/>
      <c r="P209" s="874"/>
      <c r="Q209" s="874"/>
      <c r="R209" s="874"/>
      <c r="S209" s="874"/>
      <c r="T209" s="874"/>
      <c r="U209" s="874"/>
      <c r="V209" s="874"/>
      <c r="W209" s="874"/>
      <c r="X209" s="874"/>
      <c r="Y209" s="874"/>
      <c r="Z209" s="874"/>
      <c r="AA209" s="874"/>
      <c r="AB209" s="874"/>
      <c r="AC209" s="874"/>
      <c r="AD209" s="874"/>
      <c r="AE209" s="874"/>
      <c r="AF209" s="874"/>
      <c r="AG209" s="874"/>
      <c r="AH209" s="875"/>
    </row>
    <row r="210" spans="2:60" s="51" customFormat="1" ht="13.5" customHeight="1">
      <c r="C210" s="504" t="s">
        <v>318</v>
      </c>
      <c r="D210" s="504"/>
      <c r="E210" s="504"/>
      <c r="F210" s="504"/>
      <c r="G210" s="504"/>
      <c r="H210" s="504"/>
      <c r="I210" s="504"/>
      <c r="J210" s="504"/>
      <c r="K210" s="504"/>
      <c r="L210" s="504"/>
      <c r="M210" s="504"/>
      <c r="N210" s="504"/>
      <c r="O210" s="504"/>
      <c r="P210" s="504"/>
      <c r="Q210" s="504"/>
      <c r="R210" s="504"/>
      <c r="S210" s="504"/>
      <c r="T210" s="504"/>
      <c r="U210" s="504"/>
      <c r="V210" s="504"/>
      <c r="W210" s="504"/>
      <c r="X210" s="504"/>
      <c r="Y210" s="504"/>
      <c r="Z210" s="504"/>
      <c r="AA210" s="504"/>
      <c r="AB210" s="504"/>
      <c r="AC210" s="504"/>
      <c r="AD210" s="504"/>
      <c r="AE210" s="504"/>
      <c r="AF210" s="504"/>
      <c r="AG210" s="504"/>
      <c r="AH210" s="504"/>
      <c r="AI210" s="504"/>
      <c r="AJ210" s="504"/>
      <c r="AK210" s="504"/>
      <c r="AL210" s="504"/>
      <c r="AM210" s="504"/>
      <c r="AN210" s="504"/>
      <c r="AO210" s="504"/>
      <c r="AP210" s="504"/>
      <c r="AQ210" s="504"/>
      <c r="AR210" s="504"/>
      <c r="AS210" s="504"/>
      <c r="AT210" s="504"/>
      <c r="AU210" s="504"/>
      <c r="AV210" s="504"/>
      <c r="AW210" s="504"/>
      <c r="AX210" s="504"/>
      <c r="AY210" s="504"/>
      <c r="AZ210" s="504"/>
      <c r="BA210" s="504"/>
      <c r="BB210" s="504"/>
      <c r="BC210" s="504"/>
      <c r="BD210" s="504"/>
      <c r="BE210" s="504"/>
      <c r="BF210" s="504"/>
      <c r="BG210" s="504"/>
      <c r="BH210" s="504"/>
    </row>
    <row r="211" spans="2:60" s="51" customFormat="1" ht="18" customHeight="1">
      <c r="C211" s="51" t="s">
        <v>319</v>
      </c>
    </row>
    <row r="212" spans="2:60" s="51" customFormat="1" ht="13.5" customHeight="1">
      <c r="C212" s="382" t="s">
        <v>320</v>
      </c>
      <c r="D212" s="382"/>
      <c r="E212" s="382"/>
      <c r="F212" s="382"/>
      <c r="G212" s="382"/>
      <c r="H212" s="382"/>
      <c r="I212" s="382"/>
      <c r="J212" s="382"/>
      <c r="K212" s="382"/>
      <c r="L212" s="382"/>
      <c r="M212" s="382"/>
      <c r="N212" s="382"/>
      <c r="O212" s="382"/>
      <c r="P212" s="382"/>
      <c r="Q212" s="382"/>
      <c r="R212" s="382"/>
      <c r="S212" s="382"/>
      <c r="T212" s="382"/>
      <c r="U212" s="382"/>
      <c r="V212" s="382"/>
      <c r="W212" s="382"/>
      <c r="X212" s="382"/>
      <c r="Y212" s="382"/>
      <c r="Z212" s="382"/>
      <c r="AA212" s="382"/>
      <c r="AB212" s="382"/>
      <c r="AC212" s="382"/>
      <c r="AD212" s="382"/>
      <c r="AE212" s="382"/>
      <c r="AF212" s="382"/>
      <c r="AG212" s="382"/>
      <c r="AH212" s="382"/>
      <c r="AI212" s="382"/>
      <c r="AJ212" s="382"/>
      <c r="AK212" s="382"/>
      <c r="AL212" s="382"/>
      <c r="AM212" s="382"/>
      <c r="AN212" s="382"/>
      <c r="AO212" s="382"/>
      <c r="AP212" s="382"/>
      <c r="AQ212" s="382"/>
      <c r="AR212" s="382"/>
      <c r="AS212" s="382"/>
      <c r="AT212" s="382"/>
      <c r="AU212" s="382"/>
      <c r="AV212" s="382"/>
      <c r="AW212" s="382"/>
      <c r="AX212" s="382"/>
      <c r="AY212" s="382"/>
      <c r="AZ212" s="382"/>
      <c r="BA212" s="382"/>
      <c r="BB212" s="382"/>
      <c r="BC212" s="382"/>
      <c r="BD212" s="382"/>
      <c r="BE212" s="382"/>
      <c r="BF212" s="382"/>
      <c r="BG212" s="382"/>
      <c r="BH212" s="382"/>
    </row>
    <row r="213" spans="2:60" s="51" customFormat="1" ht="18" customHeight="1">
      <c r="C213" s="382"/>
      <c r="D213" s="382"/>
      <c r="E213" s="382"/>
      <c r="F213" s="382"/>
      <c r="G213" s="382"/>
      <c r="H213" s="382"/>
      <c r="I213" s="382"/>
      <c r="J213" s="382"/>
      <c r="K213" s="382"/>
      <c r="L213" s="382"/>
      <c r="M213" s="382"/>
      <c r="N213" s="382"/>
      <c r="O213" s="382"/>
      <c r="P213" s="382"/>
      <c r="Q213" s="382"/>
      <c r="R213" s="382"/>
      <c r="S213" s="382"/>
      <c r="T213" s="382"/>
      <c r="U213" s="382"/>
      <c r="V213" s="382"/>
      <c r="W213" s="382"/>
      <c r="X213" s="382"/>
      <c r="Y213" s="382"/>
      <c r="Z213" s="382"/>
      <c r="AA213" s="382"/>
      <c r="AB213" s="382"/>
      <c r="AC213" s="382"/>
      <c r="AD213" s="382"/>
      <c r="AE213" s="382"/>
      <c r="AF213" s="382"/>
      <c r="AG213" s="382"/>
      <c r="AH213" s="382"/>
      <c r="AI213" s="382"/>
      <c r="AJ213" s="382"/>
      <c r="AK213" s="382"/>
      <c r="AL213" s="382"/>
      <c r="AM213" s="382"/>
      <c r="AN213" s="382"/>
      <c r="AO213" s="382"/>
      <c r="AP213" s="382"/>
      <c r="AQ213" s="382"/>
      <c r="AR213" s="382"/>
      <c r="AS213" s="382"/>
      <c r="AT213" s="382"/>
      <c r="AU213" s="382"/>
      <c r="AV213" s="382"/>
      <c r="AW213" s="382"/>
      <c r="AX213" s="382"/>
      <c r="AY213" s="382"/>
      <c r="AZ213" s="382"/>
      <c r="BA213" s="382"/>
      <c r="BB213" s="382"/>
      <c r="BC213" s="382"/>
      <c r="BD213" s="382"/>
      <c r="BE213" s="382"/>
      <c r="BF213" s="382"/>
      <c r="BG213" s="382"/>
      <c r="BH213" s="382"/>
    </row>
    <row r="214" spans="2:60" s="51" customFormat="1">
      <c r="C214" s="382"/>
      <c r="D214" s="382"/>
      <c r="E214" s="382"/>
      <c r="F214" s="382"/>
      <c r="G214" s="382"/>
      <c r="H214" s="382"/>
      <c r="I214" s="382"/>
      <c r="J214" s="382"/>
      <c r="K214" s="382"/>
      <c r="L214" s="382"/>
      <c r="M214" s="382"/>
      <c r="N214" s="382"/>
      <c r="O214" s="382"/>
      <c r="P214" s="382"/>
      <c r="Q214" s="382"/>
      <c r="R214" s="382"/>
      <c r="S214" s="382"/>
      <c r="T214" s="382"/>
      <c r="U214" s="382"/>
      <c r="V214" s="382"/>
      <c r="W214" s="382"/>
      <c r="X214" s="382"/>
      <c r="Y214" s="382"/>
      <c r="Z214" s="382"/>
      <c r="AA214" s="382"/>
      <c r="AB214" s="382"/>
      <c r="AC214" s="382"/>
      <c r="AD214" s="382"/>
      <c r="AE214" s="382"/>
      <c r="AF214" s="382"/>
      <c r="AG214" s="382"/>
      <c r="AH214" s="382"/>
      <c r="AI214" s="382"/>
      <c r="AJ214" s="382"/>
      <c r="AK214" s="382"/>
      <c r="AL214" s="382"/>
      <c r="AM214" s="382"/>
      <c r="AN214" s="382"/>
      <c r="AO214" s="382"/>
      <c r="AP214" s="382"/>
      <c r="AQ214" s="382"/>
      <c r="AR214" s="382"/>
      <c r="AS214" s="382"/>
      <c r="AT214" s="382"/>
      <c r="AU214" s="382"/>
      <c r="AV214" s="382"/>
      <c r="AW214" s="382"/>
      <c r="AX214" s="382"/>
      <c r="AY214" s="382"/>
      <c r="AZ214" s="382"/>
      <c r="BA214" s="382"/>
      <c r="BB214" s="382"/>
      <c r="BC214" s="382"/>
      <c r="BD214" s="382"/>
      <c r="BE214" s="382"/>
      <c r="BF214" s="382"/>
      <c r="BG214" s="382"/>
      <c r="BH214" s="382"/>
    </row>
    <row r="215" spans="2:60" s="51" customFormat="1">
      <c r="C215" s="382"/>
      <c r="D215" s="382"/>
      <c r="E215" s="382"/>
      <c r="F215" s="382"/>
      <c r="G215" s="382"/>
      <c r="H215" s="382"/>
      <c r="I215" s="382"/>
      <c r="J215" s="382"/>
      <c r="K215" s="382"/>
      <c r="L215" s="382"/>
      <c r="M215" s="382"/>
      <c r="N215" s="382"/>
      <c r="O215" s="382"/>
      <c r="P215" s="382"/>
      <c r="Q215" s="382"/>
      <c r="R215" s="382"/>
      <c r="S215" s="382"/>
      <c r="T215" s="382"/>
      <c r="U215" s="382"/>
      <c r="V215" s="382"/>
      <c r="W215" s="382"/>
      <c r="X215" s="382"/>
      <c r="Y215" s="382"/>
      <c r="Z215" s="382"/>
      <c r="AA215" s="382"/>
      <c r="AB215" s="382"/>
      <c r="AC215" s="382"/>
      <c r="AD215" s="382"/>
      <c r="AE215" s="382"/>
      <c r="AF215" s="382"/>
      <c r="AG215" s="382"/>
      <c r="AH215" s="382"/>
      <c r="AI215" s="382"/>
      <c r="AJ215" s="382"/>
      <c r="AK215" s="382"/>
      <c r="AL215" s="382"/>
      <c r="AM215" s="382"/>
      <c r="AN215" s="382"/>
      <c r="AO215" s="382"/>
      <c r="AP215" s="382"/>
      <c r="AQ215" s="382"/>
      <c r="AR215" s="382"/>
      <c r="AS215" s="382"/>
      <c r="AT215" s="382"/>
      <c r="AU215" s="382"/>
      <c r="AV215" s="382"/>
      <c r="AW215" s="382"/>
      <c r="AX215" s="382"/>
      <c r="AY215" s="382"/>
      <c r="AZ215" s="382"/>
      <c r="BA215" s="382"/>
      <c r="BB215" s="382"/>
      <c r="BC215" s="382"/>
      <c r="BD215" s="382"/>
      <c r="BE215" s="382"/>
      <c r="BF215" s="382"/>
      <c r="BG215" s="382"/>
      <c r="BH215" s="382"/>
    </row>
    <row r="216" spans="2:60" s="51" customFormat="1" ht="7.5" customHeight="1"/>
    <row r="217" spans="2:60" s="51" customFormat="1" ht="18" customHeight="1">
      <c r="B217" s="51" t="s">
        <v>321</v>
      </c>
    </row>
    <row r="218" spans="2:60" s="51" customFormat="1" ht="22.5" customHeight="1">
      <c r="C218" s="869" t="s">
        <v>322</v>
      </c>
      <c r="D218" s="869"/>
      <c r="E218" s="869"/>
      <c r="F218" s="869"/>
      <c r="G218" s="869"/>
      <c r="H218" s="869"/>
      <c r="I218" s="869"/>
      <c r="J218" s="869"/>
      <c r="K218" s="868" t="s">
        <v>323</v>
      </c>
      <c r="L218" s="868"/>
      <c r="M218" s="868"/>
      <c r="N218" s="868"/>
      <c r="O218" s="868"/>
      <c r="P218" s="868"/>
      <c r="Q218" s="868"/>
      <c r="R218" s="868"/>
    </row>
    <row r="219" spans="2:60" s="51" customFormat="1" ht="22.5" customHeight="1">
      <c r="C219" s="502" t="s">
        <v>407</v>
      </c>
      <c r="D219" s="503"/>
      <c r="E219" s="503"/>
      <c r="F219" s="503"/>
      <c r="G219" s="503"/>
      <c r="H219" s="503"/>
      <c r="I219" s="503"/>
      <c r="J219" s="503"/>
      <c r="K219" s="501" t="s">
        <v>395</v>
      </c>
      <c r="L219" s="501"/>
      <c r="M219" s="501"/>
      <c r="N219" s="501"/>
      <c r="O219" s="501"/>
      <c r="P219" s="501"/>
      <c r="Q219" s="501"/>
      <c r="R219" s="501"/>
    </row>
    <row r="220" spans="2:60" s="58" customFormat="1" ht="15" customHeight="1">
      <c r="C220" s="58" t="s">
        <v>324</v>
      </c>
    </row>
    <row r="221" spans="2:60" s="51" customFormat="1" ht="9" customHeight="1"/>
    <row r="222" spans="2:60" s="51" customFormat="1" ht="18" customHeight="1">
      <c r="B222" s="51" t="s">
        <v>325</v>
      </c>
    </row>
    <row r="223" spans="2:60" s="51" customFormat="1" ht="18" customHeight="1">
      <c r="C223" s="377" t="s">
        <v>326</v>
      </c>
      <c r="D223" s="377"/>
      <c r="E223" s="377"/>
      <c r="F223" s="377"/>
      <c r="G223" s="377"/>
      <c r="H223" s="377"/>
      <c r="I223" s="377"/>
      <c r="J223" s="377"/>
      <c r="K223" s="377"/>
      <c r="L223" s="377"/>
      <c r="M223" s="377"/>
      <c r="N223" s="377"/>
      <c r="O223" s="377"/>
      <c r="P223" s="377"/>
      <c r="Q223" s="377"/>
      <c r="R223" s="377"/>
      <c r="S223" s="377"/>
      <c r="T223" s="377"/>
      <c r="U223" s="377"/>
      <c r="V223" s="377"/>
      <c r="W223" s="377"/>
      <c r="X223" s="377"/>
      <c r="Y223" s="377"/>
      <c r="Z223" s="377"/>
      <c r="AA223" s="377"/>
      <c r="AB223" s="377"/>
      <c r="AC223" s="377"/>
      <c r="AD223" s="377"/>
      <c r="AE223" s="377"/>
      <c r="AF223" s="377"/>
      <c r="AG223" s="377"/>
      <c r="AH223" s="377"/>
      <c r="AI223" s="377"/>
      <c r="AJ223" s="377"/>
      <c r="AK223" s="377"/>
      <c r="AL223" s="377"/>
      <c r="AM223" s="377"/>
      <c r="AN223" s="377"/>
      <c r="AO223" s="377"/>
      <c r="AP223" s="377"/>
      <c r="AQ223" s="377"/>
      <c r="AR223" s="377"/>
      <c r="AS223" s="377"/>
      <c r="AT223" s="377"/>
      <c r="AU223" s="377"/>
      <c r="AV223" s="377"/>
    </row>
    <row r="224" spans="2:60" s="51" customFormat="1" ht="23.25" customHeight="1">
      <c r="C224" s="379" t="s">
        <v>395</v>
      </c>
      <c r="D224" s="379"/>
      <c r="E224" s="379"/>
      <c r="F224" s="378" t="s">
        <v>327</v>
      </c>
      <c r="G224" s="378"/>
      <c r="H224" s="378"/>
      <c r="I224" s="378"/>
      <c r="J224" s="378"/>
      <c r="K224" s="378"/>
      <c r="L224" s="378"/>
      <c r="M224" s="378"/>
      <c r="N224" s="380" t="s">
        <v>407</v>
      </c>
      <c r="O224" s="381"/>
      <c r="P224" s="381"/>
      <c r="Q224" s="378" t="s">
        <v>328</v>
      </c>
      <c r="R224" s="378"/>
      <c r="S224" s="378"/>
      <c r="T224" s="378"/>
      <c r="U224" s="378"/>
      <c r="V224" s="378"/>
      <c r="W224" s="378"/>
      <c r="X224" s="378"/>
    </row>
    <row r="225" spans="2:102" s="51" customFormat="1" ht="24.75" customHeight="1">
      <c r="C225" s="251" t="s">
        <v>329</v>
      </c>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c r="AG225" s="251"/>
      <c r="AH225" s="251"/>
      <c r="AI225" s="251"/>
      <c r="AJ225" s="251"/>
      <c r="AK225" s="251"/>
      <c r="AL225" s="251"/>
      <c r="AM225" s="251"/>
      <c r="AN225" s="251"/>
      <c r="AO225" s="251"/>
      <c r="AP225" s="251"/>
      <c r="AQ225" s="251"/>
      <c r="AR225" s="251"/>
      <c r="AS225" s="251"/>
      <c r="AT225" s="251"/>
      <c r="AU225" s="251"/>
      <c r="AV225" s="251"/>
      <c r="AW225" s="251"/>
      <c r="AX225" s="251"/>
      <c r="AY225" s="251"/>
      <c r="AZ225" s="251"/>
      <c r="BA225" s="251"/>
      <c r="BB225" s="251"/>
      <c r="BC225" s="251"/>
      <c r="BD225" s="251"/>
      <c r="BE225" s="251"/>
      <c r="BF225" s="251"/>
      <c r="BG225" s="251"/>
      <c r="BH225" s="251"/>
    </row>
    <row r="226" spans="2:102" s="51" customFormat="1" ht="18" customHeight="1">
      <c r="C226" s="51" t="s">
        <v>330</v>
      </c>
    </row>
    <row r="227" spans="2:102" s="51" customFormat="1" ht="18" customHeight="1">
      <c r="C227" s="51" t="s">
        <v>223</v>
      </c>
      <c r="D227" s="51" t="s">
        <v>331</v>
      </c>
    </row>
    <row r="228" spans="2:102" s="51" customFormat="1" ht="18" customHeight="1">
      <c r="E228" s="51" t="s">
        <v>332</v>
      </c>
    </row>
    <row r="229" spans="2:102" s="51" customFormat="1" ht="18" customHeight="1">
      <c r="E229" s="51" t="s">
        <v>333</v>
      </c>
    </row>
    <row r="230" spans="2:102" s="51" customFormat="1" ht="18" customHeight="1">
      <c r="J230" s="51" t="s">
        <v>334</v>
      </c>
    </row>
    <row r="231" spans="2:102" s="51" customFormat="1" ht="9.75" customHeight="1"/>
    <row r="232" spans="2:102" s="58" customFormat="1" ht="24.75" customHeight="1">
      <c r="D232" s="251" t="s">
        <v>335</v>
      </c>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1"/>
      <c r="AA232" s="251"/>
      <c r="AB232" s="251"/>
      <c r="AC232" s="251"/>
      <c r="AD232" s="251"/>
      <c r="AE232" s="251"/>
      <c r="AF232" s="251"/>
      <c r="AG232" s="251"/>
      <c r="AH232" s="251"/>
      <c r="AI232" s="251"/>
      <c r="AJ232" s="251"/>
      <c r="AK232" s="251"/>
      <c r="AL232" s="251"/>
      <c r="AM232" s="251"/>
      <c r="AN232" s="251"/>
      <c r="AO232" s="251"/>
      <c r="AP232" s="251"/>
      <c r="AQ232" s="251"/>
      <c r="AR232" s="251"/>
      <c r="AS232" s="251"/>
      <c r="AT232" s="251"/>
      <c r="AU232" s="251"/>
      <c r="AV232" s="251"/>
      <c r="AW232" s="251"/>
      <c r="AX232" s="251"/>
      <c r="AY232" s="251"/>
      <c r="AZ232" s="251"/>
      <c r="BA232" s="251"/>
      <c r="BB232" s="251"/>
      <c r="BC232" s="251"/>
      <c r="BD232" s="251"/>
      <c r="BE232" s="251"/>
      <c r="BF232" s="251"/>
      <c r="BG232" s="251"/>
      <c r="BH232" s="251"/>
      <c r="BI232" s="251"/>
    </row>
    <row r="233" spans="2:102" s="58" customFormat="1" ht="24.75" customHeight="1">
      <c r="D233" s="251" t="s">
        <v>336</v>
      </c>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c r="AE233" s="251"/>
      <c r="AF233" s="251"/>
      <c r="AG233" s="251"/>
      <c r="AH233" s="251"/>
      <c r="AI233" s="251"/>
      <c r="AJ233" s="251"/>
      <c r="AK233" s="251"/>
      <c r="AL233" s="251"/>
      <c r="AM233" s="251"/>
      <c r="AN233" s="251"/>
      <c r="AO233" s="251"/>
      <c r="AP233" s="251"/>
      <c r="AQ233" s="251"/>
      <c r="AR233" s="251"/>
      <c r="AS233" s="251"/>
      <c r="AT233" s="251"/>
      <c r="AU233" s="251"/>
      <c r="AV233" s="251"/>
      <c r="AW233" s="251"/>
      <c r="AX233" s="251"/>
      <c r="AY233" s="251"/>
      <c r="AZ233" s="251"/>
      <c r="BA233" s="251"/>
      <c r="BB233" s="251"/>
      <c r="BC233" s="251"/>
      <c r="BD233" s="251"/>
      <c r="BE233" s="251"/>
      <c r="BF233" s="251"/>
      <c r="BG233" s="251"/>
      <c r="BH233" s="251"/>
      <c r="BI233" s="251"/>
    </row>
    <row r="234" spans="2:102" s="51" customFormat="1" ht="9.75" customHeight="1"/>
    <row r="235" spans="2:102" s="51" customFormat="1" ht="18" customHeight="1">
      <c r="B235" s="51" t="s">
        <v>337</v>
      </c>
    </row>
    <row r="236" spans="2:102" s="51" customFormat="1" ht="18" customHeight="1">
      <c r="C236" s="51" t="s">
        <v>397</v>
      </c>
    </row>
    <row r="237" spans="2:102" s="51" customFormat="1" ht="18" customHeight="1">
      <c r="D237" s="51" t="s">
        <v>338</v>
      </c>
      <c r="BN237" s="52"/>
      <c r="BO237" s="52"/>
      <c r="BP237" s="52"/>
      <c r="BQ237" s="52"/>
      <c r="BR237" s="52"/>
      <c r="BS237" s="52"/>
      <c r="BT237" s="52"/>
      <c r="BU237" s="52"/>
      <c r="BV237" s="52"/>
      <c r="BW237" s="52"/>
      <c r="BX237" s="52"/>
      <c r="BY237" s="52"/>
      <c r="BZ237" s="52"/>
      <c r="CA237" s="52"/>
      <c r="CB237" s="52"/>
      <c r="CC237" s="52"/>
      <c r="CD237" s="52"/>
      <c r="CE237" s="52"/>
      <c r="CF237" s="52"/>
      <c r="CG237" s="52"/>
      <c r="CH237" s="52"/>
      <c r="CI237" s="5"/>
      <c r="CJ237" s="5"/>
      <c r="CK237" s="5"/>
      <c r="CL237" s="5"/>
      <c r="CM237" s="5"/>
      <c r="CN237" s="5"/>
      <c r="CO237" s="5"/>
      <c r="CP237" s="5"/>
      <c r="CQ237" s="53"/>
      <c r="CR237" s="53"/>
      <c r="CS237" s="53"/>
      <c r="CT237" s="53"/>
      <c r="CU237" s="53"/>
      <c r="CV237" s="53"/>
      <c r="CW237" s="53"/>
      <c r="CX237" s="53"/>
    </row>
    <row r="238" spans="2:102" s="53" customFormat="1" ht="23.25" customHeight="1">
      <c r="D238" s="380" t="s">
        <v>407</v>
      </c>
      <c r="E238" s="381"/>
      <c r="F238" s="381"/>
      <c r="G238" s="508" t="s">
        <v>339</v>
      </c>
      <c r="H238" s="508"/>
      <c r="I238" s="508"/>
      <c r="J238" s="508"/>
      <c r="K238" s="508"/>
      <c r="L238" s="508"/>
      <c r="M238" s="508"/>
      <c r="N238" s="508"/>
      <c r="O238" s="508"/>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row>
    <row r="239" spans="2:102" s="53" customFormat="1">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row>
    <row r="240" spans="2:102" s="53" customFormat="1">
      <c r="B240" s="53" t="s">
        <v>340</v>
      </c>
      <c r="BK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row>
    <row r="241" spans="2:102" s="53" customFormat="1">
      <c r="C241" s="51" t="s">
        <v>397</v>
      </c>
      <c r="BK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row>
    <row r="242" spans="2:102" s="53" customFormat="1" ht="13.5" customHeight="1">
      <c r="D242" s="53" t="s">
        <v>341</v>
      </c>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row>
    <row r="243" spans="2:102" s="53" customFormat="1" ht="23.25" customHeight="1">
      <c r="D243" s="380" t="s">
        <v>407</v>
      </c>
      <c r="E243" s="381"/>
      <c r="F243" s="381"/>
      <c r="G243" s="505" t="s">
        <v>342</v>
      </c>
      <c r="H243" s="506"/>
      <c r="I243" s="506"/>
      <c r="J243" s="506"/>
      <c r="K243" s="506"/>
      <c r="L243" s="506"/>
      <c r="M243" s="506"/>
      <c r="N243" s="506"/>
      <c r="O243" s="506"/>
      <c r="P243" s="506"/>
      <c r="Q243" s="506"/>
      <c r="R243" s="506"/>
      <c r="S243" s="507"/>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row>
    <row r="244" spans="2:102" s="60" customFormat="1" ht="11.25">
      <c r="C244" s="61" t="s">
        <v>343</v>
      </c>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BN244" s="58"/>
      <c r="BO244" s="58"/>
      <c r="BP244" s="58"/>
      <c r="BQ244" s="58"/>
      <c r="BR244" s="58"/>
      <c r="BS244" s="58"/>
      <c r="BT244" s="58"/>
      <c r="BU244" s="58"/>
      <c r="BV244" s="58"/>
      <c r="BW244" s="58"/>
      <c r="BX244" s="58"/>
      <c r="BY244" s="58"/>
      <c r="BZ244" s="58"/>
      <c r="CA244" s="58"/>
      <c r="CB244" s="58"/>
      <c r="CC244" s="58"/>
      <c r="CD244" s="58"/>
      <c r="CE244" s="58"/>
      <c r="CF244" s="58"/>
      <c r="CG244" s="58"/>
      <c r="CH244" s="58"/>
      <c r="CI244" s="58"/>
      <c r="CJ244" s="58"/>
      <c r="CK244" s="58"/>
      <c r="CL244" s="58"/>
      <c r="CM244" s="58"/>
      <c r="CN244" s="58"/>
      <c r="CO244" s="58"/>
      <c r="CP244" s="58"/>
      <c r="CQ244" s="58"/>
      <c r="CR244" s="58"/>
      <c r="CS244" s="58"/>
      <c r="CT244" s="58"/>
      <c r="CU244" s="58"/>
      <c r="CV244" s="58"/>
      <c r="CW244" s="58"/>
      <c r="CX244" s="58"/>
    </row>
    <row r="245" spans="2:102" s="60" customFormat="1" ht="11.25">
      <c r="C245" s="61"/>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BN245" s="58"/>
      <c r="BO245" s="58"/>
      <c r="BP245" s="58"/>
      <c r="BQ245" s="58"/>
      <c r="BR245" s="58"/>
      <c r="BS245" s="58"/>
      <c r="BT245" s="58"/>
      <c r="BU245" s="58"/>
      <c r="BV245" s="58"/>
      <c r="BW245" s="58"/>
      <c r="BX245" s="58"/>
      <c r="BY245" s="58"/>
      <c r="BZ245" s="58"/>
      <c r="CA245" s="58"/>
      <c r="CB245" s="58"/>
      <c r="CC245" s="58"/>
      <c r="CD245" s="58"/>
      <c r="CE245" s="58"/>
      <c r="CF245" s="58"/>
      <c r="CG245" s="58"/>
      <c r="CH245" s="58"/>
      <c r="CI245" s="58"/>
      <c r="CJ245" s="58"/>
      <c r="CK245" s="58"/>
      <c r="CL245" s="58"/>
      <c r="CM245" s="58"/>
      <c r="CN245" s="58"/>
      <c r="CO245" s="58"/>
      <c r="CP245" s="58"/>
      <c r="CQ245" s="58"/>
      <c r="CR245" s="58"/>
      <c r="CS245" s="58"/>
      <c r="CT245" s="58"/>
      <c r="CU245" s="58"/>
      <c r="CV245" s="58"/>
      <c r="CW245" s="58"/>
      <c r="CX245" s="58"/>
    </row>
    <row r="246" spans="2:102" s="5" customFormat="1" ht="18" customHeight="1">
      <c r="B246" s="212" t="s">
        <v>344</v>
      </c>
      <c r="C246" s="212"/>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12"/>
      <c r="AA246" s="212"/>
      <c r="AB246" s="212"/>
      <c r="AC246" s="212"/>
      <c r="AD246" s="212"/>
      <c r="AE246" s="212"/>
      <c r="AF246" s="212"/>
      <c r="AG246" s="212"/>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c r="BI246" s="212"/>
    </row>
    <row r="247" spans="2:102" s="5" customFormat="1" ht="35.25" customHeight="1">
      <c r="B247" s="388" t="s">
        <v>345</v>
      </c>
      <c r="C247" s="388"/>
      <c r="D247" s="389"/>
      <c r="E247" s="389"/>
      <c r="F247" s="389"/>
      <c r="G247" s="389"/>
      <c r="H247" s="389"/>
      <c r="I247" s="389"/>
      <c r="J247" s="389"/>
      <c r="K247" s="389"/>
      <c r="L247" s="389"/>
      <c r="M247" s="389"/>
      <c r="N247" s="389"/>
      <c r="O247" s="389"/>
      <c r="P247" s="389"/>
      <c r="Q247" s="389"/>
      <c r="R247" s="389"/>
      <c r="S247" s="389"/>
      <c r="T247" s="389"/>
      <c r="U247" s="389"/>
      <c r="V247" s="389"/>
      <c r="W247" s="389"/>
      <c r="X247" s="389"/>
      <c r="Y247" s="389"/>
      <c r="Z247" s="389"/>
      <c r="AA247" s="389"/>
      <c r="AB247" s="389"/>
      <c r="AC247" s="389"/>
      <c r="AD247" s="389"/>
      <c r="AE247" s="389"/>
      <c r="AF247" s="389"/>
      <c r="AG247" s="389"/>
      <c r="AH247" s="389"/>
      <c r="AI247" s="389"/>
      <c r="AJ247" s="389"/>
      <c r="AK247" s="389"/>
      <c r="AL247" s="389"/>
      <c r="AM247" s="389"/>
      <c r="AN247" s="389"/>
      <c r="AO247" s="389"/>
      <c r="AP247" s="389"/>
      <c r="AQ247" s="389"/>
      <c r="AR247" s="389"/>
      <c r="AS247" s="389"/>
      <c r="AT247" s="389"/>
      <c r="AU247" s="389"/>
      <c r="AV247" s="389"/>
      <c r="AW247" s="389"/>
      <c r="AX247" s="389"/>
      <c r="AY247" s="389"/>
      <c r="AZ247" s="389"/>
      <c r="BA247" s="389"/>
      <c r="BB247" s="389"/>
      <c r="BC247" s="389"/>
      <c r="BD247" s="389"/>
      <c r="BE247" s="389"/>
      <c r="BF247" s="389"/>
      <c r="BG247" s="389"/>
      <c r="BH247" s="389"/>
    </row>
    <row r="248" spans="2:102" s="5" customFormat="1" ht="39.75" customHeight="1">
      <c r="B248" s="215">
        <v>1</v>
      </c>
      <c r="C248" s="215"/>
      <c r="D248" s="357" t="s">
        <v>346</v>
      </c>
      <c r="E248" s="358"/>
      <c r="F248" s="358"/>
      <c r="G248" s="358"/>
      <c r="H248" s="358"/>
      <c r="I248" s="358"/>
      <c r="J248" s="358"/>
      <c r="K248" s="358"/>
      <c r="L248" s="358"/>
      <c r="M248" s="358"/>
      <c r="N248" s="358"/>
      <c r="O248" s="358"/>
      <c r="P248" s="358"/>
      <c r="Q248" s="358"/>
      <c r="R248" s="358"/>
      <c r="S248" s="358"/>
      <c r="T248" s="358"/>
      <c r="U248" s="359"/>
      <c r="V248" s="214">
        <v>7</v>
      </c>
      <c r="W248" s="218"/>
      <c r="X248" s="360" t="s">
        <v>347</v>
      </c>
      <c r="Y248" s="361"/>
      <c r="Z248" s="361"/>
      <c r="AA248" s="361"/>
      <c r="AB248" s="361"/>
      <c r="AC248" s="361"/>
      <c r="AD248" s="361"/>
      <c r="AE248" s="361"/>
      <c r="AF248" s="361"/>
      <c r="AG248" s="361"/>
      <c r="AH248" s="361"/>
      <c r="AI248" s="361"/>
      <c r="AJ248" s="361"/>
      <c r="AK248" s="361"/>
      <c r="AL248" s="361"/>
      <c r="AM248" s="361"/>
      <c r="AN248" s="361"/>
      <c r="AO248" s="362"/>
      <c r="AP248" s="214">
        <v>13</v>
      </c>
      <c r="AQ248" s="218"/>
      <c r="AR248" s="357" t="s">
        <v>348</v>
      </c>
      <c r="AS248" s="358"/>
      <c r="AT248" s="358"/>
      <c r="AU248" s="358"/>
      <c r="AV248" s="358"/>
      <c r="AW248" s="358"/>
      <c r="AX248" s="358"/>
      <c r="AY248" s="358"/>
      <c r="AZ248" s="358"/>
      <c r="BA248" s="358"/>
      <c r="BB248" s="358"/>
      <c r="BC248" s="358"/>
      <c r="BD248" s="358"/>
      <c r="BE248" s="358"/>
      <c r="BF248" s="358"/>
      <c r="BG248" s="358"/>
      <c r="BH248" s="358"/>
      <c r="BI248" s="359"/>
    </row>
    <row r="249" spans="2:102" s="5" customFormat="1" ht="39.75" customHeight="1">
      <c r="B249" s="215">
        <v>2</v>
      </c>
      <c r="C249" s="215"/>
      <c r="D249" s="357" t="s">
        <v>349</v>
      </c>
      <c r="E249" s="358"/>
      <c r="F249" s="358"/>
      <c r="G249" s="358"/>
      <c r="H249" s="358"/>
      <c r="I249" s="358"/>
      <c r="J249" s="358"/>
      <c r="K249" s="358"/>
      <c r="L249" s="358"/>
      <c r="M249" s="358"/>
      <c r="N249" s="358"/>
      <c r="O249" s="358"/>
      <c r="P249" s="358"/>
      <c r="Q249" s="358"/>
      <c r="R249" s="358"/>
      <c r="S249" s="358"/>
      <c r="T249" s="358"/>
      <c r="U249" s="359"/>
      <c r="V249" s="214">
        <v>8</v>
      </c>
      <c r="W249" s="218"/>
      <c r="X249" s="360" t="s">
        <v>350</v>
      </c>
      <c r="Y249" s="361"/>
      <c r="Z249" s="361"/>
      <c r="AA249" s="361"/>
      <c r="AB249" s="361"/>
      <c r="AC249" s="361"/>
      <c r="AD249" s="361"/>
      <c r="AE249" s="361"/>
      <c r="AF249" s="361"/>
      <c r="AG249" s="361"/>
      <c r="AH249" s="361"/>
      <c r="AI249" s="361"/>
      <c r="AJ249" s="361"/>
      <c r="AK249" s="361"/>
      <c r="AL249" s="361"/>
      <c r="AM249" s="361"/>
      <c r="AN249" s="361"/>
      <c r="AO249" s="362"/>
      <c r="AP249" s="214">
        <v>14</v>
      </c>
      <c r="AQ249" s="218"/>
      <c r="AR249" s="357" t="s">
        <v>351</v>
      </c>
      <c r="AS249" s="358"/>
      <c r="AT249" s="358"/>
      <c r="AU249" s="358"/>
      <c r="AV249" s="358"/>
      <c r="AW249" s="358"/>
      <c r="AX249" s="358"/>
      <c r="AY249" s="358"/>
      <c r="AZ249" s="358"/>
      <c r="BA249" s="358"/>
      <c r="BB249" s="358"/>
      <c r="BC249" s="358"/>
      <c r="BD249" s="358"/>
      <c r="BE249" s="358"/>
      <c r="BF249" s="358"/>
      <c r="BG249" s="358"/>
      <c r="BH249" s="358"/>
      <c r="BI249" s="359"/>
    </row>
    <row r="250" spans="2:102" s="5" customFormat="1" ht="39.75" customHeight="1">
      <c r="B250" s="215">
        <v>3</v>
      </c>
      <c r="C250" s="215"/>
      <c r="D250" s="357" t="s">
        <v>352</v>
      </c>
      <c r="E250" s="358"/>
      <c r="F250" s="358"/>
      <c r="G250" s="358"/>
      <c r="H250" s="358"/>
      <c r="I250" s="358"/>
      <c r="J250" s="358"/>
      <c r="K250" s="358"/>
      <c r="L250" s="358"/>
      <c r="M250" s="358"/>
      <c r="N250" s="358"/>
      <c r="O250" s="358"/>
      <c r="P250" s="358"/>
      <c r="Q250" s="358"/>
      <c r="R250" s="358"/>
      <c r="S250" s="358"/>
      <c r="T250" s="358"/>
      <c r="U250" s="359"/>
      <c r="V250" s="214">
        <v>9</v>
      </c>
      <c r="W250" s="218"/>
      <c r="X250" s="360" t="s">
        <v>353</v>
      </c>
      <c r="Y250" s="361"/>
      <c r="Z250" s="361"/>
      <c r="AA250" s="361"/>
      <c r="AB250" s="361"/>
      <c r="AC250" s="361"/>
      <c r="AD250" s="361"/>
      <c r="AE250" s="361"/>
      <c r="AF250" s="361"/>
      <c r="AG250" s="361"/>
      <c r="AH250" s="361"/>
      <c r="AI250" s="361"/>
      <c r="AJ250" s="361"/>
      <c r="AK250" s="361"/>
      <c r="AL250" s="361"/>
      <c r="AM250" s="361"/>
      <c r="AN250" s="361"/>
      <c r="AO250" s="362"/>
      <c r="AP250" s="214">
        <v>15</v>
      </c>
      <c r="AQ250" s="218"/>
      <c r="AR250" s="357" t="s">
        <v>354</v>
      </c>
      <c r="AS250" s="358"/>
      <c r="AT250" s="358"/>
      <c r="AU250" s="358"/>
      <c r="AV250" s="358"/>
      <c r="AW250" s="358"/>
      <c r="AX250" s="358"/>
      <c r="AY250" s="358"/>
      <c r="AZ250" s="358"/>
      <c r="BA250" s="358"/>
      <c r="BB250" s="358"/>
      <c r="BC250" s="358"/>
      <c r="BD250" s="358"/>
      <c r="BE250" s="358"/>
      <c r="BF250" s="358"/>
      <c r="BG250" s="358"/>
      <c r="BH250" s="358"/>
      <c r="BI250" s="359"/>
    </row>
    <row r="251" spans="2:102" s="5" customFormat="1" ht="39.75" customHeight="1">
      <c r="B251" s="215">
        <v>4</v>
      </c>
      <c r="C251" s="215"/>
      <c r="D251" s="357" t="s">
        <v>355</v>
      </c>
      <c r="E251" s="358"/>
      <c r="F251" s="358"/>
      <c r="G251" s="358"/>
      <c r="H251" s="358"/>
      <c r="I251" s="358"/>
      <c r="J251" s="358"/>
      <c r="K251" s="358"/>
      <c r="L251" s="358"/>
      <c r="M251" s="358"/>
      <c r="N251" s="358"/>
      <c r="O251" s="358"/>
      <c r="P251" s="358"/>
      <c r="Q251" s="358"/>
      <c r="R251" s="358"/>
      <c r="S251" s="358"/>
      <c r="T251" s="358"/>
      <c r="U251" s="359"/>
      <c r="V251" s="214">
        <v>10</v>
      </c>
      <c r="W251" s="218"/>
      <c r="X251" s="360" t="s">
        <v>356</v>
      </c>
      <c r="Y251" s="361"/>
      <c r="Z251" s="361"/>
      <c r="AA251" s="361"/>
      <c r="AB251" s="361"/>
      <c r="AC251" s="361"/>
      <c r="AD251" s="361"/>
      <c r="AE251" s="361"/>
      <c r="AF251" s="361"/>
      <c r="AG251" s="361"/>
      <c r="AH251" s="361"/>
      <c r="AI251" s="361"/>
      <c r="AJ251" s="361"/>
      <c r="AK251" s="361"/>
      <c r="AL251" s="361"/>
      <c r="AM251" s="361"/>
      <c r="AN251" s="361"/>
      <c r="AO251" s="362"/>
      <c r="AP251" s="214">
        <v>16</v>
      </c>
      <c r="AQ251" s="218"/>
      <c r="AR251" s="357" t="s">
        <v>357</v>
      </c>
      <c r="AS251" s="358"/>
      <c r="AT251" s="358"/>
      <c r="AU251" s="358"/>
      <c r="AV251" s="358"/>
      <c r="AW251" s="358"/>
      <c r="AX251" s="358"/>
      <c r="AY251" s="358"/>
      <c r="AZ251" s="358"/>
      <c r="BA251" s="358"/>
      <c r="BB251" s="358"/>
      <c r="BC251" s="358"/>
      <c r="BD251" s="358"/>
      <c r="BE251" s="358"/>
      <c r="BF251" s="358"/>
      <c r="BG251" s="358"/>
      <c r="BH251" s="358"/>
      <c r="BI251" s="359"/>
    </row>
    <row r="252" spans="2:102" s="5" customFormat="1" ht="39.75" customHeight="1">
      <c r="B252" s="215">
        <v>5</v>
      </c>
      <c r="C252" s="215"/>
      <c r="D252" s="357" t="s">
        <v>358</v>
      </c>
      <c r="E252" s="358"/>
      <c r="F252" s="358"/>
      <c r="G252" s="358"/>
      <c r="H252" s="358"/>
      <c r="I252" s="358"/>
      <c r="J252" s="358"/>
      <c r="K252" s="358"/>
      <c r="L252" s="358"/>
      <c r="M252" s="358"/>
      <c r="N252" s="358"/>
      <c r="O252" s="358"/>
      <c r="P252" s="358"/>
      <c r="Q252" s="358"/>
      <c r="R252" s="358"/>
      <c r="S252" s="358"/>
      <c r="T252" s="358"/>
      <c r="U252" s="359"/>
      <c r="V252" s="214">
        <v>11</v>
      </c>
      <c r="W252" s="218"/>
      <c r="X252" s="360" t="s">
        <v>359</v>
      </c>
      <c r="Y252" s="361"/>
      <c r="Z252" s="361"/>
      <c r="AA252" s="361"/>
      <c r="AB252" s="361"/>
      <c r="AC252" s="361"/>
      <c r="AD252" s="361"/>
      <c r="AE252" s="361"/>
      <c r="AF252" s="361"/>
      <c r="AG252" s="361"/>
      <c r="AH252" s="361"/>
      <c r="AI252" s="361"/>
      <c r="AJ252" s="361"/>
      <c r="AK252" s="361"/>
      <c r="AL252" s="361"/>
      <c r="AM252" s="361"/>
      <c r="AN252" s="361"/>
      <c r="AO252" s="362"/>
      <c r="AP252" s="214">
        <v>17</v>
      </c>
      <c r="AQ252" s="218"/>
      <c r="AR252" s="357"/>
      <c r="AS252" s="358"/>
      <c r="AT252" s="358"/>
      <c r="AU252" s="358"/>
      <c r="AV252" s="358"/>
      <c r="AW252" s="358"/>
      <c r="AX252" s="358"/>
      <c r="AY252" s="358"/>
      <c r="AZ252" s="358"/>
      <c r="BA252" s="358"/>
      <c r="BB252" s="358"/>
      <c r="BC252" s="358"/>
      <c r="BD252" s="358"/>
      <c r="BE252" s="358"/>
      <c r="BF252" s="358"/>
      <c r="BG252" s="358"/>
      <c r="BH252" s="358"/>
      <c r="BI252" s="359"/>
    </row>
    <row r="253" spans="2:102" s="5" customFormat="1" ht="39.75" customHeight="1">
      <c r="B253" s="215">
        <v>6</v>
      </c>
      <c r="C253" s="215"/>
      <c r="D253" s="357" t="s">
        <v>360</v>
      </c>
      <c r="E253" s="358"/>
      <c r="F253" s="358"/>
      <c r="G253" s="358"/>
      <c r="H253" s="358"/>
      <c r="I253" s="358"/>
      <c r="J253" s="358"/>
      <c r="K253" s="358"/>
      <c r="L253" s="358"/>
      <c r="M253" s="358"/>
      <c r="N253" s="358"/>
      <c r="O253" s="358"/>
      <c r="P253" s="358"/>
      <c r="Q253" s="358"/>
      <c r="R253" s="358"/>
      <c r="S253" s="358"/>
      <c r="T253" s="358"/>
      <c r="U253" s="359"/>
      <c r="V253" s="214">
        <v>12</v>
      </c>
      <c r="W253" s="218"/>
      <c r="X253" s="360" t="s">
        <v>361</v>
      </c>
      <c r="Y253" s="361"/>
      <c r="Z253" s="361"/>
      <c r="AA253" s="361"/>
      <c r="AB253" s="361"/>
      <c r="AC253" s="361"/>
      <c r="AD253" s="361"/>
      <c r="AE253" s="361"/>
      <c r="AF253" s="361"/>
      <c r="AG253" s="361"/>
      <c r="AH253" s="361"/>
      <c r="AI253" s="361"/>
      <c r="AJ253" s="361"/>
      <c r="AK253" s="361"/>
      <c r="AL253" s="361"/>
      <c r="AM253" s="361"/>
      <c r="AN253" s="361"/>
      <c r="AO253" s="362"/>
      <c r="AP253" s="214">
        <v>18</v>
      </c>
      <c r="AQ253" s="218"/>
      <c r="AR253" s="357"/>
      <c r="AS253" s="358"/>
      <c r="AT253" s="358"/>
      <c r="AU253" s="358"/>
      <c r="AV253" s="358"/>
      <c r="AW253" s="358"/>
      <c r="AX253" s="358"/>
      <c r="AY253" s="358"/>
      <c r="AZ253" s="358"/>
      <c r="BA253" s="358"/>
      <c r="BB253" s="358"/>
      <c r="BC253" s="358"/>
      <c r="BD253" s="358"/>
      <c r="BE253" s="358"/>
      <c r="BF253" s="358"/>
      <c r="BG253" s="358"/>
      <c r="BH253" s="358"/>
      <c r="BI253" s="359"/>
    </row>
    <row r="254" spans="2:102" s="5" customFormat="1" ht="9.75" customHeight="1">
      <c r="B254" s="363" t="s">
        <v>362</v>
      </c>
      <c r="C254" s="364"/>
      <c r="D254" s="364"/>
      <c r="E254" s="364"/>
      <c r="F254" s="364"/>
      <c r="G254" s="364"/>
      <c r="H254" s="364"/>
      <c r="I254" s="364"/>
      <c r="J254" s="364"/>
      <c r="K254" s="364"/>
      <c r="L254" s="364"/>
      <c r="M254" s="364"/>
      <c r="N254" s="364"/>
      <c r="O254" s="365"/>
      <c r="P254" s="476" t="s">
        <v>363</v>
      </c>
      <c r="Q254" s="476"/>
      <c r="R254" s="476"/>
      <c r="S254" s="476"/>
      <c r="T254" s="476"/>
      <c r="U254" s="476"/>
      <c r="V254" s="476"/>
      <c r="W254" s="476"/>
      <c r="X254" s="476"/>
      <c r="Y254" s="476"/>
      <c r="Z254" s="476"/>
      <c r="AA254" s="476"/>
      <c r="AB254" s="476"/>
      <c r="AC254" s="476"/>
      <c r="AD254" s="476"/>
      <c r="AE254" s="476"/>
      <c r="AF254" s="476"/>
      <c r="AG254" s="476"/>
      <c r="AH254" s="476"/>
      <c r="AI254" s="476"/>
      <c r="AJ254" s="476"/>
      <c r="AK254" s="476"/>
      <c r="AL254" s="476"/>
      <c r="AM254" s="476"/>
      <c r="AN254" s="476"/>
      <c r="AO254" s="476"/>
      <c r="AP254" s="476"/>
      <c r="AQ254" s="476"/>
      <c r="AR254" s="476"/>
      <c r="AS254" s="476"/>
      <c r="AT254" s="476"/>
      <c r="AU254" s="476"/>
      <c r="AV254" s="476"/>
      <c r="AW254" s="476"/>
      <c r="AX254" s="476"/>
      <c r="AY254" s="476"/>
      <c r="AZ254" s="476"/>
      <c r="BA254" s="476"/>
      <c r="BB254" s="476"/>
      <c r="BC254" s="476"/>
      <c r="BD254" s="476"/>
      <c r="BE254" s="476"/>
      <c r="BF254" s="476"/>
      <c r="BG254" s="476"/>
      <c r="BH254" s="476"/>
      <c r="BI254" s="476"/>
    </row>
    <row r="255" spans="2:102" s="5" customFormat="1" ht="42.95" customHeight="1">
      <c r="B255" s="252"/>
      <c r="C255" s="253"/>
      <c r="D255" s="253"/>
      <c r="E255" s="253"/>
      <c r="F255" s="253"/>
      <c r="G255" s="253"/>
      <c r="H255" s="253"/>
      <c r="I255" s="253"/>
      <c r="J255" s="253"/>
      <c r="K255" s="253"/>
      <c r="L255" s="253"/>
      <c r="M255" s="253"/>
      <c r="N255" s="253"/>
      <c r="O255" s="254"/>
      <c r="P255" s="449"/>
      <c r="Q255" s="449"/>
      <c r="R255" s="449"/>
      <c r="S255" s="449"/>
      <c r="T255" s="449"/>
      <c r="U255" s="449"/>
      <c r="V255" s="449"/>
      <c r="W255" s="449"/>
      <c r="X255" s="449"/>
      <c r="Y255" s="449"/>
      <c r="Z255" s="449"/>
      <c r="AA255" s="449"/>
      <c r="AB255" s="449"/>
      <c r="AC255" s="449"/>
      <c r="AD255" s="449"/>
      <c r="AE255" s="449"/>
      <c r="AF255" s="449"/>
      <c r="AG255" s="449"/>
      <c r="AH255" s="449"/>
      <c r="AI255" s="449"/>
      <c r="AJ255" s="449"/>
      <c r="AK255" s="449"/>
      <c r="AL255" s="449"/>
      <c r="AM255" s="449"/>
      <c r="AN255" s="449"/>
      <c r="AO255" s="449"/>
      <c r="AP255" s="449"/>
      <c r="AQ255" s="449"/>
      <c r="AR255" s="449"/>
      <c r="AS255" s="449"/>
      <c r="AT255" s="449"/>
      <c r="AU255" s="449"/>
      <c r="AV255" s="449"/>
      <c r="AW255" s="449"/>
      <c r="AX255" s="449"/>
      <c r="AY255" s="449"/>
      <c r="AZ255" s="449"/>
      <c r="BA255" s="449"/>
      <c r="BB255" s="449"/>
      <c r="BC255" s="449"/>
      <c r="BD255" s="449"/>
      <c r="BE255" s="449"/>
      <c r="BF255" s="449"/>
      <c r="BG255" s="449"/>
      <c r="BH255" s="449"/>
      <c r="BI255" s="449"/>
    </row>
    <row r="256" spans="2:102" s="5" customFormat="1" ht="18" customHeight="1"/>
    <row r="258" spans="2:11" hidden="1">
      <c r="B258" s="55" t="s">
        <v>364</v>
      </c>
      <c r="K258" s="55"/>
    </row>
    <row r="259" spans="2:11" hidden="1">
      <c r="B259" s="55" t="s">
        <v>365</v>
      </c>
      <c r="K259" s="55"/>
    </row>
    <row r="260" spans="2:11" hidden="1">
      <c r="B260" s="55" t="s">
        <v>366</v>
      </c>
      <c r="K260" s="55"/>
    </row>
    <row r="261" spans="2:11" hidden="1">
      <c r="B261" s="55" t="s">
        <v>367</v>
      </c>
      <c r="K261" s="55"/>
    </row>
    <row r="262" spans="2:11" hidden="1">
      <c r="B262" s="55" t="s">
        <v>368</v>
      </c>
      <c r="K262" s="55"/>
    </row>
    <row r="263" spans="2:11" hidden="1">
      <c r="B263" s="55" t="s">
        <v>369</v>
      </c>
      <c r="K263" s="55"/>
    </row>
    <row r="264" spans="2:11" hidden="1">
      <c r="B264" s="55" t="s">
        <v>370</v>
      </c>
      <c r="K264" s="55"/>
    </row>
    <row r="265" spans="2:11" hidden="1">
      <c r="B265" s="55" t="s">
        <v>371</v>
      </c>
      <c r="K265" s="55"/>
    </row>
    <row r="266" spans="2:11" hidden="1">
      <c r="B266" s="55" t="s">
        <v>372</v>
      </c>
      <c r="K266" s="55"/>
    </row>
    <row r="267" spans="2:11" hidden="1">
      <c r="B267" s="55" t="s">
        <v>373</v>
      </c>
      <c r="K267" s="55"/>
    </row>
    <row r="268" spans="2:11" hidden="1">
      <c r="B268" s="55" t="s">
        <v>374</v>
      </c>
      <c r="K268" s="55"/>
    </row>
    <row r="269" spans="2:11" hidden="1">
      <c r="B269" s="55" t="s">
        <v>375</v>
      </c>
      <c r="K269" s="55"/>
    </row>
    <row r="270" spans="2:11" hidden="1">
      <c r="B270" s="55" t="s">
        <v>376</v>
      </c>
      <c r="K270" s="55"/>
    </row>
    <row r="271" spans="2:11" hidden="1">
      <c r="B271" s="55" t="s">
        <v>377</v>
      </c>
      <c r="K271" s="55"/>
    </row>
    <row r="272" spans="2:11" hidden="1">
      <c r="B272" s="55" t="s">
        <v>378</v>
      </c>
      <c r="K272" s="55"/>
    </row>
    <row r="273" spans="2:11" hidden="1">
      <c r="B273" s="55" t="s">
        <v>379</v>
      </c>
      <c r="K273" s="55"/>
    </row>
    <row r="274" spans="2:11" hidden="1">
      <c r="B274" s="55" t="s">
        <v>380</v>
      </c>
      <c r="K274" s="55"/>
    </row>
    <row r="275" spans="2:11" hidden="1">
      <c r="B275" s="55" t="s">
        <v>381</v>
      </c>
      <c r="K275" s="55"/>
    </row>
    <row r="276" spans="2:11" hidden="1">
      <c r="B276" s="55" t="s">
        <v>382</v>
      </c>
      <c r="K276" s="55"/>
    </row>
    <row r="277" spans="2:11" hidden="1">
      <c r="B277" s="55" t="s">
        <v>383</v>
      </c>
      <c r="K277" s="55"/>
    </row>
    <row r="278" spans="2:11" hidden="1">
      <c r="B278" s="55" t="s">
        <v>384</v>
      </c>
      <c r="K278" s="55"/>
    </row>
    <row r="279" spans="2:11" hidden="1">
      <c r="B279" s="55" t="s">
        <v>385</v>
      </c>
      <c r="K279" s="55"/>
    </row>
    <row r="280" spans="2:11" hidden="1">
      <c r="B280" s="55" t="s">
        <v>386</v>
      </c>
      <c r="K280" s="55"/>
    </row>
    <row r="281" spans="2:11" hidden="1">
      <c r="B281" s="55" t="s">
        <v>387</v>
      </c>
      <c r="K281" s="55"/>
    </row>
    <row r="282" spans="2:11" hidden="1">
      <c r="B282" s="55" t="s">
        <v>388</v>
      </c>
      <c r="K282" s="55"/>
    </row>
    <row r="283" spans="2:11" hidden="1">
      <c r="B283" s="55" t="s">
        <v>389</v>
      </c>
    </row>
    <row r="284" spans="2:11" hidden="1"/>
    <row r="285" spans="2:11" hidden="1">
      <c r="C285" s="5" t="s">
        <v>390</v>
      </c>
    </row>
    <row r="286" spans="2:11" hidden="1">
      <c r="C286" s="5" t="s">
        <v>391</v>
      </c>
    </row>
    <row r="287" spans="2:11" hidden="1">
      <c r="C287" s="1" t="s">
        <v>392</v>
      </c>
    </row>
    <row r="288" spans="2:11" hidden="1">
      <c r="C288" s="1" t="s">
        <v>393</v>
      </c>
    </row>
    <row r="289" spans="3:3" hidden="1">
      <c r="C289" s="1" t="s">
        <v>394</v>
      </c>
    </row>
  </sheetData>
  <dataConsolidate/>
  <mergeCells count="878">
    <mergeCell ref="A1:AJ1"/>
    <mergeCell ref="C209:E209"/>
    <mergeCell ref="F209:AH209"/>
    <mergeCell ref="AV206:AZ206"/>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 ref="BF88:BI88"/>
    <mergeCell ref="B88:E88"/>
    <mergeCell ref="BL18:BT18"/>
    <mergeCell ref="BL19:BT20"/>
    <mergeCell ref="BL21:BT23"/>
    <mergeCell ref="AZ1:BI1"/>
    <mergeCell ref="K218:R218"/>
    <mergeCell ref="C218:J218"/>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S31:V31"/>
    <mergeCell ref="AX26:BA27"/>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AL90:AP90"/>
    <mergeCell ref="AG88:AK88"/>
    <mergeCell ref="AL88:AP88"/>
    <mergeCell ref="AG89:AK89"/>
    <mergeCell ref="I181:L182"/>
    <mergeCell ref="M181:R182"/>
    <mergeCell ref="B16:I18"/>
    <mergeCell ref="K16:T16"/>
    <mergeCell ref="V16:AA16"/>
    <mergeCell ref="B44:T56"/>
    <mergeCell ref="V45:X45"/>
    <mergeCell ref="Y45:Z45"/>
    <mergeCell ref="AB45:AD45"/>
    <mergeCell ref="B93:BH93"/>
    <mergeCell ref="B114:BI114"/>
    <mergeCell ref="C115:BI115"/>
    <mergeCell ref="B111:BH111"/>
    <mergeCell ref="B112:P113"/>
    <mergeCell ref="B95:BH95"/>
    <mergeCell ref="B92:BI92"/>
    <mergeCell ref="B94:BH94"/>
    <mergeCell ref="BB90:BE90"/>
    <mergeCell ref="BF90:BI90"/>
    <mergeCell ref="BF91:BI91"/>
    <mergeCell ref="AQ90:AU90"/>
    <mergeCell ref="AG91:AK91"/>
    <mergeCell ref="B91:AF91"/>
    <mergeCell ref="AV91:BA91"/>
    <mergeCell ref="I183:L184"/>
    <mergeCell ref="M183:R184"/>
    <mergeCell ref="AE182:AJ182"/>
    <mergeCell ref="AE183:AJ183"/>
    <mergeCell ref="AE184:AJ184"/>
    <mergeCell ref="W90:Y90"/>
    <mergeCell ref="D118:P118"/>
    <mergeCell ref="BA118:BI118"/>
    <mergeCell ref="Q112:S112"/>
    <mergeCell ref="T112:V112"/>
    <mergeCell ref="W112:Y112"/>
    <mergeCell ref="Z112:AB112"/>
    <mergeCell ref="AC112:AE112"/>
    <mergeCell ref="AF112:AH112"/>
    <mergeCell ref="AI112:AK112"/>
    <mergeCell ref="AL112:AN112"/>
    <mergeCell ref="AO112:AQ112"/>
    <mergeCell ref="BA116:BI116"/>
    <mergeCell ref="AR112:AT112"/>
    <mergeCell ref="AU112:AW112"/>
    <mergeCell ref="S28:V28"/>
    <mergeCell ref="W28:Z28"/>
    <mergeCell ref="W29:Z30"/>
    <mergeCell ref="AJ29:AM30"/>
    <mergeCell ref="BB25:BE25"/>
    <mergeCell ref="AB25:AE25"/>
    <mergeCell ref="AJ28:AM28"/>
    <mergeCell ref="AN28:AQ28"/>
    <mergeCell ref="AR28:AZ30"/>
    <mergeCell ref="P26:S27"/>
    <mergeCell ref="T26:W27"/>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BB26:BE27"/>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Q52:AR52"/>
    <mergeCell ref="AH53:AJ53"/>
    <mergeCell ref="AK53:AL53"/>
    <mergeCell ref="V52:X52"/>
    <mergeCell ref="Y52:Z52"/>
    <mergeCell ref="AB52:AD52"/>
    <mergeCell ref="AE52:AF52"/>
    <mergeCell ref="AH52:AJ52"/>
    <mergeCell ref="AK52:AL52"/>
    <mergeCell ref="V53:X53"/>
    <mergeCell ref="Y53:Z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17:BI117"/>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112:AZ112"/>
    <mergeCell ref="BA112:BI113"/>
    <mergeCell ref="D116:P116"/>
    <mergeCell ref="BA126:BI126"/>
    <mergeCell ref="C119:BI119"/>
    <mergeCell ref="D120:P120"/>
    <mergeCell ref="BA120:BI120"/>
    <mergeCell ref="C121:BI121"/>
    <mergeCell ref="D122:P122"/>
    <mergeCell ref="BA122:BI122"/>
    <mergeCell ref="C123:BI123"/>
    <mergeCell ref="D124:P124"/>
    <mergeCell ref="BA124:BI124"/>
    <mergeCell ref="BB91:BE91"/>
    <mergeCell ref="AB135:AH135"/>
    <mergeCell ref="AI135:AK135"/>
    <mergeCell ref="AL135:AR135"/>
    <mergeCell ref="U136:AA136"/>
    <mergeCell ref="AB136:AH136"/>
    <mergeCell ref="AI136:AK136"/>
    <mergeCell ref="AL136:AR136"/>
    <mergeCell ref="B127:BI127"/>
    <mergeCell ref="D128:P128"/>
    <mergeCell ref="BA128:BI128"/>
    <mergeCell ref="B129:BH129"/>
    <mergeCell ref="B133:BH133"/>
    <mergeCell ref="B134:T135"/>
    <mergeCell ref="U134:AA135"/>
    <mergeCell ref="AB134:AR134"/>
    <mergeCell ref="AS134:AW135"/>
    <mergeCell ref="AX134:BI135"/>
    <mergeCell ref="AS136:AW136"/>
    <mergeCell ref="AX136:BI136"/>
    <mergeCell ref="B131:P131"/>
    <mergeCell ref="Q131:AF131"/>
    <mergeCell ref="C125:BI125"/>
    <mergeCell ref="D126:P126"/>
    <mergeCell ref="C137:BI137"/>
    <mergeCell ref="C138:D139"/>
    <mergeCell ref="E138:T138"/>
    <mergeCell ref="U138:AA138"/>
    <mergeCell ref="AB138:AH138"/>
    <mergeCell ref="AI138:AK138"/>
    <mergeCell ref="AL138:AR138"/>
    <mergeCell ref="AS138:AW138"/>
    <mergeCell ref="AX138:BI138"/>
    <mergeCell ref="E139:T139"/>
    <mergeCell ref="U139:AA139"/>
    <mergeCell ref="AB139:AH139"/>
    <mergeCell ref="AI139:AK139"/>
    <mergeCell ref="AL139:AR139"/>
    <mergeCell ref="AS139:AW139"/>
    <mergeCell ref="AX139:BI139"/>
    <mergeCell ref="C140:BI140"/>
    <mergeCell ref="C141:D142"/>
    <mergeCell ref="E141:T141"/>
    <mergeCell ref="U141:AA141"/>
    <mergeCell ref="AB141:AH141"/>
    <mergeCell ref="AI141:AK141"/>
    <mergeCell ref="AL141:AR141"/>
    <mergeCell ref="AS141:AW141"/>
    <mergeCell ref="AX141:BI141"/>
    <mergeCell ref="E142:T142"/>
    <mergeCell ref="U142:AA142"/>
    <mergeCell ref="AB142:AH142"/>
    <mergeCell ref="AI142:AK142"/>
    <mergeCell ref="AL142:AR142"/>
    <mergeCell ref="AS142:AW142"/>
    <mergeCell ref="AX142:BI142"/>
    <mergeCell ref="U145:AA145"/>
    <mergeCell ref="AB145:AH145"/>
    <mergeCell ref="AI145:AK145"/>
    <mergeCell ref="AL145:AR145"/>
    <mergeCell ref="AS145:AW145"/>
    <mergeCell ref="AX145:BI145"/>
    <mergeCell ref="C143:BI143"/>
    <mergeCell ref="C144:D145"/>
    <mergeCell ref="E144:T144"/>
    <mergeCell ref="U144:AA144"/>
    <mergeCell ref="AB144:AH144"/>
    <mergeCell ref="AI144:AK144"/>
    <mergeCell ref="AL144:AR144"/>
    <mergeCell ref="AS144:AW144"/>
    <mergeCell ref="AX144:BI144"/>
    <mergeCell ref="E145:T145"/>
    <mergeCell ref="U148:AA148"/>
    <mergeCell ref="AB148:AH148"/>
    <mergeCell ref="AI148:AK148"/>
    <mergeCell ref="AL148:AR148"/>
    <mergeCell ref="AS148:AW148"/>
    <mergeCell ref="AX148:BI148"/>
    <mergeCell ref="C146:BI146"/>
    <mergeCell ref="C147:D148"/>
    <mergeCell ref="E147:T147"/>
    <mergeCell ref="U147:AA147"/>
    <mergeCell ref="AB147:AH147"/>
    <mergeCell ref="AI147:AK147"/>
    <mergeCell ref="AL147:AR147"/>
    <mergeCell ref="AS147:AW147"/>
    <mergeCell ref="AX147:BI147"/>
    <mergeCell ref="E148:T148"/>
    <mergeCell ref="U151:AA151"/>
    <mergeCell ref="AB151:AH151"/>
    <mergeCell ref="AI151:AK151"/>
    <mergeCell ref="AL151:AR151"/>
    <mergeCell ref="AS151:AW151"/>
    <mergeCell ref="AX151:BI151"/>
    <mergeCell ref="C149:BI149"/>
    <mergeCell ref="C150:D151"/>
    <mergeCell ref="E150:T150"/>
    <mergeCell ref="U150:AA150"/>
    <mergeCell ref="AB150:AH150"/>
    <mergeCell ref="AI150:AK150"/>
    <mergeCell ref="AL150:AR150"/>
    <mergeCell ref="AS150:AW150"/>
    <mergeCell ref="AX150:BI150"/>
    <mergeCell ref="E151:T151"/>
    <mergeCell ref="U154:AA154"/>
    <mergeCell ref="AB154:AH154"/>
    <mergeCell ref="AI154:AK154"/>
    <mergeCell ref="AL154:AR154"/>
    <mergeCell ref="AS154:AW154"/>
    <mergeCell ref="AX154:BI154"/>
    <mergeCell ref="C152:BI152"/>
    <mergeCell ref="C153:D154"/>
    <mergeCell ref="E153:T153"/>
    <mergeCell ref="U153:AA153"/>
    <mergeCell ref="AB153:AH153"/>
    <mergeCell ref="AI153:AK153"/>
    <mergeCell ref="AL153:AR153"/>
    <mergeCell ref="AS153:AW153"/>
    <mergeCell ref="AX153:BI153"/>
    <mergeCell ref="E154:T154"/>
    <mergeCell ref="AL156:AR156"/>
    <mergeCell ref="AS156:AW156"/>
    <mergeCell ref="AX156:BI156"/>
    <mergeCell ref="C155:T155"/>
    <mergeCell ref="U155:AA155"/>
    <mergeCell ref="AB155:AH155"/>
    <mergeCell ref="AI155:AK155"/>
    <mergeCell ref="AL155:AR155"/>
    <mergeCell ref="AS155:AW155"/>
    <mergeCell ref="AX155:BI155"/>
    <mergeCell ref="C156:T156"/>
    <mergeCell ref="U156:AA156"/>
    <mergeCell ref="AB156:AH156"/>
    <mergeCell ref="AI156:AK156"/>
    <mergeCell ref="AB158:AH158"/>
    <mergeCell ref="AI158:AK158"/>
    <mergeCell ref="AL158:AR158"/>
    <mergeCell ref="AS158:AW158"/>
    <mergeCell ref="AX158:BI158"/>
    <mergeCell ref="B157:T157"/>
    <mergeCell ref="U157:AA157"/>
    <mergeCell ref="AB157:AH157"/>
    <mergeCell ref="AI157:AK157"/>
    <mergeCell ref="AL157:AR157"/>
    <mergeCell ref="AS157:AW157"/>
    <mergeCell ref="AX157:BI157"/>
    <mergeCell ref="B158:T158"/>
    <mergeCell ref="U158:AA158"/>
    <mergeCell ref="B161:BI161"/>
    <mergeCell ref="AB165:AC165"/>
    <mergeCell ref="AD165:AJ165"/>
    <mergeCell ref="AB171:AC171"/>
    <mergeCell ref="B170:K170"/>
    <mergeCell ref="L170:R170"/>
    <mergeCell ref="S170:T170"/>
    <mergeCell ref="U170:AA170"/>
    <mergeCell ref="AB170:AC170"/>
    <mergeCell ref="B168:BH168"/>
    <mergeCell ref="B169:K169"/>
    <mergeCell ref="L169:T169"/>
    <mergeCell ref="U169:AC169"/>
    <mergeCell ref="AD169:AL169"/>
    <mergeCell ref="AM169:AU169"/>
    <mergeCell ref="BH165:BI165"/>
    <mergeCell ref="BE165:BG165"/>
    <mergeCell ref="L166:BI166"/>
    <mergeCell ref="AV169:BI169"/>
    <mergeCell ref="AK165:AL165"/>
    <mergeCell ref="AM165:AS165"/>
    <mergeCell ref="U165:AA165"/>
    <mergeCell ref="BC165:BD165"/>
    <mergeCell ref="B166:K166"/>
    <mergeCell ref="B255:O255"/>
    <mergeCell ref="P255:BI255"/>
    <mergeCell ref="D232:BI232"/>
    <mergeCell ref="D233:BI233"/>
    <mergeCell ref="D238:F238"/>
    <mergeCell ref="G243:S243"/>
    <mergeCell ref="D243:F243"/>
    <mergeCell ref="B247:BH247"/>
    <mergeCell ref="G238:O238"/>
    <mergeCell ref="X248:AO248"/>
    <mergeCell ref="X249:AO249"/>
    <mergeCell ref="D248:U248"/>
    <mergeCell ref="D249:U249"/>
    <mergeCell ref="D250:U250"/>
    <mergeCell ref="D251:U251"/>
    <mergeCell ref="D252:U252"/>
    <mergeCell ref="X250:AO250"/>
    <mergeCell ref="X251:AO251"/>
    <mergeCell ref="X252:AO252"/>
    <mergeCell ref="V253:W253"/>
    <mergeCell ref="AP248:AQ248"/>
    <mergeCell ref="AR248:BI248"/>
    <mergeCell ref="B246:BI246"/>
    <mergeCell ref="B251:C251"/>
    <mergeCell ref="B254:O254"/>
    <mergeCell ref="P254:BI254"/>
    <mergeCell ref="S187:X188"/>
    <mergeCell ref="AE187:AJ187"/>
    <mergeCell ref="AE188:AJ188"/>
    <mergeCell ref="S181:AJ181"/>
    <mergeCell ref="AK182:AP182"/>
    <mergeCell ref="AW181:BD182"/>
    <mergeCell ref="AW183:BD184"/>
    <mergeCell ref="AW185:BD186"/>
    <mergeCell ref="AW187:BD188"/>
    <mergeCell ref="S183:X184"/>
    <mergeCell ref="Y187:AD188"/>
    <mergeCell ref="T202:AU202"/>
    <mergeCell ref="T203:AU203"/>
    <mergeCell ref="T200:AU200"/>
    <mergeCell ref="AQ182:AV182"/>
    <mergeCell ref="AK181:AV181"/>
    <mergeCell ref="K219:R219"/>
    <mergeCell ref="C219:J219"/>
    <mergeCell ref="B250:C250"/>
    <mergeCell ref="C225:BH225"/>
    <mergeCell ref="C210:BH210"/>
    <mergeCell ref="BA206:BH206"/>
    <mergeCell ref="AV89:AX89"/>
    <mergeCell ref="B171:K171"/>
    <mergeCell ref="L171:R171"/>
    <mergeCell ref="S171:T171"/>
    <mergeCell ref="U171:AA171"/>
    <mergeCell ref="B178:BH178"/>
    <mergeCell ref="B180:BI180"/>
    <mergeCell ref="S182:X182"/>
    <mergeCell ref="AQ183:AV184"/>
    <mergeCell ref="Y182:AD182"/>
    <mergeCell ref="Y183:AD184"/>
    <mergeCell ref="AK183:AP184"/>
    <mergeCell ref="B183:H184"/>
    <mergeCell ref="B173:BI173"/>
    <mergeCell ref="B175:BI175"/>
    <mergeCell ref="B176:T176"/>
    <mergeCell ref="U176:AL176"/>
    <mergeCell ref="AM176:BI176"/>
    <mergeCell ref="B177:T177"/>
    <mergeCell ref="AM177:BI177"/>
    <mergeCell ref="B181:H182"/>
    <mergeCell ref="AM163:AU164"/>
    <mergeCell ref="AV163:BD164"/>
    <mergeCell ref="BE163:BI163"/>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V170:BI170"/>
    <mergeCell ref="AV171:BI171"/>
    <mergeCell ref="AQ185:AV186"/>
    <mergeCell ref="B185:H186"/>
    <mergeCell ref="U177:AL177"/>
    <mergeCell ref="B172:BI172"/>
    <mergeCell ref="AT171:AU171"/>
    <mergeCell ref="AT170:AU170"/>
    <mergeCell ref="BA194:BH194"/>
    <mergeCell ref="B165:K165"/>
    <mergeCell ref="L165:R165"/>
    <mergeCell ref="S165:T165"/>
    <mergeCell ref="S185:X186"/>
    <mergeCell ref="I185:L186"/>
    <mergeCell ref="AD170:AJ170"/>
    <mergeCell ref="AD171:AJ171"/>
    <mergeCell ref="AK171:AL171"/>
    <mergeCell ref="AM171:AS171"/>
    <mergeCell ref="AK170:AL170"/>
    <mergeCell ref="AM170:AS170"/>
    <mergeCell ref="Y185:AD186"/>
    <mergeCell ref="AK185:AP186"/>
    <mergeCell ref="B159:BH159"/>
    <mergeCell ref="B162:BH162"/>
    <mergeCell ref="BE164:BI164"/>
    <mergeCell ref="B163:K164"/>
    <mergeCell ref="L163:T164"/>
    <mergeCell ref="U163:AC164"/>
    <mergeCell ref="AD163:AL164"/>
    <mergeCell ref="T194:AU194"/>
    <mergeCell ref="AV194:AZ194"/>
    <mergeCell ref="B189:BH189"/>
    <mergeCell ref="B190:BH190"/>
    <mergeCell ref="B194:S194"/>
    <mergeCell ref="B191:BH191"/>
    <mergeCell ref="M185:R186"/>
    <mergeCell ref="I187:L188"/>
    <mergeCell ref="M187:R188"/>
    <mergeCell ref="B193:BH193"/>
    <mergeCell ref="AE185:AJ185"/>
    <mergeCell ref="AE186:AJ186"/>
    <mergeCell ref="B187:H188"/>
    <mergeCell ref="AK187:AP188"/>
    <mergeCell ref="AQ187:AV188"/>
    <mergeCell ref="AT165:AU165"/>
    <mergeCell ref="AV165:BB165"/>
    <mergeCell ref="C223:AV223"/>
    <mergeCell ref="F224:M224"/>
    <mergeCell ref="C224:E224"/>
    <mergeCell ref="Q224:X224"/>
    <mergeCell ref="N224:P224"/>
    <mergeCell ref="C212:BH215"/>
    <mergeCell ref="V248:W248"/>
    <mergeCell ref="AV199:AZ199"/>
    <mergeCell ref="AV200:AZ200"/>
    <mergeCell ref="AV205:AZ205"/>
    <mergeCell ref="B203:S203"/>
    <mergeCell ref="B204:S204"/>
    <mergeCell ref="B205:S205"/>
    <mergeCell ref="BA204:BH204"/>
    <mergeCell ref="BA205:BH205"/>
    <mergeCell ref="BA199:BH199"/>
    <mergeCell ref="BA201:BH201"/>
    <mergeCell ref="BA202:BH202"/>
    <mergeCell ref="T199:AU199"/>
    <mergeCell ref="T201:AU201"/>
    <mergeCell ref="B206:AJ206"/>
    <mergeCell ref="T205:AU205"/>
    <mergeCell ref="BA200:BH200"/>
    <mergeCell ref="B202:S202"/>
    <mergeCell ref="B195:S195"/>
    <mergeCell ref="AV203:AZ203"/>
    <mergeCell ref="AV204:AZ204"/>
    <mergeCell ref="BA203:BH203"/>
    <mergeCell ref="AV195:AZ195"/>
    <mergeCell ref="AV201:AZ201"/>
    <mergeCell ref="AV202:AZ202"/>
    <mergeCell ref="T196:AU196"/>
    <mergeCell ref="B199:S199"/>
    <mergeCell ref="B200:S200"/>
    <mergeCell ref="AV196:AZ196"/>
    <mergeCell ref="BA195:BH195"/>
    <mergeCell ref="BA196:BH196"/>
    <mergeCell ref="B196:S196"/>
    <mergeCell ref="AV197:AZ197"/>
    <mergeCell ref="AV198:AZ198"/>
    <mergeCell ref="BA197:BH197"/>
    <mergeCell ref="BA198:BH198"/>
    <mergeCell ref="B197:S197"/>
    <mergeCell ref="B198:S198"/>
    <mergeCell ref="B201:S201"/>
    <mergeCell ref="T195:AU195"/>
    <mergeCell ref="T197:AU197"/>
    <mergeCell ref="T198:AU198"/>
    <mergeCell ref="B253:C253"/>
    <mergeCell ref="V250:W250"/>
    <mergeCell ref="V251:W251"/>
    <mergeCell ref="V252:W252"/>
    <mergeCell ref="B252:C252"/>
    <mergeCell ref="D253:U253"/>
    <mergeCell ref="AR249:BI249"/>
    <mergeCell ref="AP250:AQ250"/>
    <mergeCell ref="AR250:BI250"/>
    <mergeCell ref="AP251:AQ251"/>
    <mergeCell ref="AR251:BI251"/>
    <mergeCell ref="AP252:AQ252"/>
    <mergeCell ref="AP253:AQ253"/>
    <mergeCell ref="AR252:BI252"/>
    <mergeCell ref="AR253:BI253"/>
    <mergeCell ref="X253:AO253"/>
    <mergeCell ref="AP249:AQ249"/>
    <mergeCell ref="B249:C249"/>
    <mergeCell ref="V249:W249"/>
    <mergeCell ref="T204:AU204"/>
    <mergeCell ref="B207:BH207"/>
    <mergeCell ref="B248:C248"/>
    <mergeCell ref="B98:BH98"/>
    <mergeCell ref="B99:E100"/>
    <mergeCell ref="F99:I100"/>
    <mergeCell ref="J99:O100"/>
    <mergeCell ref="P99:R100"/>
    <mergeCell ref="S99:V100"/>
    <mergeCell ref="W99:Y100"/>
    <mergeCell ref="Z99:AD100"/>
    <mergeCell ref="AE99:AF100"/>
    <mergeCell ref="AG99:AK100"/>
    <mergeCell ref="AL99:AP100"/>
    <mergeCell ref="AQ99:AU100"/>
    <mergeCell ref="AV99:AX100"/>
    <mergeCell ref="AY99:BA100"/>
    <mergeCell ref="BB99:BE100"/>
    <mergeCell ref="BF99:BI100"/>
    <mergeCell ref="B101:E101"/>
    <mergeCell ref="F101:I101"/>
    <mergeCell ref="J101:O101"/>
    <mergeCell ref="P101:R101"/>
    <mergeCell ref="S101:V101"/>
    <mergeCell ref="W101:Y101"/>
    <mergeCell ref="Z101:AD101"/>
    <mergeCell ref="AE101:AF101"/>
    <mergeCell ref="AG101:AK101"/>
    <mergeCell ref="B102:E102"/>
    <mergeCell ref="F102:I102"/>
    <mergeCell ref="J102:O102"/>
    <mergeCell ref="P102:R102"/>
    <mergeCell ref="S102:V102"/>
    <mergeCell ref="W102:Y102"/>
    <mergeCell ref="Z102:AD102"/>
    <mergeCell ref="AE102:AF102"/>
    <mergeCell ref="AG102:AK102"/>
    <mergeCell ref="Z103:AD103"/>
    <mergeCell ref="AE103:AF103"/>
    <mergeCell ref="AG103:AK103"/>
    <mergeCell ref="AL101:AP101"/>
    <mergeCell ref="AQ101:AU101"/>
    <mergeCell ref="AV101:AX101"/>
    <mergeCell ref="AY101:BA101"/>
    <mergeCell ref="BB101:BE101"/>
    <mergeCell ref="BF101:BI101"/>
    <mergeCell ref="AL102:AP102"/>
    <mergeCell ref="AQ102:AU102"/>
    <mergeCell ref="AV102:AX102"/>
    <mergeCell ref="AY102:BA102"/>
    <mergeCell ref="BB102:BE102"/>
    <mergeCell ref="BF102:BI102"/>
    <mergeCell ref="B105:BI105"/>
    <mergeCell ref="B106:BH106"/>
    <mergeCell ref="B107:BH107"/>
    <mergeCell ref="B108:BH108"/>
    <mergeCell ref="B109:BJ110"/>
    <mergeCell ref="AL103:AP103"/>
    <mergeCell ref="AQ103:AU103"/>
    <mergeCell ref="AV103:AX103"/>
    <mergeCell ref="AY103:BA103"/>
    <mergeCell ref="BB103:BE103"/>
    <mergeCell ref="BF103:BI103"/>
    <mergeCell ref="B104:AF104"/>
    <mergeCell ref="AG104:AK104"/>
    <mergeCell ref="AL104:AP104"/>
    <mergeCell ref="AQ104:AU104"/>
    <mergeCell ref="AV104:BA104"/>
    <mergeCell ref="BB104:BE104"/>
    <mergeCell ref="BF104:BI104"/>
    <mergeCell ref="B103:E103"/>
    <mergeCell ref="F103:I103"/>
    <mergeCell ref="J103:O103"/>
    <mergeCell ref="P103:R103"/>
    <mergeCell ref="S103:V103"/>
    <mergeCell ref="W103:Y103"/>
  </mergeCells>
  <phoneticPr fontId="5"/>
  <conditionalFormatting sqref="AM176:BI177">
    <cfRule type="expression" dxfId="1" priority="1">
      <formula>($B$177-$U$177)&lt;0</formula>
    </cfRule>
  </conditionalFormatting>
  <conditionalFormatting sqref="AV163:BD165">
    <cfRule type="expression" dxfId="0" priority="2">
      <formula>$AV$165&lt;=0</formula>
    </cfRule>
  </conditionalFormatting>
  <dataValidations count="14">
    <dataValidation type="list" allowBlank="1" showInputMessage="1" showErrorMessage="1" sqref="AE37:AX37" xr:uid="{BA86591D-0723-46C4-8CB4-51232E8837F6}">
      <formula1>$C$285:$C$288</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$C$285:$C$289</formula1>
    </dataValidation>
    <dataValidation type="list" allowBlank="1" showInputMessage="1" showErrorMessage="1" sqref="W31 BE28 AF25 AN28 W28 AN31 BB25 T25 X25 AB25 BF25 AT25 AX25 P88:P90 P101:P103" xr:uid="{C5D23827-6261-4747-99A6-04924D9BB962}">
      <formula1>"　,○"</formula1>
    </dataValidation>
    <dataValidation type="list" allowBlank="1" showInputMessage="1" showErrorMessage="1" sqref="AQ45:AR54 Y45:Z54 AK45:AL54 AW45:AX51 Y183 AK183 AE45:AF54 AK185 Y187 AK187 Y185" xr:uid="{13BA796C-7524-4BFE-A4FF-D1006ABB5A40}">
      <formula1>"‐,○"</formula1>
    </dataValidation>
    <dataValidation type="textLength" operator="lessThanOrEqual" allowBlank="1" showInputMessage="1" showErrorMessage="1" errorTitle="入力文字数が多すぎます" error="140字以内で入力してください。" sqref="BL205:BL207" xr:uid="{47F9621E-D945-4B27-840D-92B84DA6220A}">
      <formula1>500</formula1>
    </dataValidation>
    <dataValidation type="textLength" operator="lessThanOrEqual" allowBlank="1" showInputMessage="1" showErrorMessage="1" errorTitle="入力文字数が多すぎます" error="140字以内で入力してください。" sqref="BL204" xr:uid="{1AB826AE-42BE-4503-BC40-0BDBAE41D2CE}">
      <formula1>300</formula1>
    </dataValidation>
    <dataValidation type="textLength" operator="lessThanOrEqual" allowBlank="1" showInputMessage="1" showErrorMessage="1" errorTitle="入力文字数が多すぎます" error="140字以内で入力してください。" sqref="BL201:BL202" xr:uid="{3DD2159E-3DB8-4FF4-858F-C990E56B2C1D}">
      <formula1>200</formula1>
    </dataValidation>
    <dataValidation type="list" allowBlank="1" showInputMessage="1" showErrorMessage="1" sqref="AV202:AV205 AV199:AV200 AV196" xr:uid="{D017259E-DF25-4D15-9FBA-E8F3340446EE}">
      <formula1>"－,○"</formula1>
    </dataValidation>
    <dataValidation type="list" allowBlank="1" showInputMessage="1" showErrorMessage="1" sqref="AQ183:AV188" xr:uid="{27915243-CBE8-48CC-9F25-4E3D0D846A28}">
      <formula1>"○,－"</formula1>
    </dataValidation>
    <dataValidation type="list" allowBlank="1" showInputMessage="1" showErrorMessage="1" sqref="E150:T151 E138:T139 E141:T142 E144:T145 E147:T148 E153:T154" xr:uid="{4EF20B2C-E2D6-4F34-B149-DAA46DAB063F}">
      <formula1>$B$258:$B$282</formula1>
    </dataValidation>
    <dataValidation type="list" allowBlank="1" showInputMessage="1" showErrorMessage="1" sqref="AV88:AV90 AV101:AV103" xr:uid="{E140365F-E8E0-49B0-B076-7CAC99DCEE0A}">
      <formula1>"新品,中古"</formula1>
    </dataValidation>
    <dataValidation type="list" allowBlank="1" showInputMessage="1" showErrorMessage="1" sqref="AV88:AV90 AV101:AV103" xr:uid="{4BB5A67A-1862-40FA-8C07-B144972E1F0A}">
      <formula1>"　,新品,中古"</formula1>
    </dataValidation>
    <dataValidation type="list" allowBlank="1" showInputMessage="1" showErrorMessage="1" sqref="B5:B6 J16:J17 U16 AB16 AJ16 AR16 AZ16 P17 V17 AA17 AG17 AL17 B61:D61 T64:U64 AN64:AO64 AE183:AJ183 AO39:AQ39 AE187:AJ187 C209:E209 C224:E224 N224:P224 D238:F238 D243:F243 C219:R219 U39:W39 AE185:AJ185" xr:uid="{076C94F0-690B-4D8D-A7A7-BB5531ED16E1}">
      <formula1>"□,☑"</formula1>
    </dataValidation>
  </dataValidations>
  <pageMargins left="0.25" right="0.25" top="0.75" bottom="0.75" header="0.3" footer="0.3"/>
  <pageSetup paperSize="9" scale="82" fitToHeight="0" orientation="landscape" r:id="rId1"/>
  <headerFooter alignWithMargins="0"/>
  <rowBreaks count="9" manualBreakCount="9">
    <brk id="23" max="61" man="1"/>
    <brk id="57" max="61" man="1"/>
    <brk id="76" max="61" man="1"/>
    <brk id="110" max="61" man="1"/>
    <brk id="139" max="61" man="1"/>
    <brk id="160" max="61" man="1"/>
    <brk id="179" max="61" man="1"/>
    <brk id="206" max="61" man="1"/>
    <brk id="234"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D878-CBC1-457D-A682-F0B5DB3C0CB9}">
  <sheetPr>
    <pageSetUpPr fitToPage="1"/>
  </sheetPr>
  <dimension ref="A1:CF39"/>
  <sheetViews>
    <sheetView showGridLines="0" view="pageBreakPreview" zoomScale="115" zoomScaleNormal="100" zoomScaleSheetLayoutView="115" workbookViewId="0">
      <selection activeCell="BX32" sqref="BX3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122" customFormat="1">
      <c r="A1" s="891" t="s">
        <v>456</v>
      </c>
      <c r="B1" s="892"/>
      <c r="C1" s="892"/>
      <c r="D1" s="892"/>
      <c r="E1" s="892"/>
      <c r="F1" s="892"/>
      <c r="G1" s="892"/>
      <c r="H1" s="892"/>
      <c r="I1" s="892"/>
      <c r="J1" s="892"/>
      <c r="K1" s="892"/>
      <c r="L1" s="892"/>
      <c r="M1" s="892"/>
      <c r="N1" s="892"/>
      <c r="O1" s="892"/>
      <c r="P1" s="892"/>
      <c r="Q1" s="892"/>
      <c r="R1" s="892"/>
      <c r="S1" s="892"/>
      <c r="T1" s="892"/>
      <c r="U1" s="892"/>
      <c r="V1" s="892"/>
      <c r="W1" s="892"/>
      <c r="X1" s="892"/>
      <c r="Y1" s="892"/>
      <c r="Z1" s="892"/>
      <c r="AA1" s="892"/>
      <c r="AB1" s="892"/>
      <c r="AC1" s="892"/>
      <c r="AD1" s="892"/>
      <c r="AE1" s="892"/>
      <c r="AF1" s="892"/>
      <c r="AG1" s="892"/>
      <c r="AH1" s="892"/>
      <c r="AI1" s="892"/>
      <c r="AJ1" s="892"/>
      <c r="AK1" s="892"/>
      <c r="AL1" s="892"/>
      <c r="AM1" s="892"/>
      <c r="AN1" s="892"/>
      <c r="AO1" s="892"/>
      <c r="AP1" s="892"/>
      <c r="AQ1" s="892"/>
      <c r="AR1" s="892"/>
      <c r="AS1" s="892"/>
      <c r="AT1" s="892"/>
      <c r="AU1" s="892"/>
      <c r="AV1" s="892"/>
      <c r="AW1" s="892"/>
      <c r="AX1" s="892"/>
      <c r="AY1" s="892"/>
      <c r="AZ1" s="892"/>
      <c r="BA1" s="892"/>
      <c r="BB1" s="892"/>
      <c r="BC1" s="892"/>
      <c r="BD1" s="892"/>
      <c r="BE1" s="892"/>
      <c r="BF1" s="892"/>
      <c r="BG1" s="892"/>
      <c r="BH1" s="892"/>
      <c r="BI1" s="892"/>
      <c r="BJ1" s="892"/>
      <c r="BK1" s="892"/>
      <c r="BL1" s="892"/>
      <c r="BM1" s="892"/>
      <c r="BN1" s="892"/>
      <c r="BO1" s="892"/>
      <c r="BP1" s="892"/>
      <c r="BQ1" s="892"/>
    </row>
    <row r="2" spans="1:79" ht="62.25" customHeight="1">
      <c r="A2" s="123"/>
      <c r="B2" s="697" t="s">
        <v>457</v>
      </c>
      <c r="C2" s="893"/>
      <c r="D2" s="893"/>
      <c r="E2" s="893"/>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893"/>
      <c r="AK2" s="893"/>
      <c r="AL2" s="893"/>
      <c r="AM2" s="893"/>
      <c r="AN2" s="893"/>
      <c r="AO2" s="893"/>
      <c r="AP2" s="893"/>
      <c r="AQ2" s="893"/>
      <c r="AR2" s="893"/>
      <c r="AS2" s="893"/>
      <c r="AT2" s="893"/>
      <c r="AU2" s="893"/>
      <c r="AV2" s="893"/>
      <c r="AW2" s="893"/>
      <c r="AX2" s="893"/>
      <c r="AY2" s="893"/>
      <c r="AZ2" s="893"/>
      <c r="BA2" s="893"/>
      <c r="BB2" s="893"/>
      <c r="BC2" s="893"/>
      <c r="BD2" s="893"/>
      <c r="BE2" s="893"/>
      <c r="BF2" s="893"/>
      <c r="BG2" s="893"/>
      <c r="BH2" s="893"/>
      <c r="BI2" s="893"/>
      <c r="BJ2" s="893"/>
      <c r="BK2" s="893"/>
      <c r="BL2" s="893"/>
      <c r="BM2" s="893"/>
      <c r="BN2" s="893"/>
      <c r="BO2" s="893"/>
      <c r="BP2" s="893"/>
      <c r="BQ2" s="893"/>
      <c r="BR2" s="893"/>
      <c r="BS2" s="893"/>
      <c r="BT2" s="893"/>
    </row>
    <row r="3" spans="1:79" s="124" customFormat="1" ht="14.25" customHeight="1">
      <c r="B3" s="1" t="s">
        <v>458</v>
      </c>
    </row>
    <row r="4" spans="1:79" ht="26.25" customHeight="1">
      <c r="B4" s="424" t="s">
        <v>409</v>
      </c>
      <c r="C4" s="424"/>
      <c r="D4" s="424"/>
      <c r="E4" s="424"/>
      <c r="F4" s="424"/>
      <c r="G4" s="424"/>
      <c r="H4" s="424"/>
      <c r="I4" s="424"/>
      <c r="J4" s="424"/>
      <c r="K4" s="424"/>
      <c r="L4" s="424"/>
      <c r="M4" s="424"/>
      <c r="N4" s="424"/>
      <c r="O4" s="424"/>
      <c r="P4" s="424"/>
      <c r="Q4" s="424"/>
      <c r="R4" s="424"/>
      <c r="S4" s="424"/>
      <c r="T4" s="424"/>
      <c r="U4" s="424"/>
      <c r="V4" s="424"/>
      <c r="W4" s="424"/>
      <c r="X4" s="7"/>
    </row>
    <row r="5" spans="1:79" ht="8.25" customHeight="1">
      <c r="B5" s="56"/>
      <c r="C5" s="56"/>
      <c r="D5" s="56"/>
      <c r="E5" s="56"/>
      <c r="F5" s="56"/>
      <c r="G5" s="56"/>
      <c r="H5" s="56"/>
      <c r="I5" s="56"/>
      <c r="J5" s="56"/>
      <c r="K5" s="56"/>
      <c r="L5" s="56"/>
      <c r="M5" s="56"/>
      <c r="N5" s="56"/>
      <c r="O5" s="56"/>
      <c r="P5" s="56"/>
      <c r="Q5" s="56"/>
      <c r="R5" s="56"/>
      <c r="S5" s="56"/>
      <c r="T5" s="56"/>
      <c r="U5" s="56"/>
      <c r="V5" s="56"/>
      <c r="W5" s="56"/>
    </row>
    <row r="6" spans="1:79" ht="14.25" customHeight="1">
      <c r="B6" s="1" t="s">
        <v>459</v>
      </c>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row>
    <row r="7" spans="1:79" s="26" customFormat="1" ht="12" customHeight="1">
      <c r="B7" s="894" t="s">
        <v>460</v>
      </c>
      <c r="C7" s="895"/>
      <c r="D7" s="468" t="s">
        <v>461</v>
      </c>
      <c r="E7" s="468"/>
      <c r="F7" s="468"/>
      <c r="G7" s="468"/>
      <c r="H7" s="468"/>
      <c r="I7" s="468"/>
      <c r="J7" s="468"/>
      <c r="K7" s="468"/>
      <c r="L7" s="468" t="s">
        <v>462</v>
      </c>
      <c r="M7" s="468"/>
      <c r="N7" s="468"/>
      <c r="O7" s="468"/>
      <c r="P7" s="468"/>
      <c r="Q7" s="468"/>
      <c r="R7" s="468"/>
      <c r="S7" s="468"/>
      <c r="T7" s="469"/>
      <c r="U7" s="900"/>
      <c r="V7" s="900"/>
      <c r="W7" s="901"/>
      <c r="X7" s="902" t="s">
        <v>463</v>
      </c>
      <c r="Y7" s="900"/>
      <c r="Z7" s="900"/>
      <c r="AA7" s="900"/>
      <c r="AB7" s="900"/>
      <c r="AC7" s="900"/>
      <c r="AD7" s="900"/>
      <c r="AE7" s="900"/>
      <c r="AF7" s="900"/>
      <c r="AG7" s="900"/>
      <c r="AH7" s="900"/>
      <c r="AI7" s="900"/>
      <c r="AJ7" s="900"/>
      <c r="AK7" s="900"/>
      <c r="AL7" s="900"/>
      <c r="AM7" s="900"/>
      <c r="AN7" s="900"/>
      <c r="AO7" s="900"/>
      <c r="AP7" s="900"/>
      <c r="AQ7" s="900"/>
      <c r="AR7" s="900"/>
      <c r="AS7" s="900"/>
      <c r="AT7" s="900"/>
      <c r="AU7" s="900"/>
      <c r="AV7" s="900"/>
      <c r="AW7" s="900"/>
      <c r="AX7" s="900"/>
      <c r="AY7" s="900"/>
      <c r="AZ7" s="900"/>
      <c r="BA7" s="901"/>
      <c r="BB7" s="903" t="s">
        <v>464</v>
      </c>
      <c r="BC7" s="904"/>
      <c r="BD7" s="904"/>
      <c r="BE7" s="907"/>
      <c r="BF7" s="907"/>
      <c r="BG7" s="907"/>
      <c r="BH7" s="907"/>
      <c r="BI7" s="907"/>
      <c r="BJ7" s="907"/>
      <c r="BK7" s="907"/>
      <c r="BL7" s="907"/>
      <c r="BM7" s="908"/>
      <c r="BN7" s="903" t="s">
        <v>465</v>
      </c>
      <c r="BO7" s="904"/>
      <c r="BP7" s="909"/>
      <c r="BQ7" s="808" t="s">
        <v>466</v>
      </c>
      <c r="BR7" s="808"/>
      <c r="BS7" s="808"/>
      <c r="BT7" s="808"/>
    </row>
    <row r="8" spans="1:79" s="26" customFormat="1" ht="20.100000000000001" customHeight="1">
      <c r="B8" s="896"/>
      <c r="C8" s="897"/>
      <c r="D8" s="468"/>
      <c r="E8" s="468"/>
      <c r="F8" s="468"/>
      <c r="G8" s="468"/>
      <c r="H8" s="468"/>
      <c r="I8" s="468"/>
      <c r="J8" s="468"/>
      <c r="K8" s="468"/>
      <c r="L8" s="468"/>
      <c r="M8" s="468"/>
      <c r="N8" s="468"/>
      <c r="O8" s="468"/>
      <c r="P8" s="468"/>
      <c r="Q8" s="468"/>
      <c r="R8" s="468"/>
      <c r="S8" s="468"/>
      <c r="T8" s="468"/>
      <c r="U8" s="905" t="s">
        <v>467</v>
      </c>
      <c r="V8" s="906"/>
      <c r="W8" s="910"/>
      <c r="X8" s="912" t="s">
        <v>468</v>
      </c>
      <c r="Y8" s="913"/>
      <c r="Z8" s="913"/>
      <c r="AA8" s="913"/>
      <c r="AB8" s="913"/>
      <c r="AC8" s="913"/>
      <c r="AD8" s="913"/>
      <c r="AE8" s="913"/>
      <c r="AF8" s="913"/>
      <c r="AG8" s="914"/>
      <c r="AH8" s="894" t="s">
        <v>469</v>
      </c>
      <c r="AI8" s="918"/>
      <c r="AJ8" s="918"/>
      <c r="AK8" s="918"/>
      <c r="AL8" s="919"/>
      <c r="AM8" s="912" t="s">
        <v>470</v>
      </c>
      <c r="AN8" s="913"/>
      <c r="AO8" s="913"/>
      <c r="AP8" s="913"/>
      <c r="AQ8" s="914"/>
      <c r="AR8" s="912" t="s">
        <v>471</v>
      </c>
      <c r="AS8" s="913"/>
      <c r="AT8" s="913"/>
      <c r="AU8" s="913"/>
      <c r="AV8" s="914"/>
      <c r="AW8" s="912" t="s">
        <v>472</v>
      </c>
      <c r="AX8" s="913"/>
      <c r="AY8" s="913"/>
      <c r="AZ8" s="913"/>
      <c r="BA8" s="914"/>
      <c r="BB8" s="905"/>
      <c r="BC8" s="906"/>
      <c r="BD8" s="906"/>
      <c r="BE8" s="344" t="s">
        <v>473</v>
      </c>
      <c r="BF8" s="904"/>
      <c r="BG8" s="904"/>
      <c r="BH8" s="904"/>
      <c r="BI8" s="904"/>
      <c r="BJ8" s="904"/>
      <c r="BK8" s="904"/>
      <c r="BL8" s="904"/>
      <c r="BM8" s="909"/>
      <c r="BN8" s="905"/>
      <c r="BO8" s="906"/>
      <c r="BP8" s="910"/>
      <c r="BQ8" s="808"/>
      <c r="BR8" s="808"/>
      <c r="BS8" s="808"/>
      <c r="BT8" s="808"/>
    </row>
    <row r="9" spans="1:79" s="26" customFormat="1" ht="39.950000000000003" customHeight="1">
      <c r="B9" s="898"/>
      <c r="C9" s="899"/>
      <c r="D9" s="468"/>
      <c r="E9" s="468"/>
      <c r="F9" s="468"/>
      <c r="G9" s="468"/>
      <c r="H9" s="468"/>
      <c r="I9" s="468"/>
      <c r="J9" s="468"/>
      <c r="K9" s="468"/>
      <c r="L9" s="468"/>
      <c r="M9" s="468"/>
      <c r="N9" s="468"/>
      <c r="O9" s="468"/>
      <c r="P9" s="468"/>
      <c r="Q9" s="468"/>
      <c r="R9" s="468"/>
      <c r="S9" s="468"/>
      <c r="T9" s="468"/>
      <c r="U9" s="652"/>
      <c r="V9" s="653"/>
      <c r="W9" s="911"/>
      <c r="X9" s="915"/>
      <c r="Y9" s="916"/>
      <c r="Z9" s="916"/>
      <c r="AA9" s="916"/>
      <c r="AB9" s="916"/>
      <c r="AC9" s="916"/>
      <c r="AD9" s="916"/>
      <c r="AE9" s="916"/>
      <c r="AF9" s="916"/>
      <c r="AG9" s="917"/>
      <c r="AH9" s="920"/>
      <c r="AI9" s="921"/>
      <c r="AJ9" s="921"/>
      <c r="AK9" s="921"/>
      <c r="AL9" s="922"/>
      <c r="AM9" s="915"/>
      <c r="AN9" s="916"/>
      <c r="AO9" s="916"/>
      <c r="AP9" s="916"/>
      <c r="AQ9" s="917"/>
      <c r="AR9" s="915"/>
      <c r="AS9" s="916"/>
      <c r="AT9" s="916"/>
      <c r="AU9" s="916"/>
      <c r="AV9" s="917"/>
      <c r="AW9" s="915"/>
      <c r="AX9" s="916"/>
      <c r="AY9" s="916"/>
      <c r="AZ9" s="916"/>
      <c r="BA9" s="917"/>
      <c r="BB9" s="652"/>
      <c r="BC9" s="653"/>
      <c r="BD9" s="653"/>
      <c r="BE9" s="652"/>
      <c r="BF9" s="653"/>
      <c r="BG9" s="653"/>
      <c r="BH9" s="653"/>
      <c r="BI9" s="653"/>
      <c r="BJ9" s="653"/>
      <c r="BK9" s="653"/>
      <c r="BL9" s="653"/>
      <c r="BM9" s="911"/>
      <c r="BN9" s="652"/>
      <c r="BO9" s="653"/>
      <c r="BP9" s="911"/>
      <c r="BQ9" s="808"/>
      <c r="BR9" s="808"/>
      <c r="BS9" s="808"/>
      <c r="BT9" s="808"/>
    </row>
    <row r="10" spans="1:79" ht="15" customHeight="1">
      <c r="B10" s="394">
        <v>1</v>
      </c>
      <c r="C10" s="867"/>
      <c r="D10" s="425" t="s">
        <v>474</v>
      </c>
      <c r="E10" s="256"/>
      <c r="F10" s="256"/>
      <c r="G10" s="256"/>
      <c r="H10" s="256"/>
      <c r="I10" s="256"/>
      <c r="J10" s="256"/>
      <c r="K10" s="257"/>
      <c r="L10" s="436" t="s">
        <v>475</v>
      </c>
      <c r="M10" s="437"/>
      <c r="N10" s="437"/>
      <c r="O10" s="437"/>
      <c r="P10" s="437"/>
      <c r="Q10" s="437"/>
      <c r="R10" s="437"/>
      <c r="S10" s="437"/>
      <c r="T10" s="438"/>
      <c r="U10" s="383" t="s">
        <v>476</v>
      </c>
      <c r="V10" s="384"/>
      <c r="W10" s="385"/>
      <c r="X10" s="923" t="s">
        <v>477</v>
      </c>
      <c r="Y10" s="374"/>
      <c r="Z10" s="374"/>
      <c r="AA10" s="374"/>
      <c r="AB10" s="374"/>
      <c r="AC10" s="374"/>
      <c r="AD10" s="374"/>
      <c r="AE10" s="374"/>
      <c r="AF10" s="374"/>
      <c r="AG10" s="375"/>
      <c r="AH10" s="923" t="s">
        <v>425</v>
      </c>
      <c r="AI10" s="374"/>
      <c r="AJ10" s="374"/>
      <c r="AK10" s="374"/>
      <c r="AL10" s="375"/>
      <c r="AM10" s="924">
        <v>0</v>
      </c>
      <c r="AN10" s="925"/>
      <c r="AO10" s="925"/>
      <c r="AP10" s="926"/>
      <c r="AQ10" s="125" t="s">
        <v>257</v>
      </c>
      <c r="AR10" s="924">
        <v>5</v>
      </c>
      <c r="AS10" s="925"/>
      <c r="AT10" s="925"/>
      <c r="AU10" s="926"/>
      <c r="AV10" s="125" t="s">
        <v>257</v>
      </c>
      <c r="AW10" s="394">
        <f>IF(AR10-AM10=0,"",AR10-AM10)</f>
        <v>5</v>
      </c>
      <c r="AX10" s="866"/>
      <c r="AY10" s="866"/>
      <c r="AZ10" s="927"/>
      <c r="BA10" s="126" t="s">
        <v>257</v>
      </c>
      <c r="BB10" s="924" t="s">
        <v>408</v>
      </c>
      <c r="BC10" s="437"/>
      <c r="BD10" s="438"/>
      <c r="BE10" s="928"/>
      <c r="BF10" s="928"/>
      <c r="BG10" s="928"/>
      <c r="BH10" s="928"/>
      <c r="BI10" s="928"/>
      <c r="BJ10" s="928"/>
      <c r="BK10" s="928"/>
      <c r="BL10" s="928"/>
      <c r="BM10" s="928"/>
      <c r="BN10" s="252" t="s">
        <v>476</v>
      </c>
      <c r="BO10" s="253"/>
      <c r="BP10" s="254"/>
      <c r="BQ10" s="449"/>
      <c r="BR10" s="449"/>
      <c r="BS10" s="449"/>
      <c r="BT10" s="449"/>
      <c r="BV10" s="127"/>
      <c r="BW10" s="128"/>
      <c r="BX10" s="128"/>
      <c r="BY10" s="128"/>
      <c r="BZ10" s="128"/>
      <c r="CA10" s="128"/>
    </row>
    <row r="11" spans="1:79" ht="15" customHeight="1">
      <c r="B11" s="394">
        <v>2</v>
      </c>
      <c r="C11" s="867"/>
      <c r="D11" s="425" t="s">
        <v>474</v>
      </c>
      <c r="E11" s="256"/>
      <c r="F11" s="256"/>
      <c r="G11" s="256"/>
      <c r="H11" s="256"/>
      <c r="I11" s="256"/>
      <c r="J11" s="256"/>
      <c r="K11" s="257"/>
      <c r="L11" s="436" t="s">
        <v>475</v>
      </c>
      <c r="M11" s="437"/>
      <c r="N11" s="437"/>
      <c r="O11" s="437"/>
      <c r="P11" s="437"/>
      <c r="Q11" s="437"/>
      <c r="R11" s="437"/>
      <c r="S11" s="437"/>
      <c r="T11" s="438"/>
      <c r="U11" s="383" t="s">
        <v>476</v>
      </c>
      <c r="V11" s="384"/>
      <c r="W11" s="385"/>
      <c r="X11" s="923" t="s">
        <v>477</v>
      </c>
      <c r="Y11" s="374"/>
      <c r="Z11" s="374"/>
      <c r="AA11" s="374"/>
      <c r="AB11" s="374"/>
      <c r="AC11" s="374"/>
      <c r="AD11" s="374"/>
      <c r="AE11" s="374"/>
      <c r="AF11" s="374"/>
      <c r="AG11" s="375"/>
      <c r="AH11" s="923" t="s">
        <v>425</v>
      </c>
      <c r="AI11" s="374"/>
      <c r="AJ11" s="374"/>
      <c r="AK11" s="374"/>
      <c r="AL11" s="375"/>
      <c r="AM11" s="924">
        <v>0</v>
      </c>
      <c r="AN11" s="925"/>
      <c r="AO11" s="925"/>
      <c r="AP11" s="926"/>
      <c r="AQ11" s="125" t="s">
        <v>257</v>
      </c>
      <c r="AR11" s="924">
        <v>5</v>
      </c>
      <c r="AS11" s="925"/>
      <c r="AT11" s="925"/>
      <c r="AU11" s="926"/>
      <c r="AV11" s="125" t="s">
        <v>257</v>
      </c>
      <c r="AW11" s="394">
        <f>IF(AR11-AM11=0,"",AR11-AM11)</f>
        <v>5</v>
      </c>
      <c r="AX11" s="866"/>
      <c r="AY11" s="866"/>
      <c r="AZ11" s="927"/>
      <c r="BA11" s="126" t="s">
        <v>257</v>
      </c>
      <c r="BB11" s="436" t="s">
        <v>408</v>
      </c>
      <c r="BC11" s="437"/>
      <c r="BD11" s="438"/>
      <c r="BE11" s="290"/>
      <c r="BF11" s="290"/>
      <c r="BG11" s="290"/>
      <c r="BH11" s="290"/>
      <c r="BI11" s="290"/>
      <c r="BJ11" s="290"/>
      <c r="BK11" s="290"/>
      <c r="BL11" s="290"/>
      <c r="BM11" s="290"/>
      <c r="BN11" s="252" t="s">
        <v>476</v>
      </c>
      <c r="BO11" s="253"/>
      <c r="BP11" s="254"/>
      <c r="BQ11" s="449"/>
      <c r="BR11" s="449"/>
      <c r="BS11" s="449"/>
      <c r="BT11" s="449"/>
    </row>
    <row r="12" spans="1:79" ht="15" customHeight="1">
      <c r="B12" s="394">
        <v>3</v>
      </c>
      <c r="C12" s="867"/>
      <c r="D12" s="425" t="s">
        <v>474</v>
      </c>
      <c r="E12" s="256"/>
      <c r="F12" s="256"/>
      <c r="G12" s="256"/>
      <c r="H12" s="256"/>
      <c r="I12" s="256"/>
      <c r="J12" s="256"/>
      <c r="K12" s="257"/>
      <c r="L12" s="436" t="s">
        <v>475</v>
      </c>
      <c r="M12" s="437"/>
      <c r="N12" s="437"/>
      <c r="O12" s="437"/>
      <c r="P12" s="437"/>
      <c r="Q12" s="437"/>
      <c r="R12" s="437"/>
      <c r="S12" s="437"/>
      <c r="T12" s="438"/>
      <c r="U12" s="383" t="s">
        <v>476</v>
      </c>
      <c r="V12" s="384"/>
      <c r="W12" s="385"/>
      <c r="X12" s="923" t="s">
        <v>477</v>
      </c>
      <c r="Y12" s="374"/>
      <c r="Z12" s="374"/>
      <c r="AA12" s="374"/>
      <c r="AB12" s="374"/>
      <c r="AC12" s="374"/>
      <c r="AD12" s="374"/>
      <c r="AE12" s="374"/>
      <c r="AF12" s="374"/>
      <c r="AG12" s="375"/>
      <c r="AH12" s="923" t="s">
        <v>425</v>
      </c>
      <c r="AI12" s="374"/>
      <c r="AJ12" s="374"/>
      <c r="AK12" s="374"/>
      <c r="AL12" s="375"/>
      <c r="AM12" s="924">
        <v>0</v>
      </c>
      <c r="AN12" s="925"/>
      <c r="AO12" s="925"/>
      <c r="AP12" s="926"/>
      <c r="AQ12" s="125" t="s">
        <v>257</v>
      </c>
      <c r="AR12" s="924">
        <v>5</v>
      </c>
      <c r="AS12" s="925"/>
      <c r="AT12" s="925"/>
      <c r="AU12" s="926"/>
      <c r="AV12" s="125" t="s">
        <v>257</v>
      </c>
      <c r="AW12" s="394">
        <f>IF(AR12-AM12=0,"",AR12-AM12)</f>
        <v>5</v>
      </c>
      <c r="AX12" s="866"/>
      <c r="AY12" s="866"/>
      <c r="AZ12" s="927"/>
      <c r="BA12" s="126" t="s">
        <v>257</v>
      </c>
      <c r="BB12" s="929" t="s">
        <v>476</v>
      </c>
      <c r="BC12" s="930"/>
      <c r="BD12" s="299"/>
      <c r="BE12" s="424" t="s">
        <v>478</v>
      </c>
      <c r="BF12" s="428"/>
      <c r="BG12" s="428"/>
      <c r="BH12" s="428"/>
      <c r="BI12" s="428"/>
      <c r="BJ12" s="428"/>
      <c r="BK12" s="428"/>
      <c r="BL12" s="428"/>
      <c r="BM12" s="428"/>
      <c r="BN12" s="252" t="s">
        <v>476</v>
      </c>
      <c r="BO12" s="253"/>
      <c r="BP12" s="254"/>
      <c r="BQ12" s="449"/>
      <c r="BR12" s="449"/>
      <c r="BS12" s="449"/>
      <c r="BT12" s="449"/>
    </row>
    <row r="13" spans="1:79" ht="15" customHeight="1">
      <c r="B13" s="394">
        <v>4</v>
      </c>
      <c r="C13" s="867"/>
      <c r="D13" s="425" t="s">
        <v>474</v>
      </c>
      <c r="E13" s="256"/>
      <c r="F13" s="256"/>
      <c r="G13" s="256"/>
      <c r="H13" s="256"/>
      <c r="I13" s="256"/>
      <c r="J13" s="256"/>
      <c r="K13" s="257"/>
      <c r="L13" s="436" t="s">
        <v>475</v>
      </c>
      <c r="M13" s="437"/>
      <c r="N13" s="437"/>
      <c r="O13" s="437"/>
      <c r="P13" s="437"/>
      <c r="Q13" s="437"/>
      <c r="R13" s="437"/>
      <c r="S13" s="437"/>
      <c r="T13" s="438"/>
      <c r="U13" s="383" t="s">
        <v>476</v>
      </c>
      <c r="V13" s="384"/>
      <c r="W13" s="385"/>
      <c r="X13" s="923" t="s">
        <v>477</v>
      </c>
      <c r="Y13" s="374"/>
      <c r="Z13" s="374"/>
      <c r="AA13" s="374"/>
      <c r="AB13" s="374"/>
      <c r="AC13" s="374"/>
      <c r="AD13" s="374"/>
      <c r="AE13" s="374"/>
      <c r="AF13" s="374"/>
      <c r="AG13" s="375"/>
      <c r="AH13" s="923" t="s">
        <v>425</v>
      </c>
      <c r="AI13" s="374"/>
      <c r="AJ13" s="374"/>
      <c r="AK13" s="374"/>
      <c r="AL13" s="375"/>
      <c r="AM13" s="924">
        <v>0</v>
      </c>
      <c r="AN13" s="925"/>
      <c r="AO13" s="925"/>
      <c r="AP13" s="926"/>
      <c r="AQ13" s="125" t="s">
        <v>257</v>
      </c>
      <c r="AR13" s="924">
        <v>5</v>
      </c>
      <c r="AS13" s="925"/>
      <c r="AT13" s="925"/>
      <c r="AU13" s="926"/>
      <c r="AV13" s="125" t="s">
        <v>257</v>
      </c>
      <c r="AW13" s="394">
        <f>IF(AR13-AM13=0,"",AR13-AM13)</f>
        <v>5</v>
      </c>
      <c r="AX13" s="866"/>
      <c r="AY13" s="866"/>
      <c r="AZ13" s="927"/>
      <c r="BA13" s="126" t="s">
        <v>257</v>
      </c>
      <c r="BB13" s="929" t="s">
        <v>476</v>
      </c>
      <c r="BC13" s="930"/>
      <c r="BD13" s="299"/>
      <c r="BE13" s="424" t="s">
        <v>478</v>
      </c>
      <c r="BF13" s="428"/>
      <c r="BG13" s="428"/>
      <c r="BH13" s="428"/>
      <c r="BI13" s="428"/>
      <c r="BJ13" s="428"/>
      <c r="BK13" s="428"/>
      <c r="BL13" s="428"/>
      <c r="BM13" s="428"/>
      <c r="BN13" s="252" t="s">
        <v>476</v>
      </c>
      <c r="BO13" s="253"/>
      <c r="BP13" s="254"/>
      <c r="BQ13" s="449"/>
      <c r="BR13" s="449"/>
      <c r="BS13" s="449"/>
      <c r="BT13" s="449"/>
    </row>
    <row r="14" spans="1:79" ht="15" customHeight="1">
      <c r="B14" s="394">
        <v>5</v>
      </c>
      <c r="C14" s="867"/>
      <c r="D14" s="425" t="s">
        <v>474</v>
      </c>
      <c r="E14" s="256"/>
      <c r="F14" s="256"/>
      <c r="G14" s="256"/>
      <c r="H14" s="256"/>
      <c r="I14" s="256"/>
      <c r="J14" s="256"/>
      <c r="K14" s="257"/>
      <c r="L14" s="436" t="s">
        <v>475</v>
      </c>
      <c r="M14" s="437"/>
      <c r="N14" s="437"/>
      <c r="O14" s="437"/>
      <c r="P14" s="437"/>
      <c r="Q14" s="437"/>
      <c r="R14" s="437"/>
      <c r="S14" s="437"/>
      <c r="T14" s="438"/>
      <c r="U14" s="383" t="s">
        <v>476</v>
      </c>
      <c r="V14" s="384"/>
      <c r="W14" s="385"/>
      <c r="X14" s="923" t="s">
        <v>477</v>
      </c>
      <c r="Y14" s="374"/>
      <c r="Z14" s="374"/>
      <c r="AA14" s="374"/>
      <c r="AB14" s="374"/>
      <c r="AC14" s="374"/>
      <c r="AD14" s="374"/>
      <c r="AE14" s="374"/>
      <c r="AF14" s="374"/>
      <c r="AG14" s="375"/>
      <c r="AH14" s="923" t="s">
        <v>425</v>
      </c>
      <c r="AI14" s="374"/>
      <c r="AJ14" s="374"/>
      <c r="AK14" s="374"/>
      <c r="AL14" s="375"/>
      <c r="AM14" s="924">
        <v>0</v>
      </c>
      <c r="AN14" s="925"/>
      <c r="AO14" s="925"/>
      <c r="AP14" s="926"/>
      <c r="AQ14" s="125" t="s">
        <v>257</v>
      </c>
      <c r="AR14" s="924">
        <v>2</v>
      </c>
      <c r="AS14" s="925"/>
      <c r="AT14" s="925"/>
      <c r="AU14" s="926"/>
      <c r="AV14" s="125" t="s">
        <v>257</v>
      </c>
      <c r="AW14" s="394">
        <f>IF(AR14-AM14=0,"",AR14-AM14)</f>
        <v>2</v>
      </c>
      <c r="AX14" s="866"/>
      <c r="AY14" s="866"/>
      <c r="AZ14" s="927"/>
      <c r="BA14" s="126" t="s">
        <v>257</v>
      </c>
      <c r="BB14" s="929" t="s">
        <v>476</v>
      </c>
      <c r="BC14" s="930"/>
      <c r="BD14" s="299"/>
      <c r="BE14" s="424" t="s">
        <v>478</v>
      </c>
      <c r="BF14" s="428"/>
      <c r="BG14" s="428"/>
      <c r="BH14" s="428"/>
      <c r="BI14" s="428"/>
      <c r="BJ14" s="428"/>
      <c r="BK14" s="428"/>
      <c r="BL14" s="428"/>
      <c r="BM14" s="428"/>
      <c r="BN14" s="252" t="s">
        <v>476</v>
      </c>
      <c r="BO14" s="253"/>
      <c r="BP14" s="254"/>
      <c r="BQ14" s="449"/>
      <c r="BR14" s="449"/>
      <c r="BS14" s="449"/>
      <c r="BT14" s="449"/>
    </row>
    <row r="15" spans="1:79" ht="11.25" customHeight="1">
      <c r="B15" s="81" t="s">
        <v>479</v>
      </c>
      <c r="C15" s="129"/>
      <c r="D15" s="129"/>
      <c r="E15" s="129"/>
      <c r="F15" s="129"/>
      <c r="G15" s="129"/>
      <c r="H15" s="129"/>
      <c r="I15" s="129"/>
      <c r="J15" s="129"/>
      <c r="K15" s="129"/>
      <c r="L15" s="129"/>
      <c r="M15" s="129"/>
      <c r="N15" s="129"/>
      <c r="O15" s="129"/>
      <c r="P15" s="129"/>
      <c r="Q15" s="129"/>
      <c r="R15" s="129"/>
      <c r="S15" s="129"/>
      <c r="T15" s="129"/>
      <c r="U15" s="129"/>
      <c r="V15" s="129"/>
      <c r="W15" s="129"/>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129"/>
      <c r="BC15" s="129"/>
      <c r="BD15" s="129"/>
      <c r="BE15" s="129"/>
      <c r="BF15" s="129"/>
      <c r="BG15" s="129"/>
      <c r="BH15" s="129"/>
      <c r="BI15" s="129"/>
      <c r="BJ15" s="129"/>
      <c r="BK15" s="129"/>
      <c r="BL15" s="129"/>
      <c r="BM15" s="129"/>
    </row>
    <row r="16" spans="1:79" ht="11.25" customHeight="1">
      <c r="B16" s="434" t="s">
        <v>480</v>
      </c>
      <c r="C16" s="434"/>
      <c r="D16" s="434"/>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4"/>
      <c r="AW16" s="434"/>
      <c r="AX16" s="434"/>
      <c r="AY16" s="434"/>
      <c r="AZ16" s="434"/>
      <c r="BA16" s="434"/>
      <c r="BB16" s="434"/>
      <c r="BC16" s="434"/>
      <c r="BD16" s="434"/>
      <c r="BE16" s="434"/>
      <c r="BF16" s="434"/>
      <c r="BG16" s="434"/>
      <c r="BH16" s="434"/>
      <c r="BI16" s="434"/>
      <c r="BJ16" s="434"/>
      <c r="BK16" s="434"/>
      <c r="BL16" s="434"/>
      <c r="BM16" s="434"/>
      <c r="BN16" s="434"/>
      <c r="BO16" s="434"/>
      <c r="BP16" s="434"/>
      <c r="BQ16" s="434"/>
      <c r="BR16" s="434"/>
      <c r="BS16" s="434"/>
    </row>
    <row r="17" spans="2:74" ht="11.25" customHeight="1">
      <c r="B17" s="434"/>
      <c r="C17" s="434"/>
      <c r="D17" s="434"/>
      <c r="E17" s="434"/>
      <c r="F17" s="434"/>
      <c r="G17" s="434"/>
      <c r="H17" s="434"/>
      <c r="I17" s="434"/>
      <c r="J17" s="434"/>
      <c r="K17" s="434"/>
      <c r="L17" s="434"/>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4"/>
      <c r="AW17" s="434"/>
      <c r="AX17" s="434"/>
      <c r="AY17" s="434"/>
      <c r="AZ17" s="434"/>
      <c r="BA17" s="434"/>
      <c r="BB17" s="434"/>
      <c r="BC17" s="434"/>
      <c r="BD17" s="434"/>
      <c r="BE17" s="434"/>
      <c r="BF17" s="434"/>
      <c r="BG17" s="434"/>
      <c r="BH17" s="434"/>
      <c r="BI17" s="434"/>
      <c r="BJ17" s="434"/>
      <c r="BK17" s="434"/>
      <c r="BL17" s="434"/>
      <c r="BM17" s="434"/>
      <c r="BN17" s="434"/>
      <c r="BO17" s="434"/>
      <c r="BP17" s="434"/>
      <c r="BQ17" s="434"/>
      <c r="BR17" s="434"/>
      <c r="BS17" s="434"/>
    </row>
    <row r="18" spans="2:74" ht="11.25" customHeight="1">
      <c r="B18" s="81" t="s">
        <v>481</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56"/>
      <c r="BO18" s="56"/>
      <c r="BP18" s="56"/>
    </row>
    <row r="19" spans="2:74" ht="11.25" customHeight="1">
      <c r="B19" s="81" t="s">
        <v>482</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56"/>
      <c r="BO19" s="56"/>
      <c r="BP19" s="56"/>
    </row>
    <row r="20" spans="2:74" ht="11.25" customHeight="1">
      <c r="B20" s="81" t="s">
        <v>483</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56"/>
      <c r="BO20" s="56"/>
      <c r="BP20" s="56"/>
    </row>
    <row r="21" spans="2:74" ht="7.5" customHeight="1">
      <c r="B21" s="81"/>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56"/>
      <c r="BO21" s="56"/>
      <c r="BP21" s="56"/>
    </row>
    <row r="22" spans="2:74" ht="14.25" customHeight="1">
      <c r="B22" s="1" t="s">
        <v>484</v>
      </c>
      <c r="AH22" s="130"/>
    </row>
    <row r="23" spans="2:74" s="26" customFormat="1" ht="12" customHeight="1">
      <c r="B23" s="894" t="s">
        <v>460</v>
      </c>
      <c r="C23" s="895"/>
      <c r="D23" s="468" t="s">
        <v>485</v>
      </c>
      <c r="E23" s="468"/>
      <c r="F23" s="468"/>
      <c r="G23" s="468"/>
      <c r="H23" s="468"/>
      <c r="I23" s="468"/>
      <c r="J23" s="468"/>
      <c r="K23" s="468"/>
      <c r="L23" s="468" t="s">
        <v>486</v>
      </c>
      <c r="M23" s="468"/>
      <c r="N23" s="468"/>
      <c r="O23" s="468"/>
      <c r="P23" s="468"/>
      <c r="Q23" s="468"/>
      <c r="R23" s="468"/>
      <c r="S23" s="468"/>
      <c r="T23" s="469"/>
      <c r="U23" s="131"/>
      <c r="V23" s="131"/>
      <c r="W23" s="131"/>
      <c r="X23" s="931" t="s">
        <v>463</v>
      </c>
      <c r="Y23" s="445"/>
      <c r="Z23" s="445"/>
      <c r="AA23" s="445"/>
      <c r="AB23" s="445"/>
      <c r="AC23" s="445"/>
      <c r="AD23" s="445"/>
      <c r="AE23" s="445"/>
      <c r="AF23" s="445"/>
      <c r="AG23" s="445"/>
      <c r="AH23" s="445"/>
      <c r="AI23" s="445"/>
      <c r="AJ23" s="445"/>
      <c r="AK23" s="445"/>
      <c r="AL23" s="445"/>
      <c r="AM23" s="445"/>
      <c r="AN23" s="445"/>
      <c r="AO23" s="445"/>
      <c r="AP23" s="445"/>
      <c r="AQ23" s="445"/>
      <c r="AR23" s="445"/>
      <c r="AS23" s="445"/>
      <c r="AT23" s="445"/>
      <c r="AU23" s="445"/>
      <c r="AV23" s="445"/>
      <c r="AW23" s="445"/>
      <c r="AX23" s="445"/>
      <c r="AY23" s="445"/>
      <c r="AZ23" s="445"/>
      <c r="BA23" s="445"/>
      <c r="BB23" s="445"/>
      <c r="BC23" s="445"/>
      <c r="BD23" s="445"/>
      <c r="BE23" s="447"/>
      <c r="BF23" s="903" t="s">
        <v>464</v>
      </c>
      <c r="BG23" s="904"/>
      <c r="BH23" s="904"/>
      <c r="BI23" s="900"/>
      <c r="BJ23" s="900"/>
      <c r="BK23" s="900"/>
      <c r="BL23" s="900"/>
      <c r="BM23" s="900"/>
      <c r="BN23" s="932"/>
      <c r="BO23" s="932"/>
      <c r="BP23" s="933"/>
      <c r="BQ23" s="903" t="s">
        <v>465</v>
      </c>
      <c r="BR23" s="904"/>
      <c r="BS23" s="909"/>
      <c r="BT23" s="905"/>
      <c r="BU23" s="906"/>
      <c r="BV23" s="906"/>
    </row>
    <row r="24" spans="2:74" s="26" customFormat="1" ht="20.100000000000001" customHeight="1">
      <c r="B24" s="896"/>
      <c r="C24" s="897"/>
      <c r="D24" s="468"/>
      <c r="E24" s="468"/>
      <c r="F24" s="468"/>
      <c r="G24" s="468"/>
      <c r="H24" s="468"/>
      <c r="I24" s="468"/>
      <c r="J24" s="468"/>
      <c r="K24" s="468"/>
      <c r="L24" s="468"/>
      <c r="M24" s="468"/>
      <c r="N24" s="468"/>
      <c r="O24" s="468"/>
      <c r="P24" s="468"/>
      <c r="Q24" s="468"/>
      <c r="R24" s="468"/>
      <c r="S24" s="468"/>
      <c r="T24" s="468"/>
      <c r="U24" s="905" t="s">
        <v>487</v>
      </c>
      <c r="V24" s="904"/>
      <c r="W24" s="909"/>
      <c r="X24" s="761" t="s">
        <v>468</v>
      </c>
      <c r="Y24" s="762"/>
      <c r="Z24" s="762"/>
      <c r="AA24" s="762"/>
      <c r="AB24" s="762"/>
      <c r="AC24" s="762"/>
      <c r="AD24" s="762"/>
      <c r="AE24" s="762"/>
      <c r="AF24" s="762"/>
      <c r="AG24" s="934"/>
      <c r="AH24" s="936" t="s">
        <v>469</v>
      </c>
      <c r="AI24" s="936"/>
      <c r="AJ24" s="936"/>
      <c r="AK24" s="936"/>
      <c r="AL24" s="936"/>
      <c r="AM24" s="937" t="s">
        <v>488</v>
      </c>
      <c r="AN24" s="937"/>
      <c r="AO24" s="937"/>
      <c r="AP24" s="937"/>
      <c r="AQ24" s="937"/>
      <c r="AR24" s="937" t="s">
        <v>489</v>
      </c>
      <c r="AS24" s="937"/>
      <c r="AT24" s="937"/>
      <c r="AU24" s="937"/>
      <c r="AV24" s="937"/>
      <c r="AW24" s="912" t="s">
        <v>472</v>
      </c>
      <c r="AX24" s="913"/>
      <c r="AY24" s="913"/>
      <c r="AZ24" s="913"/>
      <c r="BA24" s="914"/>
      <c r="BB24" s="344" t="s">
        <v>490</v>
      </c>
      <c r="BC24" s="345"/>
      <c r="BD24" s="345"/>
      <c r="BE24" s="346"/>
      <c r="BF24" s="905"/>
      <c r="BG24" s="906"/>
      <c r="BH24" s="906"/>
      <c r="BI24" s="344" t="s">
        <v>491</v>
      </c>
      <c r="BJ24" s="345"/>
      <c r="BK24" s="345"/>
      <c r="BL24" s="345"/>
      <c r="BM24" s="345"/>
      <c r="BN24" s="345"/>
      <c r="BO24" s="345"/>
      <c r="BP24" s="346"/>
      <c r="BQ24" s="905"/>
      <c r="BR24" s="906"/>
      <c r="BS24" s="910"/>
      <c r="BT24" s="905"/>
      <c r="BU24" s="906"/>
      <c r="BV24" s="906"/>
    </row>
    <row r="25" spans="2:74" s="26" customFormat="1" ht="39.950000000000003" customHeight="1">
      <c r="B25" s="898"/>
      <c r="C25" s="899"/>
      <c r="D25" s="468"/>
      <c r="E25" s="468"/>
      <c r="F25" s="468"/>
      <c r="G25" s="468"/>
      <c r="H25" s="468"/>
      <c r="I25" s="468"/>
      <c r="J25" s="468"/>
      <c r="K25" s="468"/>
      <c r="L25" s="468"/>
      <c r="M25" s="468"/>
      <c r="N25" s="468"/>
      <c r="O25" s="468"/>
      <c r="P25" s="468"/>
      <c r="Q25" s="468"/>
      <c r="R25" s="468"/>
      <c r="S25" s="468"/>
      <c r="T25" s="468"/>
      <c r="U25" s="652"/>
      <c r="V25" s="653"/>
      <c r="W25" s="911"/>
      <c r="X25" s="764"/>
      <c r="Y25" s="765"/>
      <c r="Z25" s="765"/>
      <c r="AA25" s="765"/>
      <c r="AB25" s="765"/>
      <c r="AC25" s="765"/>
      <c r="AD25" s="765"/>
      <c r="AE25" s="765"/>
      <c r="AF25" s="765"/>
      <c r="AG25" s="935"/>
      <c r="AH25" s="448"/>
      <c r="AI25" s="448"/>
      <c r="AJ25" s="448"/>
      <c r="AK25" s="448"/>
      <c r="AL25" s="448"/>
      <c r="AM25" s="468"/>
      <c r="AN25" s="468"/>
      <c r="AO25" s="468"/>
      <c r="AP25" s="468"/>
      <c r="AQ25" s="468"/>
      <c r="AR25" s="468"/>
      <c r="AS25" s="468"/>
      <c r="AT25" s="468"/>
      <c r="AU25" s="468"/>
      <c r="AV25" s="468"/>
      <c r="AW25" s="915"/>
      <c r="AX25" s="916"/>
      <c r="AY25" s="916"/>
      <c r="AZ25" s="916"/>
      <c r="BA25" s="917"/>
      <c r="BB25" s="938"/>
      <c r="BC25" s="939"/>
      <c r="BD25" s="939"/>
      <c r="BE25" s="940"/>
      <c r="BF25" s="652"/>
      <c r="BG25" s="653"/>
      <c r="BH25" s="653"/>
      <c r="BI25" s="938"/>
      <c r="BJ25" s="939"/>
      <c r="BK25" s="939"/>
      <c r="BL25" s="939"/>
      <c r="BM25" s="939"/>
      <c r="BN25" s="939"/>
      <c r="BO25" s="939"/>
      <c r="BP25" s="940"/>
      <c r="BQ25" s="652"/>
      <c r="BR25" s="653"/>
      <c r="BS25" s="911"/>
      <c r="BT25" s="905"/>
      <c r="BU25" s="906"/>
      <c r="BV25" s="906"/>
    </row>
    <row r="26" spans="2:74" ht="15" customHeight="1">
      <c r="B26" s="394">
        <v>1</v>
      </c>
      <c r="C26" s="867"/>
      <c r="D26" s="923" t="s">
        <v>492</v>
      </c>
      <c r="E26" s="374"/>
      <c r="F26" s="374"/>
      <c r="G26" s="374"/>
      <c r="H26" s="374"/>
      <c r="I26" s="374"/>
      <c r="J26" s="374"/>
      <c r="K26" s="375"/>
      <c r="L26" s="924" t="s">
        <v>493</v>
      </c>
      <c r="M26" s="437"/>
      <c r="N26" s="437"/>
      <c r="O26" s="437"/>
      <c r="P26" s="437"/>
      <c r="Q26" s="437"/>
      <c r="R26" s="437"/>
      <c r="S26" s="437"/>
      <c r="T26" s="438"/>
      <c r="U26" s="929" t="s">
        <v>476</v>
      </c>
      <c r="V26" s="930"/>
      <c r="W26" s="299"/>
      <c r="X26" s="923" t="s">
        <v>477</v>
      </c>
      <c r="Y26" s="374"/>
      <c r="Z26" s="374"/>
      <c r="AA26" s="374"/>
      <c r="AB26" s="374"/>
      <c r="AC26" s="374"/>
      <c r="AD26" s="374"/>
      <c r="AE26" s="374"/>
      <c r="AF26" s="374"/>
      <c r="AG26" s="375"/>
      <c r="AH26" s="923" t="s">
        <v>425</v>
      </c>
      <c r="AI26" s="374"/>
      <c r="AJ26" s="374"/>
      <c r="AK26" s="374"/>
      <c r="AL26" s="375"/>
      <c r="AM26" s="924">
        <v>0</v>
      </c>
      <c r="AN26" s="925"/>
      <c r="AO26" s="925"/>
      <c r="AP26" s="926"/>
      <c r="AQ26" s="132" t="s">
        <v>257</v>
      </c>
      <c r="AR26" s="924">
        <v>30</v>
      </c>
      <c r="AS26" s="925"/>
      <c r="AT26" s="925"/>
      <c r="AU26" s="926"/>
      <c r="AV26" s="125" t="s">
        <v>257</v>
      </c>
      <c r="AW26" s="394">
        <f>IF(AR26-AM26=0,"",AR26-AM26)</f>
        <v>30</v>
      </c>
      <c r="AX26" s="866"/>
      <c r="AY26" s="866"/>
      <c r="AZ26" s="927"/>
      <c r="BA26" s="126" t="s">
        <v>257</v>
      </c>
      <c r="BB26" s="924">
        <v>65</v>
      </c>
      <c r="BC26" s="925"/>
      <c r="BD26" s="926"/>
      <c r="BE26" s="133" t="s">
        <v>494</v>
      </c>
      <c r="BF26" s="924" t="s">
        <v>408</v>
      </c>
      <c r="BG26" s="437"/>
      <c r="BH26" s="438"/>
      <c r="BI26" s="929"/>
      <c r="BJ26" s="930"/>
      <c r="BK26" s="930"/>
      <c r="BL26" s="930"/>
      <c r="BM26" s="930"/>
      <c r="BN26" s="930"/>
      <c r="BO26" s="930"/>
      <c r="BP26" s="299"/>
      <c r="BQ26" s="252" t="s">
        <v>476</v>
      </c>
      <c r="BR26" s="253"/>
      <c r="BS26" s="254"/>
      <c r="BT26" s="17"/>
      <c r="BU26" s="5"/>
      <c r="BV26" s="5"/>
    </row>
    <row r="27" spans="2:74" ht="15" customHeight="1">
      <c r="B27" s="394">
        <v>2</v>
      </c>
      <c r="C27" s="867"/>
      <c r="D27" s="923" t="s">
        <v>495</v>
      </c>
      <c r="E27" s="374"/>
      <c r="F27" s="374"/>
      <c r="G27" s="374"/>
      <c r="H27" s="374"/>
      <c r="I27" s="374"/>
      <c r="J27" s="374"/>
      <c r="K27" s="375"/>
      <c r="L27" s="924" t="s">
        <v>493</v>
      </c>
      <c r="M27" s="437"/>
      <c r="N27" s="437"/>
      <c r="O27" s="437"/>
      <c r="P27" s="437"/>
      <c r="Q27" s="437"/>
      <c r="R27" s="437"/>
      <c r="S27" s="437"/>
      <c r="T27" s="438"/>
      <c r="U27" s="929" t="s">
        <v>476</v>
      </c>
      <c r="V27" s="930"/>
      <c r="W27" s="299"/>
      <c r="X27" s="923" t="s">
        <v>477</v>
      </c>
      <c r="Y27" s="374"/>
      <c r="Z27" s="374"/>
      <c r="AA27" s="374"/>
      <c r="AB27" s="374"/>
      <c r="AC27" s="374"/>
      <c r="AD27" s="374"/>
      <c r="AE27" s="374"/>
      <c r="AF27" s="374"/>
      <c r="AG27" s="375"/>
      <c r="AH27" s="923" t="s">
        <v>425</v>
      </c>
      <c r="AI27" s="374"/>
      <c r="AJ27" s="374"/>
      <c r="AK27" s="374"/>
      <c r="AL27" s="375"/>
      <c r="AM27" s="924">
        <v>0</v>
      </c>
      <c r="AN27" s="925"/>
      <c r="AO27" s="925"/>
      <c r="AP27" s="926"/>
      <c r="AQ27" s="132" t="s">
        <v>257</v>
      </c>
      <c r="AR27" s="924">
        <v>28</v>
      </c>
      <c r="AS27" s="925"/>
      <c r="AT27" s="925"/>
      <c r="AU27" s="926"/>
      <c r="AV27" s="125" t="s">
        <v>257</v>
      </c>
      <c r="AW27" s="394">
        <f>IF(AR27-AM27=0,"",AR27-AM27)</f>
        <v>28</v>
      </c>
      <c r="AX27" s="866"/>
      <c r="AY27" s="866"/>
      <c r="AZ27" s="927"/>
      <c r="BA27" s="126" t="s">
        <v>257</v>
      </c>
      <c r="BB27" s="924">
        <v>50</v>
      </c>
      <c r="BC27" s="925"/>
      <c r="BD27" s="926"/>
      <c r="BE27" s="133" t="s">
        <v>494</v>
      </c>
      <c r="BF27" s="436" t="s">
        <v>408</v>
      </c>
      <c r="BG27" s="437"/>
      <c r="BH27" s="438"/>
      <c r="BI27" s="929"/>
      <c r="BJ27" s="930"/>
      <c r="BK27" s="930"/>
      <c r="BL27" s="930"/>
      <c r="BM27" s="930"/>
      <c r="BN27" s="930"/>
      <c r="BO27" s="930"/>
      <c r="BP27" s="299"/>
      <c r="BQ27" s="252" t="s">
        <v>476</v>
      </c>
      <c r="BR27" s="253"/>
      <c r="BS27" s="254"/>
      <c r="BT27" s="17"/>
      <c r="BU27" s="5"/>
      <c r="BV27" s="5"/>
    </row>
    <row r="28" spans="2:74" ht="15" customHeight="1">
      <c r="B28" s="394">
        <v>3</v>
      </c>
      <c r="C28" s="867"/>
      <c r="D28" s="923" t="s">
        <v>496</v>
      </c>
      <c r="E28" s="374"/>
      <c r="F28" s="374"/>
      <c r="G28" s="374"/>
      <c r="H28" s="374"/>
      <c r="I28" s="374"/>
      <c r="J28" s="374"/>
      <c r="K28" s="375"/>
      <c r="L28" s="924" t="s">
        <v>493</v>
      </c>
      <c r="M28" s="437"/>
      <c r="N28" s="437"/>
      <c r="O28" s="437"/>
      <c r="P28" s="437"/>
      <c r="Q28" s="437"/>
      <c r="R28" s="437"/>
      <c r="S28" s="437"/>
      <c r="T28" s="438"/>
      <c r="U28" s="929" t="s">
        <v>476</v>
      </c>
      <c r="V28" s="930"/>
      <c r="W28" s="299"/>
      <c r="X28" s="923" t="s">
        <v>477</v>
      </c>
      <c r="Y28" s="374"/>
      <c r="Z28" s="374"/>
      <c r="AA28" s="374"/>
      <c r="AB28" s="374"/>
      <c r="AC28" s="374"/>
      <c r="AD28" s="374"/>
      <c r="AE28" s="374"/>
      <c r="AF28" s="374"/>
      <c r="AG28" s="375"/>
      <c r="AH28" s="923" t="s">
        <v>425</v>
      </c>
      <c r="AI28" s="374"/>
      <c r="AJ28" s="374"/>
      <c r="AK28" s="374"/>
      <c r="AL28" s="375"/>
      <c r="AM28" s="924">
        <v>0</v>
      </c>
      <c r="AN28" s="925"/>
      <c r="AO28" s="925"/>
      <c r="AP28" s="926"/>
      <c r="AQ28" s="132" t="s">
        <v>257</v>
      </c>
      <c r="AR28" s="924">
        <v>20</v>
      </c>
      <c r="AS28" s="925"/>
      <c r="AT28" s="925"/>
      <c r="AU28" s="926"/>
      <c r="AV28" s="125" t="s">
        <v>257</v>
      </c>
      <c r="AW28" s="394">
        <f>IF(AR28-AM28=0,"",AR28-AM28)</f>
        <v>20</v>
      </c>
      <c r="AX28" s="866"/>
      <c r="AY28" s="866"/>
      <c r="AZ28" s="927"/>
      <c r="BA28" s="126" t="s">
        <v>257</v>
      </c>
      <c r="BB28" s="924">
        <v>40</v>
      </c>
      <c r="BC28" s="925"/>
      <c r="BD28" s="926"/>
      <c r="BE28" s="133" t="s">
        <v>494</v>
      </c>
      <c r="BF28" s="929" t="s">
        <v>476</v>
      </c>
      <c r="BG28" s="930"/>
      <c r="BH28" s="299"/>
      <c r="BI28" s="941" t="s">
        <v>478</v>
      </c>
      <c r="BJ28" s="942"/>
      <c r="BK28" s="942"/>
      <c r="BL28" s="942"/>
      <c r="BM28" s="942"/>
      <c r="BN28" s="942"/>
      <c r="BO28" s="942"/>
      <c r="BP28" s="943"/>
      <c r="BQ28" s="252" t="s">
        <v>476</v>
      </c>
      <c r="BR28" s="253"/>
      <c r="BS28" s="254"/>
      <c r="BT28" s="17"/>
      <c r="BU28" s="5"/>
      <c r="BV28" s="5"/>
    </row>
    <row r="29" spans="2:74" s="122" customFormat="1" ht="12" customHeight="1">
      <c r="B29" s="134" t="s">
        <v>497</v>
      </c>
    </row>
    <row r="30" spans="2:74" s="122" customFormat="1" ht="8.25" customHeight="1"/>
    <row r="31" spans="2:74" s="135" customFormat="1" ht="14.25" customHeight="1">
      <c r="B31" s="135" t="s">
        <v>498</v>
      </c>
    </row>
    <row r="32" spans="2:74" s="26" customFormat="1" ht="36" customHeight="1">
      <c r="B32" s="912" t="s">
        <v>499</v>
      </c>
      <c r="C32" s="913"/>
      <c r="D32" s="913"/>
      <c r="E32" s="913"/>
      <c r="F32" s="913"/>
      <c r="G32" s="913"/>
      <c r="H32" s="913"/>
      <c r="I32" s="913"/>
      <c r="J32" s="913"/>
      <c r="K32" s="914"/>
      <c r="L32" s="468" t="s">
        <v>500</v>
      </c>
      <c r="M32" s="468"/>
      <c r="N32" s="468"/>
      <c r="O32" s="468"/>
      <c r="P32" s="468"/>
      <c r="Q32" s="460" t="s">
        <v>501</v>
      </c>
      <c r="R32" s="460"/>
      <c r="S32" s="460"/>
      <c r="T32" s="460"/>
      <c r="U32" s="460"/>
      <c r="V32" s="460"/>
      <c r="W32" s="460"/>
      <c r="X32" s="460"/>
      <c r="Y32" s="460"/>
      <c r="Z32" s="460" t="s">
        <v>502</v>
      </c>
      <c r="AA32" s="460"/>
      <c r="AB32" s="460"/>
      <c r="AC32" s="460"/>
      <c r="AD32" s="460"/>
      <c r="AE32" s="460"/>
      <c r="AF32" s="460"/>
      <c r="AG32" s="460"/>
      <c r="AH32" s="460"/>
      <c r="AI32" s="460"/>
      <c r="AJ32" s="761" t="s">
        <v>503</v>
      </c>
      <c r="AK32" s="762"/>
      <c r="AL32" s="762"/>
      <c r="AM32" s="762"/>
      <c r="AN32" s="762"/>
      <c r="AO32" s="762"/>
      <c r="AP32" s="762"/>
      <c r="AQ32" s="762"/>
      <c r="AR32" s="762"/>
      <c r="AS32" s="762"/>
      <c r="AT32" s="762"/>
      <c r="AU32" s="762"/>
      <c r="AV32" s="762"/>
      <c r="AW32" s="762"/>
      <c r="AX32" s="762"/>
      <c r="AY32" s="762"/>
      <c r="AZ32" s="762"/>
      <c r="BA32" s="762"/>
      <c r="BB32" s="762"/>
      <c r="BC32" s="762"/>
      <c r="BD32" s="762"/>
      <c r="BE32" s="762"/>
      <c r="BF32" s="762"/>
      <c r="BG32" s="762"/>
      <c r="BH32" s="762"/>
      <c r="BI32" s="762"/>
      <c r="BJ32" s="762"/>
      <c r="BK32" s="762"/>
      <c r="BL32" s="762"/>
      <c r="BM32" s="934"/>
    </row>
    <row r="33" spans="2:84" ht="28.5" customHeight="1">
      <c r="B33" s="949"/>
      <c r="C33" s="950"/>
      <c r="D33" s="950"/>
      <c r="E33" s="950"/>
      <c r="F33" s="950"/>
      <c r="G33" s="950"/>
      <c r="H33" s="950"/>
      <c r="I33" s="950"/>
      <c r="J33" s="950"/>
      <c r="K33" s="951"/>
      <c r="L33" s="436"/>
      <c r="M33" s="437"/>
      <c r="N33" s="437"/>
      <c r="O33" s="446"/>
      <c r="P33" s="136" t="s">
        <v>494</v>
      </c>
      <c r="Q33" s="590"/>
      <c r="R33" s="590"/>
      <c r="S33" s="590"/>
      <c r="T33" s="590"/>
      <c r="U33" s="590"/>
      <c r="V33" s="590"/>
      <c r="W33" s="590"/>
      <c r="X33" s="952"/>
      <c r="Y33" s="132" t="s">
        <v>494</v>
      </c>
      <c r="Z33" s="316"/>
      <c r="AA33" s="316"/>
      <c r="AB33" s="316"/>
      <c r="AC33" s="316"/>
      <c r="AD33" s="316"/>
      <c r="AE33" s="316"/>
      <c r="AF33" s="316"/>
      <c r="AG33" s="316"/>
      <c r="AH33" s="953"/>
      <c r="AI33" s="132" t="s">
        <v>257</v>
      </c>
      <c r="AJ33" s="954"/>
      <c r="AK33" s="942"/>
      <c r="AL33" s="942"/>
      <c r="AM33" s="942"/>
      <c r="AN33" s="942"/>
      <c r="AO33" s="942"/>
      <c r="AP33" s="942"/>
      <c r="AQ33" s="942"/>
      <c r="AR33" s="942"/>
      <c r="AS33" s="942"/>
      <c r="AT33" s="942"/>
      <c r="AU33" s="942"/>
      <c r="AV33" s="942"/>
      <c r="AW33" s="942"/>
      <c r="AX33" s="942"/>
      <c r="AY33" s="942"/>
      <c r="AZ33" s="942"/>
      <c r="BA33" s="942"/>
      <c r="BB33" s="942"/>
      <c r="BC33" s="942"/>
      <c r="BD33" s="942"/>
      <c r="BE33" s="942"/>
      <c r="BF33" s="942"/>
      <c r="BG33" s="942"/>
      <c r="BH33" s="942"/>
      <c r="BI33" s="942"/>
      <c r="BJ33" s="942"/>
      <c r="BK33" s="942"/>
      <c r="BL33" s="942"/>
      <c r="BM33" s="943"/>
      <c r="BU33" s="947"/>
      <c r="BV33" s="947"/>
      <c r="BW33" s="947"/>
      <c r="BX33" s="947"/>
      <c r="BY33" s="947"/>
      <c r="BZ33" s="947"/>
      <c r="CA33" s="947"/>
      <c r="CB33" s="348"/>
      <c r="CC33" s="348"/>
      <c r="CD33" s="348"/>
      <c r="CE33" s="348"/>
      <c r="CF33" s="348"/>
    </row>
    <row r="34" spans="2:84" s="135" customFormat="1">
      <c r="B34" s="137" t="s">
        <v>504</v>
      </c>
    </row>
    <row r="35" spans="2:84" ht="8.25" customHeight="1"/>
    <row r="36" spans="2:84" ht="14.25" customHeight="1">
      <c r="B36" s="1" t="s">
        <v>505</v>
      </c>
      <c r="BX36" s="138"/>
    </row>
    <row r="37" spans="2:84" ht="9.75" customHeight="1">
      <c r="B37" s="418" t="s">
        <v>506</v>
      </c>
      <c r="C37" s="415"/>
      <c r="D37" s="415"/>
      <c r="E37" s="415"/>
      <c r="F37" s="423"/>
      <c r="G37" s="418" t="s">
        <v>507</v>
      </c>
      <c r="H37" s="415"/>
      <c r="I37" s="415"/>
      <c r="J37" s="415"/>
      <c r="K37" s="423"/>
      <c r="L37" s="418" t="s">
        <v>508</v>
      </c>
      <c r="M37" s="415"/>
      <c r="N37" s="415"/>
      <c r="O37" s="415"/>
      <c r="P37" s="415"/>
      <c r="Q37" s="932"/>
      <c r="R37" s="932"/>
      <c r="S37" s="932"/>
      <c r="T37" s="932"/>
      <c r="U37" s="932"/>
      <c r="V37" s="933"/>
      <c r="W37" s="912" t="s">
        <v>509</v>
      </c>
      <c r="X37" s="913"/>
      <c r="Y37" s="913"/>
      <c r="Z37" s="913"/>
      <c r="AA37" s="913"/>
      <c r="AB37" s="913"/>
      <c r="AC37" s="933"/>
      <c r="AD37" s="808"/>
      <c r="AE37" s="808"/>
      <c r="AF37" s="808"/>
      <c r="AG37" s="808"/>
      <c r="AH37" s="808"/>
      <c r="AI37" s="808"/>
    </row>
    <row r="38" spans="2:84" ht="27" customHeight="1">
      <c r="B38" s="553"/>
      <c r="C38" s="944"/>
      <c r="D38" s="944"/>
      <c r="E38" s="944"/>
      <c r="F38" s="945"/>
      <c r="G38" s="553"/>
      <c r="H38" s="944"/>
      <c r="I38" s="944"/>
      <c r="J38" s="944"/>
      <c r="K38" s="945"/>
      <c r="L38" s="553"/>
      <c r="M38" s="944"/>
      <c r="N38" s="944"/>
      <c r="O38" s="944"/>
      <c r="P38" s="944"/>
      <c r="Q38" s="704" t="s">
        <v>510</v>
      </c>
      <c r="R38" s="932"/>
      <c r="S38" s="932"/>
      <c r="T38" s="932"/>
      <c r="U38" s="932"/>
      <c r="V38" s="933"/>
      <c r="W38" s="946"/>
      <c r="X38" s="947"/>
      <c r="Y38" s="947"/>
      <c r="Z38" s="947"/>
      <c r="AA38" s="947"/>
      <c r="AB38" s="916"/>
      <c r="AC38" s="948" t="s">
        <v>511</v>
      </c>
      <c r="AD38" s="948"/>
      <c r="AE38" s="948"/>
      <c r="AF38" s="948"/>
      <c r="AG38" s="948"/>
      <c r="AH38" s="948"/>
      <c r="AI38" s="808"/>
    </row>
    <row r="39" spans="2:84" ht="23.25" customHeight="1">
      <c r="B39" s="394" t="str">
        <f>IF(SUM(AM10:AQ14,AM26:AQ28)=0,"",SUM(AM10:AQ14,AM26:AQ28))</f>
        <v/>
      </c>
      <c r="C39" s="866"/>
      <c r="D39" s="866"/>
      <c r="E39" s="927"/>
      <c r="F39" s="132" t="s">
        <v>257</v>
      </c>
      <c r="G39" s="394">
        <f>IF(SUM(AR10:AU14,AR26:AU28,Z33)=0,"",SUM(AR10:AU14,AR26:AU28,Z33))</f>
        <v>100</v>
      </c>
      <c r="H39" s="866"/>
      <c r="I39" s="866"/>
      <c r="J39" s="927"/>
      <c r="K39" s="132" t="s">
        <v>257</v>
      </c>
      <c r="L39" s="394">
        <f>IF(SUM(AR10:AU14,AR26:AU28,Z33)-SUM(AM10:AP14,AM26:AP28)=0,"",SUM(AR10:AU14,AR26:AU28,Z33)-SUM(AM10:AP14,AM26:AP28))</f>
        <v>100</v>
      </c>
      <c r="M39" s="866"/>
      <c r="N39" s="866"/>
      <c r="O39" s="927"/>
      <c r="P39" s="132" t="s">
        <v>257</v>
      </c>
      <c r="Q39" s="394" t="str">
        <f>IF(Z33=0,"",Z33)</f>
        <v/>
      </c>
      <c r="R39" s="866"/>
      <c r="S39" s="866"/>
      <c r="T39" s="866"/>
      <c r="U39" s="927"/>
      <c r="V39" s="136" t="s">
        <v>257</v>
      </c>
      <c r="W39" s="924">
        <v>160</v>
      </c>
      <c r="X39" s="925"/>
      <c r="Y39" s="925"/>
      <c r="Z39" s="925"/>
      <c r="AA39" s="926"/>
      <c r="AB39" s="136" t="s">
        <v>494</v>
      </c>
      <c r="AC39" s="394" t="str">
        <f>IF(Q33=0,"",Q33)</f>
        <v/>
      </c>
      <c r="AD39" s="866"/>
      <c r="AE39" s="866"/>
      <c r="AF39" s="866"/>
      <c r="AG39" s="866"/>
      <c r="AH39" s="927"/>
      <c r="AI39" s="132" t="s">
        <v>494</v>
      </c>
    </row>
  </sheetData>
  <mergeCells count="167">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 ref="B32:K32"/>
    <mergeCell ref="L32:P32"/>
    <mergeCell ref="Q32:Y32"/>
    <mergeCell ref="Z32:AI32"/>
    <mergeCell ref="AJ32:BM32"/>
    <mergeCell ref="AM28:AP28"/>
    <mergeCell ref="AR28:AU28"/>
    <mergeCell ref="AW28:AZ28"/>
    <mergeCell ref="BB28:BD28"/>
    <mergeCell ref="BF28:BH28"/>
    <mergeCell ref="BI28:BP28"/>
    <mergeCell ref="BI27:BP27"/>
    <mergeCell ref="BQ27:BS27"/>
    <mergeCell ref="B28:C28"/>
    <mergeCell ref="D28:K28"/>
    <mergeCell ref="L28:T28"/>
    <mergeCell ref="U28:W28"/>
    <mergeCell ref="X28:AG28"/>
    <mergeCell ref="AH28:AL28"/>
    <mergeCell ref="BQ28:BS28"/>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T23:BV25"/>
    <mergeCell ref="U24:W25"/>
    <mergeCell ref="X24:AG25"/>
    <mergeCell ref="AH24:AL25"/>
    <mergeCell ref="AM24:AQ25"/>
    <mergeCell ref="AR24:AV25"/>
    <mergeCell ref="AW24:BA25"/>
    <mergeCell ref="BB24:BE25"/>
    <mergeCell ref="BI24:BP25"/>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s>
  <phoneticPr fontId="5"/>
  <dataValidations count="1">
    <dataValidation type="list" allowBlank="1" showInputMessage="1" showErrorMessage="1" sqref="U26:U28 BF26:BF28 U18:U21 U10:U15 BB10:BB15" xr:uid="{FD1D3250-7F7A-4930-96FF-48A987761589}">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9344-92B9-4D81-A59A-6637B4F366F3}">
  <sheetPr>
    <pageSetUpPr fitToPage="1"/>
  </sheetPr>
  <dimension ref="A1:J38"/>
  <sheetViews>
    <sheetView view="pageBreakPreview" zoomScale="115" zoomScaleNormal="115" zoomScaleSheetLayoutView="115" workbookViewId="0">
      <selection activeCell="E17" sqref="E17:H17"/>
    </sheetView>
  </sheetViews>
  <sheetFormatPr defaultColWidth="8.625" defaultRowHeight="18.75"/>
  <cols>
    <col min="1" max="6" width="8.875" style="142" customWidth="1"/>
    <col min="7" max="7" width="10.75" style="142" customWidth="1"/>
    <col min="8" max="9" width="8.875" style="142" customWidth="1"/>
    <col min="10" max="10" width="4.375" style="142" customWidth="1"/>
    <col min="11" max="16384" width="8.625" style="142"/>
  </cols>
  <sheetData>
    <row r="1" spans="1:10">
      <c r="A1" s="140" t="s">
        <v>516</v>
      </c>
      <c r="B1" s="140"/>
      <c r="C1" s="140"/>
      <c r="D1" s="140"/>
      <c r="E1" s="140"/>
      <c r="F1" s="140"/>
      <c r="G1" s="140"/>
      <c r="H1" s="956" t="s">
        <v>517</v>
      </c>
      <c r="I1" s="956"/>
      <c r="J1" s="956"/>
    </row>
    <row r="2" spans="1:10">
      <c r="A2" s="140" t="s">
        <v>518</v>
      </c>
      <c r="B2" s="140"/>
      <c r="C2" s="140"/>
      <c r="D2" s="140"/>
      <c r="E2" s="140"/>
      <c r="F2" s="140"/>
      <c r="G2" s="140"/>
      <c r="H2" s="140"/>
      <c r="I2" s="140"/>
    </row>
    <row r="3" spans="1:10" ht="57" customHeight="1">
      <c r="A3" s="957" t="s">
        <v>519</v>
      </c>
      <c r="B3" s="958"/>
      <c r="C3" s="958"/>
      <c r="D3" s="958"/>
      <c r="E3" s="958"/>
      <c r="F3" s="958"/>
      <c r="G3" s="958"/>
      <c r="H3" s="958"/>
      <c r="I3" s="958"/>
      <c r="J3" s="958"/>
    </row>
    <row r="4" spans="1:10">
      <c r="A4" s="140"/>
      <c r="B4" s="140"/>
      <c r="C4" s="140"/>
      <c r="D4" s="140"/>
      <c r="E4" s="140"/>
      <c r="F4" s="140"/>
      <c r="G4" s="140"/>
      <c r="H4" s="143"/>
      <c r="I4" s="959" t="s">
        <v>581</v>
      </c>
      <c r="J4" s="956"/>
    </row>
    <row r="5" spans="1:10" ht="39.75" customHeight="1">
      <c r="A5" s="960" t="s">
        <v>577</v>
      </c>
      <c r="B5" s="960"/>
      <c r="C5" s="960"/>
      <c r="D5" s="140"/>
      <c r="E5" s="140"/>
      <c r="F5" s="140"/>
      <c r="G5" s="140"/>
      <c r="H5" s="140"/>
      <c r="I5" s="140"/>
    </row>
    <row r="6" spans="1:10">
      <c r="A6" s="140"/>
      <c r="B6" s="143"/>
      <c r="C6" s="140"/>
      <c r="D6" s="140"/>
      <c r="E6" s="140"/>
      <c r="F6" s="140"/>
      <c r="G6" s="140"/>
      <c r="H6" s="140"/>
      <c r="I6" s="140"/>
    </row>
    <row r="7" spans="1:10">
      <c r="A7" s="140"/>
      <c r="B7" s="140"/>
      <c r="C7" s="140"/>
      <c r="D7" s="143" t="s">
        <v>520</v>
      </c>
      <c r="E7" s="140"/>
      <c r="F7" s="140"/>
      <c r="G7" s="140"/>
      <c r="H7" s="140"/>
      <c r="I7" s="140"/>
    </row>
    <row r="8" spans="1:10" ht="25.5" customHeight="1">
      <c r="A8" s="140"/>
      <c r="B8" s="140"/>
      <c r="C8" s="140"/>
      <c r="D8" s="143" t="s">
        <v>521</v>
      </c>
      <c r="E8" s="962" t="s">
        <v>576</v>
      </c>
      <c r="F8" s="962"/>
      <c r="G8" s="143" t="s">
        <v>521</v>
      </c>
      <c r="H8" s="140"/>
      <c r="I8" s="140"/>
    </row>
    <row r="9" spans="1:10" ht="30.75" customHeight="1">
      <c r="A9" s="140"/>
      <c r="B9" s="140"/>
      <c r="C9" s="140"/>
      <c r="D9" s="144" t="s">
        <v>522</v>
      </c>
      <c r="E9" s="961" t="s">
        <v>575</v>
      </c>
      <c r="F9" s="961"/>
      <c r="G9" s="144" t="s">
        <v>523</v>
      </c>
      <c r="H9" s="963" t="s">
        <v>415</v>
      </c>
      <c r="I9" s="963"/>
      <c r="J9" s="146"/>
    </row>
    <row r="10" spans="1:10">
      <c r="A10" s="140"/>
      <c r="B10" s="140"/>
      <c r="C10" s="140"/>
      <c r="D10" s="140"/>
      <c r="E10" s="140"/>
      <c r="F10" s="140"/>
      <c r="G10" s="140"/>
      <c r="H10" s="140"/>
      <c r="I10" s="140"/>
    </row>
    <row r="11" spans="1:10">
      <c r="A11" s="140"/>
      <c r="B11" s="140"/>
      <c r="C11" s="140"/>
      <c r="D11" s="143" t="s">
        <v>524</v>
      </c>
      <c r="E11" s="156" t="s">
        <v>578</v>
      </c>
      <c r="F11" s="143" t="s">
        <v>525</v>
      </c>
      <c r="G11" s="156" t="s">
        <v>579</v>
      </c>
      <c r="H11" s="140"/>
      <c r="I11" s="140"/>
    </row>
    <row r="12" spans="1:10">
      <c r="A12" s="140"/>
      <c r="B12" s="140"/>
      <c r="C12" s="140"/>
      <c r="D12" s="144" t="s">
        <v>526</v>
      </c>
      <c r="E12" s="155" t="s">
        <v>439</v>
      </c>
      <c r="F12" s="140"/>
      <c r="G12" s="140"/>
      <c r="H12" s="140"/>
      <c r="I12" s="140"/>
    </row>
    <row r="13" spans="1:10">
      <c r="A13" s="140"/>
      <c r="B13" s="140"/>
      <c r="C13" s="140"/>
      <c r="D13" s="140"/>
      <c r="E13" s="147" t="s">
        <v>527</v>
      </c>
      <c r="F13" s="157" t="s">
        <v>413</v>
      </c>
      <c r="G13" s="148"/>
      <c r="H13" s="148"/>
      <c r="I13" s="148"/>
      <c r="J13" s="149"/>
    </row>
    <row r="14" spans="1:10">
      <c r="A14" s="140"/>
      <c r="B14" s="140"/>
      <c r="C14" s="140"/>
      <c r="D14" s="140"/>
      <c r="E14" s="140"/>
      <c r="F14" s="140"/>
      <c r="G14" s="140"/>
      <c r="H14" s="140"/>
      <c r="I14" s="140"/>
    </row>
    <row r="15" spans="1:10">
      <c r="A15" s="140"/>
      <c r="B15" s="140"/>
      <c r="C15" s="140"/>
      <c r="D15" s="143" t="s">
        <v>528</v>
      </c>
      <c r="E15" s="140"/>
      <c r="F15" s="140"/>
      <c r="G15" s="140"/>
      <c r="H15" s="140"/>
      <c r="I15" s="140"/>
    </row>
    <row r="16" spans="1:10">
      <c r="A16" s="140"/>
      <c r="B16" s="140"/>
      <c r="C16" s="140"/>
      <c r="D16" s="143" t="s">
        <v>521</v>
      </c>
      <c r="E16" s="156" t="s">
        <v>585</v>
      </c>
      <c r="F16" s="140"/>
      <c r="G16" s="143"/>
      <c r="H16" s="140"/>
      <c r="I16" s="140"/>
    </row>
    <row r="17" spans="1:10">
      <c r="A17" s="140"/>
      <c r="B17" s="140"/>
      <c r="C17" s="140"/>
      <c r="D17" s="143" t="s">
        <v>529</v>
      </c>
      <c r="E17" s="156">
        <v>8800000</v>
      </c>
      <c r="F17" s="140"/>
      <c r="G17" s="143"/>
      <c r="H17" s="140"/>
      <c r="I17" s="140"/>
    </row>
    <row r="18" spans="1:10">
      <c r="A18" s="140"/>
      <c r="B18" s="140"/>
      <c r="C18" s="140"/>
      <c r="D18" s="144" t="s">
        <v>530</v>
      </c>
      <c r="E18" s="155" t="s">
        <v>580</v>
      </c>
      <c r="F18" s="145"/>
      <c r="G18" s="144"/>
      <c r="H18" s="145"/>
      <c r="I18" s="145"/>
      <c r="J18" s="146"/>
    </row>
    <row r="19" spans="1:10">
      <c r="A19" s="140"/>
      <c r="B19" s="140"/>
      <c r="C19" s="140"/>
      <c r="D19" s="140"/>
      <c r="E19" s="140">
        <v>21300000</v>
      </c>
      <c r="F19" s="140"/>
      <c r="G19" s="140"/>
      <c r="H19" s="140"/>
      <c r="I19" s="140"/>
    </row>
    <row r="20" spans="1:10">
      <c r="A20" s="140"/>
      <c r="B20" s="140"/>
      <c r="C20" s="140"/>
      <c r="D20" s="143" t="s">
        <v>524</v>
      </c>
      <c r="E20" s="156" t="s">
        <v>578</v>
      </c>
      <c r="F20" s="143" t="s">
        <v>525</v>
      </c>
      <c r="G20" s="156" t="s">
        <v>579</v>
      </c>
      <c r="H20" s="140"/>
      <c r="I20" s="140"/>
    </row>
    <row r="21" spans="1:10">
      <c r="A21" s="140"/>
      <c r="B21" s="140"/>
      <c r="C21" s="140"/>
      <c r="D21" s="144" t="s">
        <v>526</v>
      </c>
      <c r="E21" s="155" t="s">
        <v>584</v>
      </c>
      <c r="F21" s="140"/>
      <c r="G21" s="145"/>
      <c r="H21" s="145"/>
      <c r="I21" s="145"/>
      <c r="J21" s="146"/>
    </row>
    <row r="22" spans="1:10">
      <c r="A22" s="140"/>
      <c r="B22" s="140"/>
      <c r="C22" s="140"/>
      <c r="D22" s="140"/>
      <c r="E22" s="147" t="s">
        <v>527</v>
      </c>
      <c r="F22" s="157" t="s">
        <v>413</v>
      </c>
      <c r="G22" s="145"/>
      <c r="H22" s="145"/>
      <c r="I22" s="145"/>
      <c r="J22" s="146"/>
    </row>
    <row r="23" spans="1:10">
      <c r="A23" s="140"/>
      <c r="B23" s="140"/>
      <c r="C23" s="140"/>
      <c r="D23" s="140"/>
      <c r="E23" s="140"/>
      <c r="F23" s="140"/>
      <c r="G23" s="140"/>
      <c r="H23" s="140"/>
      <c r="I23" s="140"/>
    </row>
    <row r="24" spans="1:10">
      <c r="A24" s="139" t="s">
        <v>531</v>
      </c>
      <c r="B24" s="140"/>
      <c r="C24" s="140"/>
      <c r="D24" s="140"/>
      <c r="E24" s="140"/>
      <c r="F24" s="140"/>
      <c r="G24" s="140"/>
      <c r="H24" s="140"/>
      <c r="I24" s="140"/>
    </row>
    <row r="25" spans="1:10">
      <c r="A25" s="140"/>
      <c r="B25" s="140"/>
      <c r="C25" s="140"/>
      <c r="D25" s="140"/>
      <c r="E25" s="140"/>
      <c r="F25" s="140"/>
      <c r="G25" s="140"/>
      <c r="H25" s="140"/>
      <c r="I25" s="140"/>
    </row>
    <row r="26" spans="1:10">
      <c r="A26" s="140" t="s">
        <v>532</v>
      </c>
      <c r="B26" s="140"/>
      <c r="C26" s="140"/>
      <c r="D26" s="140"/>
      <c r="E26" s="140"/>
      <c r="F26" s="140"/>
      <c r="G26" s="140"/>
      <c r="H26" s="140"/>
      <c r="I26" s="140"/>
    </row>
    <row r="27" spans="1:10">
      <c r="A27" s="140"/>
      <c r="B27" s="140"/>
      <c r="C27" s="140"/>
      <c r="D27" s="140"/>
      <c r="E27" s="140"/>
      <c r="F27" s="140"/>
      <c r="G27" s="140"/>
      <c r="H27" s="140"/>
      <c r="I27" s="140"/>
    </row>
    <row r="28" spans="1:10">
      <c r="A28" s="959" t="s">
        <v>533</v>
      </c>
      <c r="B28" s="959"/>
      <c r="C28" s="959"/>
      <c r="D28" s="959"/>
      <c r="E28" s="959"/>
      <c r="F28" s="959"/>
      <c r="G28" s="959"/>
      <c r="H28" s="959"/>
      <c r="I28" s="959"/>
    </row>
    <row r="29" spans="1:10">
      <c r="A29" s="140" t="s">
        <v>534</v>
      </c>
      <c r="B29" s="140"/>
      <c r="C29" s="140"/>
      <c r="D29" s="140"/>
      <c r="E29" s="140"/>
      <c r="F29" s="140"/>
      <c r="G29" s="140"/>
      <c r="H29" s="140"/>
      <c r="I29" s="140"/>
    </row>
    <row r="30" spans="1:10">
      <c r="A30" s="140" t="s">
        <v>535</v>
      </c>
      <c r="B30" s="140"/>
      <c r="C30" s="140"/>
      <c r="D30" s="140"/>
      <c r="E30" s="140"/>
      <c r="F30" s="140"/>
      <c r="G30" s="140"/>
      <c r="H30" s="140"/>
      <c r="I30" s="140"/>
    </row>
    <row r="31" spans="1:10">
      <c r="A31" s="140"/>
      <c r="B31" s="140"/>
      <c r="C31" s="140"/>
      <c r="D31" s="140"/>
      <c r="E31" s="140"/>
      <c r="F31" s="140"/>
      <c r="G31" s="140"/>
      <c r="H31" s="140"/>
      <c r="I31" s="140"/>
    </row>
    <row r="32" spans="1:10">
      <c r="A32" s="140" t="s">
        <v>536</v>
      </c>
      <c r="B32" s="140"/>
      <c r="C32" s="140"/>
      <c r="D32" s="140"/>
      <c r="E32" s="140"/>
      <c r="F32" s="140"/>
      <c r="G32" s="140"/>
      <c r="H32" s="140"/>
      <c r="I32" s="140"/>
    </row>
    <row r="33" spans="1:9">
      <c r="A33" s="140" t="s">
        <v>537</v>
      </c>
      <c r="B33" s="140"/>
      <c r="C33" s="140"/>
      <c r="D33" s="140"/>
      <c r="E33" s="140"/>
      <c r="F33" s="140"/>
      <c r="G33" s="140"/>
      <c r="H33" s="140"/>
      <c r="I33" s="140"/>
    </row>
    <row r="34" spans="1:9">
      <c r="A34" s="140"/>
      <c r="B34" s="140"/>
      <c r="C34" s="140"/>
      <c r="D34" s="140"/>
      <c r="E34" s="140"/>
      <c r="F34" s="140"/>
      <c r="G34" s="140"/>
      <c r="H34" s="140"/>
      <c r="I34" s="140"/>
    </row>
    <row r="35" spans="1:9">
      <c r="A35" s="140" t="s">
        <v>538</v>
      </c>
      <c r="B35" s="140"/>
      <c r="C35" s="140"/>
      <c r="D35" s="955">
        <v>12500000</v>
      </c>
      <c r="E35" s="955"/>
      <c r="F35" s="140" t="s">
        <v>539</v>
      </c>
      <c r="G35" s="140"/>
      <c r="H35" s="140"/>
      <c r="I35" s="140"/>
    </row>
    <row r="36" spans="1:9">
      <c r="A36" s="140"/>
      <c r="B36" s="140"/>
      <c r="C36" s="140"/>
      <c r="D36" s="140"/>
      <c r="E36" s="140"/>
      <c r="F36" s="140"/>
      <c r="G36" s="140"/>
      <c r="H36" s="140"/>
      <c r="I36" s="140"/>
    </row>
    <row r="37" spans="1:9">
      <c r="A37" s="140" t="s">
        <v>540</v>
      </c>
      <c r="B37" s="140"/>
      <c r="C37" s="140"/>
      <c r="D37" s="140"/>
      <c r="E37" s="140"/>
      <c r="F37" s="140"/>
      <c r="G37" s="140"/>
      <c r="H37" s="140"/>
      <c r="I37" s="140"/>
    </row>
    <row r="38" spans="1:9">
      <c r="A38" s="140" t="s">
        <v>541</v>
      </c>
      <c r="B38" s="140"/>
      <c r="C38" s="140"/>
      <c r="D38" s="140"/>
      <c r="E38" s="140"/>
      <c r="F38" s="140"/>
      <c r="G38" s="140"/>
      <c r="H38" s="140"/>
      <c r="I38" s="140"/>
    </row>
  </sheetData>
  <mergeCells count="9">
    <mergeCell ref="D35:E35"/>
    <mergeCell ref="H1:J1"/>
    <mergeCell ref="A3:J3"/>
    <mergeCell ref="I4:J4"/>
    <mergeCell ref="A5:C5"/>
    <mergeCell ref="A28:I28"/>
    <mergeCell ref="E9:F9"/>
    <mergeCell ref="E8:F8"/>
    <mergeCell ref="H9:I9"/>
  </mergeCells>
  <phoneticPr fontId="5"/>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E47A9-E4CE-4BEE-9D8C-E2AB728AB696}">
  <dimension ref="A1:J29"/>
  <sheetViews>
    <sheetView view="pageBreakPreview" topLeftCell="A4" zoomScaleNormal="100" zoomScaleSheetLayoutView="100" workbookViewId="0">
      <selection activeCell="T13" sqref="T13"/>
    </sheetView>
  </sheetViews>
  <sheetFormatPr defaultColWidth="8.625" defaultRowHeight="18.75"/>
  <cols>
    <col min="1" max="2" width="5.625" style="142" customWidth="1"/>
    <col min="3" max="3" width="15.5" style="142" customWidth="1"/>
    <col min="4" max="4" width="14.25" style="142" customWidth="1"/>
    <col min="5" max="9" width="7.5" style="142" customWidth="1"/>
    <col min="10" max="10" width="10.5" style="142" bestFit="1" customWidth="1"/>
    <col min="11" max="16384" width="8.625" style="142"/>
  </cols>
  <sheetData>
    <row r="1" spans="1:9">
      <c r="A1" s="140" t="s">
        <v>542</v>
      </c>
      <c r="B1" s="140"/>
      <c r="C1" s="140"/>
      <c r="D1" s="140"/>
      <c r="E1" s="140"/>
      <c r="F1" s="140"/>
      <c r="G1" s="140"/>
      <c r="H1" s="140"/>
      <c r="I1" s="150" t="s">
        <v>543</v>
      </c>
    </row>
    <row r="2" spans="1:9">
      <c r="A2" s="140" t="s">
        <v>544</v>
      </c>
      <c r="B2" s="140"/>
      <c r="C2" s="140"/>
      <c r="D2" s="140"/>
      <c r="E2" s="140"/>
      <c r="F2" s="140"/>
      <c r="G2" s="140"/>
      <c r="H2" s="140"/>
      <c r="I2" s="140"/>
    </row>
    <row r="3" spans="1:9">
      <c r="A3" s="140"/>
      <c r="B3" s="140"/>
      <c r="C3" s="140"/>
      <c r="D3" s="140"/>
      <c r="E3" s="140"/>
      <c r="F3" s="140"/>
      <c r="G3" s="140"/>
      <c r="H3" s="140"/>
      <c r="I3" s="140"/>
    </row>
    <row r="4" spans="1:9">
      <c r="A4" s="140"/>
      <c r="B4" s="140"/>
      <c r="C4" s="140"/>
      <c r="D4" s="140"/>
      <c r="E4" s="151" t="s">
        <v>545</v>
      </c>
      <c r="F4" s="140"/>
      <c r="G4" s="140"/>
      <c r="H4" s="140"/>
      <c r="I4" s="140"/>
    </row>
    <row r="5" spans="1:9">
      <c r="A5" s="140"/>
      <c r="B5" s="140"/>
      <c r="C5" s="140"/>
      <c r="D5" s="140"/>
      <c r="E5" s="143"/>
      <c r="F5" s="140"/>
      <c r="G5" s="140"/>
      <c r="H5" s="140"/>
      <c r="I5" s="140"/>
    </row>
    <row r="6" spans="1:9">
      <c r="A6" s="140"/>
      <c r="B6" s="140" t="s">
        <v>546</v>
      </c>
      <c r="C6" s="140"/>
      <c r="D6" s="140"/>
      <c r="E6" s="140"/>
      <c r="F6" s="140"/>
      <c r="G6" s="140"/>
      <c r="H6" s="143"/>
      <c r="I6" s="140"/>
    </row>
    <row r="7" spans="1:9" ht="30" customHeight="1">
      <c r="A7" s="174" t="s">
        <v>547</v>
      </c>
      <c r="B7" s="176"/>
      <c r="C7" s="152" t="s">
        <v>548</v>
      </c>
      <c r="D7" s="162" t="s">
        <v>432</v>
      </c>
      <c r="E7" s="162"/>
      <c r="F7" s="162"/>
      <c r="G7" s="152" t="s">
        <v>549</v>
      </c>
      <c r="H7" s="187" t="s">
        <v>582</v>
      </c>
      <c r="I7" s="187"/>
    </row>
    <row r="8" spans="1:9" ht="30" customHeight="1">
      <c r="A8" s="183"/>
      <c r="B8" s="184"/>
      <c r="C8" s="152" t="s">
        <v>550</v>
      </c>
      <c r="D8" s="188" t="s">
        <v>434</v>
      </c>
      <c r="E8" s="189"/>
      <c r="F8" s="189"/>
      <c r="G8" s="189"/>
      <c r="H8" s="189"/>
      <c r="I8" s="190"/>
    </row>
    <row r="9" spans="1:9" ht="30" customHeight="1">
      <c r="A9" s="183"/>
      <c r="B9" s="184"/>
      <c r="C9" s="191" t="s">
        <v>551</v>
      </c>
      <c r="D9" s="191"/>
      <c r="E9" s="162" t="s">
        <v>589</v>
      </c>
      <c r="F9" s="162"/>
      <c r="G9" s="162"/>
      <c r="H9" s="162"/>
      <c r="I9" s="162"/>
    </row>
    <row r="10" spans="1:9" ht="30" customHeight="1">
      <c r="A10" s="185"/>
      <c r="B10" s="186"/>
      <c r="C10" s="191"/>
      <c r="D10" s="191"/>
      <c r="E10" s="162"/>
      <c r="F10" s="162"/>
      <c r="G10" s="162"/>
      <c r="H10" s="162"/>
      <c r="I10" s="162"/>
    </row>
    <row r="11" spans="1:9" ht="30" customHeight="1">
      <c r="A11" s="161" t="s">
        <v>552</v>
      </c>
      <c r="B11" s="161"/>
      <c r="C11" s="161" t="s">
        <v>553</v>
      </c>
      <c r="D11" s="161"/>
      <c r="E11" s="180"/>
      <c r="F11" s="181"/>
      <c r="G11" s="181"/>
      <c r="H11" s="181"/>
      <c r="I11" s="159" t="s">
        <v>554</v>
      </c>
    </row>
    <row r="12" spans="1:9" ht="30" customHeight="1">
      <c r="A12" s="161"/>
      <c r="B12" s="161"/>
      <c r="C12" s="161" t="s">
        <v>555</v>
      </c>
      <c r="D12" s="161"/>
      <c r="E12" s="165">
        <v>7</v>
      </c>
      <c r="F12" s="166"/>
      <c r="G12" s="166"/>
      <c r="H12" s="166"/>
      <c r="I12" s="159" t="s">
        <v>556</v>
      </c>
    </row>
    <row r="13" spans="1:9" ht="30" customHeight="1">
      <c r="A13" s="182" t="s">
        <v>557</v>
      </c>
      <c r="B13" s="182"/>
      <c r="C13" s="161"/>
      <c r="D13" s="161"/>
      <c r="E13" s="163">
        <v>25000000</v>
      </c>
      <c r="F13" s="164"/>
      <c r="G13" s="164"/>
      <c r="H13" s="164"/>
      <c r="I13" s="159" t="s">
        <v>558</v>
      </c>
    </row>
    <row r="14" spans="1:9" ht="30" customHeight="1">
      <c r="A14" s="153"/>
      <c r="B14" s="154"/>
      <c r="C14" s="161" t="s">
        <v>559</v>
      </c>
      <c r="D14" s="161"/>
      <c r="E14" s="165">
        <v>0</v>
      </c>
      <c r="F14" s="166"/>
      <c r="G14" s="166"/>
      <c r="H14" s="166"/>
      <c r="I14" s="159" t="s">
        <v>558</v>
      </c>
    </row>
    <row r="15" spans="1:9" ht="30" customHeight="1" thickBot="1">
      <c r="A15" s="174" t="s">
        <v>560</v>
      </c>
      <c r="B15" s="175"/>
      <c r="C15" s="175"/>
      <c r="D15" s="176"/>
      <c r="E15" s="165">
        <v>0</v>
      </c>
      <c r="F15" s="166"/>
      <c r="G15" s="166"/>
      <c r="H15" s="166"/>
      <c r="I15" s="159" t="s">
        <v>558</v>
      </c>
    </row>
    <row r="16" spans="1:9" ht="30" customHeight="1" thickBot="1">
      <c r="A16" s="177" t="s">
        <v>561</v>
      </c>
      <c r="B16" s="178"/>
      <c r="C16" s="178"/>
      <c r="D16" s="179"/>
      <c r="E16" s="167">
        <v>12500000</v>
      </c>
      <c r="F16" s="168"/>
      <c r="G16" s="168"/>
      <c r="H16" s="168"/>
      <c r="I16" s="158" t="s">
        <v>558</v>
      </c>
    </row>
    <row r="17" spans="1:10" ht="30" customHeight="1">
      <c r="A17" s="169" t="s">
        <v>562</v>
      </c>
      <c r="B17" s="169"/>
      <c r="C17" s="170"/>
      <c r="D17" s="170"/>
      <c r="E17" s="163">
        <v>8800000</v>
      </c>
      <c r="F17" s="164"/>
      <c r="G17" s="164"/>
      <c r="H17" s="164"/>
      <c r="I17" s="159" t="s">
        <v>583</v>
      </c>
    </row>
    <row r="18" spans="1:10" ht="30" customHeight="1">
      <c r="A18" s="153"/>
      <c r="B18" s="154"/>
      <c r="C18" s="161" t="s">
        <v>563</v>
      </c>
      <c r="D18" s="161"/>
      <c r="E18" s="163">
        <v>800000</v>
      </c>
      <c r="F18" s="164"/>
      <c r="G18" s="164"/>
      <c r="H18" s="164"/>
      <c r="I18" s="159" t="s">
        <v>583</v>
      </c>
    </row>
    <row r="19" spans="1:10" ht="30" customHeight="1">
      <c r="A19" s="171" t="s">
        <v>564</v>
      </c>
      <c r="B19" s="172"/>
      <c r="C19" s="172"/>
      <c r="D19" s="173"/>
      <c r="E19" s="163">
        <v>21300000</v>
      </c>
      <c r="F19" s="164"/>
      <c r="G19" s="164"/>
      <c r="H19" s="164"/>
      <c r="I19" s="159" t="s">
        <v>583</v>
      </c>
      <c r="J19" s="160"/>
    </row>
    <row r="20" spans="1:10" ht="30" customHeight="1">
      <c r="A20" s="161" t="s">
        <v>565</v>
      </c>
      <c r="B20" s="161"/>
      <c r="C20" s="161"/>
      <c r="D20" s="162" t="s">
        <v>586</v>
      </c>
      <c r="E20" s="162"/>
      <c r="F20" s="162"/>
      <c r="G20" s="162"/>
      <c r="H20" s="162"/>
      <c r="I20" s="162"/>
    </row>
    <row r="21" spans="1:10" ht="30" customHeight="1">
      <c r="A21" s="161" t="s">
        <v>566</v>
      </c>
      <c r="B21" s="161"/>
      <c r="C21" s="161"/>
      <c r="D21" s="162" t="s">
        <v>587</v>
      </c>
      <c r="E21" s="162"/>
      <c r="F21" s="162"/>
      <c r="G21" s="162"/>
      <c r="H21" s="162"/>
      <c r="I21" s="162"/>
    </row>
    <row r="22" spans="1:10">
      <c r="A22" s="140" t="s">
        <v>567</v>
      </c>
      <c r="B22" s="140"/>
      <c r="C22" s="140"/>
      <c r="D22" s="143"/>
      <c r="E22" s="140"/>
      <c r="F22" s="143"/>
      <c r="G22" s="140"/>
      <c r="H22" s="140"/>
      <c r="I22" s="140"/>
    </row>
    <row r="23" spans="1:10">
      <c r="A23" s="140" t="s">
        <v>568</v>
      </c>
      <c r="B23" s="140"/>
      <c r="C23" s="140"/>
      <c r="D23" s="143"/>
      <c r="E23" s="140"/>
      <c r="F23" s="140"/>
      <c r="G23" s="140"/>
      <c r="H23" s="140"/>
      <c r="I23" s="140"/>
    </row>
    <row r="24" spans="1:10">
      <c r="A24" s="140"/>
      <c r="B24" s="140" t="s">
        <v>569</v>
      </c>
      <c r="C24" s="140"/>
      <c r="D24" s="140"/>
      <c r="E24" s="143"/>
      <c r="F24" s="140"/>
      <c r="G24" s="140"/>
      <c r="H24" s="140"/>
      <c r="I24" s="140"/>
    </row>
    <row r="25" spans="1:10">
      <c r="A25" s="140"/>
      <c r="B25" s="140" t="s">
        <v>570</v>
      </c>
      <c r="C25" s="140"/>
      <c r="D25" s="140"/>
      <c r="E25" s="140"/>
      <c r="F25" s="140"/>
      <c r="G25" s="140"/>
      <c r="H25" s="140"/>
      <c r="I25" s="140"/>
    </row>
    <row r="26" spans="1:10">
      <c r="A26" s="139" t="s">
        <v>571</v>
      </c>
      <c r="B26" s="140"/>
      <c r="C26" s="140"/>
      <c r="D26" s="140"/>
      <c r="E26" s="140"/>
      <c r="F26" s="140"/>
      <c r="G26" s="140"/>
      <c r="H26" s="140"/>
      <c r="I26" s="140"/>
    </row>
    <row r="27" spans="1:10">
      <c r="A27" s="140" t="s">
        <v>572</v>
      </c>
      <c r="B27" s="140"/>
      <c r="C27" s="140"/>
      <c r="D27" s="140"/>
      <c r="E27" s="140"/>
      <c r="F27" s="140"/>
      <c r="G27" s="140"/>
      <c r="H27" s="140"/>
      <c r="I27" s="140"/>
    </row>
    <row r="28" spans="1:10">
      <c r="A28" s="140"/>
      <c r="B28" s="140" t="s">
        <v>573</v>
      </c>
      <c r="C28" s="140"/>
      <c r="D28" s="140"/>
      <c r="E28" s="140"/>
      <c r="F28" s="140"/>
      <c r="G28" s="140"/>
      <c r="H28" s="140"/>
      <c r="I28" s="140"/>
    </row>
    <row r="29" spans="1:10">
      <c r="A29" s="140"/>
      <c r="B29" s="140" t="s">
        <v>574</v>
      </c>
      <c r="C29" s="140"/>
      <c r="D29" s="140"/>
      <c r="E29" s="140"/>
      <c r="F29" s="140"/>
      <c r="G29" s="140"/>
      <c r="H29" s="140"/>
      <c r="I29" s="140"/>
    </row>
  </sheetData>
  <mergeCells count="29">
    <mergeCell ref="A7:B10"/>
    <mergeCell ref="D7:F7"/>
    <mergeCell ref="H7:I7"/>
    <mergeCell ref="D8:I8"/>
    <mergeCell ref="C9:D10"/>
    <mergeCell ref="E9:I10"/>
    <mergeCell ref="A16:D16"/>
    <mergeCell ref="A11:B12"/>
    <mergeCell ref="C11:D11"/>
    <mergeCell ref="E11:H11"/>
    <mergeCell ref="C12:D12"/>
    <mergeCell ref="A13:D13"/>
    <mergeCell ref="E12:H12"/>
    <mergeCell ref="A20:C20"/>
    <mergeCell ref="D20:I20"/>
    <mergeCell ref="A21:C21"/>
    <mergeCell ref="D21:I21"/>
    <mergeCell ref="E13:H13"/>
    <mergeCell ref="E14:H14"/>
    <mergeCell ref="E16:H16"/>
    <mergeCell ref="E15:H15"/>
    <mergeCell ref="E17:H17"/>
    <mergeCell ref="E18:H18"/>
    <mergeCell ref="A17:D17"/>
    <mergeCell ref="C18:D18"/>
    <mergeCell ref="A19:D19"/>
    <mergeCell ref="E19:H19"/>
    <mergeCell ref="C14:D14"/>
    <mergeCell ref="A15:D15"/>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【様式第1-1号】事業実施計画書</vt:lpstr>
      <vt:lpstr>【様式第1-2号】推進事業実施計画書（サービス事業者用）</vt:lpstr>
      <vt:lpstr>【様式第1-3号】利用者一覧</vt:lpstr>
      <vt:lpstr>リース別添１－１（様式第１－２関係）</vt:lpstr>
      <vt:lpstr>リース別添１－２（様式第１－２関係）</vt:lpstr>
      <vt:lpstr>'【様式第1-1号】事業実施計画書'!Print_Area</vt:lpstr>
      <vt:lpstr>'【様式第1-2号】推進事業実施計画書（サービス事業者用）'!Print_Area</vt:lpstr>
      <vt:lpstr>'【様式第1-3号】利用者一覧'!Print_Area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2026-05-27T07:48:50Z</dcterms:created>
  <dcterms:modified xsi:type="dcterms:W3CDTF">2026-05-27T07:48:57Z</dcterms:modified>
  <cp:category/>
  <cp:contentStatus/>
</cp:coreProperties>
</file>